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defaultThemeVersion="124226"/>
  <mc:AlternateContent xmlns:mc="http://schemas.openxmlformats.org/markup-compatibility/2006">
    <mc:Choice Requires="x15">
      <x15ac:absPath xmlns:x15ac="http://schemas.microsoft.com/office/spreadsheetml/2010/11/ac" url="C:\Users\Alan M. Nathan\Documents\POB Web\"/>
    </mc:Choice>
  </mc:AlternateContent>
  <bookViews>
    <workbookView xWindow="0" yWindow="0" windowWidth="20190" windowHeight="6750" activeTab="3"/>
  </bookViews>
  <sheets>
    <sheet name="BattedBallTrajectory-2" sheetId="16" r:id="rId1"/>
    <sheet name="BattedBallTrajectory-1" sheetId="13" r:id="rId2"/>
    <sheet name="Elevations" sheetId="15" r:id="rId3"/>
    <sheet name="ReadMe" sheetId="17" r:id="rId4"/>
  </sheets>
  <definedNames>
    <definedName name="_Re100" localSheetId="0">#REF!</definedName>
    <definedName name="_Re100">#REF!</definedName>
    <definedName name="backspin" localSheetId="0">'BattedBallTrajectory-2'!$G$4</definedName>
    <definedName name="backspin">'BattedBallTrajectory-1'!$G$4</definedName>
    <definedName name="batterhand" localSheetId="0">'BattedBallTrajectory-2'!$B$9</definedName>
    <definedName name="batterhand">'BattedBallTrajectory-1'!$B$9</definedName>
    <definedName name="beta" localSheetId="1">'BattedBallTrajectory-1'!$D$5</definedName>
    <definedName name="beta" localSheetId="0">'BattedBallTrajectory-2'!$D$5</definedName>
    <definedName name="beta">#REF!</definedName>
    <definedName name="c0" localSheetId="1">'BattedBallTrajectory-1'!$D$4</definedName>
    <definedName name="c0" localSheetId="0">'BattedBallTrajectory-2'!$D$4</definedName>
    <definedName name="c0">#REF!</definedName>
    <definedName name="cd" localSheetId="1">#REF!</definedName>
    <definedName name="cd" localSheetId="0">#REF!</definedName>
    <definedName name="cd">#REF!</definedName>
    <definedName name="cd0" localSheetId="0">'BattedBallTrajectory-2'!$G$2</definedName>
    <definedName name="cd0">'BattedBallTrajectory-1'!$G$2</definedName>
    <definedName name="cda" localSheetId="1">'BattedBallTrajectory-1'!#REF!</definedName>
    <definedName name="cda" localSheetId="0">'BattedBallTrajectory-2'!#REF!</definedName>
    <definedName name="cda">#REF!</definedName>
    <definedName name="cdb" localSheetId="1">'BattedBallTrajectory-1'!#REF!</definedName>
    <definedName name="cdb" localSheetId="0">'BattedBallTrajectory-2'!#REF!</definedName>
    <definedName name="cdb">#REF!</definedName>
    <definedName name="cddot" localSheetId="0">'BattedBallTrajectory-2'!#REF!</definedName>
    <definedName name="cddot">'BattedBallTrajectory-1'!#REF!</definedName>
    <definedName name="cdfit" localSheetId="0">#REF!</definedName>
    <definedName name="cdfit">#REF!</definedName>
    <definedName name="cdno" localSheetId="1">#REF!</definedName>
    <definedName name="cdno" localSheetId="0">#REF!</definedName>
    <definedName name="cdno">#REF!</definedName>
    <definedName name="cdspin" localSheetId="0">'BattedBallTrajectory-2'!$G$3</definedName>
    <definedName name="cdspin">'BattedBallTrajectory-1'!$G$3</definedName>
    <definedName name="circ" localSheetId="1">'BattedBallTrajectory-1'!$B$2</definedName>
    <definedName name="circ" localSheetId="0">'BattedBallTrajectory-2'!$B$2</definedName>
    <definedName name="circ">#REF!</definedName>
    <definedName name="cl0" localSheetId="0">'BattedBallTrajectory-2'!$G$6</definedName>
    <definedName name="cl0">'BattedBallTrajectory-1'!$G$6</definedName>
    <definedName name="cl1_" localSheetId="0">'BattedBallTrajectory-2'!$G$7</definedName>
    <definedName name="cl1_">'BattedBallTrajectory-1'!$G$7</definedName>
    <definedName name="cl2_" localSheetId="0">'BattedBallTrajectory-2'!$G$8</definedName>
    <definedName name="cl2_">'BattedBallTrajectory-1'!$G$8</definedName>
    <definedName name="cm" localSheetId="1">#REF!</definedName>
    <definedName name="cm" localSheetId="0">#REF!</definedName>
    <definedName name="cm">#REF!</definedName>
    <definedName name="const" localSheetId="1">'BattedBallTrajectory-1'!$D$3</definedName>
    <definedName name="const" localSheetId="0">'BattedBallTrajectory-2'!$D$3</definedName>
    <definedName name="const">#REF!</definedName>
    <definedName name="const1" localSheetId="1">#REF!</definedName>
    <definedName name="const1" localSheetId="0">#REF!</definedName>
    <definedName name="const1">#REF!</definedName>
    <definedName name="distance" localSheetId="1">'BattedBallTrajectory-1'!$H$20</definedName>
    <definedName name="distance" localSheetId="0">'BattedBallTrajectory-2'!$H$20</definedName>
    <definedName name="drag" localSheetId="1">'BattedBallTrajectory-1'!#REF!</definedName>
    <definedName name="drag" localSheetId="0">'BattedBallTrajectory-2'!#REF!</definedName>
    <definedName name="drag">#REF!</definedName>
    <definedName name="dt" localSheetId="1">'BattedBallTrajectory-1'!$B$14</definedName>
    <definedName name="dt" localSheetId="0">'BattedBallTrajectory-2'!$B$14</definedName>
    <definedName name="dt">#REF!</definedName>
    <definedName name="dv" localSheetId="1">'BattedBallTrajectory-1'!#REF!</definedName>
    <definedName name="dv" localSheetId="0">'BattedBallTrajectory-2'!#REF!</definedName>
    <definedName name="dv">#REF!</definedName>
    <definedName name="elev" localSheetId="1">'BattedBallTrajectory-1'!$D$16</definedName>
    <definedName name="elev" localSheetId="0">'BattedBallTrajectory-2'!$D$16</definedName>
    <definedName name="elev">#REF!</definedName>
    <definedName name="elevft" localSheetId="1">'BattedBallTrajectory-1'!$B$16</definedName>
    <definedName name="elevft" localSheetId="0">'BattedBallTrajectory-2'!$B$16</definedName>
    <definedName name="elevft">#REF!</definedName>
    <definedName name="frac" localSheetId="0">#REF!</definedName>
    <definedName name="frac">#REF!</definedName>
    <definedName name="frac1" localSheetId="0">#REF!</definedName>
    <definedName name="frac1">#REF!</definedName>
    <definedName name="g" localSheetId="1">#REF!</definedName>
    <definedName name="g" localSheetId="0">#REF!</definedName>
    <definedName name="g">#REF!</definedName>
    <definedName name="hand" localSheetId="0">'BattedBallTrajectory-2'!$G$6</definedName>
    <definedName name="hand">'BattedBallTrajectory-1'!$G$6</definedName>
    <definedName name="height" localSheetId="1">'BattedBallTrajectory-1'!$H$21</definedName>
    <definedName name="height" localSheetId="0">'BattedBallTrajectory-2'!$H$21</definedName>
    <definedName name="hwind" localSheetId="1">'BattedBallTrajectory-1'!$B$19</definedName>
    <definedName name="hwind" localSheetId="0">'BattedBallTrajectory-2'!$B$19</definedName>
    <definedName name="hwind">#REF!</definedName>
    <definedName name="Magnus" localSheetId="1">'BattedBallTrajectory-1'!#REF!</definedName>
    <definedName name="Magnus" localSheetId="0">'BattedBallTrajectory-2'!#REF!</definedName>
    <definedName name="Magnus">#REF!</definedName>
    <definedName name="Magnus_option" localSheetId="1">'BattedBallTrajectory-1'!$J$16</definedName>
    <definedName name="Magnus_option" localSheetId="0">'BattedBallTrajectory-2'!$J$16</definedName>
    <definedName name="Magnus_option">#REF!</definedName>
    <definedName name="mass" localSheetId="1">'BattedBallTrajectory-1'!$B$1</definedName>
    <definedName name="mass" localSheetId="0">'BattedBallTrajectory-2'!$B$1</definedName>
    <definedName name="mass">#REF!</definedName>
    <definedName name="omega" localSheetId="1">'BattedBallTrajectory-1'!$D$13</definedName>
    <definedName name="omega" localSheetId="0">'BattedBallTrajectory-2'!$D$13</definedName>
    <definedName name="omega">#REF!</definedName>
    <definedName name="phi" localSheetId="1">'BattedBallTrajectory-1'!$B$8</definedName>
    <definedName name="phi" localSheetId="0">'BattedBallTrajectory-2'!$B$8</definedName>
    <definedName name="phi">#REF!</definedName>
    <definedName name="phiwind" localSheetId="1">'BattedBallTrajectory-1'!$B$18</definedName>
    <definedName name="phiwind" localSheetId="0">'BattedBallTrajectory-2'!$B$18</definedName>
    <definedName name="phiwind">#REF!</definedName>
    <definedName name="pressure" localSheetId="1">'BattedBallTrajectory-1'!$D$21</definedName>
    <definedName name="pressure" localSheetId="0">'BattedBallTrajectory-2'!$D$21</definedName>
    <definedName name="pressure">#REF!</definedName>
    <definedName name="Re_100" localSheetId="1">'BattedBallTrajectory-1'!$D$22</definedName>
    <definedName name="Re_100" localSheetId="0">'BattedBallTrajectory-2'!$D$22</definedName>
    <definedName name="Re_100">#REF!</definedName>
    <definedName name="RH" localSheetId="1">'BattedBallTrajectory-1'!$B$20</definedName>
    <definedName name="RH" localSheetId="0">'BattedBallTrajectory-2'!$B$20</definedName>
    <definedName name="RH">#REF!</definedName>
    <definedName name="rho" localSheetId="1">'BattedBallTrajectory-1'!$D$1</definedName>
    <definedName name="rho" localSheetId="0">'BattedBallTrajectory-2'!$D$1</definedName>
    <definedName name="rho">#REF!</definedName>
    <definedName name="rms" localSheetId="1">'BattedBallTrajectory-1'!$H$23</definedName>
    <definedName name="rms" localSheetId="0">'BattedBallTrajectory-2'!$H$23</definedName>
    <definedName name="rms">#REF!</definedName>
    <definedName name="romega" localSheetId="1">'BattedBallTrajectory-1'!$D$14</definedName>
    <definedName name="romega" localSheetId="0">'BattedBallTrajectory-2'!$D$14</definedName>
    <definedName name="romega">#REF!</definedName>
    <definedName name="sidespin" localSheetId="0">'BattedBallTrajectory-2'!$G$5</definedName>
    <definedName name="sidespin">'BattedBallTrajectory-1'!$G$5</definedName>
    <definedName name="sign" localSheetId="0">'BattedBallTrajectory-2'!$D$19</definedName>
    <definedName name="sign">'BattedBallTrajectory-1'!$D$19</definedName>
    <definedName name="solver_adj" localSheetId="1" hidden="1">'BattedBallTrajectory-1'!$B$6</definedName>
    <definedName name="solver_adj" localSheetId="0" hidden="1">'BattedBallTrajectory-2'!$B$6</definedName>
    <definedName name="solver_cvg" localSheetId="1" hidden="1">0.0001</definedName>
    <definedName name="solver_cvg" localSheetId="0" hidden="1">0.0001</definedName>
    <definedName name="solver_drv" localSheetId="1" hidden="1">2</definedName>
    <definedName name="solver_drv" localSheetId="0" hidden="1">2</definedName>
    <definedName name="solver_eng" localSheetId="1" hidden="1">1</definedName>
    <definedName name="solver_eng" localSheetId="0" hidden="1">1</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0</definedName>
    <definedName name="solver_num" localSheetId="0" hidden="1">0</definedName>
    <definedName name="solver_nwt" localSheetId="1" hidden="1">1</definedName>
    <definedName name="solver_nwt" localSheetId="0" hidden="1">1</definedName>
    <definedName name="solver_opt" localSheetId="1" hidden="1">'BattedBallTrajectory-1'!$H$23</definedName>
    <definedName name="solver_opt" localSheetId="0" hidden="1">'BattedBallTrajectory-2'!$H$23</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 name="spin" localSheetId="0">'BattedBallTrajectory-2'!$I$5</definedName>
    <definedName name="spin">'BattedBallTrajectory-1'!$I$5</definedName>
    <definedName name="SVP" localSheetId="1">'BattedBallTrajectory-1'!$D$20</definedName>
    <definedName name="SVP" localSheetId="0">'BattedBallTrajectory-2'!$D$20</definedName>
    <definedName name="SVP">#REF!</definedName>
    <definedName name="tau" localSheetId="1">'BattedBallTrajectory-1'!$B$13</definedName>
    <definedName name="tau" localSheetId="0">'BattedBallTrajectory-2'!$B$13</definedName>
    <definedName name="tau">#REF!</definedName>
    <definedName name="tau0" localSheetId="0">'BattedBallTrajectory-2'!$G$7</definedName>
    <definedName name="tau0">'BattedBallTrajectory-1'!$G$7</definedName>
    <definedName name="temp" localSheetId="1">'BattedBallTrajectory-1'!$D$15</definedName>
    <definedName name="temp" localSheetId="0">'BattedBallTrajectory-2'!$D$15</definedName>
    <definedName name="temp">#REF!</definedName>
    <definedName name="theta" localSheetId="1">'BattedBallTrajectory-1'!$B$7</definedName>
    <definedName name="theta" localSheetId="0">'BattedBallTrajectory-2'!$B$7</definedName>
    <definedName name="theta">#REF!</definedName>
    <definedName name="theta0" localSheetId="0">'BattedBallTrajectory-2'!$G$6</definedName>
    <definedName name="theta0">'BattedBallTrajectory-1'!$G$6</definedName>
    <definedName name="TK" localSheetId="1">'BattedBallTrajectory-1'!$D$15</definedName>
    <definedName name="TK" localSheetId="0">'BattedBallTrajectory-2'!$D$15</definedName>
    <definedName name="TK">#REF!</definedName>
    <definedName name="ttarget" localSheetId="0">#REF!</definedName>
    <definedName name="ttarget">#REF!</definedName>
    <definedName name="v0" localSheetId="1">'BattedBallTrajectory-1'!$B$6</definedName>
    <definedName name="v0" localSheetId="0">'BattedBallTrajectory-2'!$B$6</definedName>
    <definedName name="v0">#REF!</definedName>
    <definedName name="v0x" localSheetId="1">'BattedBallTrajectory-1'!$D$7</definedName>
    <definedName name="v0x" localSheetId="0">'BattedBallTrajectory-2'!$D$7</definedName>
    <definedName name="v0x">#REF!</definedName>
    <definedName name="v0y" localSheetId="1">'BattedBallTrajectory-1'!$D$8</definedName>
    <definedName name="v0y" localSheetId="0">'BattedBallTrajectory-2'!$D$8</definedName>
    <definedName name="v0y">#REF!</definedName>
    <definedName name="v0z" localSheetId="1">'BattedBallTrajectory-1'!$D$9</definedName>
    <definedName name="v0z" localSheetId="0">'BattedBallTrajectory-2'!$D$9</definedName>
    <definedName name="v0z">#REF!</definedName>
    <definedName name="vel" localSheetId="1">'BattedBallTrajectory-1'!#REF!</definedName>
    <definedName name="vel" localSheetId="0">'BattedBallTrajectory-2'!#REF!</definedName>
    <definedName name="vel">#REF!</definedName>
    <definedName name="vwind" localSheetId="1">'BattedBallTrajectory-1'!$B$17</definedName>
    <definedName name="vwind" localSheetId="0">'BattedBallTrajectory-2'!$B$17</definedName>
    <definedName name="vwind">#REF!</definedName>
    <definedName name="vx0" localSheetId="1">#REF!</definedName>
    <definedName name="vx0" localSheetId="0">#REF!</definedName>
    <definedName name="vx0">#REF!</definedName>
    <definedName name="vxw" localSheetId="1">'BattedBallTrajectory-1'!$D$17</definedName>
    <definedName name="vxw" localSheetId="0">'BattedBallTrajectory-2'!$D$17</definedName>
    <definedName name="vxw">#REF!</definedName>
    <definedName name="vy0" localSheetId="1">#REF!</definedName>
    <definedName name="vy0" localSheetId="0">#REF!</definedName>
    <definedName name="vy0">#REF!</definedName>
    <definedName name="vyw" localSheetId="1">'BattedBallTrajectory-1'!$D$18</definedName>
    <definedName name="vyw" localSheetId="0">'BattedBallTrajectory-2'!$D$18</definedName>
    <definedName name="vyw">#REF!</definedName>
    <definedName name="w0" localSheetId="0">'BattedBallTrajectory-2'!$G$5</definedName>
    <definedName name="w0">'BattedBallTrajectory-1'!$G$5</definedName>
    <definedName name="wb" localSheetId="1">'BattedBallTrajectory-1'!$B$10</definedName>
    <definedName name="wb" localSheetId="0">'BattedBallTrajectory-2'!$B$10</definedName>
    <definedName name="wb">#REF!</definedName>
    <definedName name="wg" localSheetId="1">'BattedBallTrajectory-1'!$B$12</definedName>
    <definedName name="wg" localSheetId="0">'BattedBallTrajectory-2'!$B$12</definedName>
    <definedName name="wg">#REF!</definedName>
    <definedName name="ws" localSheetId="1">'BattedBallTrajectory-1'!$B$11</definedName>
    <definedName name="ws" localSheetId="0">'BattedBallTrajectory-2'!$B$11</definedName>
    <definedName name="ws">#REF!</definedName>
    <definedName name="wx" localSheetId="1">'BattedBallTrajectory-1'!$D$10</definedName>
    <definedName name="wx" localSheetId="0">'BattedBallTrajectory-2'!$D$10</definedName>
    <definedName name="wx">#REF!</definedName>
    <definedName name="wy" localSheetId="1">'BattedBallTrajectory-1'!$D$11</definedName>
    <definedName name="wy" localSheetId="0">'BattedBallTrajectory-2'!$D$11</definedName>
    <definedName name="wy">#REF!</definedName>
    <definedName name="wz" localSheetId="1">'BattedBallTrajectory-1'!$D$12</definedName>
    <definedName name="wz" localSheetId="0">'BattedBallTrajectory-2'!$D$12</definedName>
    <definedName name="wz">#REF!</definedName>
    <definedName name="x0" localSheetId="1">'BattedBallTrajectory-1'!$B$3</definedName>
    <definedName name="x0" localSheetId="0">'BattedBallTrajectory-2'!$B$3</definedName>
    <definedName name="x0">#REF!</definedName>
    <definedName name="xf" localSheetId="0">#REF!</definedName>
    <definedName name="xf">#REF!</definedName>
    <definedName name="xtarget" localSheetId="0">#REF!</definedName>
    <definedName name="xtarget">#REF!</definedName>
    <definedName name="xxx" localSheetId="0">#REF!</definedName>
    <definedName name="xxx">#REF!</definedName>
    <definedName name="xxxx" localSheetId="0">#REF!</definedName>
    <definedName name="xxxx">#REF!</definedName>
    <definedName name="y0" localSheetId="1">'BattedBallTrajectory-1'!$B$4</definedName>
    <definedName name="y0" localSheetId="0">'BattedBallTrajectory-2'!$B$4</definedName>
    <definedName name="y0">#REF!</definedName>
    <definedName name="yf" localSheetId="0">#REF!</definedName>
    <definedName name="yf">#REF!</definedName>
    <definedName name="ytarget" localSheetId="0">#REF!</definedName>
    <definedName name="ytarget">#REF!</definedName>
    <definedName name="z0" localSheetId="1">'BattedBallTrajectory-1'!$B$5</definedName>
    <definedName name="z0" localSheetId="0">'BattedBallTrajectory-2'!$B$5</definedName>
    <definedName name="z0">#REF!</definedName>
    <definedName name="zf" localSheetId="0">#REF!</definedName>
    <definedName name="zf">#REF!</definedName>
    <definedName name="ztarget" localSheetId="0">#REF!</definedName>
    <definedName name="ztarget">#REF!</definedName>
  </definedNames>
  <calcPr calcId="171027"/>
  <extLst>
    <ext xmlns:mx="http://schemas.microsoft.com/office/mac/excel/2008/main" uri="http://schemas.microsoft.com/office/mac/excel/2008/main">
      <mx:ArchID Flags="2"/>
    </ext>
  </extLst>
</workbook>
</file>

<file path=xl/calcChain.xml><?xml version="1.0" encoding="utf-8"?>
<calcChain xmlns="http://schemas.openxmlformats.org/spreadsheetml/2006/main">
  <c r="D13" i="16" l="1"/>
  <c r="A33" i="16"/>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D32" i="16"/>
  <c r="C32" i="16"/>
  <c r="B32" i="16"/>
  <c r="E32" i="16" s="1"/>
  <c r="D21" i="16"/>
  <c r="D19" i="16"/>
  <c r="D18" i="16"/>
  <c r="D17" i="16"/>
  <c r="P32" i="16" s="1"/>
  <c r="D16" i="16"/>
  <c r="D15" i="16"/>
  <c r="D20" i="16" s="1"/>
  <c r="B2" i="16"/>
  <c r="B1" i="16"/>
  <c r="D9" i="16" l="1"/>
  <c r="I32" i="16" s="1"/>
  <c r="D8" i="16"/>
  <c r="H32" i="16" s="1"/>
  <c r="D2" i="16"/>
  <c r="D7" i="16"/>
  <c r="G32" i="16" s="1"/>
  <c r="D6" i="16"/>
  <c r="Q32" i="16"/>
  <c r="D12" i="16" l="1"/>
  <c r="U1143" i="16"/>
  <c r="J32" i="16"/>
  <c r="L32" i="16" s="1"/>
  <c r="I5" i="16"/>
  <c r="D10" i="16"/>
  <c r="D11" i="16"/>
  <c r="D22" i="16"/>
  <c r="D1" i="16"/>
  <c r="D4" i="16" s="1"/>
  <c r="D3" i="16" s="1"/>
  <c r="U1070" i="16"/>
  <c r="U1113" i="16"/>
  <c r="U1090" i="16"/>
  <c r="U1028" i="16"/>
  <c r="U926" i="16"/>
  <c r="U910" i="16"/>
  <c r="U948" i="16"/>
  <c r="U981" i="16"/>
  <c r="U887" i="16"/>
  <c r="U823" i="16"/>
  <c r="U801" i="16"/>
  <c r="U759" i="16"/>
  <c r="U844" i="16"/>
  <c r="U776" i="16"/>
  <c r="U961" i="16"/>
  <c r="U870" i="16"/>
  <c r="U806" i="16"/>
  <c r="U774" i="16"/>
  <c r="U1019" i="16"/>
  <c r="U708" i="16"/>
  <c r="U676" i="16"/>
  <c r="U644" i="16"/>
  <c r="U594" i="16"/>
  <c r="U578" i="16"/>
  <c r="U562" i="16"/>
  <c r="U530" i="16"/>
  <c r="U516" i="16"/>
  <c r="U506" i="16"/>
  <c r="U484" i="16"/>
  <c r="U474" i="16"/>
  <c r="U464" i="16"/>
  <c r="U448" i="16"/>
  <c r="U440" i="16"/>
  <c r="U432" i="16"/>
  <c r="U416" i="16"/>
  <c r="U408" i="16"/>
  <c r="U400" i="16"/>
  <c r="U384" i="16"/>
  <c r="U376" i="16"/>
  <c r="U368" i="16"/>
  <c r="U352" i="16"/>
  <c r="U344" i="16"/>
  <c r="U336" i="16"/>
  <c r="U320" i="16"/>
  <c r="U1011" i="16"/>
  <c r="U738" i="16"/>
  <c r="U706" i="16"/>
  <c r="U690" i="16"/>
  <c r="U674" i="16"/>
  <c r="U642" i="16"/>
  <c r="U626" i="16"/>
  <c r="U610" i="16"/>
  <c r="U591" i="16"/>
  <c r="U583" i="16"/>
  <c r="U575" i="16"/>
  <c r="U559" i="16"/>
  <c r="U551" i="16"/>
  <c r="U543" i="16"/>
  <c r="U527" i="16"/>
  <c r="U519" i="16"/>
  <c r="U511" i="16"/>
  <c r="U495" i="16"/>
  <c r="U487" i="16"/>
  <c r="U479" i="16"/>
  <c r="U463" i="16"/>
  <c r="U455" i="16"/>
  <c r="U447" i="16"/>
  <c r="U431" i="16"/>
  <c r="U423" i="16"/>
  <c r="U415" i="16"/>
  <c r="U399" i="16"/>
  <c r="U391" i="16"/>
  <c r="U383" i="16"/>
  <c r="U367" i="16"/>
  <c r="U359" i="16"/>
  <c r="U351" i="16"/>
  <c r="U335" i="16"/>
  <c r="U327" i="16"/>
  <c r="U319" i="16"/>
  <c r="U719" i="16"/>
  <c r="U687" i="16"/>
  <c r="U655" i="16"/>
  <c r="U737" i="16"/>
  <c r="U705" i="16"/>
  <c r="U673" i="16"/>
  <c r="U609" i="16"/>
  <c r="U725" i="16"/>
  <c r="U693" i="16"/>
  <c r="U629" i="16"/>
  <c r="U699" i="16"/>
  <c r="U707" i="16"/>
  <c r="U311" i="16"/>
  <c r="U303" i="16"/>
  <c r="U295" i="16"/>
  <c r="U279" i="16"/>
  <c r="U271" i="16"/>
  <c r="U263" i="16"/>
  <c r="U255" i="16"/>
  <c r="U247" i="16"/>
  <c r="U239" i="16"/>
  <c r="U229" i="16"/>
  <c r="U213" i="16"/>
  <c r="U54" i="16"/>
  <c r="U38" i="16"/>
  <c r="U228" i="16"/>
  <c r="U212" i="16"/>
  <c r="U314" i="16"/>
  <c r="U306" i="16"/>
  <c r="U298" i="16"/>
  <c r="U290" i="16"/>
  <c r="U282" i="16"/>
  <c r="U274" i="16"/>
  <c r="U266" i="16"/>
  <c r="U258" i="16"/>
  <c r="U250" i="16"/>
  <c r="U242" i="16"/>
  <c r="U231" i="16"/>
  <c r="U215" i="16"/>
  <c r="U60" i="16"/>
  <c r="U44" i="16"/>
  <c r="U208" i="16"/>
  <c r="U200" i="16"/>
  <c r="U193" i="16"/>
  <c r="U184" i="16"/>
  <c r="U177" i="16"/>
  <c r="U170" i="16"/>
  <c r="U164" i="16"/>
  <c r="U159" i="16"/>
  <c r="U153" i="16"/>
  <c r="U142" i="16"/>
  <c r="U133" i="16"/>
  <c r="U131" i="16"/>
  <c r="U119" i="16"/>
  <c r="U116" i="16"/>
  <c r="U111" i="16"/>
  <c r="U109" i="16"/>
  <c r="U100" i="16"/>
  <c r="U95" i="16"/>
  <c r="U92" i="16"/>
  <c r="U87" i="16"/>
  <c r="U85" i="16"/>
  <c r="U83" i="16"/>
  <c r="U80" i="16"/>
  <c r="U69" i="16"/>
  <c r="U53" i="16"/>
  <c r="U45" i="16"/>
  <c r="U723" i="16"/>
  <c r="U234" i="16"/>
  <c r="U226" i="16"/>
  <c r="U218" i="16"/>
  <c r="U210" i="16"/>
  <c r="U207" i="16"/>
  <c r="U205" i="16"/>
  <c r="U199" i="16"/>
  <c r="U196" i="16"/>
  <c r="U188" i="16"/>
  <c r="U186" i="16"/>
  <c r="U183" i="16"/>
  <c r="U178" i="16"/>
  <c r="U175" i="16"/>
  <c r="U169" i="16"/>
  <c r="U163" i="16"/>
  <c r="U155" i="16"/>
  <c r="U151" i="16"/>
  <c r="U148" i="16"/>
  <c r="U146" i="16"/>
  <c r="U141" i="16"/>
  <c r="U138" i="16"/>
  <c r="U134" i="16"/>
  <c r="U129" i="16"/>
  <c r="U127" i="16"/>
  <c r="U125" i="16"/>
  <c r="U122" i="16"/>
  <c r="U120" i="16"/>
  <c r="U114" i="16"/>
  <c r="U112" i="16"/>
  <c r="U107" i="16"/>
  <c r="U105" i="16"/>
  <c r="U103" i="16"/>
  <c r="U99" i="16"/>
  <c r="U96" i="16"/>
  <c r="U91" i="16"/>
  <c r="U88" i="16"/>
  <c r="U79" i="16"/>
  <c r="U77" i="16"/>
  <c r="U75" i="16"/>
  <c r="U73" i="16"/>
  <c r="U70" i="16"/>
  <c r="U61" i="16"/>
  <c r="U33" i="16"/>
  <c r="U47" i="16"/>
  <c r="U67" i="16"/>
  <c r="U35" i="16"/>
  <c r="U43" i="16"/>
  <c r="K32" i="16"/>
  <c r="D19" i="13"/>
  <c r="G5" i="13" s="1"/>
  <c r="B11" i="13" s="1"/>
  <c r="I6" i="16" l="1"/>
  <c r="M32" i="16"/>
  <c r="U888" i="16"/>
  <c r="U843" i="16"/>
  <c r="U1002" i="16"/>
  <c r="U1044" i="16"/>
  <c r="U1118" i="16"/>
  <c r="U287" i="16"/>
  <c r="U747" i="16"/>
  <c r="U661" i="16"/>
  <c r="U641" i="16"/>
  <c r="U623" i="16"/>
  <c r="U751" i="16"/>
  <c r="U343" i="16"/>
  <c r="U375" i="16"/>
  <c r="U407" i="16"/>
  <c r="U439" i="16"/>
  <c r="U471" i="16"/>
  <c r="U503" i="16"/>
  <c r="U535" i="16"/>
  <c r="U567" i="16"/>
  <c r="U599" i="16"/>
  <c r="U658" i="16"/>
  <c r="U722" i="16"/>
  <c r="U328" i="16"/>
  <c r="U360" i="16"/>
  <c r="U392" i="16"/>
  <c r="U424" i="16"/>
  <c r="U456" i="16"/>
  <c r="U494" i="16"/>
  <c r="U546" i="16"/>
  <c r="U612" i="16"/>
  <c r="U740" i="16"/>
  <c r="U838" i="16"/>
  <c r="U808" i="16"/>
  <c r="U779" i="16"/>
  <c r="U865" i="16"/>
  <c r="U1012" i="16"/>
  <c r="U942" i="16"/>
  <c r="U1081" i="16"/>
  <c r="U1156" i="16"/>
  <c r="U1152" i="16"/>
  <c r="U1148" i="16"/>
  <c r="U1144" i="16"/>
  <c r="U1140" i="16"/>
  <c r="U1136" i="16"/>
  <c r="U1128" i="16"/>
  <c r="U1120" i="16"/>
  <c r="U1127" i="16"/>
  <c r="U1079" i="16"/>
  <c r="U1075" i="16"/>
  <c r="U1071" i="16"/>
  <c r="U1067" i="16"/>
  <c r="U1063" i="16"/>
  <c r="U1059" i="16"/>
  <c r="U1115" i="16"/>
  <c r="U1107" i="16"/>
  <c r="U1099" i="16"/>
  <c r="U1091" i="16"/>
  <c r="U1083" i="16"/>
  <c r="U1108" i="16"/>
  <c r="U1092" i="16"/>
  <c r="U1110" i="16"/>
  <c r="U1094" i="16"/>
  <c r="U1125" i="16"/>
  <c r="U1053" i="16"/>
  <c r="U1049" i="16"/>
  <c r="U1045" i="16"/>
  <c r="U1041" i="16"/>
  <c r="U1037" i="16"/>
  <c r="U1033" i="16"/>
  <c r="U1029" i="16"/>
  <c r="U1025" i="16"/>
  <c r="U1021" i="16"/>
  <c r="U947" i="16"/>
  <c r="U943" i="16"/>
  <c r="U939" i="16"/>
  <c r="U935" i="16"/>
  <c r="U931" i="16"/>
  <c r="U927" i="16"/>
  <c r="U923" i="16"/>
  <c r="U919" i="16"/>
  <c r="U915" i="16"/>
  <c r="U911" i="16"/>
  <c r="U907" i="16"/>
  <c r="U903" i="16"/>
  <c r="U899" i="16"/>
  <c r="U1006" i="16"/>
  <c r="U990" i="16"/>
  <c r="U974" i="16"/>
  <c r="U958" i="16"/>
  <c r="U1016" i="16"/>
  <c r="U1000" i="16"/>
  <c r="U984" i="16"/>
  <c r="U968" i="16"/>
  <c r="U952" i="16"/>
  <c r="U999" i="16"/>
  <c r="U967" i="16"/>
  <c r="U1158" i="16"/>
  <c r="U1154" i="16"/>
  <c r="U1150" i="16"/>
  <c r="U1146" i="16"/>
  <c r="U1142" i="16"/>
  <c r="U1138" i="16"/>
  <c r="U1132" i="16"/>
  <c r="U1124" i="16"/>
  <c r="U1135" i="16"/>
  <c r="U1119" i="16"/>
  <c r="U1077" i="16"/>
  <c r="U1073" i="16"/>
  <c r="U1069" i="16"/>
  <c r="U1065" i="16"/>
  <c r="U1061" i="16"/>
  <c r="U1057" i="16"/>
  <c r="U1111" i="16"/>
  <c r="U1103" i="16"/>
  <c r="U1095" i="16"/>
  <c r="U1087" i="16"/>
  <c r="U1116" i="16"/>
  <c r="U1100" i="16"/>
  <c r="U1084" i="16"/>
  <c r="U1102" i="16"/>
  <c r="U1086" i="16"/>
  <c r="U1055" i="16"/>
  <c r="U1051" i="16"/>
  <c r="U1047" i="16"/>
  <c r="U1043" i="16"/>
  <c r="U1039" i="16"/>
  <c r="U1035" i="16"/>
  <c r="U1031" i="16"/>
  <c r="U1027" i="16"/>
  <c r="U1023" i="16"/>
  <c r="U1129" i="16"/>
  <c r="U945" i="16"/>
  <c r="U941" i="16"/>
  <c r="U937" i="16"/>
  <c r="U933" i="16"/>
  <c r="U929" i="16"/>
  <c r="U925" i="16"/>
  <c r="U921" i="16"/>
  <c r="U917" i="16"/>
  <c r="U913" i="16"/>
  <c r="U909" i="16"/>
  <c r="U905" i="16"/>
  <c r="U901" i="16"/>
  <c r="U1014" i="16"/>
  <c r="U998" i="16"/>
  <c r="U982" i="16"/>
  <c r="U966" i="16"/>
  <c r="U950" i="16"/>
  <c r="U1008" i="16"/>
  <c r="U992" i="16"/>
  <c r="U976" i="16"/>
  <c r="U960" i="16"/>
  <c r="U1015" i="16"/>
  <c r="U983" i="16"/>
  <c r="U951" i="16"/>
  <c r="U989" i="16"/>
  <c r="U957" i="16"/>
  <c r="U893" i="16"/>
  <c r="U885" i="16"/>
  <c r="U877" i="16"/>
  <c r="U869" i="16"/>
  <c r="U861" i="16"/>
  <c r="U853" i="16"/>
  <c r="U845" i="16"/>
  <c r="U837" i="16"/>
  <c r="U829" i="16"/>
  <c r="U821" i="16"/>
  <c r="U813" i="16"/>
  <c r="U805" i="16"/>
  <c r="U797" i="16"/>
  <c r="U789" i="16"/>
  <c r="U781" i="16"/>
  <c r="U773" i="16"/>
  <c r="U765" i="16"/>
  <c r="U757" i="16"/>
  <c r="U1001" i="16"/>
  <c r="U896" i="16"/>
  <c r="U880" i="16"/>
  <c r="U864" i="16"/>
  <c r="U848" i="16"/>
  <c r="U832" i="16"/>
  <c r="U1153" i="16"/>
  <c r="U1145" i="16"/>
  <c r="U1137" i="16"/>
  <c r="U1122" i="16"/>
  <c r="U1080" i="16"/>
  <c r="U1072" i="16"/>
  <c r="U1064" i="16"/>
  <c r="U1117" i="16"/>
  <c r="U1101" i="16"/>
  <c r="U1085" i="16"/>
  <c r="U1096" i="16"/>
  <c r="U1098" i="16"/>
  <c r="U1054" i="16"/>
  <c r="U1046" i="16"/>
  <c r="U1038" i="16"/>
  <c r="U1030" i="16"/>
  <c r="U1022" i="16"/>
  <c r="U944" i="16"/>
  <c r="U936" i="16"/>
  <c r="U928" i="16"/>
  <c r="U920" i="16"/>
  <c r="U912" i="16"/>
  <c r="U904" i="16"/>
  <c r="U1010" i="16"/>
  <c r="U978" i="16"/>
  <c r="U1020" i="16"/>
  <c r="U988" i="16"/>
  <c r="U956" i="16"/>
  <c r="U975" i="16"/>
  <c r="U997" i="16"/>
  <c r="U949" i="16"/>
  <c r="U889" i="16"/>
  <c r="U879" i="16"/>
  <c r="U867" i="16"/>
  <c r="U857" i="16"/>
  <c r="U847" i="16"/>
  <c r="U835" i="16"/>
  <c r="U825" i="16"/>
  <c r="U815" i="16"/>
  <c r="U803" i="16"/>
  <c r="U793" i="16"/>
  <c r="U783" i="16"/>
  <c r="U771" i="16"/>
  <c r="U761" i="16"/>
  <c r="U1017" i="16"/>
  <c r="U892" i="16"/>
  <c r="U872" i="16"/>
  <c r="U852" i="16"/>
  <c r="U828" i="16"/>
  <c r="U812" i="16"/>
  <c r="U796" i="16"/>
  <c r="U780" i="16"/>
  <c r="U764" i="16"/>
  <c r="U977" i="16"/>
  <c r="U890" i="16"/>
  <c r="U874" i="16"/>
  <c r="U858" i="16"/>
  <c r="U842" i="16"/>
  <c r="U826" i="16"/>
  <c r="U810" i="16"/>
  <c r="U794" i="16"/>
  <c r="U778" i="16"/>
  <c r="U762" i="16"/>
  <c r="U971" i="16"/>
  <c r="U979" i="16"/>
  <c r="U744" i="16"/>
  <c r="U728" i="16"/>
  <c r="U712" i="16"/>
  <c r="U696" i="16"/>
  <c r="U680" i="16"/>
  <c r="U664" i="16"/>
  <c r="U648" i="16"/>
  <c r="U632" i="16"/>
  <c r="U616" i="16"/>
  <c r="U604" i="16"/>
  <c r="U596" i="16"/>
  <c r="U588" i="16"/>
  <c r="U580" i="16"/>
  <c r="U572" i="16"/>
  <c r="U564" i="16"/>
  <c r="U556" i="16"/>
  <c r="U548" i="16"/>
  <c r="U540" i="16"/>
  <c r="U532" i="16"/>
  <c r="U524" i="16"/>
  <c r="U1157" i="16"/>
  <c r="U1149" i="16"/>
  <c r="U1141" i="16"/>
  <c r="U1130" i="16"/>
  <c r="U1131" i="16"/>
  <c r="U1076" i="16"/>
  <c r="U1068" i="16"/>
  <c r="U1060" i="16"/>
  <c r="U1109" i="16"/>
  <c r="U1093" i="16"/>
  <c r="U1112" i="16"/>
  <c r="U1114" i="16"/>
  <c r="U1082" i="16"/>
  <c r="U1050" i="16"/>
  <c r="U1042" i="16"/>
  <c r="U1034" i="16"/>
  <c r="U1026" i="16"/>
  <c r="U1121" i="16"/>
  <c r="U940" i="16"/>
  <c r="U932" i="16"/>
  <c r="U924" i="16"/>
  <c r="U916" i="16"/>
  <c r="U908" i="16"/>
  <c r="U900" i="16"/>
  <c r="U994" i="16"/>
  <c r="U962" i="16"/>
  <c r="U1004" i="16"/>
  <c r="U972" i="16"/>
  <c r="U1007" i="16"/>
  <c r="U1013" i="16"/>
  <c r="U973" i="16"/>
  <c r="U895" i="16"/>
  <c r="U883" i="16"/>
  <c r="U873" i="16"/>
  <c r="U863" i="16"/>
  <c r="U851" i="16"/>
  <c r="U841" i="16"/>
  <c r="U831" i="16"/>
  <c r="U819" i="16"/>
  <c r="U809" i="16"/>
  <c r="U799" i="16"/>
  <c r="U787" i="16"/>
  <c r="U777" i="16"/>
  <c r="U767" i="16"/>
  <c r="U755" i="16"/>
  <c r="U969" i="16"/>
  <c r="U884" i="16"/>
  <c r="U860" i="16"/>
  <c r="U840" i="16"/>
  <c r="U820" i="16"/>
  <c r="U804" i="16"/>
  <c r="U788" i="16"/>
  <c r="U772" i="16"/>
  <c r="U1009" i="16"/>
  <c r="U898" i="16"/>
  <c r="U882" i="16"/>
  <c r="U866" i="16"/>
  <c r="U850" i="16"/>
  <c r="U834" i="16"/>
  <c r="U818" i="16"/>
  <c r="U802" i="16"/>
  <c r="U786" i="16"/>
  <c r="U770" i="16"/>
  <c r="U756" i="16"/>
  <c r="U987" i="16"/>
  <c r="U752" i="16"/>
  <c r="U736" i="16"/>
  <c r="U720" i="16"/>
  <c r="U704" i="16"/>
  <c r="U688" i="16"/>
  <c r="U672" i="16"/>
  <c r="U656" i="16"/>
  <c r="U640" i="16"/>
  <c r="U624" i="16"/>
  <c r="U608" i="16"/>
  <c r="U600" i="16"/>
  <c r="U592" i="16"/>
  <c r="U584" i="16"/>
  <c r="U576" i="16"/>
  <c r="U568" i="16"/>
  <c r="U560" i="16"/>
  <c r="U552" i="16"/>
  <c r="U544" i="16"/>
  <c r="U536" i="16"/>
  <c r="U528" i="16"/>
  <c r="U520" i="16"/>
  <c r="U512" i="16"/>
  <c r="U504" i="16"/>
  <c r="U496" i="16"/>
  <c r="U488" i="16"/>
  <c r="U480" i="16"/>
  <c r="U472" i="16"/>
  <c r="U1147" i="16"/>
  <c r="U1126" i="16"/>
  <c r="U1074" i="16"/>
  <c r="U1058" i="16"/>
  <c r="U1089" i="16"/>
  <c r="U1106" i="16"/>
  <c r="U1048" i="16"/>
  <c r="U1032" i="16"/>
  <c r="U946" i="16"/>
  <c r="U930" i="16"/>
  <c r="U914" i="16"/>
  <c r="U1018" i="16"/>
  <c r="U954" i="16"/>
  <c r="U964" i="16"/>
  <c r="U1005" i="16"/>
  <c r="U891" i="16"/>
  <c r="U871" i="16"/>
  <c r="U849" i="16"/>
  <c r="U827" i="16"/>
  <c r="U807" i="16"/>
  <c r="U785" i="16"/>
  <c r="U763" i="16"/>
  <c r="U953" i="16"/>
  <c r="U856" i="16"/>
  <c r="U816" i="16"/>
  <c r="U784" i="16"/>
  <c r="U993" i="16"/>
  <c r="U878" i="16"/>
  <c r="U846" i="16"/>
  <c r="U814" i="16"/>
  <c r="U782" i="16"/>
  <c r="U1003" i="16"/>
  <c r="U748" i="16"/>
  <c r="U716" i="16"/>
  <c r="U684" i="16"/>
  <c r="U652" i="16"/>
  <c r="U620" i="16"/>
  <c r="U598" i="16"/>
  <c r="U582" i="16"/>
  <c r="U566" i="16"/>
  <c r="U550" i="16"/>
  <c r="U534" i="16"/>
  <c r="U518" i="16"/>
  <c r="U508" i="16"/>
  <c r="U498" i="16"/>
  <c r="U486" i="16"/>
  <c r="U476" i="16"/>
  <c r="U466" i="16"/>
  <c r="U458" i="16"/>
  <c r="U450" i="16"/>
  <c r="U442" i="16"/>
  <c r="U434" i="16"/>
  <c r="U426" i="16"/>
  <c r="U418" i="16"/>
  <c r="U410" i="16"/>
  <c r="U402" i="16"/>
  <c r="U394" i="16"/>
  <c r="U386" i="16"/>
  <c r="U378" i="16"/>
  <c r="U370" i="16"/>
  <c r="U362" i="16"/>
  <c r="U354" i="16"/>
  <c r="U346" i="16"/>
  <c r="U338" i="16"/>
  <c r="U330" i="16"/>
  <c r="U322" i="16"/>
  <c r="U995" i="16"/>
  <c r="U742" i="16"/>
  <c r="U726" i="16"/>
  <c r="U710" i="16"/>
  <c r="U694" i="16"/>
  <c r="U678" i="16"/>
  <c r="U662" i="16"/>
  <c r="U646" i="16"/>
  <c r="U630" i="16"/>
  <c r="U614" i="16"/>
  <c r="U601" i="16"/>
  <c r="U593" i="16"/>
  <c r="U585" i="16"/>
  <c r="U577" i="16"/>
  <c r="U569" i="16"/>
  <c r="U561" i="16"/>
  <c r="U553" i="16"/>
  <c r="U545" i="16"/>
  <c r="U537" i="16"/>
  <c r="U529" i="16"/>
  <c r="U521" i="16"/>
  <c r="U513" i="16"/>
  <c r="U505" i="16"/>
  <c r="U497" i="16"/>
  <c r="U489" i="16"/>
  <c r="U481" i="16"/>
  <c r="U473" i="16"/>
  <c r="U465" i="16"/>
  <c r="U457" i="16"/>
  <c r="U449" i="16"/>
  <c r="U441" i="16"/>
  <c r="U433" i="16"/>
  <c r="U425" i="16"/>
  <c r="U417" i="16"/>
  <c r="U409" i="16"/>
  <c r="U401" i="16"/>
  <c r="U393" i="16"/>
  <c r="U385" i="16"/>
  <c r="U377" i="16"/>
  <c r="U369" i="16"/>
  <c r="U361" i="16"/>
  <c r="U353" i="16"/>
  <c r="U345" i="16"/>
  <c r="U337" i="16"/>
  <c r="U329" i="16"/>
  <c r="U321" i="16"/>
  <c r="U963" i="16"/>
  <c r="U727" i="16"/>
  <c r="U695" i="16"/>
  <c r="U663" i="16"/>
  <c r="U631" i="16"/>
  <c r="U745" i="16"/>
  <c r="U713" i="16"/>
  <c r="U681" i="16"/>
  <c r="U649" i="16"/>
  <c r="U617" i="16"/>
  <c r="U733" i="16"/>
  <c r="U701" i="16"/>
  <c r="U669" i="16"/>
  <c r="U637" i="16"/>
  <c r="U731" i="16"/>
  <c r="U739" i="16"/>
  <c r="U611" i="16"/>
  <c r="U313" i="16"/>
  <c r="U305" i="16"/>
  <c r="U297" i="16"/>
  <c r="U289" i="16"/>
  <c r="U281" i="16"/>
  <c r="U273" i="16"/>
  <c r="U265" i="16"/>
  <c r="U257" i="16"/>
  <c r="U249" i="16"/>
  <c r="U241" i="16"/>
  <c r="U233" i="16"/>
  <c r="U217" i="16"/>
  <c r="U58" i="16"/>
  <c r="U42" i="16"/>
  <c r="U232" i="16"/>
  <c r="U216" i="16"/>
  <c r="U651" i="16"/>
  <c r="U308" i="16"/>
  <c r="U300" i="16"/>
  <c r="U292" i="16"/>
  <c r="U284" i="16"/>
  <c r="U276" i="16"/>
  <c r="U268" i="16"/>
  <c r="U260" i="16"/>
  <c r="U252" i="16"/>
  <c r="U244" i="16"/>
  <c r="U236" i="16"/>
  <c r="U219" i="16"/>
  <c r="U64" i="16"/>
  <c r="U48" i="16"/>
  <c r="U32" i="16"/>
  <c r="U202" i="16"/>
  <c r="U194" i="16"/>
  <c r="U189" i="16"/>
  <c r="U179" i="16"/>
  <c r="U172" i="16"/>
  <c r="U165" i="16"/>
  <c r="U160" i="16"/>
  <c r="U154" i="16"/>
  <c r="U144" i="16"/>
  <c r="U136" i="16"/>
  <c r="U1155" i="16"/>
  <c r="U1139" i="16"/>
  <c r="U1123" i="16"/>
  <c r="U1066" i="16"/>
  <c r="U1105" i="16"/>
  <c r="U1104" i="16"/>
  <c r="U1056" i="16"/>
  <c r="U1040" i="16"/>
  <c r="U1024" i="16"/>
  <c r="U938" i="16"/>
  <c r="U922" i="16"/>
  <c r="U906" i="16"/>
  <c r="U986" i="16"/>
  <c r="U996" i="16"/>
  <c r="U991" i="16"/>
  <c r="U965" i="16"/>
  <c r="U881" i="16"/>
  <c r="U859" i="16"/>
  <c r="U839" i="16"/>
  <c r="U817" i="16"/>
  <c r="U795" i="16"/>
  <c r="U775" i="16"/>
  <c r="U753" i="16"/>
  <c r="U876" i="16"/>
  <c r="U836" i="16"/>
  <c r="U800" i="16"/>
  <c r="U768" i="16"/>
  <c r="U894" i="16"/>
  <c r="U862" i="16"/>
  <c r="U830" i="16"/>
  <c r="U798" i="16"/>
  <c r="U766" i="16"/>
  <c r="U955" i="16"/>
  <c r="U732" i="16"/>
  <c r="U700" i="16"/>
  <c r="U668" i="16"/>
  <c r="U636" i="16"/>
  <c r="U606" i="16"/>
  <c r="U590" i="16"/>
  <c r="U574" i="16"/>
  <c r="U558" i="16"/>
  <c r="U542" i="16"/>
  <c r="U526" i="16"/>
  <c r="U514" i="16"/>
  <c r="U502" i="16"/>
  <c r="U492" i="16"/>
  <c r="U482" i="16"/>
  <c r="U470" i="16"/>
  <c r="U462" i="16"/>
  <c r="U454" i="16"/>
  <c r="U446" i="16"/>
  <c r="U438" i="16"/>
  <c r="U430" i="16"/>
  <c r="U422" i="16"/>
  <c r="U414" i="16"/>
  <c r="U406" i="16"/>
  <c r="U398" i="16"/>
  <c r="U390" i="16"/>
  <c r="U382" i="16"/>
  <c r="U374" i="16"/>
  <c r="U366" i="16"/>
  <c r="U358" i="16"/>
  <c r="U350" i="16"/>
  <c r="U342" i="16"/>
  <c r="U334" i="16"/>
  <c r="U326" i="16"/>
  <c r="U318" i="16"/>
  <c r="U750" i="16"/>
  <c r="U734" i="16"/>
  <c r="U718" i="16"/>
  <c r="U702" i="16"/>
  <c r="U686" i="16"/>
  <c r="U670" i="16"/>
  <c r="U654" i="16"/>
  <c r="U638" i="16"/>
  <c r="U622" i="16"/>
  <c r="U605" i="16"/>
  <c r="U597" i="16"/>
  <c r="U589" i="16"/>
  <c r="U581" i="16"/>
  <c r="U573" i="16"/>
  <c r="U565" i="16"/>
  <c r="U557" i="16"/>
  <c r="U549" i="16"/>
  <c r="U541" i="16"/>
  <c r="U533" i="16"/>
  <c r="U525" i="16"/>
  <c r="U517" i="16"/>
  <c r="U509" i="16"/>
  <c r="U501" i="16"/>
  <c r="U493" i="16"/>
  <c r="U485" i="16"/>
  <c r="U477" i="16"/>
  <c r="U469" i="16"/>
  <c r="U461" i="16"/>
  <c r="U453" i="16"/>
  <c r="U445" i="16"/>
  <c r="U437" i="16"/>
  <c r="U429" i="16"/>
  <c r="U421" i="16"/>
  <c r="U413" i="16"/>
  <c r="U405" i="16"/>
  <c r="U397" i="16"/>
  <c r="U389" i="16"/>
  <c r="U381" i="16"/>
  <c r="U373" i="16"/>
  <c r="U365" i="16"/>
  <c r="U357" i="16"/>
  <c r="U349" i="16"/>
  <c r="U341" i="16"/>
  <c r="U333" i="16"/>
  <c r="U325" i="16"/>
  <c r="U317" i="16"/>
  <c r="U743" i="16"/>
  <c r="U711" i="16"/>
  <c r="U679" i="16"/>
  <c r="U647" i="16"/>
  <c r="U615" i="16"/>
  <c r="U729" i="16"/>
  <c r="U697" i="16"/>
  <c r="U665" i="16"/>
  <c r="U633" i="16"/>
  <c r="U749" i="16"/>
  <c r="U717" i="16"/>
  <c r="U685" i="16"/>
  <c r="U653" i="16"/>
  <c r="U621" i="16"/>
  <c r="U667" i="16"/>
  <c r="U675" i="16"/>
  <c r="U683" i="16"/>
  <c r="U309" i="16"/>
  <c r="U301" i="16"/>
  <c r="U293" i="16"/>
  <c r="U285" i="16"/>
  <c r="U277" i="16"/>
  <c r="U269" i="16"/>
  <c r="U261" i="16"/>
  <c r="U253" i="16"/>
  <c r="U245" i="16"/>
  <c r="U237" i="16"/>
  <c r="U225" i="16"/>
  <c r="U66" i="16"/>
  <c r="U50" i="16"/>
  <c r="U34" i="16"/>
  <c r="U224" i="16"/>
  <c r="U691" i="16"/>
  <c r="U312" i="16"/>
  <c r="U304" i="16"/>
  <c r="U296" i="16"/>
  <c r="U288" i="16"/>
  <c r="U280" i="16"/>
  <c r="U272" i="16"/>
  <c r="U264" i="16"/>
  <c r="U256" i="16"/>
  <c r="U248" i="16"/>
  <c r="U240" i="16"/>
  <c r="U227" i="16"/>
  <c r="U211" i="16"/>
  <c r="U56" i="16"/>
  <c r="U40" i="16"/>
  <c r="U204" i="16"/>
  <c r="U198" i="16"/>
  <c r="U191" i="16"/>
  <c r="U182" i="16"/>
  <c r="U174" i="16"/>
  <c r="U168" i="16"/>
  <c r="U162" i="16"/>
  <c r="U157" i="16"/>
  <c r="U150" i="16"/>
  <c r="U139" i="16"/>
  <c r="D14" i="16"/>
  <c r="U59" i="16"/>
  <c r="U39" i="16"/>
  <c r="U41" i="16"/>
  <c r="U71" i="16"/>
  <c r="U76" i="16"/>
  <c r="U81" i="16"/>
  <c r="U93" i="16"/>
  <c r="U101" i="16"/>
  <c r="U106" i="16"/>
  <c r="U113" i="16"/>
  <c r="U121" i="16"/>
  <c r="U126" i="16"/>
  <c r="U130" i="16"/>
  <c r="U140" i="16"/>
  <c r="U147" i="16"/>
  <c r="U152" i="16"/>
  <c r="U166" i="16"/>
  <c r="U176" i="16"/>
  <c r="U185" i="16"/>
  <c r="U192" i="16"/>
  <c r="U201" i="16"/>
  <c r="U209" i="16"/>
  <c r="U222" i="16"/>
  <c r="U659" i="16"/>
  <c r="U49" i="16"/>
  <c r="U72" i="16"/>
  <c r="U84" i="16"/>
  <c r="U90" i="16"/>
  <c r="U98" i="16"/>
  <c r="U110" i="16"/>
  <c r="U118" i="16"/>
  <c r="U132" i="16"/>
  <c r="U145" i="16"/>
  <c r="U161" i="16"/>
  <c r="U173" i="16"/>
  <c r="U190" i="16"/>
  <c r="U203" i="16"/>
  <c r="U52" i="16"/>
  <c r="U223" i="16"/>
  <c r="U246" i="16"/>
  <c r="U262" i="16"/>
  <c r="U278" i="16"/>
  <c r="U294" i="16"/>
  <c r="U310" i="16"/>
  <c r="U220" i="16"/>
  <c r="U46" i="16"/>
  <c r="U221" i="16"/>
  <c r="U243" i="16"/>
  <c r="U259" i="16"/>
  <c r="U275" i="16"/>
  <c r="U291" i="16"/>
  <c r="U307" i="16"/>
  <c r="U643" i="16"/>
  <c r="U613" i="16"/>
  <c r="U677" i="16"/>
  <c r="U741" i="16"/>
  <c r="U657" i="16"/>
  <c r="U721" i="16"/>
  <c r="U639" i="16"/>
  <c r="U703" i="16"/>
  <c r="U315" i="16"/>
  <c r="U331" i="16"/>
  <c r="U347" i="16"/>
  <c r="U363" i="16"/>
  <c r="U379" i="16"/>
  <c r="U395" i="16"/>
  <c r="U411" i="16"/>
  <c r="U427" i="16"/>
  <c r="U443" i="16"/>
  <c r="U459" i="16"/>
  <c r="U475" i="16"/>
  <c r="U491" i="16"/>
  <c r="U507" i="16"/>
  <c r="U523" i="16"/>
  <c r="U539" i="16"/>
  <c r="U555" i="16"/>
  <c r="U571" i="16"/>
  <c r="U587" i="16"/>
  <c r="U603" i="16"/>
  <c r="U634" i="16"/>
  <c r="U666" i="16"/>
  <c r="U698" i="16"/>
  <c r="U730" i="16"/>
  <c r="U316" i="16"/>
  <c r="U332" i="16"/>
  <c r="U348" i="16"/>
  <c r="U364" i="16"/>
  <c r="U380" i="16"/>
  <c r="U396" i="16"/>
  <c r="U412" i="16"/>
  <c r="U428" i="16"/>
  <c r="U444" i="16"/>
  <c r="U460" i="16"/>
  <c r="U478" i="16"/>
  <c r="U500" i="16"/>
  <c r="U522" i="16"/>
  <c r="U554" i="16"/>
  <c r="U586" i="16"/>
  <c r="U628" i="16"/>
  <c r="U692" i="16"/>
  <c r="U754" i="16"/>
  <c r="U790" i="16"/>
  <c r="U854" i="16"/>
  <c r="U760" i="16"/>
  <c r="U824" i="16"/>
  <c r="U985" i="16"/>
  <c r="U791" i="16"/>
  <c r="U833" i="16"/>
  <c r="U875" i="16"/>
  <c r="U959" i="16"/>
  <c r="U970" i="16"/>
  <c r="U918" i="16"/>
  <c r="U1133" i="16"/>
  <c r="U1052" i="16"/>
  <c r="U1097" i="16"/>
  <c r="U1078" i="16"/>
  <c r="U1151" i="16"/>
  <c r="U55" i="16"/>
  <c r="U51" i="16"/>
  <c r="U63" i="16"/>
  <c r="U65" i="16"/>
  <c r="U74" i="16"/>
  <c r="U78" i="16"/>
  <c r="U89" i="16"/>
  <c r="U97" i="16"/>
  <c r="U104" i="16"/>
  <c r="U108" i="16"/>
  <c r="U117" i="16"/>
  <c r="U123" i="16"/>
  <c r="U128" i="16"/>
  <c r="U135" i="16"/>
  <c r="U143" i="16"/>
  <c r="U149" i="16"/>
  <c r="U158" i="16"/>
  <c r="U171" i="16"/>
  <c r="U181" i="16"/>
  <c r="U187" i="16"/>
  <c r="U197" i="16"/>
  <c r="U206" i="16"/>
  <c r="U214" i="16"/>
  <c r="U230" i="16"/>
  <c r="U37" i="16"/>
  <c r="U57" i="16"/>
  <c r="U82" i="16"/>
  <c r="U86" i="16"/>
  <c r="U94" i="16"/>
  <c r="U102" i="16"/>
  <c r="U115" i="16"/>
  <c r="U124" i="16"/>
  <c r="U137" i="16"/>
  <c r="U156" i="16"/>
  <c r="U167" i="16"/>
  <c r="U180" i="16"/>
  <c r="U195" i="16"/>
  <c r="U36" i="16"/>
  <c r="U68" i="16"/>
  <c r="U238" i="16"/>
  <c r="U254" i="16"/>
  <c r="U270" i="16"/>
  <c r="U286" i="16"/>
  <c r="U302" i="16"/>
  <c r="U715" i="16"/>
  <c r="U627" i="16"/>
  <c r="U62" i="16"/>
  <c r="U235" i="16"/>
  <c r="U251" i="16"/>
  <c r="U267" i="16"/>
  <c r="U283" i="16"/>
  <c r="U299" i="16"/>
  <c r="U619" i="16"/>
  <c r="U635" i="16"/>
  <c r="U645" i="16"/>
  <c r="U709" i="16"/>
  <c r="U625" i="16"/>
  <c r="U689" i="16"/>
  <c r="U607" i="16"/>
  <c r="U671" i="16"/>
  <c r="U735" i="16"/>
  <c r="U323" i="16"/>
  <c r="U339" i="16"/>
  <c r="U355" i="16"/>
  <c r="U371" i="16"/>
  <c r="U387" i="16"/>
  <c r="U403" i="16"/>
  <c r="U419" i="16"/>
  <c r="U435" i="16"/>
  <c r="U451" i="16"/>
  <c r="U467" i="16"/>
  <c r="U483" i="16"/>
  <c r="U499" i="16"/>
  <c r="U515" i="16"/>
  <c r="U531" i="16"/>
  <c r="U547" i="16"/>
  <c r="U563" i="16"/>
  <c r="U579" i="16"/>
  <c r="U595" i="16"/>
  <c r="U618" i="16"/>
  <c r="U650" i="16"/>
  <c r="U682" i="16"/>
  <c r="U714" i="16"/>
  <c r="U746" i="16"/>
  <c r="U324" i="16"/>
  <c r="U340" i="16"/>
  <c r="U356" i="16"/>
  <c r="U372" i="16"/>
  <c r="U388" i="16"/>
  <c r="U404" i="16"/>
  <c r="U420" i="16"/>
  <c r="U436" i="16"/>
  <c r="U452" i="16"/>
  <c r="U468" i="16"/>
  <c r="U490" i="16"/>
  <c r="U510" i="16"/>
  <c r="U538" i="16"/>
  <c r="U570" i="16"/>
  <c r="U602" i="16"/>
  <c r="U660" i="16"/>
  <c r="U724" i="16"/>
  <c r="U758" i="16"/>
  <c r="U822" i="16"/>
  <c r="U886" i="16"/>
  <c r="U792" i="16"/>
  <c r="U868" i="16"/>
  <c r="U769" i="16"/>
  <c r="U811" i="16"/>
  <c r="U855" i="16"/>
  <c r="U897" i="16"/>
  <c r="U980" i="16"/>
  <c r="U902" i="16"/>
  <c r="U934" i="16"/>
  <c r="U1036" i="16"/>
  <c r="U1088" i="16"/>
  <c r="U1062" i="16"/>
  <c r="U1134" i="16"/>
  <c r="G4" i="13"/>
  <c r="B10" i="13" s="1"/>
  <c r="O32" i="16" l="1"/>
  <c r="X32" i="16" s="1"/>
  <c r="N32" i="16"/>
  <c r="T32" i="16"/>
  <c r="R32" i="16"/>
  <c r="S32" i="16"/>
  <c r="B32" i="13"/>
  <c r="W32" i="16" l="1"/>
  <c r="AA32" i="16"/>
  <c r="V32" i="16"/>
  <c r="Y32" i="16" s="1"/>
  <c r="B33" i="16" s="1"/>
  <c r="Z32" i="16"/>
  <c r="C33" i="16" s="1"/>
  <c r="D33" i="16"/>
  <c r="I33" i="16"/>
  <c r="I5" i="13"/>
  <c r="D13" i="13"/>
  <c r="I6" i="13" l="1"/>
  <c r="H33" i="16"/>
  <c r="G33" i="16"/>
  <c r="P33" i="16"/>
  <c r="Q33" i="16"/>
  <c r="F33" i="16"/>
  <c r="E33" i="16"/>
  <c r="B2" i="13"/>
  <c r="D14" i="13" s="1"/>
  <c r="B1" i="13"/>
  <c r="K33" i="16" l="1"/>
  <c r="J33" i="16"/>
  <c r="L33" i="16" s="1"/>
  <c r="A33" i="13"/>
  <c r="A34" i="13" s="1"/>
  <c r="D32" i="13"/>
  <c r="C32" i="13"/>
  <c r="D21" i="13"/>
  <c r="D18" i="13"/>
  <c r="D17" i="13"/>
  <c r="D16" i="13"/>
  <c r="D15" i="13"/>
  <c r="D20" i="13" s="1"/>
  <c r="D9" i="13"/>
  <c r="I32" i="13" s="1"/>
  <c r="D8" i="13"/>
  <c r="D7" i="13"/>
  <c r="G32" i="13" s="1"/>
  <c r="D6" i="13"/>
  <c r="N33" i="16" l="1"/>
  <c r="O33" i="16" s="1"/>
  <c r="W33" i="16" s="1"/>
  <c r="M33" i="16"/>
  <c r="S33" i="16" s="1"/>
  <c r="P32" i="13"/>
  <c r="A35" i="13"/>
  <c r="U34" i="13"/>
  <c r="Q32" i="13"/>
  <c r="H32" i="13"/>
  <c r="D11" i="13"/>
  <c r="D2" i="13"/>
  <c r="D1" i="13" s="1"/>
  <c r="D4" i="13" s="1"/>
  <c r="D3" i="13" s="1"/>
  <c r="D12" i="13"/>
  <c r="D10" i="13"/>
  <c r="E32" i="13"/>
  <c r="Z33" i="16" l="1"/>
  <c r="C34" i="16" s="1"/>
  <c r="R33" i="16"/>
  <c r="T33" i="16"/>
  <c r="V33" i="16"/>
  <c r="X33" i="16"/>
  <c r="AA33" i="16" s="1"/>
  <c r="I34" i="16" s="1"/>
  <c r="H34" i="16"/>
  <c r="A36" i="13"/>
  <c r="U35" i="13"/>
  <c r="J32" i="13"/>
  <c r="L32" i="13" s="1"/>
  <c r="K32" i="13"/>
  <c r="D22" i="13"/>
  <c r="Y33" i="16" l="1"/>
  <c r="B34" i="16" s="1"/>
  <c r="F34" i="16" s="1"/>
  <c r="M32" i="13"/>
  <c r="N32" i="13"/>
  <c r="D34" i="16"/>
  <c r="P34" i="16" s="1"/>
  <c r="G34" i="16"/>
  <c r="E34" i="16"/>
  <c r="A37" i="13"/>
  <c r="U36" i="13"/>
  <c r="U33" i="13"/>
  <c r="U32" i="13"/>
  <c r="K34" i="16" l="1"/>
  <c r="Q34" i="16"/>
  <c r="J34" i="16"/>
  <c r="L34" i="16" s="1"/>
  <c r="A38" i="13"/>
  <c r="U37" i="13"/>
  <c r="O32" i="13"/>
  <c r="M34" i="16" l="1"/>
  <c r="T34" i="16" s="1"/>
  <c r="N34" i="16"/>
  <c r="O34" i="16" s="1"/>
  <c r="X34" i="16" s="1"/>
  <c r="AA34" i="16" s="1"/>
  <c r="V32" i="13"/>
  <c r="R32" i="13"/>
  <c r="A39" i="13"/>
  <c r="U38" i="13"/>
  <c r="R34" i="16" l="1"/>
  <c r="S34" i="16"/>
  <c r="V34" i="16"/>
  <c r="Y34" i="16" s="1"/>
  <c r="B35" i="16" s="1"/>
  <c r="W34" i="16"/>
  <c r="Z34" i="16" s="1"/>
  <c r="C35" i="16" s="1"/>
  <c r="I35" i="16"/>
  <c r="D35" i="16"/>
  <c r="Y32" i="13"/>
  <c r="G33" i="13" s="1"/>
  <c r="A40" i="13"/>
  <c r="U39" i="13"/>
  <c r="W32" i="13"/>
  <c r="T32" i="13"/>
  <c r="S32" i="13"/>
  <c r="X32" i="13"/>
  <c r="H35" i="16" l="1"/>
  <c r="G35" i="16"/>
  <c r="E35" i="16"/>
  <c r="P35" i="16"/>
  <c r="Q35" i="16"/>
  <c r="F35" i="16"/>
  <c r="B33" i="13"/>
  <c r="Z32" i="13"/>
  <c r="C33" i="13" s="1"/>
  <c r="A41" i="13"/>
  <c r="U40" i="13"/>
  <c r="AA32" i="13"/>
  <c r="I33" i="13" s="1"/>
  <c r="J35" i="16" l="1"/>
  <c r="L35" i="16" s="1"/>
  <c r="K35" i="16"/>
  <c r="E33" i="13"/>
  <c r="H33" i="13"/>
  <c r="J33" i="13" s="1"/>
  <c r="L33" i="13" s="1"/>
  <c r="F33" i="13"/>
  <c r="A42" i="13"/>
  <c r="U41" i="13"/>
  <c r="D33" i="13"/>
  <c r="P33" i="13" s="1"/>
  <c r="M35" i="16" l="1"/>
  <c r="R35" i="16" s="1"/>
  <c r="N35" i="16"/>
  <c r="O35" i="16" s="1"/>
  <c r="X35" i="16" s="1"/>
  <c r="A43" i="13"/>
  <c r="U42" i="13"/>
  <c r="Q33" i="13"/>
  <c r="K33" i="13"/>
  <c r="T35" i="16" l="1"/>
  <c r="S35" i="16"/>
  <c r="M33" i="13"/>
  <c r="N33" i="13"/>
  <c r="O33" i="13" s="1"/>
  <c r="V33" i="13" s="1"/>
  <c r="AA35" i="16"/>
  <c r="I36" i="16" s="1"/>
  <c r="W35" i="16"/>
  <c r="Z35" i="16" s="1"/>
  <c r="H36" i="16" s="1"/>
  <c r="V35" i="16"/>
  <c r="Y35" i="16" s="1"/>
  <c r="B36" i="16" s="1"/>
  <c r="R33" i="13"/>
  <c r="A44" i="13"/>
  <c r="U43" i="13"/>
  <c r="D36" i="16" l="1"/>
  <c r="Q36" i="16" s="1"/>
  <c r="C36" i="16"/>
  <c r="F36" i="16" s="1"/>
  <c r="G36" i="16"/>
  <c r="J36" i="16" s="1"/>
  <c r="L36" i="16" s="1"/>
  <c r="A45" i="13"/>
  <c r="U44" i="13"/>
  <c r="X33" i="13"/>
  <c r="T33" i="13"/>
  <c r="S33" i="13"/>
  <c r="Y33" i="13"/>
  <c r="W33" i="13"/>
  <c r="P36" i="16" l="1"/>
  <c r="E36" i="16"/>
  <c r="K36" i="16"/>
  <c r="AA33" i="13"/>
  <c r="I34" i="13" s="1"/>
  <c r="A46" i="13"/>
  <c r="U45" i="13"/>
  <c r="Z33" i="13"/>
  <c r="H34" i="13" s="1"/>
  <c r="G34" i="13"/>
  <c r="B34" i="13"/>
  <c r="M36" i="16" l="1"/>
  <c r="S36" i="16" s="1"/>
  <c r="N36" i="16"/>
  <c r="O36" i="16" s="1"/>
  <c r="T36" i="16"/>
  <c r="C34" i="13"/>
  <c r="F34" i="13" s="1"/>
  <c r="D34" i="13"/>
  <c r="P34" i="13" s="1"/>
  <c r="A47" i="13"/>
  <c r="U46" i="13"/>
  <c r="J34" i="13"/>
  <c r="L34" i="13" s="1"/>
  <c r="W36" i="16" l="1"/>
  <c r="X36" i="16"/>
  <c r="AA36" i="16" s="1"/>
  <c r="D37" i="16" s="1"/>
  <c r="V36" i="16"/>
  <c r="R36" i="16"/>
  <c r="Z36" i="16"/>
  <c r="C37" i="16" s="1"/>
  <c r="E34" i="13"/>
  <c r="K34" i="13"/>
  <c r="Q34" i="13"/>
  <c r="A48" i="13"/>
  <c r="U47" i="13"/>
  <c r="Y36" i="16" l="1"/>
  <c r="B37" i="16" s="1"/>
  <c r="M34" i="13"/>
  <c r="N34" i="13"/>
  <c r="O34" i="13" s="1"/>
  <c r="W34" i="13" s="1"/>
  <c r="G37" i="16"/>
  <c r="H37" i="16"/>
  <c r="I37" i="16"/>
  <c r="P37" i="16"/>
  <c r="Q37" i="16"/>
  <c r="E37" i="16"/>
  <c r="F37" i="16"/>
  <c r="T34" i="13"/>
  <c r="A49" i="13"/>
  <c r="U48" i="13"/>
  <c r="J37" i="16" l="1"/>
  <c r="L37" i="16" s="1"/>
  <c r="K37" i="16"/>
  <c r="S34" i="13"/>
  <c r="Z34" i="13" s="1"/>
  <c r="R34" i="13"/>
  <c r="X34" i="13"/>
  <c r="AA34" i="13" s="1"/>
  <c r="D35" i="13" s="1"/>
  <c r="V34" i="13"/>
  <c r="A50" i="13"/>
  <c r="U49" i="13"/>
  <c r="N37" i="16" l="1"/>
  <c r="O37" i="16" s="1"/>
  <c r="M37" i="16"/>
  <c r="S37" i="16" s="1"/>
  <c r="Y34" i="13"/>
  <c r="G35" i="13" s="1"/>
  <c r="A51" i="13"/>
  <c r="U50" i="13"/>
  <c r="I35" i="13"/>
  <c r="C35" i="13"/>
  <c r="H35" i="13"/>
  <c r="P35" i="13"/>
  <c r="Q35" i="13"/>
  <c r="W37" i="16" l="1"/>
  <c r="Z37" i="16" s="1"/>
  <c r="X37" i="16"/>
  <c r="T37" i="16"/>
  <c r="R37" i="16"/>
  <c r="Y37" i="16" s="1"/>
  <c r="G38" i="16" s="1"/>
  <c r="V37" i="16"/>
  <c r="AA37" i="16"/>
  <c r="D38" i="16" s="1"/>
  <c r="B35" i="13"/>
  <c r="F35" i="13" s="1"/>
  <c r="A52" i="13"/>
  <c r="U51" i="13"/>
  <c r="J35" i="13"/>
  <c r="L35" i="13" s="1"/>
  <c r="C38" i="16" l="1"/>
  <c r="H38" i="16"/>
  <c r="I38" i="16"/>
  <c r="K35" i="13"/>
  <c r="B38" i="16"/>
  <c r="F38" i="16" s="1"/>
  <c r="E35" i="13"/>
  <c r="Q38" i="16"/>
  <c r="K38" i="16"/>
  <c r="P38" i="16"/>
  <c r="J38" i="16"/>
  <c r="L38" i="16" s="1"/>
  <c r="A53" i="13"/>
  <c r="U52" i="13"/>
  <c r="M38" i="16" l="1"/>
  <c r="R38" i="16" s="1"/>
  <c r="N38" i="16"/>
  <c r="M35" i="13"/>
  <c r="T35" i="13" s="1"/>
  <c r="N35" i="13"/>
  <c r="O35" i="13" s="1"/>
  <c r="W35" i="13" s="1"/>
  <c r="E38" i="16"/>
  <c r="O38" i="16"/>
  <c r="T38" i="16"/>
  <c r="A54" i="13"/>
  <c r="U53" i="13"/>
  <c r="S38" i="16" l="1"/>
  <c r="V38" i="16"/>
  <c r="Y38" i="16" s="1"/>
  <c r="X38" i="16"/>
  <c r="AA38" i="16" s="1"/>
  <c r="W38" i="16"/>
  <c r="Z38" i="16" s="1"/>
  <c r="S35" i="13"/>
  <c r="Z35" i="13" s="1"/>
  <c r="R35" i="13"/>
  <c r="X35" i="13"/>
  <c r="AA35" i="13" s="1"/>
  <c r="V35" i="13"/>
  <c r="A55" i="13"/>
  <c r="U54" i="13"/>
  <c r="C39" i="16" l="1"/>
  <c r="H39" i="16"/>
  <c r="I39" i="16"/>
  <c r="D39" i="16"/>
  <c r="G39" i="16"/>
  <c r="B39" i="16"/>
  <c r="Y35" i="13"/>
  <c r="B36" i="13" s="1"/>
  <c r="A56" i="13"/>
  <c r="U55" i="13"/>
  <c r="D36" i="13"/>
  <c r="I36" i="13"/>
  <c r="C36" i="13"/>
  <c r="H36" i="13"/>
  <c r="P39" i="16" l="1"/>
  <c r="K39" i="16"/>
  <c r="Q39" i="16"/>
  <c r="E39" i="16"/>
  <c r="J39" i="16"/>
  <c r="L39" i="16" s="1"/>
  <c r="F39" i="16"/>
  <c r="F36" i="13"/>
  <c r="G36" i="13"/>
  <c r="J36" i="13" s="1"/>
  <c r="L36" i="13" s="1"/>
  <c r="A57" i="13"/>
  <c r="U56" i="13"/>
  <c r="E36" i="13"/>
  <c r="Q36" i="13"/>
  <c r="P36" i="13"/>
  <c r="N39" i="16" l="1"/>
  <c r="O39" i="16" s="1"/>
  <c r="M39" i="16"/>
  <c r="R39" i="16" s="1"/>
  <c r="K36" i="13"/>
  <c r="A58" i="13"/>
  <c r="U57" i="13"/>
  <c r="S39" i="16" l="1"/>
  <c r="T39" i="16"/>
  <c r="M36" i="13"/>
  <c r="T36" i="13" s="1"/>
  <c r="N36" i="13"/>
  <c r="O36" i="13" s="1"/>
  <c r="W36" i="13" s="1"/>
  <c r="X39" i="16"/>
  <c r="W39" i="16"/>
  <c r="Z39" i="16" s="1"/>
  <c r="V39" i="16"/>
  <c r="Y39" i="16" s="1"/>
  <c r="A59" i="13"/>
  <c r="U58" i="13"/>
  <c r="AA39" i="16" l="1"/>
  <c r="G40" i="16"/>
  <c r="B40" i="16"/>
  <c r="H40" i="16"/>
  <c r="C40" i="16"/>
  <c r="D40" i="16"/>
  <c r="I40" i="16"/>
  <c r="S36" i="13"/>
  <c r="Z36" i="13" s="1"/>
  <c r="R36" i="13"/>
  <c r="V36" i="13"/>
  <c r="X36" i="13"/>
  <c r="AA36" i="13" s="1"/>
  <c r="A60" i="13"/>
  <c r="U59" i="13"/>
  <c r="F40" i="16" l="1"/>
  <c r="E40" i="16"/>
  <c r="K40" i="16"/>
  <c r="Q40" i="16"/>
  <c r="P40" i="16"/>
  <c r="J40" i="16"/>
  <c r="L40" i="16" s="1"/>
  <c r="Y36" i="13"/>
  <c r="G37" i="13" s="1"/>
  <c r="A61" i="13"/>
  <c r="U60" i="13"/>
  <c r="I37" i="13"/>
  <c r="D37" i="13"/>
  <c r="C37" i="13"/>
  <c r="H37" i="13"/>
  <c r="M40" i="16" l="1"/>
  <c r="T40" i="16" s="1"/>
  <c r="N40" i="16"/>
  <c r="O40" i="16"/>
  <c r="R40" i="16"/>
  <c r="S40" i="16"/>
  <c r="B37" i="13"/>
  <c r="F37" i="13" s="1"/>
  <c r="A62" i="13"/>
  <c r="U61" i="13"/>
  <c r="J37" i="13"/>
  <c r="L37" i="13" s="1"/>
  <c r="P37" i="13"/>
  <c r="Q37" i="13"/>
  <c r="K37" i="13" l="1"/>
  <c r="W40" i="16"/>
  <c r="Z40" i="16" s="1"/>
  <c r="X40" i="16"/>
  <c r="AA40" i="16" s="1"/>
  <c r="V40" i="16"/>
  <c r="Y40" i="16" s="1"/>
  <c r="E37" i="13"/>
  <c r="A63" i="13"/>
  <c r="U62" i="13"/>
  <c r="M37" i="13" l="1"/>
  <c r="T37" i="13" s="1"/>
  <c r="N37" i="13"/>
  <c r="O37" i="13" s="1"/>
  <c r="W37" i="13" s="1"/>
  <c r="G41" i="16"/>
  <c r="B41" i="16"/>
  <c r="I41" i="16"/>
  <c r="D41" i="16"/>
  <c r="H41" i="16"/>
  <c r="C41" i="16"/>
  <c r="A64" i="13"/>
  <c r="U63" i="13"/>
  <c r="P41" i="16" l="1"/>
  <c r="Q41" i="16"/>
  <c r="K41" i="16"/>
  <c r="F41" i="16"/>
  <c r="E41" i="16"/>
  <c r="J41" i="16"/>
  <c r="L41" i="16" s="1"/>
  <c r="S37" i="13"/>
  <c r="Z37" i="13" s="1"/>
  <c r="R37" i="13"/>
  <c r="V37" i="13"/>
  <c r="X37" i="13"/>
  <c r="AA37" i="13" s="1"/>
  <c r="D38" i="13" s="1"/>
  <c r="Q38" i="13" s="1"/>
  <c r="A65" i="13"/>
  <c r="U64" i="13"/>
  <c r="M41" i="16" l="1"/>
  <c r="S41" i="16" s="1"/>
  <c r="N41" i="16"/>
  <c r="O41" i="16" s="1"/>
  <c r="T41" i="16"/>
  <c r="R41" i="16"/>
  <c r="Y37" i="13"/>
  <c r="G38" i="13" s="1"/>
  <c r="P38" i="13"/>
  <c r="A66" i="13"/>
  <c r="U65" i="13"/>
  <c r="I38" i="13"/>
  <c r="C38" i="13"/>
  <c r="H38" i="13"/>
  <c r="W41" i="16" l="1"/>
  <c r="Z41" i="16" s="1"/>
  <c r="V41" i="16"/>
  <c r="Y41" i="16" s="1"/>
  <c r="X41" i="16"/>
  <c r="AA41" i="16" s="1"/>
  <c r="B38" i="13"/>
  <c r="F38" i="13" s="1"/>
  <c r="A67" i="13"/>
  <c r="U66" i="13"/>
  <c r="J38" i="13"/>
  <c r="L38" i="13" s="1"/>
  <c r="K38" i="13"/>
  <c r="M38" i="13" l="1"/>
  <c r="N38" i="13"/>
  <c r="O38" i="13" s="1"/>
  <c r="G42" i="16"/>
  <c r="B42" i="16"/>
  <c r="C42" i="16"/>
  <c r="H42" i="16"/>
  <c r="I42" i="16"/>
  <c r="D42" i="16"/>
  <c r="E38" i="13"/>
  <c r="A68" i="13"/>
  <c r="U67" i="13"/>
  <c r="F42" i="16" l="1"/>
  <c r="Q42" i="16"/>
  <c r="K42" i="16"/>
  <c r="P42" i="16"/>
  <c r="E42" i="16"/>
  <c r="J42" i="16"/>
  <c r="L42" i="16" s="1"/>
  <c r="T38" i="13"/>
  <c r="A69" i="13"/>
  <c r="U68" i="13"/>
  <c r="M42" i="16" l="1"/>
  <c r="T42" i="16" s="1"/>
  <c r="N42" i="16"/>
  <c r="O42" i="16" s="1"/>
  <c r="R42" i="16"/>
  <c r="S42" i="16"/>
  <c r="A70" i="13"/>
  <c r="U69" i="13"/>
  <c r="X38" i="13"/>
  <c r="AA38" i="13" s="1"/>
  <c r="V38" i="13"/>
  <c r="W38" i="13"/>
  <c r="R38" i="13"/>
  <c r="S38" i="13"/>
  <c r="X42" i="16" l="1"/>
  <c r="AA42" i="16" s="1"/>
  <c r="W42" i="16"/>
  <c r="Z42" i="16" s="1"/>
  <c r="V42" i="16"/>
  <c r="Y42" i="16" s="1"/>
  <c r="A71" i="13"/>
  <c r="U70" i="13"/>
  <c r="Y38" i="13"/>
  <c r="D39" i="13"/>
  <c r="I39" i="13"/>
  <c r="Z38" i="13"/>
  <c r="H43" i="16" l="1"/>
  <c r="C43" i="16"/>
  <c r="G43" i="16"/>
  <c r="B43" i="16"/>
  <c r="D43" i="16"/>
  <c r="I43" i="16"/>
  <c r="A72" i="13"/>
  <c r="U71" i="13"/>
  <c r="G39" i="13"/>
  <c r="B39" i="13"/>
  <c r="Q39" i="13"/>
  <c r="P39" i="13"/>
  <c r="H39" i="13"/>
  <c r="C39" i="13"/>
  <c r="E43" i="16" l="1"/>
  <c r="J43" i="16"/>
  <c r="L43" i="16" s="1"/>
  <c r="F43" i="16"/>
  <c r="P43" i="16"/>
  <c r="K43" i="16"/>
  <c r="Q43" i="16"/>
  <c r="K39" i="13"/>
  <c r="A73" i="13"/>
  <c r="U72" i="13"/>
  <c r="J39" i="13"/>
  <c r="L39" i="13" s="1"/>
  <c r="E39" i="13"/>
  <c r="F39" i="13"/>
  <c r="N43" i="16" l="1"/>
  <c r="M43" i="16"/>
  <c r="T43" i="16" s="1"/>
  <c r="M39" i="13"/>
  <c r="N39" i="13"/>
  <c r="O43" i="16"/>
  <c r="R43" i="16"/>
  <c r="O39" i="13"/>
  <c r="A74" i="13"/>
  <c r="U73" i="13"/>
  <c r="S43" i="16" l="1"/>
  <c r="V43" i="16"/>
  <c r="Y43" i="16" s="1"/>
  <c r="X43" i="16"/>
  <c r="AA43" i="16" s="1"/>
  <c r="W43" i="16"/>
  <c r="Z43" i="16" s="1"/>
  <c r="A75" i="13"/>
  <c r="U74" i="13"/>
  <c r="C44" i="16" l="1"/>
  <c r="H44" i="16"/>
  <c r="B44" i="16"/>
  <c r="G44" i="16"/>
  <c r="I44" i="16"/>
  <c r="D44" i="16"/>
  <c r="A76" i="13"/>
  <c r="U75" i="13"/>
  <c r="X39" i="13"/>
  <c r="W39" i="13"/>
  <c r="V39" i="13"/>
  <c r="T39" i="13"/>
  <c r="S39" i="13"/>
  <c r="R39" i="13"/>
  <c r="E44" i="16" l="1"/>
  <c r="J44" i="16"/>
  <c r="L44" i="16" s="1"/>
  <c r="K44" i="16"/>
  <c r="Q44" i="16"/>
  <c r="P44" i="16"/>
  <c r="F44" i="16"/>
  <c r="AA39" i="13"/>
  <c r="D40" i="13" s="1"/>
  <c r="Z39" i="13"/>
  <c r="C40" i="13" s="1"/>
  <c r="A77" i="13"/>
  <c r="U76" i="13"/>
  <c r="Y39" i="13"/>
  <c r="M44" i="16" l="1"/>
  <c r="T44" i="16" s="1"/>
  <c r="N44" i="16"/>
  <c r="O44" i="16"/>
  <c r="R44" i="16"/>
  <c r="S44" i="16"/>
  <c r="H40" i="13"/>
  <c r="I40" i="13"/>
  <c r="A78" i="13"/>
  <c r="U77" i="13"/>
  <c r="P40" i="13"/>
  <c r="Q40" i="13"/>
  <c r="G40" i="13"/>
  <c r="B40" i="13"/>
  <c r="E40" i="13" s="1"/>
  <c r="V44" i="16" l="1"/>
  <c r="Y44" i="16" s="1"/>
  <c r="W44" i="16"/>
  <c r="Z44" i="16" s="1"/>
  <c r="X44" i="16"/>
  <c r="AA44" i="16" s="1"/>
  <c r="J40" i="13"/>
  <c r="L40" i="13" s="1"/>
  <c r="A79" i="13"/>
  <c r="U78" i="13"/>
  <c r="K40" i="13"/>
  <c r="F40" i="13"/>
  <c r="M40" i="13" l="1"/>
  <c r="N40" i="13"/>
  <c r="O40" i="13" s="1"/>
  <c r="D45" i="16"/>
  <c r="I45" i="16"/>
  <c r="H45" i="16"/>
  <c r="C45" i="16"/>
  <c r="B45" i="16"/>
  <c r="G45" i="16"/>
  <c r="A80" i="13"/>
  <c r="U79" i="13"/>
  <c r="F45" i="16" l="1"/>
  <c r="J45" i="16"/>
  <c r="L45" i="16" s="1"/>
  <c r="E45" i="16"/>
  <c r="P45" i="16"/>
  <c r="Q45" i="16"/>
  <c r="K45" i="16"/>
  <c r="X40" i="13"/>
  <c r="R40" i="13"/>
  <c r="A81" i="13"/>
  <c r="U80" i="13"/>
  <c r="M45" i="16" l="1"/>
  <c r="N45" i="16"/>
  <c r="O45" i="16" s="1"/>
  <c r="R45" i="16"/>
  <c r="T45" i="16"/>
  <c r="S45" i="16"/>
  <c r="V40" i="13"/>
  <c r="Y40" i="13" s="1"/>
  <c r="G41" i="13" s="1"/>
  <c r="W40" i="13"/>
  <c r="T40" i="13"/>
  <c r="AA40" i="13" s="1"/>
  <c r="S40" i="13"/>
  <c r="A82" i="13"/>
  <c r="U81" i="13"/>
  <c r="X45" i="16" l="1"/>
  <c r="AA45" i="16" s="1"/>
  <c r="V45" i="16"/>
  <c r="Y45" i="16" s="1"/>
  <c r="W45" i="16"/>
  <c r="Z45" i="16" s="1"/>
  <c r="Z40" i="13"/>
  <c r="C41" i="13" s="1"/>
  <c r="D41" i="13"/>
  <c r="I41" i="13"/>
  <c r="B41" i="13"/>
  <c r="A83" i="13"/>
  <c r="U82" i="13"/>
  <c r="H46" i="16" l="1"/>
  <c r="C46" i="16"/>
  <c r="B46" i="16"/>
  <c r="G46" i="16"/>
  <c r="D46" i="16"/>
  <c r="I46" i="16"/>
  <c r="F41" i="13"/>
  <c r="H41" i="13"/>
  <c r="J41" i="13" s="1"/>
  <c r="L41" i="13" s="1"/>
  <c r="P41" i="13"/>
  <c r="Q41" i="13"/>
  <c r="E41" i="13"/>
  <c r="A84" i="13"/>
  <c r="U83" i="13"/>
  <c r="E46" i="16" l="1"/>
  <c r="F46" i="16"/>
  <c r="J46" i="16"/>
  <c r="L46" i="16" s="1"/>
  <c r="Q46" i="16"/>
  <c r="K46" i="16"/>
  <c r="P46" i="16"/>
  <c r="K41" i="13"/>
  <c r="A85" i="13"/>
  <c r="U84" i="13"/>
  <c r="M46" i="16" l="1"/>
  <c r="N46" i="16"/>
  <c r="O46" i="16" s="1"/>
  <c r="M41" i="13"/>
  <c r="S41" i="13" s="1"/>
  <c r="N41" i="13"/>
  <c r="O41" i="13" s="1"/>
  <c r="X41" i="13" s="1"/>
  <c r="T46" i="16"/>
  <c r="S46" i="16"/>
  <c r="R46" i="16"/>
  <c r="A86" i="13"/>
  <c r="U85" i="13"/>
  <c r="T41" i="13" l="1"/>
  <c r="AA41" i="13" s="1"/>
  <c r="D42" i="13" s="1"/>
  <c r="P42" i="13" s="1"/>
  <c r="R41" i="13"/>
  <c r="V46" i="16"/>
  <c r="Y46" i="16" s="1"/>
  <c r="X46" i="16"/>
  <c r="AA46" i="16" s="1"/>
  <c r="W46" i="16"/>
  <c r="Z46" i="16" s="1"/>
  <c r="W41" i="13"/>
  <c r="Z41" i="13" s="1"/>
  <c r="C42" i="13" s="1"/>
  <c r="V41" i="13"/>
  <c r="Y41" i="13" s="1"/>
  <c r="G42" i="13" s="1"/>
  <c r="A87" i="13"/>
  <c r="U86" i="13"/>
  <c r="Q42" i="13" l="1"/>
  <c r="I42" i="13"/>
  <c r="B47" i="16"/>
  <c r="G47" i="16"/>
  <c r="C47" i="16"/>
  <c r="H47" i="16"/>
  <c r="D47" i="16"/>
  <c r="I47" i="16"/>
  <c r="H42" i="13"/>
  <c r="B42" i="13"/>
  <c r="F42" i="13" s="1"/>
  <c r="A88" i="13"/>
  <c r="U87" i="13"/>
  <c r="J42" i="13" l="1"/>
  <c r="L42" i="13" s="1"/>
  <c r="F47" i="16"/>
  <c r="J47" i="16"/>
  <c r="L47" i="16" s="1"/>
  <c r="P47" i="16"/>
  <c r="K47" i="16"/>
  <c r="Q47" i="16"/>
  <c r="E47" i="16"/>
  <c r="K42" i="13"/>
  <c r="E42" i="13"/>
  <c r="A89" i="13"/>
  <c r="U88" i="13"/>
  <c r="N47" i="16" l="1"/>
  <c r="M47" i="16"/>
  <c r="R47" i="16" s="1"/>
  <c r="M42" i="13"/>
  <c r="T42" i="13" s="1"/>
  <c r="N42" i="13"/>
  <c r="O42" i="13" s="1"/>
  <c r="X42" i="13" s="1"/>
  <c r="O47" i="16"/>
  <c r="T47" i="16"/>
  <c r="A90" i="13"/>
  <c r="U89" i="13"/>
  <c r="S47" i="16" l="1"/>
  <c r="W47" i="16"/>
  <c r="Z47" i="16" s="1"/>
  <c r="X47" i="16"/>
  <c r="AA47" i="16" s="1"/>
  <c r="V47" i="16"/>
  <c r="Y47" i="16" s="1"/>
  <c r="S42" i="13"/>
  <c r="R42" i="13"/>
  <c r="W42" i="13"/>
  <c r="V42" i="13"/>
  <c r="A91" i="13"/>
  <c r="U90" i="13"/>
  <c r="AA42" i="13"/>
  <c r="B48" i="16" l="1"/>
  <c r="G48" i="16"/>
  <c r="I48" i="16"/>
  <c r="D48" i="16"/>
  <c r="H48" i="16"/>
  <c r="C48" i="16"/>
  <c r="Z42" i="13"/>
  <c r="C43" i="13" s="1"/>
  <c r="Y42" i="13"/>
  <c r="B43" i="13" s="1"/>
  <c r="A92" i="13"/>
  <c r="U91" i="13"/>
  <c r="D43" i="13"/>
  <c r="I43" i="13"/>
  <c r="K48" i="16" l="1"/>
  <c r="Q48" i="16"/>
  <c r="P48" i="16"/>
  <c r="F48" i="16"/>
  <c r="J48" i="16"/>
  <c r="L48" i="16" s="1"/>
  <c r="E48" i="16"/>
  <c r="H43" i="13"/>
  <c r="G43" i="13"/>
  <c r="F43" i="13"/>
  <c r="A93" i="13"/>
  <c r="U92" i="13"/>
  <c r="P43" i="13"/>
  <c r="Q43" i="13"/>
  <c r="E43" i="13"/>
  <c r="M48" i="16" l="1"/>
  <c r="N48" i="16"/>
  <c r="O48" i="16" s="1"/>
  <c r="R48" i="16"/>
  <c r="S48" i="16"/>
  <c r="T48" i="16"/>
  <c r="K43" i="13"/>
  <c r="J43" i="13"/>
  <c r="L43" i="13" s="1"/>
  <c r="A94" i="13"/>
  <c r="U93" i="13"/>
  <c r="M43" i="13" l="1"/>
  <c r="N43" i="13"/>
  <c r="O43" i="13" s="1"/>
  <c r="X48" i="16"/>
  <c r="AA48" i="16" s="1"/>
  <c r="W48" i="16"/>
  <c r="Z48" i="16" s="1"/>
  <c r="V48" i="16"/>
  <c r="Y48" i="16" s="1"/>
  <c r="A95" i="13"/>
  <c r="U94" i="13"/>
  <c r="B49" i="16" l="1"/>
  <c r="G49" i="16"/>
  <c r="H49" i="16"/>
  <c r="C49" i="16"/>
  <c r="D49" i="16"/>
  <c r="I49" i="16"/>
  <c r="S43" i="13"/>
  <c r="A96" i="13"/>
  <c r="U95" i="13"/>
  <c r="V43" i="13"/>
  <c r="W43" i="13"/>
  <c r="X43" i="13"/>
  <c r="P49" i="16" l="1"/>
  <c r="Q49" i="16"/>
  <c r="K49" i="16"/>
  <c r="E49" i="16"/>
  <c r="F49" i="16"/>
  <c r="J49" i="16"/>
  <c r="L49" i="16" s="1"/>
  <c r="R43" i="13"/>
  <c r="Y43" i="13" s="1"/>
  <c r="T43" i="13"/>
  <c r="AA43" i="13" s="1"/>
  <c r="A97" i="13"/>
  <c r="U96" i="13"/>
  <c r="Z43" i="13"/>
  <c r="H44" i="13" s="1"/>
  <c r="N49" i="16" l="1"/>
  <c r="M49" i="16"/>
  <c r="T49" i="16" s="1"/>
  <c r="O49" i="16"/>
  <c r="A98" i="13"/>
  <c r="U97" i="13"/>
  <c r="C44" i="13"/>
  <c r="D44" i="13"/>
  <c r="I44" i="13"/>
  <c r="G44" i="13"/>
  <c r="B44" i="13"/>
  <c r="R49" i="16" l="1"/>
  <c r="S49" i="16"/>
  <c r="X49" i="16"/>
  <c r="AA49" i="16" s="1"/>
  <c r="V49" i="16"/>
  <c r="Y49" i="16" s="1"/>
  <c r="W49" i="16"/>
  <c r="Z49" i="16" s="1"/>
  <c r="F44" i="13"/>
  <c r="A99" i="13"/>
  <c r="U98" i="13"/>
  <c r="J44" i="13"/>
  <c r="L44" i="13" s="1"/>
  <c r="K44" i="13"/>
  <c r="P44" i="13"/>
  <c r="Q44" i="13"/>
  <c r="E44" i="13"/>
  <c r="M44" i="13" l="1"/>
  <c r="N44" i="13"/>
  <c r="O44" i="13" s="1"/>
  <c r="H50" i="16"/>
  <c r="C50" i="16"/>
  <c r="D50" i="16"/>
  <c r="I50" i="16"/>
  <c r="B50" i="16"/>
  <c r="G50" i="16"/>
  <c r="A100" i="13"/>
  <c r="U99" i="13"/>
  <c r="F50" i="16" l="1"/>
  <c r="Q50" i="16"/>
  <c r="K50" i="16"/>
  <c r="P50" i="16"/>
  <c r="J50" i="16"/>
  <c r="L50" i="16" s="1"/>
  <c r="E50" i="16"/>
  <c r="A101" i="13"/>
  <c r="U100" i="13"/>
  <c r="M50" i="16" l="1"/>
  <c r="N50" i="16"/>
  <c r="O50" i="16" s="1"/>
  <c r="R50" i="16"/>
  <c r="T50" i="16"/>
  <c r="S50" i="16"/>
  <c r="A102" i="13"/>
  <c r="U101" i="13"/>
  <c r="R44" i="13"/>
  <c r="S44" i="13"/>
  <c r="T44" i="13"/>
  <c r="V44" i="13"/>
  <c r="W44" i="13"/>
  <c r="X44" i="13"/>
  <c r="X50" i="16" l="1"/>
  <c r="AA50" i="16" s="1"/>
  <c r="W50" i="16"/>
  <c r="Z50" i="16" s="1"/>
  <c r="V50" i="16"/>
  <c r="Y50" i="16" s="1"/>
  <c r="A103" i="13"/>
  <c r="U102" i="13"/>
  <c r="AA44" i="13"/>
  <c r="Z44" i="13"/>
  <c r="Y44" i="13"/>
  <c r="G51" i="16" l="1"/>
  <c r="B51" i="16"/>
  <c r="C51" i="16"/>
  <c r="H51" i="16"/>
  <c r="D51" i="16"/>
  <c r="I51" i="16"/>
  <c r="A104" i="13"/>
  <c r="U103" i="13"/>
  <c r="C45" i="13"/>
  <c r="H45" i="13"/>
  <c r="G45" i="13"/>
  <c r="B45" i="13"/>
  <c r="D45" i="13"/>
  <c r="I45" i="13"/>
  <c r="F51" i="16" l="1"/>
  <c r="E51" i="16"/>
  <c r="P51" i="16"/>
  <c r="K51" i="16"/>
  <c r="Q51" i="16"/>
  <c r="J51" i="16"/>
  <c r="L51" i="16" s="1"/>
  <c r="A105" i="13"/>
  <c r="U104" i="13"/>
  <c r="K45" i="13"/>
  <c r="P45" i="13"/>
  <c r="Q45" i="13"/>
  <c r="F45" i="13"/>
  <c r="E45" i="13"/>
  <c r="J45" i="13"/>
  <c r="L45" i="13" s="1"/>
  <c r="M51" i="16" l="1"/>
  <c r="N51" i="16"/>
  <c r="O51" i="16" s="1"/>
  <c r="M45" i="13"/>
  <c r="N45" i="13"/>
  <c r="S51" i="16"/>
  <c r="T51" i="16"/>
  <c r="R51" i="16"/>
  <c r="O45" i="13"/>
  <c r="A106" i="13"/>
  <c r="U105" i="13"/>
  <c r="V51" i="16" l="1"/>
  <c r="Y51" i="16" s="1"/>
  <c r="W51" i="16"/>
  <c r="Z51" i="16" s="1"/>
  <c r="X51" i="16"/>
  <c r="AA51" i="16" s="1"/>
  <c r="A107" i="13"/>
  <c r="U106" i="13"/>
  <c r="I52" i="16" l="1"/>
  <c r="D52" i="16"/>
  <c r="B52" i="16"/>
  <c r="G52" i="16"/>
  <c r="H52" i="16"/>
  <c r="C52" i="16"/>
  <c r="A108" i="13"/>
  <c r="U107" i="13"/>
  <c r="V45" i="13"/>
  <c r="W45" i="13"/>
  <c r="X45" i="13"/>
  <c r="R45" i="13"/>
  <c r="S45" i="13"/>
  <c r="T45" i="13"/>
  <c r="J52" i="16" l="1"/>
  <c r="L52" i="16" s="1"/>
  <c r="E52" i="16"/>
  <c r="F52" i="16"/>
  <c r="K52" i="16"/>
  <c r="Q52" i="16"/>
  <c r="P52" i="16"/>
  <c r="A109" i="13"/>
  <c r="U108" i="13"/>
  <c r="Z45" i="13"/>
  <c r="H46" i="13" s="1"/>
  <c r="Y45" i="13"/>
  <c r="AA45" i="13"/>
  <c r="M52" i="16" l="1"/>
  <c r="N52" i="16"/>
  <c r="O52" i="16" s="1"/>
  <c r="R52" i="16"/>
  <c r="T52" i="16"/>
  <c r="S52" i="16"/>
  <c r="A110" i="13"/>
  <c r="U109" i="13"/>
  <c r="C46" i="13"/>
  <c r="D46" i="13"/>
  <c r="I46" i="13"/>
  <c r="G46" i="13"/>
  <c r="B46" i="13"/>
  <c r="X52" i="16" l="1"/>
  <c r="AA52" i="16" s="1"/>
  <c r="V52" i="16"/>
  <c r="Y52" i="16" s="1"/>
  <c r="W52" i="16"/>
  <c r="Z52" i="16" s="1"/>
  <c r="A111" i="13"/>
  <c r="U110" i="13"/>
  <c r="J46" i="13"/>
  <c r="L46" i="13" s="1"/>
  <c r="K46" i="13"/>
  <c r="P46" i="13"/>
  <c r="Q46" i="13"/>
  <c r="E46" i="13"/>
  <c r="F46" i="13"/>
  <c r="M46" i="13" l="1"/>
  <c r="N46" i="13"/>
  <c r="C53" i="16"/>
  <c r="H53" i="16"/>
  <c r="D53" i="16"/>
  <c r="I53" i="16"/>
  <c r="B53" i="16"/>
  <c r="G53" i="16"/>
  <c r="O46" i="13"/>
  <c r="A112" i="13"/>
  <c r="U111" i="13"/>
  <c r="P53" i="16" l="1"/>
  <c r="Q53" i="16"/>
  <c r="K53" i="16"/>
  <c r="J53" i="16"/>
  <c r="L53" i="16" s="1"/>
  <c r="E53" i="16"/>
  <c r="F53" i="16"/>
  <c r="T46" i="13"/>
  <c r="V46" i="13"/>
  <c r="A113" i="13"/>
  <c r="U112" i="13"/>
  <c r="N53" i="16" l="1"/>
  <c r="M53" i="16"/>
  <c r="T53" i="16" s="1"/>
  <c r="O53" i="16"/>
  <c r="S46" i="13"/>
  <c r="R46" i="13"/>
  <c r="Y46" i="13" s="1"/>
  <c r="X46" i="13"/>
  <c r="AA46" i="13" s="1"/>
  <c r="D47" i="13" s="1"/>
  <c r="W46" i="13"/>
  <c r="A114" i="13"/>
  <c r="U113" i="13"/>
  <c r="S53" i="16" l="1"/>
  <c r="R53" i="16"/>
  <c r="X53" i="16"/>
  <c r="AA53" i="16" s="1"/>
  <c r="V53" i="16"/>
  <c r="Y53" i="16" s="1"/>
  <c r="W53" i="16"/>
  <c r="Z53" i="16" s="1"/>
  <c r="Z46" i="13"/>
  <c r="C47" i="13" s="1"/>
  <c r="A115" i="13"/>
  <c r="U114" i="13"/>
  <c r="I47" i="13"/>
  <c r="P47" i="13"/>
  <c r="Q47" i="13"/>
  <c r="G47" i="13"/>
  <c r="B47" i="13"/>
  <c r="H47" i="13"/>
  <c r="B54" i="16" l="1"/>
  <c r="G54" i="16"/>
  <c r="C54" i="16"/>
  <c r="H54" i="16"/>
  <c r="I54" i="16"/>
  <c r="D54" i="16"/>
  <c r="A116" i="13"/>
  <c r="U115" i="13"/>
  <c r="J47" i="13"/>
  <c r="L47" i="13" s="1"/>
  <c r="K47" i="13"/>
  <c r="F47" i="13"/>
  <c r="E47" i="13"/>
  <c r="M47" i="13" l="1"/>
  <c r="N47" i="13"/>
  <c r="F54" i="16"/>
  <c r="Q54" i="16"/>
  <c r="K54" i="16"/>
  <c r="P54" i="16"/>
  <c r="J54" i="16"/>
  <c r="L54" i="16" s="1"/>
  <c r="E54" i="16"/>
  <c r="O47" i="13"/>
  <c r="A117" i="13"/>
  <c r="U116" i="13"/>
  <c r="M54" i="16" l="1"/>
  <c r="N54" i="16"/>
  <c r="O54" i="16" s="1"/>
  <c r="R54" i="16"/>
  <c r="S54" i="16"/>
  <c r="T54" i="16"/>
  <c r="R47" i="13"/>
  <c r="W47" i="13"/>
  <c r="A118" i="13"/>
  <c r="U117" i="13"/>
  <c r="V54" i="16" l="1"/>
  <c r="Y54" i="16" s="1"/>
  <c r="X54" i="16"/>
  <c r="AA54" i="16" s="1"/>
  <c r="W54" i="16"/>
  <c r="Z54" i="16" s="1"/>
  <c r="T47" i="13"/>
  <c r="S47" i="13"/>
  <c r="Z47" i="13" s="1"/>
  <c r="V47" i="13"/>
  <c r="Y47" i="13" s="1"/>
  <c r="G48" i="13" s="1"/>
  <c r="X47" i="13"/>
  <c r="A119" i="13"/>
  <c r="U118" i="13"/>
  <c r="H55" i="16" l="1"/>
  <c r="C55" i="16"/>
  <c r="D55" i="16"/>
  <c r="I55" i="16"/>
  <c r="G55" i="16"/>
  <c r="B55" i="16"/>
  <c r="AA47" i="13"/>
  <c r="D48" i="13" s="1"/>
  <c r="B48" i="13"/>
  <c r="A120" i="13"/>
  <c r="U119" i="13"/>
  <c r="H48" i="13"/>
  <c r="C48" i="13"/>
  <c r="P55" i="16" l="1"/>
  <c r="K55" i="16"/>
  <c r="Q55" i="16"/>
  <c r="E55" i="16"/>
  <c r="F55" i="16"/>
  <c r="J55" i="16"/>
  <c r="L55" i="16" s="1"/>
  <c r="I48" i="13"/>
  <c r="K48" i="13" s="1"/>
  <c r="E48" i="13"/>
  <c r="A121" i="13"/>
  <c r="U120" i="13"/>
  <c r="F48" i="13"/>
  <c r="P48" i="13"/>
  <c r="Q48" i="13"/>
  <c r="M55" i="16" l="1"/>
  <c r="T55" i="16" s="1"/>
  <c r="N55" i="16"/>
  <c r="O55" i="16" s="1"/>
  <c r="M48" i="13"/>
  <c r="N48" i="13"/>
  <c r="J48" i="13"/>
  <c r="L48" i="13" s="1"/>
  <c r="A122" i="13"/>
  <c r="U121" i="13"/>
  <c r="R55" i="16" l="1"/>
  <c r="S55" i="16"/>
  <c r="X55" i="16"/>
  <c r="AA55" i="16" s="1"/>
  <c r="W55" i="16"/>
  <c r="Z55" i="16" s="1"/>
  <c r="V55" i="16"/>
  <c r="Y55" i="16" s="1"/>
  <c r="O48" i="13"/>
  <c r="A123" i="13"/>
  <c r="U122" i="13"/>
  <c r="C56" i="16" l="1"/>
  <c r="H56" i="16"/>
  <c r="G56" i="16"/>
  <c r="B56" i="16"/>
  <c r="I56" i="16"/>
  <c r="D56" i="16"/>
  <c r="W48" i="13"/>
  <c r="A124" i="13"/>
  <c r="U123" i="13"/>
  <c r="R48" i="13"/>
  <c r="S48" i="13"/>
  <c r="T48" i="13"/>
  <c r="E56" i="16" l="1"/>
  <c r="J56" i="16"/>
  <c r="L56" i="16" s="1"/>
  <c r="K56" i="16"/>
  <c r="Q56" i="16"/>
  <c r="P56" i="16"/>
  <c r="F56" i="16"/>
  <c r="V48" i="13"/>
  <c r="Y48" i="13" s="1"/>
  <c r="B49" i="13" s="1"/>
  <c r="X48" i="13"/>
  <c r="AA48" i="13" s="1"/>
  <c r="I49" i="13" s="1"/>
  <c r="A125" i="13"/>
  <c r="U124" i="13"/>
  <c r="Z48" i="13"/>
  <c r="M56" i="16" l="1"/>
  <c r="R56" i="16" s="1"/>
  <c r="N56" i="16"/>
  <c r="O56" i="16" s="1"/>
  <c r="S56" i="16"/>
  <c r="T56" i="16"/>
  <c r="D49" i="13"/>
  <c r="P49" i="13" s="1"/>
  <c r="A126" i="13"/>
  <c r="U125" i="13"/>
  <c r="G49" i="13"/>
  <c r="H49" i="13"/>
  <c r="C49" i="13"/>
  <c r="W56" i="16" l="1"/>
  <c r="Z56" i="16" s="1"/>
  <c r="X56" i="16"/>
  <c r="AA56" i="16" s="1"/>
  <c r="V56" i="16"/>
  <c r="Y56" i="16" s="1"/>
  <c r="Q49" i="13"/>
  <c r="A127" i="13"/>
  <c r="U126" i="13"/>
  <c r="J49" i="13"/>
  <c r="L49" i="13" s="1"/>
  <c r="K49" i="13"/>
  <c r="F49" i="13"/>
  <c r="E49" i="13"/>
  <c r="M49" i="13" l="1"/>
  <c r="N49" i="13"/>
  <c r="O49" i="13" s="1"/>
  <c r="D57" i="16"/>
  <c r="I57" i="16"/>
  <c r="B57" i="16"/>
  <c r="G57" i="16"/>
  <c r="H57" i="16"/>
  <c r="C57" i="16"/>
  <c r="A128" i="13"/>
  <c r="U127" i="13"/>
  <c r="J57" i="16" l="1"/>
  <c r="L57" i="16" s="1"/>
  <c r="E57" i="16"/>
  <c r="F57" i="16"/>
  <c r="P57" i="16"/>
  <c r="Q57" i="16"/>
  <c r="K57" i="16"/>
  <c r="S49" i="13"/>
  <c r="X49" i="13"/>
  <c r="A129" i="13"/>
  <c r="U128" i="13"/>
  <c r="N57" i="16" l="1"/>
  <c r="M57" i="16"/>
  <c r="T57" i="16" s="1"/>
  <c r="O57" i="16"/>
  <c r="S57" i="16"/>
  <c r="R49" i="13"/>
  <c r="T49" i="13"/>
  <c r="AA49" i="13" s="1"/>
  <c r="W49" i="13"/>
  <c r="Z49" i="13" s="1"/>
  <c r="C50" i="13" s="1"/>
  <c r="V49" i="13"/>
  <c r="A130" i="13"/>
  <c r="U129" i="13"/>
  <c r="R57" i="16" l="1"/>
  <c r="W57" i="16"/>
  <c r="Z57" i="16" s="1"/>
  <c r="X57" i="16"/>
  <c r="AA57" i="16" s="1"/>
  <c r="V57" i="16"/>
  <c r="Y57" i="16" s="1"/>
  <c r="Y49" i="13"/>
  <c r="G50" i="13" s="1"/>
  <c r="H50" i="13"/>
  <c r="A131" i="13"/>
  <c r="U130" i="13"/>
  <c r="I50" i="13"/>
  <c r="D50" i="13"/>
  <c r="G58" i="16" l="1"/>
  <c r="B58" i="16"/>
  <c r="I58" i="16"/>
  <c r="D58" i="16"/>
  <c r="C58" i="16"/>
  <c r="H58" i="16"/>
  <c r="B50" i="13"/>
  <c r="E50" i="13" s="1"/>
  <c r="A132" i="13"/>
  <c r="U131" i="13"/>
  <c r="J50" i="13"/>
  <c r="L50" i="13" s="1"/>
  <c r="K50" i="13"/>
  <c r="P50" i="13"/>
  <c r="Q50" i="13"/>
  <c r="M50" i="13" l="1"/>
  <c r="N50" i="13"/>
  <c r="Q58" i="16"/>
  <c r="K58" i="16"/>
  <c r="P58" i="16"/>
  <c r="E58" i="16"/>
  <c r="F58" i="16"/>
  <c r="J58" i="16"/>
  <c r="L58" i="16" s="1"/>
  <c r="O50" i="13"/>
  <c r="F50" i="13"/>
  <c r="A133" i="13"/>
  <c r="U132" i="13"/>
  <c r="M58" i="16" l="1"/>
  <c r="R58" i="16" s="1"/>
  <c r="N58" i="16"/>
  <c r="O58" i="16" s="1"/>
  <c r="X50" i="13"/>
  <c r="R50" i="13"/>
  <c r="A134" i="13"/>
  <c r="U133" i="13"/>
  <c r="S58" i="16" l="1"/>
  <c r="T58" i="16"/>
  <c r="W58" i="16"/>
  <c r="Z58" i="16" s="1"/>
  <c r="V58" i="16"/>
  <c r="Y58" i="16" s="1"/>
  <c r="X58" i="16"/>
  <c r="S50" i="13"/>
  <c r="T50" i="13"/>
  <c r="AA50" i="13" s="1"/>
  <c r="W50" i="13"/>
  <c r="V50" i="13"/>
  <c r="Y50" i="13" s="1"/>
  <c r="A135" i="13"/>
  <c r="U134" i="13"/>
  <c r="AA58" i="16" l="1"/>
  <c r="I59" i="16" s="1"/>
  <c r="C59" i="16"/>
  <c r="H59" i="16"/>
  <c r="B59" i="16"/>
  <c r="G59" i="16"/>
  <c r="Z50" i="13"/>
  <c r="C51" i="13" s="1"/>
  <c r="A136" i="13"/>
  <c r="U135" i="13"/>
  <c r="I51" i="13"/>
  <c r="D51" i="13"/>
  <c r="B51" i="13"/>
  <c r="G51" i="13"/>
  <c r="D59" i="16" l="1"/>
  <c r="K59" i="16" s="1"/>
  <c r="E59" i="16"/>
  <c r="F59" i="16"/>
  <c r="J59" i="16"/>
  <c r="L59" i="16" s="1"/>
  <c r="P59" i="16"/>
  <c r="Q59" i="16"/>
  <c r="H51" i="13"/>
  <c r="K51" i="13" s="1"/>
  <c r="A137" i="13"/>
  <c r="U136" i="13"/>
  <c r="E51" i="13"/>
  <c r="F51" i="13"/>
  <c r="P51" i="13"/>
  <c r="Q51" i="13"/>
  <c r="N59" i="16" l="1"/>
  <c r="O59" i="16" s="1"/>
  <c r="M59" i="16"/>
  <c r="S59" i="16" s="1"/>
  <c r="M51" i="13"/>
  <c r="N51" i="13"/>
  <c r="J51" i="13"/>
  <c r="L51" i="13" s="1"/>
  <c r="A138" i="13"/>
  <c r="U137" i="13"/>
  <c r="T59" i="16" l="1"/>
  <c r="R59" i="16"/>
  <c r="W59" i="16"/>
  <c r="Z59" i="16" s="1"/>
  <c r="V59" i="16"/>
  <c r="Y59" i="16" s="1"/>
  <c r="X59" i="16"/>
  <c r="AA59" i="16" s="1"/>
  <c r="O51" i="13"/>
  <c r="A139" i="13"/>
  <c r="U138" i="13"/>
  <c r="I60" i="16" l="1"/>
  <c r="D60" i="16"/>
  <c r="B60" i="16"/>
  <c r="G60" i="16"/>
  <c r="H60" i="16"/>
  <c r="C60" i="16"/>
  <c r="T51" i="13"/>
  <c r="A140" i="13"/>
  <c r="U139" i="13"/>
  <c r="V51" i="13"/>
  <c r="W51" i="13"/>
  <c r="X51" i="13"/>
  <c r="J60" i="16" l="1"/>
  <c r="L60" i="16" s="1"/>
  <c r="E60" i="16"/>
  <c r="F60" i="16"/>
  <c r="K60" i="16"/>
  <c r="Q60" i="16"/>
  <c r="P60" i="16"/>
  <c r="S51" i="13"/>
  <c r="Z51" i="13" s="1"/>
  <c r="R51" i="13"/>
  <c r="Y51" i="13" s="1"/>
  <c r="A141" i="13"/>
  <c r="U140" i="13"/>
  <c r="AA51" i="13"/>
  <c r="M60" i="16" l="1"/>
  <c r="T60" i="16" s="1"/>
  <c r="N60" i="16"/>
  <c r="O60" i="16" s="1"/>
  <c r="R60" i="16"/>
  <c r="A142" i="13"/>
  <c r="U141" i="13"/>
  <c r="D52" i="13"/>
  <c r="I52" i="13"/>
  <c r="G52" i="13"/>
  <c r="B52" i="13"/>
  <c r="C52" i="13"/>
  <c r="H52" i="13"/>
  <c r="S60" i="16" l="1"/>
  <c r="X60" i="16"/>
  <c r="AA60" i="16" s="1"/>
  <c r="V60" i="16"/>
  <c r="Y60" i="16" s="1"/>
  <c r="W60" i="16"/>
  <c r="Z60" i="16" s="1"/>
  <c r="A143" i="13"/>
  <c r="U142" i="13"/>
  <c r="E52" i="13"/>
  <c r="J52" i="13"/>
  <c r="L52" i="13" s="1"/>
  <c r="F52" i="13"/>
  <c r="K52" i="13"/>
  <c r="P52" i="13"/>
  <c r="Q52" i="13"/>
  <c r="M52" i="13" l="1"/>
  <c r="N52" i="13"/>
  <c r="C61" i="16"/>
  <c r="H61" i="16"/>
  <c r="G61" i="16"/>
  <c r="B61" i="16"/>
  <c r="I61" i="16"/>
  <c r="D61" i="16"/>
  <c r="O52" i="13"/>
  <c r="A144" i="13"/>
  <c r="U143" i="13"/>
  <c r="J61" i="16" l="1"/>
  <c r="L61" i="16" s="1"/>
  <c r="E61" i="16"/>
  <c r="P61" i="16"/>
  <c r="Q61" i="16"/>
  <c r="K61" i="16"/>
  <c r="F61" i="16"/>
  <c r="S52" i="13"/>
  <c r="W52" i="13"/>
  <c r="A145" i="13"/>
  <c r="U144" i="13"/>
  <c r="M61" i="16" l="1"/>
  <c r="S61" i="16" s="1"/>
  <c r="N61" i="16"/>
  <c r="O61" i="16" s="1"/>
  <c r="T61" i="16"/>
  <c r="R52" i="13"/>
  <c r="T52" i="13"/>
  <c r="V52" i="13"/>
  <c r="X52" i="13"/>
  <c r="A146" i="13"/>
  <c r="U145" i="13"/>
  <c r="Z52" i="13"/>
  <c r="R61" i="16" l="1"/>
  <c r="W61" i="16"/>
  <c r="Z61" i="16" s="1"/>
  <c r="X61" i="16"/>
  <c r="AA61" i="16" s="1"/>
  <c r="V61" i="16"/>
  <c r="Y61" i="16" s="1"/>
  <c r="Y52" i="13"/>
  <c r="G53" i="13" s="1"/>
  <c r="AA52" i="13"/>
  <c r="I53" i="13" s="1"/>
  <c r="A147" i="13"/>
  <c r="U146" i="13"/>
  <c r="H53" i="13"/>
  <c r="C53" i="13"/>
  <c r="B53" i="13" l="1"/>
  <c r="F53" i="13" s="1"/>
  <c r="D62" i="16"/>
  <c r="I62" i="16"/>
  <c r="H62" i="16"/>
  <c r="C62" i="16"/>
  <c r="G62" i="16"/>
  <c r="B62" i="16"/>
  <c r="D53" i="13"/>
  <c r="P53" i="13" s="1"/>
  <c r="A148" i="13"/>
  <c r="U147" i="13"/>
  <c r="J53" i="13"/>
  <c r="L53" i="13" s="1"/>
  <c r="E53" i="13" l="1"/>
  <c r="F62" i="16"/>
  <c r="E62" i="16"/>
  <c r="J62" i="16"/>
  <c r="L62" i="16" s="1"/>
  <c r="Q62" i="16"/>
  <c r="K62" i="16"/>
  <c r="P62" i="16"/>
  <c r="K53" i="13"/>
  <c r="Q53" i="13"/>
  <c r="A149" i="13"/>
  <c r="U148" i="13"/>
  <c r="M62" i="16" l="1"/>
  <c r="S62" i="16" s="1"/>
  <c r="N62" i="16"/>
  <c r="O62" i="16" s="1"/>
  <c r="M53" i="13"/>
  <c r="R53" i="13" s="1"/>
  <c r="N53" i="13"/>
  <c r="O53" i="13" s="1"/>
  <c r="W53" i="13" s="1"/>
  <c r="A150" i="13"/>
  <c r="U149" i="13"/>
  <c r="R62" i="16" l="1"/>
  <c r="T62" i="16"/>
  <c r="V62" i="16"/>
  <c r="Y62" i="16" s="1"/>
  <c r="X62" i="16"/>
  <c r="AA62" i="16" s="1"/>
  <c r="W62" i="16"/>
  <c r="Z62" i="16" s="1"/>
  <c r="V53" i="13"/>
  <c r="Y53" i="13" s="1"/>
  <c r="A151" i="13"/>
  <c r="U150" i="13"/>
  <c r="X53" i="13"/>
  <c r="S53" i="13"/>
  <c r="Z53" i="13" s="1"/>
  <c r="T53" i="13"/>
  <c r="C63" i="16" l="1"/>
  <c r="H63" i="16"/>
  <c r="I63" i="16"/>
  <c r="D63" i="16"/>
  <c r="G63" i="16"/>
  <c r="B63" i="16"/>
  <c r="G54" i="13"/>
  <c r="B54" i="13"/>
  <c r="A152" i="13"/>
  <c r="U151" i="13"/>
  <c r="AA53" i="13"/>
  <c r="I54" i="13" s="1"/>
  <c r="C54" i="13"/>
  <c r="H54" i="13"/>
  <c r="E63" i="16" l="1"/>
  <c r="P63" i="16"/>
  <c r="K63" i="16"/>
  <c r="Q63" i="16"/>
  <c r="J63" i="16"/>
  <c r="L63" i="16" s="1"/>
  <c r="F63" i="16"/>
  <c r="E54" i="13"/>
  <c r="A153" i="13"/>
  <c r="U152" i="13"/>
  <c r="J54" i="13"/>
  <c r="L54" i="13" s="1"/>
  <c r="D54" i="13"/>
  <c r="P54" i="13" s="1"/>
  <c r="F54" i="13"/>
  <c r="N63" i="16" l="1"/>
  <c r="O63" i="16" s="1"/>
  <c r="M63" i="16"/>
  <c r="S63" i="16" s="1"/>
  <c r="K54" i="13"/>
  <c r="A154" i="13"/>
  <c r="U153" i="13"/>
  <c r="Q54" i="13"/>
  <c r="T63" i="16" l="1"/>
  <c r="R63" i="16"/>
  <c r="M54" i="13"/>
  <c r="R54" i="13" s="1"/>
  <c r="N54" i="13"/>
  <c r="O54" i="13" s="1"/>
  <c r="X54" i="13" s="1"/>
  <c r="X63" i="16"/>
  <c r="AA63" i="16" s="1"/>
  <c r="W63" i="16"/>
  <c r="Z63" i="16" s="1"/>
  <c r="V63" i="16"/>
  <c r="Y63" i="16" s="1"/>
  <c r="A155" i="13"/>
  <c r="U154" i="13"/>
  <c r="G64" i="16" l="1"/>
  <c r="B64" i="16"/>
  <c r="I64" i="16"/>
  <c r="D64" i="16"/>
  <c r="H64" i="16"/>
  <c r="C64" i="16"/>
  <c r="S54" i="13"/>
  <c r="T54" i="13"/>
  <c r="AA54" i="13" s="1"/>
  <c r="W54" i="13"/>
  <c r="V54" i="13"/>
  <c r="Y54" i="13" s="1"/>
  <c r="A156" i="13"/>
  <c r="U155" i="13"/>
  <c r="F64" i="16" l="1"/>
  <c r="E64" i="16"/>
  <c r="K64" i="16"/>
  <c r="Q64" i="16"/>
  <c r="P64" i="16"/>
  <c r="J64" i="16"/>
  <c r="L64" i="16" s="1"/>
  <c r="Z54" i="13"/>
  <c r="C55" i="13" s="1"/>
  <c r="A157" i="13"/>
  <c r="U156" i="13"/>
  <c r="D55" i="13"/>
  <c r="I55" i="13"/>
  <c r="B55" i="13"/>
  <c r="G55" i="13"/>
  <c r="M64" i="16" l="1"/>
  <c r="S64" i="16" s="1"/>
  <c r="N64" i="16"/>
  <c r="O64" i="16" s="1"/>
  <c r="H55" i="13"/>
  <c r="K55" i="13" s="1"/>
  <c r="A158" i="13"/>
  <c r="U157" i="13"/>
  <c r="E55" i="13"/>
  <c r="F55" i="13"/>
  <c r="P55" i="13"/>
  <c r="Q55" i="13"/>
  <c r="T64" i="16" l="1"/>
  <c r="R64" i="16"/>
  <c r="M55" i="13"/>
  <c r="N55" i="13"/>
  <c r="W64" i="16"/>
  <c r="Z64" i="16" s="1"/>
  <c r="V64" i="16"/>
  <c r="Y64" i="16" s="1"/>
  <c r="X64" i="16"/>
  <c r="AA64" i="16" s="1"/>
  <c r="J55" i="13"/>
  <c r="L55" i="13" s="1"/>
  <c r="A159" i="13"/>
  <c r="U158" i="13"/>
  <c r="I65" i="16" l="1"/>
  <c r="D65" i="16"/>
  <c r="G65" i="16"/>
  <c r="B65" i="16"/>
  <c r="H65" i="16"/>
  <c r="C65" i="16"/>
  <c r="O55" i="13"/>
  <c r="W55" i="13" s="1"/>
  <c r="A160" i="13"/>
  <c r="U159" i="13"/>
  <c r="J65" i="16" l="1"/>
  <c r="L65" i="16" s="1"/>
  <c r="P65" i="16"/>
  <c r="Q65" i="16"/>
  <c r="K65" i="16"/>
  <c r="E65" i="16"/>
  <c r="F65" i="16"/>
  <c r="X55" i="13"/>
  <c r="V55" i="13"/>
  <c r="A161" i="13"/>
  <c r="U160" i="13"/>
  <c r="N65" i="16" l="1"/>
  <c r="O65" i="16" s="1"/>
  <c r="M65" i="16"/>
  <c r="T65" i="16" s="1"/>
  <c r="R65" i="16"/>
  <c r="R55" i="13"/>
  <c r="Y55" i="13" s="1"/>
  <c r="S55" i="13"/>
  <c r="Z55" i="13" s="1"/>
  <c r="C56" i="13" s="1"/>
  <c r="T55" i="13"/>
  <c r="AA55" i="13" s="1"/>
  <c r="A162" i="13"/>
  <c r="U161" i="13"/>
  <c r="S65" i="16" l="1"/>
  <c r="W65" i="16"/>
  <c r="X65" i="16"/>
  <c r="AA65" i="16" s="1"/>
  <c r="V65" i="16"/>
  <c r="Y65" i="16" s="1"/>
  <c r="B56" i="13"/>
  <c r="F56" i="13" s="1"/>
  <c r="G56" i="13"/>
  <c r="H56" i="13"/>
  <c r="I56" i="13"/>
  <c r="D56" i="13"/>
  <c r="Q56" i="13" s="1"/>
  <c r="A163" i="13"/>
  <c r="U162" i="13"/>
  <c r="Z65" i="16" l="1"/>
  <c r="C66" i="16" s="1"/>
  <c r="G66" i="16"/>
  <c r="B66" i="16"/>
  <c r="D66" i="16"/>
  <c r="I66" i="16"/>
  <c r="H66" i="16"/>
  <c r="E56" i="13"/>
  <c r="J56" i="13"/>
  <c r="L56" i="13" s="1"/>
  <c r="P56" i="13"/>
  <c r="K56" i="13"/>
  <c r="A164" i="13"/>
  <c r="U163" i="13"/>
  <c r="M56" i="13" l="1"/>
  <c r="N56" i="13"/>
  <c r="O56" i="13" s="1"/>
  <c r="Q66" i="16"/>
  <c r="K66" i="16"/>
  <c r="P66" i="16"/>
  <c r="E66" i="16"/>
  <c r="F66" i="16"/>
  <c r="J66" i="16"/>
  <c r="L66" i="16" s="1"/>
  <c r="A165" i="13"/>
  <c r="U164" i="13"/>
  <c r="M66" i="16" l="1"/>
  <c r="S66" i="16" s="1"/>
  <c r="N66" i="16"/>
  <c r="O66" i="16"/>
  <c r="T66" i="16"/>
  <c r="A166" i="13"/>
  <c r="U165" i="13"/>
  <c r="V56" i="13"/>
  <c r="W56" i="13"/>
  <c r="X56" i="13"/>
  <c r="R56" i="13"/>
  <c r="S56" i="13"/>
  <c r="T56" i="13"/>
  <c r="R66" i="16" l="1"/>
  <c r="W66" i="16"/>
  <c r="Z66" i="16" s="1"/>
  <c r="V66" i="16"/>
  <c r="Y66" i="16" s="1"/>
  <c r="X66" i="16"/>
  <c r="AA66" i="16" s="1"/>
  <c r="A167" i="13"/>
  <c r="U166" i="13"/>
  <c r="Z56" i="13"/>
  <c r="C57" i="13" s="1"/>
  <c r="Y56" i="13"/>
  <c r="AA56" i="13"/>
  <c r="D67" i="16" l="1"/>
  <c r="I67" i="16"/>
  <c r="B67" i="16"/>
  <c r="G67" i="16"/>
  <c r="H67" i="16"/>
  <c r="C67" i="16"/>
  <c r="A168" i="13"/>
  <c r="U167" i="13"/>
  <c r="H57" i="13"/>
  <c r="D57" i="13"/>
  <c r="I57" i="13"/>
  <c r="G57" i="13"/>
  <c r="B57" i="13"/>
  <c r="F57" i="13" s="1"/>
  <c r="F67" i="16" l="1"/>
  <c r="P67" i="16"/>
  <c r="K67" i="16"/>
  <c r="Q67" i="16"/>
  <c r="J67" i="16"/>
  <c r="L67" i="16" s="1"/>
  <c r="E67" i="16"/>
  <c r="A169" i="13"/>
  <c r="U168" i="13"/>
  <c r="K57" i="13"/>
  <c r="P57" i="13"/>
  <c r="Q57" i="13"/>
  <c r="E57" i="13"/>
  <c r="J57" i="13"/>
  <c r="L57" i="13" s="1"/>
  <c r="N67" i="16" l="1"/>
  <c r="O67" i="16" s="1"/>
  <c r="M67" i="16"/>
  <c r="R67" i="16" s="1"/>
  <c r="M57" i="13"/>
  <c r="N57" i="13"/>
  <c r="T67" i="16"/>
  <c r="O57" i="13"/>
  <c r="A170" i="13"/>
  <c r="U169" i="13"/>
  <c r="S67" i="16" l="1"/>
  <c r="V67" i="16"/>
  <c r="Y67" i="16" s="1"/>
  <c r="W67" i="16"/>
  <c r="Z67" i="16" s="1"/>
  <c r="X67" i="16"/>
  <c r="AA67" i="16" s="1"/>
  <c r="R57" i="13"/>
  <c r="A171" i="13"/>
  <c r="U170" i="13"/>
  <c r="X57" i="13"/>
  <c r="B68" i="16" l="1"/>
  <c r="G68" i="16"/>
  <c r="I68" i="16"/>
  <c r="D68" i="16"/>
  <c r="H68" i="16"/>
  <c r="C68" i="16"/>
  <c r="S57" i="13"/>
  <c r="T57" i="13"/>
  <c r="AA57" i="13" s="1"/>
  <c r="A172" i="13"/>
  <c r="U171" i="13"/>
  <c r="W57" i="13"/>
  <c r="V57" i="13"/>
  <c r="Y57" i="13" s="1"/>
  <c r="F68" i="16" l="1"/>
  <c r="J68" i="16"/>
  <c r="L68" i="16" s="1"/>
  <c r="E68" i="16"/>
  <c r="K68" i="16"/>
  <c r="Q68" i="16"/>
  <c r="P68" i="16"/>
  <c r="Z57" i="13"/>
  <c r="C58" i="13" s="1"/>
  <c r="A173" i="13"/>
  <c r="U172" i="13"/>
  <c r="D58" i="13"/>
  <c r="I58" i="13"/>
  <c r="B58" i="13"/>
  <c r="G58" i="13"/>
  <c r="M68" i="16" l="1"/>
  <c r="S68" i="16" s="1"/>
  <c r="N68" i="16"/>
  <c r="O68" i="16" s="1"/>
  <c r="H58" i="13"/>
  <c r="K58" i="13" s="1"/>
  <c r="A174" i="13"/>
  <c r="U173" i="13"/>
  <c r="E58" i="13"/>
  <c r="F58" i="13"/>
  <c r="P58" i="13"/>
  <c r="Q58" i="13"/>
  <c r="T68" i="16" l="1"/>
  <c r="R68" i="16"/>
  <c r="M58" i="13"/>
  <c r="N58" i="13"/>
  <c r="X68" i="16"/>
  <c r="AA68" i="16" s="1"/>
  <c r="V68" i="16"/>
  <c r="Y68" i="16" s="1"/>
  <c r="W68" i="16"/>
  <c r="Z68" i="16" s="1"/>
  <c r="J58" i="13"/>
  <c r="L58" i="13" s="1"/>
  <c r="A175" i="13"/>
  <c r="U174" i="13"/>
  <c r="I69" i="16" l="1"/>
  <c r="D69" i="16"/>
  <c r="C69" i="16"/>
  <c r="H69" i="16"/>
  <c r="G69" i="16"/>
  <c r="B69" i="16"/>
  <c r="O58" i="13"/>
  <c r="W58" i="13" s="1"/>
  <c r="S58" i="13"/>
  <c r="A176" i="13"/>
  <c r="U175" i="13"/>
  <c r="E69" i="16" l="1"/>
  <c r="P69" i="16"/>
  <c r="Q69" i="16"/>
  <c r="K69" i="16"/>
  <c r="J69" i="16"/>
  <c r="L69" i="16" s="1"/>
  <c r="F69" i="16"/>
  <c r="R58" i="13"/>
  <c r="T58" i="13"/>
  <c r="V58" i="13"/>
  <c r="X58" i="13"/>
  <c r="A177" i="13"/>
  <c r="U176" i="13"/>
  <c r="Z58" i="13"/>
  <c r="M69" i="16" l="1"/>
  <c r="N69" i="16"/>
  <c r="O69" i="16" s="1"/>
  <c r="R69" i="16"/>
  <c r="T69" i="16"/>
  <c r="S69" i="16"/>
  <c r="AA58" i="13"/>
  <c r="D59" i="13" s="1"/>
  <c r="Y58" i="13"/>
  <c r="B59" i="13" s="1"/>
  <c r="A178" i="13"/>
  <c r="U177" i="13"/>
  <c r="C59" i="13"/>
  <c r="H59" i="13"/>
  <c r="W69" i="16" l="1"/>
  <c r="Z69" i="16" s="1"/>
  <c r="X69" i="16"/>
  <c r="AA69" i="16" s="1"/>
  <c r="V69" i="16"/>
  <c r="Y69" i="16" s="1"/>
  <c r="I59" i="13"/>
  <c r="G59" i="13"/>
  <c r="A179" i="13"/>
  <c r="U178" i="13"/>
  <c r="F59" i="13"/>
  <c r="P59" i="13"/>
  <c r="Q59" i="13"/>
  <c r="E59" i="13"/>
  <c r="H70" i="16" l="1"/>
  <c r="C70" i="16"/>
  <c r="D70" i="16"/>
  <c r="I70" i="16"/>
  <c r="B70" i="16"/>
  <c r="G70" i="16"/>
  <c r="K59" i="13"/>
  <c r="J59" i="13"/>
  <c r="L59" i="13" s="1"/>
  <c r="A180" i="13"/>
  <c r="U179" i="13"/>
  <c r="M59" i="13" l="1"/>
  <c r="N59" i="13"/>
  <c r="J70" i="16"/>
  <c r="L70" i="16" s="1"/>
  <c r="P70" i="16"/>
  <c r="Q70" i="16"/>
  <c r="K70" i="16"/>
  <c r="AB69" i="16"/>
  <c r="F70" i="16"/>
  <c r="E70" i="16"/>
  <c r="O59" i="13"/>
  <c r="W59" i="13" s="1"/>
  <c r="A181" i="13"/>
  <c r="U180" i="13"/>
  <c r="M70" i="16" l="1"/>
  <c r="T70" i="16" s="1"/>
  <c r="N70" i="16"/>
  <c r="O70" i="16" s="1"/>
  <c r="R59" i="13"/>
  <c r="X59" i="13"/>
  <c r="A182" i="13"/>
  <c r="U181" i="13"/>
  <c r="V59" i="13"/>
  <c r="R70" i="16" l="1"/>
  <c r="S70" i="16"/>
  <c r="W70" i="16"/>
  <c r="Z70" i="16" s="1"/>
  <c r="V70" i="16"/>
  <c r="Y70" i="16" s="1"/>
  <c r="X70" i="16"/>
  <c r="AA70" i="16" s="1"/>
  <c r="Y59" i="13"/>
  <c r="G60" i="13" s="1"/>
  <c r="S59" i="13"/>
  <c r="Z59" i="13" s="1"/>
  <c r="H60" i="13" s="1"/>
  <c r="T59" i="13"/>
  <c r="AA59" i="13" s="1"/>
  <c r="D60" i="13" s="1"/>
  <c r="A183" i="13"/>
  <c r="U182" i="13"/>
  <c r="D71" i="16" l="1"/>
  <c r="I71" i="16"/>
  <c r="H71" i="16"/>
  <c r="C71" i="16"/>
  <c r="G71" i="16"/>
  <c r="B71" i="16"/>
  <c r="B60" i="13"/>
  <c r="C60" i="13"/>
  <c r="I60" i="13"/>
  <c r="J60" i="13" s="1"/>
  <c r="L60" i="13" s="1"/>
  <c r="A184" i="13"/>
  <c r="U183" i="13"/>
  <c r="P60" i="13"/>
  <c r="Q60" i="13"/>
  <c r="E71" i="16" l="1"/>
  <c r="F71" i="16"/>
  <c r="J71" i="16"/>
  <c r="L71" i="16" s="1"/>
  <c r="P71" i="16"/>
  <c r="Q71" i="16"/>
  <c r="K71" i="16"/>
  <c r="AB70" i="16"/>
  <c r="E60" i="13"/>
  <c r="F60" i="13"/>
  <c r="K60" i="13"/>
  <c r="A185" i="13"/>
  <c r="U184" i="13"/>
  <c r="N71" i="16" l="1"/>
  <c r="O71" i="16" s="1"/>
  <c r="M71" i="16"/>
  <c r="R71" i="16" s="1"/>
  <c r="M60" i="13"/>
  <c r="R60" i="13" s="1"/>
  <c r="N60" i="13"/>
  <c r="O60" i="13" s="1"/>
  <c r="X60" i="13" s="1"/>
  <c r="A186" i="13"/>
  <c r="U185" i="13"/>
  <c r="T71" i="16" l="1"/>
  <c r="S71" i="16"/>
  <c r="X71" i="16"/>
  <c r="AA71" i="16" s="1"/>
  <c r="V71" i="16"/>
  <c r="Y71" i="16" s="1"/>
  <c r="W71" i="16"/>
  <c r="Z71" i="16" s="1"/>
  <c r="T60" i="13"/>
  <c r="AA60" i="13" s="1"/>
  <c r="S60" i="13"/>
  <c r="W60" i="13"/>
  <c r="V60" i="13"/>
  <c r="Y60" i="13" s="1"/>
  <c r="G61" i="13" s="1"/>
  <c r="A187" i="13"/>
  <c r="U186" i="13"/>
  <c r="H72" i="16" l="1"/>
  <c r="C72" i="16"/>
  <c r="B72" i="16"/>
  <c r="G72" i="16"/>
  <c r="D72" i="16"/>
  <c r="I72" i="16"/>
  <c r="Z60" i="13"/>
  <c r="C61" i="13" s="1"/>
  <c r="A188" i="13"/>
  <c r="U187" i="13"/>
  <c r="B61" i="13"/>
  <c r="D61" i="13"/>
  <c r="I61" i="13"/>
  <c r="F72" i="16" l="1"/>
  <c r="J72" i="16"/>
  <c r="L72" i="16" s="1"/>
  <c r="E72" i="16"/>
  <c r="P72" i="16"/>
  <c r="Q72" i="16"/>
  <c r="K72" i="16"/>
  <c r="AB71" i="16"/>
  <c r="F61" i="13"/>
  <c r="H61" i="13"/>
  <c r="K61" i="13" s="1"/>
  <c r="A189" i="13"/>
  <c r="U188" i="13"/>
  <c r="E61" i="13"/>
  <c r="Q61" i="13"/>
  <c r="P61" i="13"/>
  <c r="M72" i="16" l="1"/>
  <c r="R72" i="16" s="1"/>
  <c r="N72" i="16"/>
  <c r="O72" i="16" s="1"/>
  <c r="M61" i="13"/>
  <c r="N61" i="13"/>
  <c r="J61" i="13"/>
  <c r="L61" i="13" s="1"/>
  <c r="A190" i="13"/>
  <c r="U189" i="13"/>
  <c r="S72" i="16" l="1"/>
  <c r="T72" i="16"/>
  <c r="W72" i="16"/>
  <c r="Z72" i="16" s="1"/>
  <c r="V72" i="16"/>
  <c r="Y72" i="16" s="1"/>
  <c r="X72" i="16"/>
  <c r="AA72" i="16" s="1"/>
  <c r="O61" i="13"/>
  <c r="T61" i="13"/>
  <c r="A191" i="13"/>
  <c r="U190" i="13"/>
  <c r="D73" i="16" l="1"/>
  <c r="I73" i="16"/>
  <c r="B73" i="16"/>
  <c r="G73" i="16"/>
  <c r="H73" i="16"/>
  <c r="C73" i="16"/>
  <c r="W61" i="13"/>
  <c r="R61" i="13"/>
  <c r="S61" i="13"/>
  <c r="A192" i="13"/>
  <c r="U191" i="13"/>
  <c r="X61" i="13"/>
  <c r="AA61" i="13" s="1"/>
  <c r="F73" i="16" l="1"/>
  <c r="J73" i="16"/>
  <c r="L73" i="16" s="1"/>
  <c r="E73" i="16"/>
  <c r="P73" i="16"/>
  <c r="Q73" i="16"/>
  <c r="K73" i="16"/>
  <c r="AB72" i="16"/>
  <c r="Z61" i="13"/>
  <c r="C62" i="13" s="1"/>
  <c r="V61" i="13"/>
  <c r="Y61" i="13" s="1"/>
  <c r="B62" i="13" s="1"/>
  <c r="A193" i="13"/>
  <c r="U192" i="13"/>
  <c r="I62" i="13"/>
  <c r="D62" i="13"/>
  <c r="Q62" i="13" s="1"/>
  <c r="M73" i="16" l="1"/>
  <c r="S73" i="16" s="1"/>
  <c r="N73" i="16"/>
  <c r="O73" i="16" s="1"/>
  <c r="H62" i="13"/>
  <c r="E62" i="13"/>
  <c r="G62" i="13"/>
  <c r="A194" i="13"/>
  <c r="U193" i="13"/>
  <c r="P62" i="13"/>
  <c r="F62" i="13"/>
  <c r="R73" i="16" l="1"/>
  <c r="T73" i="16"/>
  <c r="X73" i="16"/>
  <c r="AA73" i="16" s="1"/>
  <c r="V73" i="16"/>
  <c r="Y73" i="16" s="1"/>
  <c r="W73" i="16"/>
  <c r="Z73" i="16" s="1"/>
  <c r="K62" i="13"/>
  <c r="J62" i="13"/>
  <c r="L62" i="13" s="1"/>
  <c r="A195" i="13"/>
  <c r="U194" i="13"/>
  <c r="M62" i="13" l="1"/>
  <c r="N62" i="13"/>
  <c r="G74" i="16"/>
  <c r="B74" i="16"/>
  <c r="D74" i="16"/>
  <c r="I74" i="16"/>
  <c r="C74" i="16"/>
  <c r="H74" i="16"/>
  <c r="O62" i="13"/>
  <c r="A196" i="13"/>
  <c r="U195" i="13"/>
  <c r="P74" i="16" l="1"/>
  <c r="Q74" i="16"/>
  <c r="K74" i="16"/>
  <c r="AB73" i="16"/>
  <c r="E74" i="16"/>
  <c r="F74" i="16"/>
  <c r="J74" i="16"/>
  <c r="L74" i="16" s="1"/>
  <c r="S62" i="13"/>
  <c r="A197" i="13"/>
  <c r="U196" i="13"/>
  <c r="W62" i="13"/>
  <c r="V62" i="13"/>
  <c r="X62" i="13"/>
  <c r="M74" i="16" l="1"/>
  <c r="T74" i="16" s="1"/>
  <c r="N74" i="16"/>
  <c r="O74" i="16" s="1"/>
  <c r="T62" i="13"/>
  <c r="AA62" i="13" s="1"/>
  <c r="I63" i="13" s="1"/>
  <c r="Z62" i="13"/>
  <c r="H63" i="13" s="1"/>
  <c r="R62" i="13"/>
  <c r="Y62" i="13" s="1"/>
  <c r="G63" i="13" s="1"/>
  <c r="A198" i="13"/>
  <c r="U197" i="13"/>
  <c r="R74" i="16" l="1"/>
  <c r="S74" i="16"/>
  <c r="W74" i="16"/>
  <c r="Z74" i="16" s="1"/>
  <c r="V74" i="16"/>
  <c r="Y74" i="16" s="1"/>
  <c r="X74" i="16"/>
  <c r="AA74" i="16" s="1"/>
  <c r="C63" i="13"/>
  <c r="D63" i="13"/>
  <c r="Q63" i="13" s="1"/>
  <c r="B63" i="13"/>
  <c r="J63" i="13"/>
  <c r="L63" i="13" s="1"/>
  <c r="A199" i="13"/>
  <c r="U198" i="13"/>
  <c r="D75" i="16" l="1"/>
  <c r="I75" i="16"/>
  <c r="B75" i="16"/>
  <c r="G75" i="16"/>
  <c r="H75" i="16"/>
  <c r="C75" i="16"/>
  <c r="F63" i="13"/>
  <c r="P63" i="13"/>
  <c r="K63" i="13"/>
  <c r="E63" i="13"/>
  <c r="A200" i="13"/>
  <c r="U199" i="13"/>
  <c r="M63" i="13" l="1"/>
  <c r="N63" i="13"/>
  <c r="O63" i="13" s="1"/>
  <c r="W63" i="13" s="1"/>
  <c r="E75" i="16"/>
  <c r="J75" i="16"/>
  <c r="L75" i="16" s="1"/>
  <c r="F75" i="16"/>
  <c r="P75" i="16"/>
  <c r="Q75" i="16"/>
  <c r="K75" i="16"/>
  <c r="AB74" i="16"/>
  <c r="S63" i="13"/>
  <c r="A201" i="13"/>
  <c r="U200" i="13"/>
  <c r="N75" i="16" l="1"/>
  <c r="O75" i="16" s="1"/>
  <c r="M75" i="16"/>
  <c r="T75" i="16" s="1"/>
  <c r="T63" i="13"/>
  <c r="R63" i="13"/>
  <c r="V63" i="13"/>
  <c r="X63" i="13"/>
  <c r="A202" i="13"/>
  <c r="U201" i="13"/>
  <c r="Z63" i="13"/>
  <c r="S75" i="16" l="1"/>
  <c r="R75" i="16"/>
  <c r="X75" i="16"/>
  <c r="AA75" i="16" s="1"/>
  <c r="V75" i="16"/>
  <c r="W75" i="16"/>
  <c r="Z75" i="16" s="1"/>
  <c r="Y63" i="13"/>
  <c r="B64" i="13" s="1"/>
  <c r="AA63" i="13"/>
  <c r="I64" i="13" s="1"/>
  <c r="A203" i="13"/>
  <c r="U202" i="13"/>
  <c r="H64" i="13"/>
  <c r="C64" i="13"/>
  <c r="Y75" i="16" l="1"/>
  <c r="H76" i="16"/>
  <c r="C76" i="16"/>
  <c r="B76" i="16"/>
  <c r="G76" i="16"/>
  <c r="D76" i="16"/>
  <c r="I76" i="16"/>
  <c r="G64" i="13"/>
  <c r="J64" i="13" s="1"/>
  <c r="L64" i="13" s="1"/>
  <c r="D64" i="13"/>
  <c r="P64" i="13" s="1"/>
  <c r="A204" i="13"/>
  <c r="U203" i="13"/>
  <c r="F64" i="13"/>
  <c r="E64" i="13"/>
  <c r="J76" i="16" l="1"/>
  <c r="L76" i="16" s="1"/>
  <c r="E76" i="16"/>
  <c r="F76" i="16"/>
  <c r="P76" i="16"/>
  <c r="Q76" i="16"/>
  <c r="K76" i="16"/>
  <c r="AB75" i="16"/>
  <c r="Q64" i="13"/>
  <c r="K64" i="13"/>
  <c r="A205" i="13"/>
  <c r="U204" i="13"/>
  <c r="M76" i="16" l="1"/>
  <c r="R76" i="16" s="1"/>
  <c r="N76" i="16"/>
  <c r="O76" i="16" s="1"/>
  <c r="M64" i="13"/>
  <c r="S64" i="13" s="1"/>
  <c r="N64" i="13"/>
  <c r="O64" i="13" s="1"/>
  <c r="X64" i="13" s="1"/>
  <c r="A206" i="13"/>
  <c r="U205" i="13"/>
  <c r="S76" i="16" l="1"/>
  <c r="T76" i="16"/>
  <c r="R64" i="13"/>
  <c r="T64" i="13"/>
  <c r="AA64" i="13" s="1"/>
  <c r="D65" i="13" s="1"/>
  <c r="P65" i="13" s="1"/>
  <c r="W76" i="16"/>
  <c r="Z76" i="16" s="1"/>
  <c r="X76" i="16"/>
  <c r="AA76" i="16" s="1"/>
  <c r="V76" i="16"/>
  <c r="Y76" i="16" s="1"/>
  <c r="W64" i="13"/>
  <c r="Z64" i="13" s="1"/>
  <c r="V64" i="13"/>
  <c r="Y64" i="13" s="1"/>
  <c r="G65" i="13" s="1"/>
  <c r="A207" i="13"/>
  <c r="U206" i="13"/>
  <c r="I77" i="16" l="1"/>
  <c r="D77" i="16"/>
  <c r="G77" i="16"/>
  <c r="B77" i="16"/>
  <c r="H77" i="16"/>
  <c r="C77" i="16"/>
  <c r="I65" i="13"/>
  <c r="C65" i="13"/>
  <c r="H65" i="13"/>
  <c r="Q65" i="13"/>
  <c r="B65" i="13"/>
  <c r="A208" i="13"/>
  <c r="U207" i="13"/>
  <c r="E77" i="16" l="1"/>
  <c r="F77" i="16"/>
  <c r="P77" i="16"/>
  <c r="Q77" i="16"/>
  <c r="K77" i="16"/>
  <c r="AB76" i="16"/>
  <c r="J77" i="16"/>
  <c r="L77" i="16" s="1"/>
  <c r="K65" i="13"/>
  <c r="J65" i="13"/>
  <c r="L65" i="13" s="1"/>
  <c r="E65" i="13"/>
  <c r="F65" i="13"/>
  <c r="A209" i="13"/>
  <c r="U208" i="13"/>
  <c r="N77" i="16" l="1"/>
  <c r="O77" i="16" s="1"/>
  <c r="M77" i="16"/>
  <c r="R77" i="16" s="1"/>
  <c r="M65" i="13"/>
  <c r="R65" i="13" s="1"/>
  <c r="N65" i="13"/>
  <c r="O65" i="13" s="1"/>
  <c r="A210" i="13"/>
  <c r="U209" i="13"/>
  <c r="T77" i="16" l="1"/>
  <c r="S77" i="16"/>
  <c r="W77" i="16"/>
  <c r="X77" i="16"/>
  <c r="AA77" i="16" s="1"/>
  <c r="V77" i="16"/>
  <c r="Y77" i="16" s="1"/>
  <c r="X65" i="13"/>
  <c r="T65" i="13"/>
  <c r="S65" i="13"/>
  <c r="A211" i="13"/>
  <c r="U210" i="13"/>
  <c r="Z77" i="16" l="1"/>
  <c r="D78" i="16"/>
  <c r="I78" i="16"/>
  <c r="B78" i="16"/>
  <c r="G78" i="16"/>
  <c r="H78" i="16"/>
  <c r="C78" i="16"/>
  <c r="V65" i="13"/>
  <c r="Y65" i="13" s="1"/>
  <c r="G66" i="13" s="1"/>
  <c r="W65" i="13"/>
  <c r="Z65" i="13" s="1"/>
  <c r="H66" i="13" s="1"/>
  <c r="AA65" i="13"/>
  <c r="D66" i="13" s="1"/>
  <c r="A212" i="13"/>
  <c r="U211" i="13"/>
  <c r="E78" i="16" l="1"/>
  <c r="J78" i="16"/>
  <c r="L78" i="16" s="1"/>
  <c r="F78" i="16"/>
  <c r="P78" i="16"/>
  <c r="Q78" i="16"/>
  <c r="K78" i="16"/>
  <c r="AB77" i="16"/>
  <c r="B66" i="13"/>
  <c r="I66" i="13"/>
  <c r="J66" i="13" s="1"/>
  <c r="L66" i="13" s="1"/>
  <c r="C66" i="13"/>
  <c r="A213" i="13"/>
  <c r="U212" i="13"/>
  <c r="Q66" i="13"/>
  <c r="P66" i="13"/>
  <c r="M78" i="16" l="1"/>
  <c r="T78" i="16" s="1"/>
  <c r="N78" i="16"/>
  <c r="O78" i="16" s="1"/>
  <c r="S78" i="16"/>
  <c r="K66" i="13"/>
  <c r="E66" i="13"/>
  <c r="F66" i="13"/>
  <c r="A214" i="13"/>
  <c r="U213" i="13"/>
  <c r="R78" i="16" l="1"/>
  <c r="M66" i="13"/>
  <c r="N66" i="13"/>
  <c r="O66" i="13" s="1"/>
  <c r="W78" i="16"/>
  <c r="Z78" i="16" s="1"/>
  <c r="X78" i="16"/>
  <c r="AA78" i="16" s="1"/>
  <c r="V78" i="16"/>
  <c r="Y78" i="16" s="1"/>
  <c r="A215" i="13"/>
  <c r="U214" i="13"/>
  <c r="D79" i="16" l="1"/>
  <c r="I79" i="16"/>
  <c r="B79" i="16"/>
  <c r="G79" i="16"/>
  <c r="H79" i="16"/>
  <c r="C79" i="16"/>
  <c r="A216" i="13"/>
  <c r="U215" i="13"/>
  <c r="R66" i="13"/>
  <c r="S66" i="13"/>
  <c r="T66" i="13"/>
  <c r="V66" i="13"/>
  <c r="W66" i="13"/>
  <c r="X66" i="13"/>
  <c r="J79" i="16" l="1"/>
  <c r="L79" i="16" s="1"/>
  <c r="E79" i="16"/>
  <c r="F79" i="16"/>
  <c r="P79" i="16"/>
  <c r="Q79" i="16"/>
  <c r="K79" i="16"/>
  <c r="AB78" i="16"/>
  <c r="A217" i="13"/>
  <c r="U216" i="13"/>
  <c r="AA66" i="13"/>
  <c r="Z66" i="13"/>
  <c r="Y66" i="13"/>
  <c r="M79" i="16" l="1"/>
  <c r="S79" i="16" s="1"/>
  <c r="N79" i="16"/>
  <c r="O79" i="16" s="1"/>
  <c r="T79" i="16"/>
  <c r="R79" i="16"/>
  <c r="A218" i="13"/>
  <c r="U217" i="13"/>
  <c r="B67" i="13"/>
  <c r="G67" i="13"/>
  <c r="C67" i="13"/>
  <c r="H67" i="13"/>
  <c r="I67" i="13"/>
  <c r="D67" i="13"/>
  <c r="X79" i="16" l="1"/>
  <c r="AA79" i="16" s="1"/>
  <c r="V79" i="16"/>
  <c r="Y79" i="16" s="1"/>
  <c r="W79" i="16"/>
  <c r="Z79" i="16" s="1"/>
  <c r="A219" i="13"/>
  <c r="U218" i="13"/>
  <c r="F67" i="13"/>
  <c r="K67" i="13"/>
  <c r="P67" i="13"/>
  <c r="Q67" i="13"/>
  <c r="J67" i="13"/>
  <c r="L67" i="13" s="1"/>
  <c r="E67" i="13"/>
  <c r="M67" i="13" l="1"/>
  <c r="N67" i="13"/>
  <c r="O67" i="13" s="1"/>
  <c r="H80" i="16"/>
  <c r="C80" i="16"/>
  <c r="G80" i="16"/>
  <c r="B80" i="16"/>
  <c r="D80" i="16"/>
  <c r="I80" i="16"/>
  <c r="A220" i="13"/>
  <c r="U219" i="13"/>
  <c r="E80" i="16" l="1"/>
  <c r="J80" i="16"/>
  <c r="L80" i="16" s="1"/>
  <c r="F80" i="16"/>
  <c r="P80" i="16"/>
  <c r="Q80" i="16"/>
  <c r="K80" i="16"/>
  <c r="AB79" i="16"/>
  <c r="A221" i="13"/>
  <c r="U220" i="13"/>
  <c r="M80" i="16" l="1"/>
  <c r="S80" i="16" s="1"/>
  <c r="N80" i="16"/>
  <c r="O80" i="16" s="1"/>
  <c r="A222" i="13"/>
  <c r="U221" i="13"/>
  <c r="R67" i="13"/>
  <c r="S67" i="13"/>
  <c r="T67" i="13"/>
  <c r="V67" i="13"/>
  <c r="W67" i="13"/>
  <c r="X67" i="13"/>
  <c r="R80" i="16" l="1"/>
  <c r="T80" i="16"/>
  <c r="V80" i="16"/>
  <c r="Y80" i="16" s="1"/>
  <c r="W80" i="16"/>
  <c r="Z80" i="16" s="1"/>
  <c r="X80" i="16"/>
  <c r="AA80" i="16" s="1"/>
  <c r="A223" i="13"/>
  <c r="U222" i="13"/>
  <c r="Y67" i="13"/>
  <c r="G68" i="13" s="1"/>
  <c r="AA67" i="13"/>
  <c r="Z67" i="13"/>
  <c r="I81" i="16" l="1"/>
  <c r="D81" i="16"/>
  <c r="C81" i="16"/>
  <c r="H81" i="16"/>
  <c r="B81" i="16"/>
  <c r="G81" i="16"/>
  <c r="A224" i="13"/>
  <c r="U223" i="13"/>
  <c r="B68" i="13"/>
  <c r="H68" i="13"/>
  <c r="C68" i="13"/>
  <c r="D68" i="13"/>
  <c r="I68" i="13"/>
  <c r="F81" i="16" l="1"/>
  <c r="J81" i="16"/>
  <c r="L81" i="16" s="1"/>
  <c r="P81" i="16"/>
  <c r="Q81" i="16"/>
  <c r="K81" i="16"/>
  <c r="AB80" i="16"/>
  <c r="E81" i="16"/>
  <c r="A225" i="13"/>
  <c r="U224" i="13"/>
  <c r="J68" i="13"/>
  <c r="L68" i="13" s="1"/>
  <c r="K68" i="13"/>
  <c r="P68" i="13"/>
  <c r="Q68" i="13"/>
  <c r="F68" i="13"/>
  <c r="E68" i="13"/>
  <c r="N81" i="16" l="1"/>
  <c r="M81" i="16"/>
  <c r="T81" i="16" s="1"/>
  <c r="M68" i="13"/>
  <c r="N68" i="13"/>
  <c r="O68" i="13" s="1"/>
  <c r="O81" i="16"/>
  <c r="A226" i="13"/>
  <c r="U225" i="13"/>
  <c r="R81" i="16" l="1"/>
  <c r="S81" i="16"/>
  <c r="X81" i="16"/>
  <c r="AA81" i="16" s="1"/>
  <c r="V81" i="16"/>
  <c r="Y81" i="16" s="1"/>
  <c r="W81" i="16"/>
  <c r="Z81" i="16" s="1"/>
  <c r="X68" i="13"/>
  <c r="A227" i="13"/>
  <c r="U226" i="13"/>
  <c r="R68" i="13"/>
  <c r="S68" i="13"/>
  <c r="T68" i="13"/>
  <c r="H82" i="16" l="1"/>
  <c r="C82" i="16"/>
  <c r="D82" i="16"/>
  <c r="I82" i="16"/>
  <c r="G82" i="16"/>
  <c r="B82" i="16"/>
  <c r="W68" i="13"/>
  <c r="Z68" i="13" s="1"/>
  <c r="H69" i="13" s="1"/>
  <c r="V68" i="13"/>
  <c r="Y68" i="13" s="1"/>
  <c r="A228" i="13"/>
  <c r="U227" i="13"/>
  <c r="AA68" i="13"/>
  <c r="F82" i="16" l="1"/>
  <c r="P82" i="16"/>
  <c r="Q82" i="16"/>
  <c r="K82" i="16"/>
  <c r="AB81" i="16"/>
  <c r="E82" i="16"/>
  <c r="J82" i="16"/>
  <c r="L82" i="16" s="1"/>
  <c r="A229" i="13"/>
  <c r="U228" i="13"/>
  <c r="C69" i="13"/>
  <c r="D69" i="13"/>
  <c r="I69" i="13"/>
  <c r="B69" i="13"/>
  <c r="G69" i="13"/>
  <c r="M82" i="16" l="1"/>
  <c r="T82" i="16" s="1"/>
  <c r="N82" i="16"/>
  <c r="O82" i="16" s="1"/>
  <c r="A230" i="13"/>
  <c r="U229" i="13"/>
  <c r="J69" i="13"/>
  <c r="L69" i="13" s="1"/>
  <c r="E69" i="13"/>
  <c r="F69" i="13"/>
  <c r="K69" i="13"/>
  <c r="P69" i="13"/>
  <c r="Q69" i="13"/>
  <c r="R82" i="16" l="1"/>
  <c r="S82" i="16"/>
  <c r="M69" i="13"/>
  <c r="N69" i="13"/>
  <c r="O69" i="13" s="1"/>
  <c r="W82" i="16"/>
  <c r="Z82" i="16" s="1"/>
  <c r="X82" i="16"/>
  <c r="AA82" i="16" s="1"/>
  <c r="V82" i="16"/>
  <c r="Y82" i="16" s="1"/>
  <c r="A231" i="13"/>
  <c r="U230" i="13"/>
  <c r="G83" i="16" l="1"/>
  <c r="B83" i="16"/>
  <c r="I83" i="16"/>
  <c r="D83" i="16"/>
  <c r="C83" i="16"/>
  <c r="H83" i="16"/>
  <c r="V69" i="13"/>
  <c r="A232" i="13"/>
  <c r="U231" i="13"/>
  <c r="R69" i="13"/>
  <c r="S69" i="13"/>
  <c r="T69" i="13"/>
  <c r="P83" i="16" l="1"/>
  <c r="Q83" i="16"/>
  <c r="K83" i="16"/>
  <c r="AB82" i="16"/>
  <c r="E83" i="16"/>
  <c r="F83" i="16"/>
  <c r="J83" i="16"/>
  <c r="L83" i="16" s="1"/>
  <c r="W69" i="13"/>
  <c r="Z69" i="13" s="1"/>
  <c r="H70" i="13" s="1"/>
  <c r="A233" i="13"/>
  <c r="U232" i="13"/>
  <c r="X69" i="13"/>
  <c r="AA69" i="13" s="1"/>
  <c r="Y69" i="13"/>
  <c r="N83" i="16" l="1"/>
  <c r="M83" i="16"/>
  <c r="S83" i="16" s="1"/>
  <c r="O83" i="16"/>
  <c r="C70" i="13"/>
  <c r="A234" i="13"/>
  <c r="U233" i="13"/>
  <c r="I70" i="13"/>
  <c r="D70" i="13"/>
  <c r="G70" i="13"/>
  <c r="B70" i="13"/>
  <c r="T83" i="16" l="1"/>
  <c r="R83" i="16"/>
  <c r="X83" i="16"/>
  <c r="AA83" i="16" s="1"/>
  <c r="V83" i="16"/>
  <c r="Y83" i="16" s="1"/>
  <c r="W83" i="16"/>
  <c r="Z83" i="16" s="1"/>
  <c r="F70" i="13"/>
  <c r="A235" i="13"/>
  <c r="U234" i="13"/>
  <c r="K70" i="13"/>
  <c r="P70" i="13"/>
  <c r="Q70" i="13"/>
  <c r="AB69" i="13"/>
  <c r="J70" i="13"/>
  <c r="L70" i="13" s="1"/>
  <c r="E70" i="13"/>
  <c r="M70" i="13" l="1"/>
  <c r="N70" i="13"/>
  <c r="O70" i="13" s="1"/>
  <c r="H84" i="16"/>
  <c r="C84" i="16"/>
  <c r="G84" i="16"/>
  <c r="B84" i="16"/>
  <c r="I84" i="16"/>
  <c r="D84" i="16"/>
  <c r="A236" i="13"/>
  <c r="U235" i="13"/>
  <c r="E84" i="16" l="1"/>
  <c r="P84" i="16"/>
  <c r="Q84" i="16"/>
  <c r="K84" i="16"/>
  <c r="AB83" i="16"/>
  <c r="F84" i="16"/>
  <c r="J84" i="16"/>
  <c r="L84" i="16" s="1"/>
  <c r="V70" i="13"/>
  <c r="A237" i="13"/>
  <c r="U236" i="13"/>
  <c r="R70" i="13"/>
  <c r="S70" i="13"/>
  <c r="T70" i="13"/>
  <c r="M84" i="16" l="1"/>
  <c r="N84" i="16"/>
  <c r="O84" i="16" s="1"/>
  <c r="T84" i="16"/>
  <c r="S84" i="16"/>
  <c r="R84" i="16"/>
  <c r="A238" i="13"/>
  <c r="U237" i="13"/>
  <c r="W70" i="13"/>
  <c r="Z70" i="13" s="1"/>
  <c r="X70" i="13"/>
  <c r="AA70" i="13" s="1"/>
  <c r="Y70" i="13"/>
  <c r="W84" i="16" l="1"/>
  <c r="Z84" i="16" s="1"/>
  <c r="X84" i="16"/>
  <c r="AA84" i="16" s="1"/>
  <c r="V84" i="16"/>
  <c r="Y84" i="16" s="1"/>
  <c r="A239" i="13"/>
  <c r="U238" i="13"/>
  <c r="H71" i="13"/>
  <c r="C71" i="13"/>
  <c r="D71" i="13"/>
  <c r="I71" i="13"/>
  <c r="B71" i="13"/>
  <c r="G71" i="13"/>
  <c r="B85" i="16" l="1"/>
  <c r="G85" i="16"/>
  <c r="I85" i="16"/>
  <c r="D85" i="16"/>
  <c r="C85" i="16"/>
  <c r="H85" i="16"/>
  <c r="A240" i="13"/>
  <c r="U239" i="13"/>
  <c r="E71" i="13"/>
  <c r="F71" i="13"/>
  <c r="K71" i="13"/>
  <c r="P71" i="13"/>
  <c r="Q71" i="13"/>
  <c r="AB70" i="13"/>
  <c r="J71" i="13"/>
  <c r="L71" i="13" s="1"/>
  <c r="M71" i="13" l="1"/>
  <c r="N71" i="13"/>
  <c r="P85" i="16"/>
  <c r="Q85" i="16"/>
  <c r="K85" i="16"/>
  <c r="AB84" i="16"/>
  <c r="J85" i="16"/>
  <c r="L85" i="16" s="1"/>
  <c r="F85" i="16"/>
  <c r="E85" i="16"/>
  <c r="O71" i="13"/>
  <c r="A241" i="13"/>
  <c r="U240" i="13"/>
  <c r="N85" i="16" l="1"/>
  <c r="O85" i="16" s="1"/>
  <c r="M85" i="16"/>
  <c r="T85" i="16" s="1"/>
  <c r="A242" i="13"/>
  <c r="U241" i="13"/>
  <c r="R85" i="16" l="1"/>
  <c r="S85" i="16"/>
  <c r="W85" i="16"/>
  <c r="Z85" i="16" s="1"/>
  <c r="X85" i="16"/>
  <c r="AA85" i="16" s="1"/>
  <c r="V85" i="16"/>
  <c r="Y85" i="16" s="1"/>
  <c r="A243" i="13"/>
  <c r="U242" i="13"/>
  <c r="R71" i="13"/>
  <c r="T71" i="13"/>
  <c r="S71" i="13"/>
  <c r="V71" i="13"/>
  <c r="X71" i="13"/>
  <c r="W71" i="13"/>
  <c r="G86" i="16" l="1"/>
  <c r="B86" i="16"/>
  <c r="D86" i="16"/>
  <c r="I86" i="16"/>
  <c r="H86" i="16"/>
  <c r="C86" i="16"/>
  <c r="A244" i="13"/>
  <c r="U243" i="13"/>
  <c r="Z71" i="13"/>
  <c r="AA71" i="13"/>
  <c r="Y71" i="13"/>
  <c r="P86" i="16" l="1"/>
  <c r="Q86" i="16"/>
  <c r="K86" i="16"/>
  <c r="AB85" i="16"/>
  <c r="E86" i="16"/>
  <c r="F86" i="16"/>
  <c r="J86" i="16"/>
  <c r="L86" i="16" s="1"/>
  <c r="A245" i="13"/>
  <c r="U244" i="13"/>
  <c r="G72" i="13"/>
  <c r="B72" i="13"/>
  <c r="D72" i="13"/>
  <c r="I72" i="13"/>
  <c r="C72" i="13"/>
  <c r="H72" i="13"/>
  <c r="M86" i="16" l="1"/>
  <c r="T86" i="16" s="1"/>
  <c r="N86" i="16"/>
  <c r="O86" i="16" s="1"/>
  <c r="R86" i="16"/>
  <c r="A246" i="13"/>
  <c r="U245" i="13"/>
  <c r="F72" i="13"/>
  <c r="J72" i="13"/>
  <c r="L72" i="13" s="1"/>
  <c r="P72" i="13"/>
  <c r="Q72" i="13"/>
  <c r="K72" i="13"/>
  <c r="AB71" i="13"/>
  <c r="E72" i="13"/>
  <c r="S86" i="16" l="1"/>
  <c r="M72" i="13"/>
  <c r="N72" i="13"/>
  <c r="W86" i="16"/>
  <c r="Z86" i="16" s="1"/>
  <c r="V86" i="16"/>
  <c r="Y86" i="16" s="1"/>
  <c r="X86" i="16"/>
  <c r="AA86" i="16" s="1"/>
  <c r="O72" i="13"/>
  <c r="A247" i="13"/>
  <c r="U246" i="13"/>
  <c r="I87" i="16" l="1"/>
  <c r="D87" i="16"/>
  <c r="H87" i="16"/>
  <c r="C87" i="16"/>
  <c r="B87" i="16"/>
  <c r="G87" i="16"/>
  <c r="X72" i="13"/>
  <c r="A248" i="13"/>
  <c r="U247" i="13"/>
  <c r="R72" i="13"/>
  <c r="T72" i="13"/>
  <c r="S72" i="13"/>
  <c r="F87" i="16" l="1"/>
  <c r="J87" i="16"/>
  <c r="L87" i="16" s="1"/>
  <c r="P87" i="16"/>
  <c r="Q87" i="16"/>
  <c r="K87" i="16"/>
  <c r="AB86" i="16"/>
  <c r="E87" i="16"/>
  <c r="V72" i="13"/>
  <c r="Y72" i="13" s="1"/>
  <c r="G73" i="13" s="1"/>
  <c r="W72" i="13"/>
  <c r="Z72" i="13" s="1"/>
  <c r="H73" i="13" s="1"/>
  <c r="A249" i="13"/>
  <c r="U248" i="13"/>
  <c r="AA72" i="13"/>
  <c r="M87" i="16" l="1"/>
  <c r="R87" i="16" s="1"/>
  <c r="N87" i="16"/>
  <c r="O87" i="16" s="1"/>
  <c r="S87" i="16"/>
  <c r="T87" i="16"/>
  <c r="A250" i="13"/>
  <c r="U249" i="13"/>
  <c r="C73" i="13"/>
  <c r="B73" i="13"/>
  <c r="D73" i="13"/>
  <c r="I73" i="13"/>
  <c r="X87" i="16" l="1"/>
  <c r="AA87" i="16" s="1"/>
  <c r="V87" i="16"/>
  <c r="Y87" i="16" s="1"/>
  <c r="W87" i="16"/>
  <c r="Z87" i="16" s="1"/>
  <c r="A251" i="13"/>
  <c r="U250" i="13"/>
  <c r="E73" i="13"/>
  <c r="F73" i="13"/>
  <c r="J73" i="13"/>
  <c r="L73" i="13" s="1"/>
  <c r="P73" i="13"/>
  <c r="Q73" i="13"/>
  <c r="K73" i="13"/>
  <c r="AB72" i="13"/>
  <c r="M73" i="13" l="1"/>
  <c r="N73" i="13"/>
  <c r="G88" i="16"/>
  <c r="B88" i="16"/>
  <c r="H88" i="16"/>
  <c r="C88" i="16"/>
  <c r="I88" i="16"/>
  <c r="D88" i="16"/>
  <c r="O73" i="13"/>
  <c r="A252" i="13"/>
  <c r="U251" i="13"/>
  <c r="F88" i="16" l="1"/>
  <c r="P88" i="16"/>
  <c r="Q88" i="16"/>
  <c r="K88" i="16"/>
  <c r="AB87" i="16"/>
  <c r="E88" i="16"/>
  <c r="J88" i="16"/>
  <c r="L88" i="16" s="1"/>
  <c r="V73" i="13"/>
  <c r="A253" i="13"/>
  <c r="U252" i="13"/>
  <c r="T73" i="13"/>
  <c r="R73" i="13"/>
  <c r="S73" i="13"/>
  <c r="M88" i="16" l="1"/>
  <c r="T88" i="16" s="1"/>
  <c r="N88" i="16"/>
  <c r="O88" i="16" s="1"/>
  <c r="X73" i="13"/>
  <c r="AA73" i="13" s="1"/>
  <c r="I74" i="13" s="1"/>
  <c r="W73" i="13"/>
  <c r="Z73" i="13" s="1"/>
  <c r="H74" i="13" s="1"/>
  <c r="A254" i="13"/>
  <c r="U253" i="13"/>
  <c r="Y73" i="13"/>
  <c r="R88" i="16" l="1"/>
  <c r="S88" i="16"/>
  <c r="W88" i="16"/>
  <c r="Z88" i="16" s="1"/>
  <c r="V88" i="16"/>
  <c r="Y88" i="16" s="1"/>
  <c r="X88" i="16"/>
  <c r="AA88" i="16" s="1"/>
  <c r="C74" i="13"/>
  <c r="A255" i="13"/>
  <c r="U254" i="13"/>
  <c r="D74" i="13"/>
  <c r="AB73" i="13" s="1"/>
  <c r="G74" i="13"/>
  <c r="B74" i="13"/>
  <c r="D89" i="16" l="1"/>
  <c r="I89" i="16"/>
  <c r="B89" i="16"/>
  <c r="G89" i="16"/>
  <c r="H89" i="16"/>
  <c r="C89" i="16"/>
  <c r="F74" i="13"/>
  <c r="A256" i="13"/>
  <c r="U255" i="13"/>
  <c r="Q74" i="13"/>
  <c r="P74" i="13"/>
  <c r="J74" i="13"/>
  <c r="L74" i="13" s="1"/>
  <c r="K74" i="13"/>
  <c r="E74" i="13"/>
  <c r="M74" i="13" l="1"/>
  <c r="N74" i="13"/>
  <c r="O74" i="13" s="1"/>
  <c r="J89" i="16"/>
  <c r="L89" i="16" s="1"/>
  <c r="E89" i="16"/>
  <c r="F89" i="16"/>
  <c r="P89" i="16"/>
  <c r="Q89" i="16"/>
  <c r="K89" i="16"/>
  <c r="AB88" i="16"/>
  <c r="A257" i="13"/>
  <c r="U256" i="13"/>
  <c r="N89" i="16" l="1"/>
  <c r="O89" i="16" s="1"/>
  <c r="M89" i="16"/>
  <c r="T89" i="16" s="1"/>
  <c r="V74" i="13"/>
  <c r="A258" i="13"/>
  <c r="U257" i="13"/>
  <c r="T74" i="13"/>
  <c r="R74" i="13"/>
  <c r="S74" i="13"/>
  <c r="S89" i="16" l="1"/>
  <c r="R89" i="16"/>
  <c r="X89" i="16"/>
  <c r="AA89" i="16" s="1"/>
  <c r="V89" i="16"/>
  <c r="Y89" i="16" s="1"/>
  <c r="W89" i="16"/>
  <c r="Z89" i="16" s="1"/>
  <c r="X74" i="13"/>
  <c r="AA74" i="13" s="1"/>
  <c r="I75" i="13" s="1"/>
  <c r="W74" i="13"/>
  <c r="Z74" i="13" s="1"/>
  <c r="C75" i="13" s="1"/>
  <c r="A259" i="13"/>
  <c r="U258" i="13"/>
  <c r="Y74" i="13"/>
  <c r="C90" i="16" l="1"/>
  <c r="H90" i="16"/>
  <c r="G90" i="16"/>
  <c r="B90" i="16"/>
  <c r="D90" i="16"/>
  <c r="I90" i="16"/>
  <c r="H75" i="13"/>
  <c r="A260" i="13"/>
  <c r="U259" i="13"/>
  <c r="D75" i="13"/>
  <c r="AB74" i="13" s="1"/>
  <c r="G75" i="13"/>
  <c r="B75" i="13"/>
  <c r="F75" i="13" s="1"/>
  <c r="E90" i="16" l="1"/>
  <c r="J90" i="16"/>
  <c r="L90" i="16" s="1"/>
  <c r="P90" i="16"/>
  <c r="Q90" i="16"/>
  <c r="K90" i="16"/>
  <c r="AB89" i="16"/>
  <c r="F90" i="16"/>
  <c r="A261" i="13"/>
  <c r="U260" i="13"/>
  <c r="Q75" i="13"/>
  <c r="P75" i="13"/>
  <c r="J75" i="13"/>
  <c r="L75" i="13" s="1"/>
  <c r="K75" i="13"/>
  <c r="E75" i="13"/>
  <c r="M90" i="16" l="1"/>
  <c r="R90" i="16" s="1"/>
  <c r="N90" i="16"/>
  <c r="O90" i="16" s="1"/>
  <c r="M75" i="13"/>
  <c r="N75" i="13"/>
  <c r="O75" i="13" s="1"/>
  <c r="A262" i="13"/>
  <c r="U261" i="13"/>
  <c r="S90" i="16" l="1"/>
  <c r="T90" i="16"/>
  <c r="W90" i="16"/>
  <c r="Z90" i="16" s="1"/>
  <c r="X90" i="16"/>
  <c r="AA90" i="16" s="1"/>
  <c r="V90" i="16"/>
  <c r="Y90" i="16" s="1"/>
  <c r="S75" i="13"/>
  <c r="V75" i="13"/>
  <c r="A263" i="13"/>
  <c r="U262" i="13"/>
  <c r="G91" i="16" l="1"/>
  <c r="B91" i="16"/>
  <c r="D91" i="16"/>
  <c r="I91" i="16"/>
  <c r="H91" i="16"/>
  <c r="C91" i="16"/>
  <c r="T75" i="13"/>
  <c r="R75" i="13"/>
  <c r="Y75" i="13" s="1"/>
  <c r="X75" i="13"/>
  <c r="W75" i="13"/>
  <c r="Z75" i="13" s="1"/>
  <c r="H76" i="13" s="1"/>
  <c r="A264" i="13"/>
  <c r="U263" i="13"/>
  <c r="F91" i="16" l="1"/>
  <c r="E91" i="16"/>
  <c r="P91" i="16"/>
  <c r="Q91" i="16"/>
  <c r="K91" i="16"/>
  <c r="AB90" i="16"/>
  <c r="J91" i="16"/>
  <c r="L91" i="16" s="1"/>
  <c r="AA75" i="13"/>
  <c r="D76" i="13" s="1"/>
  <c r="AB75" i="13" s="1"/>
  <c r="A265" i="13"/>
  <c r="U264" i="13"/>
  <c r="C76" i="13"/>
  <c r="G76" i="13"/>
  <c r="B76" i="13"/>
  <c r="M91" i="16" l="1"/>
  <c r="N91" i="16"/>
  <c r="O91" i="16" s="1"/>
  <c r="S91" i="16"/>
  <c r="T91" i="16"/>
  <c r="R91" i="16"/>
  <c r="Q76" i="13"/>
  <c r="P76" i="13"/>
  <c r="I76" i="13"/>
  <c r="F76" i="13"/>
  <c r="A266" i="13"/>
  <c r="U265" i="13"/>
  <c r="E76" i="13"/>
  <c r="X91" i="16" l="1"/>
  <c r="AA91" i="16" s="1"/>
  <c r="V91" i="16"/>
  <c r="Y91" i="16" s="1"/>
  <c r="W91" i="16"/>
  <c r="Z91" i="16" s="1"/>
  <c r="K76" i="13"/>
  <c r="J76" i="13"/>
  <c r="L76" i="13" s="1"/>
  <c r="A267" i="13"/>
  <c r="U266" i="13"/>
  <c r="M76" i="13" l="1"/>
  <c r="R76" i="13" s="1"/>
  <c r="N76" i="13"/>
  <c r="C92" i="16"/>
  <c r="H92" i="16"/>
  <c r="G92" i="16"/>
  <c r="B92" i="16"/>
  <c r="I92" i="16"/>
  <c r="D92" i="16"/>
  <c r="O76" i="13"/>
  <c r="A268" i="13"/>
  <c r="U267" i="13"/>
  <c r="J92" i="16" l="1"/>
  <c r="L92" i="16" s="1"/>
  <c r="E92" i="16"/>
  <c r="P92" i="16"/>
  <c r="Q92" i="16"/>
  <c r="K92" i="16"/>
  <c r="AB91" i="16"/>
  <c r="F92" i="16"/>
  <c r="T76" i="13"/>
  <c r="S76" i="13"/>
  <c r="X76" i="13"/>
  <c r="A269" i="13"/>
  <c r="U268" i="13"/>
  <c r="M92" i="16" l="1"/>
  <c r="T92" i="16" s="1"/>
  <c r="N92" i="16"/>
  <c r="O92" i="16" s="1"/>
  <c r="S92" i="16"/>
  <c r="AA76" i="13"/>
  <c r="I77" i="13" s="1"/>
  <c r="V76" i="13"/>
  <c r="Y76" i="13" s="1"/>
  <c r="B77" i="13" s="1"/>
  <c r="W76" i="13"/>
  <c r="Z76" i="13" s="1"/>
  <c r="H77" i="13" s="1"/>
  <c r="A270" i="13"/>
  <c r="U269" i="13"/>
  <c r="R92" i="16" l="1"/>
  <c r="W92" i="16"/>
  <c r="Z92" i="16" s="1"/>
  <c r="X92" i="16"/>
  <c r="AA92" i="16" s="1"/>
  <c r="V92" i="16"/>
  <c r="Y92" i="16" s="1"/>
  <c r="D77" i="13"/>
  <c r="AB76" i="13" s="1"/>
  <c r="G77" i="13"/>
  <c r="J77" i="13" s="1"/>
  <c r="L77" i="13" s="1"/>
  <c r="C77" i="13"/>
  <c r="E77" i="13" s="1"/>
  <c r="A271" i="13"/>
  <c r="U270" i="13"/>
  <c r="G93" i="16" l="1"/>
  <c r="B93" i="16"/>
  <c r="C93" i="16"/>
  <c r="H93" i="16"/>
  <c r="D93" i="16"/>
  <c r="I93" i="16"/>
  <c r="P77" i="13"/>
  <c r="Q77" i="13"/>
  <c r="K77" i="13"/>
  <c r="F77" i="13"/>
  <c r="A272" i="13"/>
  <c r="U271" i="13"/>
  <c r="M77" i="13" l="1"/>
  <c r="R77" i="13" s="1"/>
  <c r="N77" i="13"/>
  <c r="O77" i="13" s="1"/>
  <c r="W77" i="13" s="1"/>
  <c r="F93" i="16"/>
  <c r="E93" i="16"/>
  <c r="P93" i="16"/>
  <c r="Q93" i="16"/>
  <c r="K93" i="16"/>
  <c r="AB92" i="16"/>
  <c r="J93" i="16"/>
  <c r="L93" i="16" s="1"/>
  <c r="A273" i="13"/>
  <c r="U272" i="13"/>
  <c r="N93" i="16" l="1"/>
  <c r="M93" i="16"/>
  <c r="S93" i="16" s="1"/>
  <c r="O93" i="16"/>
  <c r="S77" i="13"/>
  <c r="Z77" i="13" s="1"/>
  <c r="H78" i="13" s="1"/>
  <c r="T77" i="13"/>
  <c r="X77" i="13"/>
  <c r="A274" i="13"/>
  <c r="U273" i="13"/>
  <c r="V77" i="13"/>
  <c r="Y77" i="13" s="1"/>
  <c r="T93" i="16" l="1"/>
  <c r="R93" i="16"/>
  <c r="W93" i="16"/>
  <c r="Z93" i="16" s="1"/>
  <c r="X93" i="16"/>
  <c r="AA93" i="16" s="1"/>
  <c r="V93" i="16"/>
  <c r="Y93" i="16" s="1"/>
  <c r="AA77" i="13"/>
  <c r="D78" i="13" s="1"/>
  <c r="P78" i="13" s="1"/>
  <c r="C78" i="13"/>
  <c r="A275" i="13"/>
  <c r="U274" i="13"/>
  <c r="B78" i="13"/>
  <c r="G78" i="13"/>
  <c r="B94" i="16" l="1"/>
  <c r="G94" i="16"/>
  <c r="C94" i="16"/>
  <c r="H94" i="16"/>
  <c r="D94" i="16"/>
  <c r="I94" i="16"/>
  <c r="I78" i="13"/>
  <c r="AB77" i="13"/>
  <c r="Q78" i="13"/>
  <c r="A276" i="13"/>
  <c r="U275" i="13"/>
  <c r="E78" i="13"/>
  <c r="F78" i="13"/>
  <c r="F94" i="16" l="1"/>
  <c r="J94" i="16"/>
  <c r="L94" i="16" s="1"/>
  <c r="P94" i="16"/>
  <c r="Q94" i="16"/>
  <c r="K94" i="16"/>
  <c r="AB93" i="16"/>
  <c r="E94" i="16"/>
  <c r="K78" i="13"/>
  <c r="J78" i="13"/>
  <c r="L78" i="13" s="1"/>
  <c r="A277" i="13"/>
  <c r="U276" i="13"/>
  <c r="M94" i="16" l="1"/>
  <c r="R94" i="16" s="1"/>
  <c r="N94" i="16"/>
  <c r="O94" i="16" s="1"/>
  <c r="M78" i="13"/>
  <c r="N78" i="13"/>
  <c r="O78" i="13" s="1"/>
  <c r="A278" i="13"/>
  <c r="U277" i="13"/>
  <c r="T94" i="16" l="1"/>
  <c r="S94" i="16"/>
  <c r="W94" i="16"/>
  <c r="X94" i="16"/>
  <c r="AA94" i="16" s="1"/>
  <c r="V94" i="16"/>
  <c r="Y94" i="16" s="1"/>
  <c r="A279" i="13"/>
  <c r="U278" i="13"/>
  <c r="X78" i="13"/>
  <c r="V78" i="13"/>
  <c r="W78" i="13"/>
  <c r="T78" i="13"/>
  <c r="R78" i="13"/>
  <c r="S78" i="13"/>
  <c r="Z94" i="16" l="1"/>
  <c r="H95" i="16" s="1"/>
  <c r="B95" i="16"/>
  <c r="G95" i="16"/>
  <c r="C95" i="16"/>
  <c r="I95" i="16"/>
  <c r="D95" i="16"/>
  <c r="A280" i="13"/>
  <c r="U279" i="13"/>
  <c r="Z78" i="13"/>
  <c r="H79" i="13" s="1"/>
  <c r="Y78" i="13"/>
  <c r="G79" i="13" s="1"/>
  <c r="AA78" i="13"/>
  <c r="F95" i="16" l="1"/>
  <c r="P95" i="16"/>
  <c r="Q95" i="16"/>
  <c r="K95" i="16"/>
  <c r="AB94" i="16"/>
  <c r="J95" i="16"/>
  <c r="L95" i="16" s="1"/>
  <c r="E95" i="16"/>
  <c r="B79" i="13"/>
  <c r="A281" i="13"/>
  <c r="U280" i="13"/>
  <c r="C79" i="13"/>
  <c r="D79" i="13"/>
  <c r="I79" i="13"/>
  <c r="J79" i="13" s="1"/>
  <c r="L79" i="13" s="1"/>
  <c r="N95" i="16" l="1"/>
  <c r="O95" i="16" s="1"/>
  <c r="M95" i="16"/>
  <c r="R95" i="16" s="1"/>
  <c r="E79" i="13"/>
  <c r="A282" i="13"/>
  <c r="U281" i="13"/>
  <c r="F79" i="13"/>
  <c r="P79" i="13"/>
  <c r="Q79" i="13"/>
  <c r="K79" i="13"/>
  <c r="AB78" i="13"/>
  <c r="S95" i="16" l="1"/>
  <c r="T95" i="16"/>
  <c r="M79" i="13"/>
  <c r="N79" i="13"/>
  <c r="O79" i="13" s="1"/>
  <c r="X95" i="16"/>
  <c r="AA95" i="16" s="1"/>
  <c r="V95" i="16"/>
  <c r="Y95" i="16" s="1"/>
  <c r="W95" i="16"/>
  <c r="Z95" i="16" s="1"/>
  <c r="A283" i="13"/>
  <c r="U282" i="13"/>
  <c r="C96" i="16" l="1"/>
  <c r="H96" i="16"/>
  <c r="B96" i="16"/>
  <c r="G96" i="16"/>
  <c r="D96" i="16"/>
  <c r="I96" i="16"/>
  <c r="A284" i="13"/>
  <c r="U283" i="13"/>
  <c r="T79" i="13"/>
  <c r="R79" i="13"/>
  <c r="S79" i="13"/>
  <c r="X79" i="13"/>
  <c r="V79" i="13"/>
  <c r="W79" i="13"/>
  <c r="J96" i="16" l="1"/>
  <c r="L96" i="16" s="1"/>
  <c r="E96" i="16"/>
  <c r="P96" i="16"/>
  <c r="Q96" i="16"/>
  <c r="K96" i="16"/>
  <c r="AB95" i="16"/>
  <c r="F96" i="16"/>
  <c r="A285" i="13"/>
  <c r="U284" i="13"/>
  <c r="Z79" i="13"/>
  <c r="C80" i="13" s="1"/>
  <c r="AA79" i="13"/>
  <c r="I80" i="13" s="1"/>
  <c r="Y79" i="13"/>
  <c r="M96" i="16" l="1"/>
  <c r="T96" i="16" s="1"/>
  <c r="N96" i="16"/>
  <c r="O96" i="16" s="1"/>
  <c r="D80" i="13"/>
  <c r="Q80" i="13" s="1"/>
  <c r="A286" i="13"/>
  <c r="U285" i="13"/>
  <c r="H80" i="13"/>
  <c r="B80" i="13"/>
  <c r="G80" i="13"/>
  <c r="R96" i="16" l="1"/>
  <c r="S96" i="16"/>
  <c r="W96" i="16"/>
  <c r="V96" i="16"/>
  <c r="Y96" i="16" s="1"/>
  <c r="X96" i="16"/>
  <c r="AA96" i="16" s="1"/>
  <c r="P80" i="13"/>
  <c r="AB79" i="13"/>
  <c r="A287" i="13"/>
  <c r="U286" i="13"/>
  <c r="K80" i="13"/>
  <c r="E80" i="13"/>
  <c r="F80" i="13"/>
  <c r="J80" i="13"/>
  <c r="L80" i="13" s="1"/>
  <c r="Z96" i="16" l="1"/>
  <c r="C97" i="16" s="1"/>
  <c r="M80" i="13"/>
  <c r="N80" i="13"/>
  <c r="O80" i="13" s="1"/>
  <c r="I97" i="16"/>
  <c r="D97" i="16"/>
  <c r="B97" i="16"/>
  <c r="G97" i="16"/>
  <c r="H97" i="16"/>
  <c r="A288" i="13"/>
  <c r="U287" i="13"/>
  <c r="E97" i="16" l="1"/>
  <c r="P97" i="16"/>
  <c r="Q97" i="16"/>
  <c r="K97" i="16"/>
  <c r="AB96" i="16"/>
  <c r="J97" i="16"/>
  <c r="L97" i="16" s="1"/>
  <c r="F97" i="16"/>
  <c r="A289" i="13"/>
  <c r="U288" i="13"/>
  <c r="M97" i="16" l="1"/>
  <c r="T97" i="16" s="1"/>
  <c r="N97" i="16"/>
  <c r="O97" i="16" s="1"/>
  <c r="R97" i="16"/>
  <c r="A290" i="13"/>
  <c r="U289" i="13"/>
  <c r="T80" i="13"/>
  <c r="R80" i="13"/>
  <c r="S80" i="13"/>
  <c r="X80" i="13"/>
  <c r="V80" i="13"/>
  <c r="W80" i="13"/>
  <c r="S97" i="16" l="1"/>
  <c r="X97" i="16"/>
  <c r="AA97" i="16" s="1"/>
  <c r="V97" i="16"/>
  <c r="Y97" i="16" s="1"/>
  <c r="W97" i="16"/>
  <c r="Z97" i="16" s="1"/>
  <c r="A291" i="13"/>
  <c r="U290" i="13"/>
  <c r="Z80" i="13"/>
  <c r="C81" i="13" s="1"/>
  <c r="AA80" i="13"/>
  <c r="D81" i="13" s="1"/>
  <c r="Y80" i="13"/>
  <c r="C98" i="16" l="1"/>
  <c r="H98" i="16"/>
  <c r="B98" i="16"/>
  <c r="G98" i="16"/>
  <c r="D98" i="16"/>
  <c r="I98" i="16"/>
  <c r="H81" i="13"/>
  <c r="A292" i="13"/>
  <c r="U291" i="13"/>
  <c r="I81" i="13"/>
  <c r="P81" i="13"/>
  <c r="Q81" i="13"/>
  <c r="AB80" i="13"/>
  <c r="G81" i="13"/>
  <c r="B81" i="13"/>
  <c r="F81" i="13" s="1"/>
  <c r="E98" i="16" l="1"/>
  <c r="J98" i="16"/>
  <c r="L98" i="16" s="1"/>
  <c r="P98" i="16"/>
  <c r="Q98" i="16"/>
  <c r="K98" i="16"/>
  <c r="AB97" i="16"/>
  <c r="F98" i="16"/>
  <c r="A293" i="13"/>
  <c r="U292" i="13"/>
  <c r="J81" i="13"/>
  <c r="L81" i="13" s="1"/>
  <c r="E81" i="13"/>
  <c r="M98" i="16" l="1"/>
  <c r="S98" i="16" s="1"/>
  <c r="N98" i="16"/>
  <c r="O98" i="16" s="1"/>
  <c r="R98" i="16"/>
  <c r="K81" i="13"/>
  <c r="A294" i="13"/>
  <c r="U293" i="13"/>
  <c r="T98" i="16" l="1"/>
  <c r="M81" i="13"/>
  <c r="T81" i="13" s="1"/>
  <c r="N81" i="13"/>
  <c r="O81" i="13" s="1"/>
  <c r="V81" i="13" s="1"/>
  <c r="W98" i="16"/>
  <c r="Z98" i="16" s="1"/>
  <c r="V98" i="16"/>
  <c r="Y98" i="16" s="1"/>
  <c r="X98" i="16"/>
  <c r="AA98" i="16" s="1"/>
  <c r="A295" i="13"/>
  <c r="U294" i="13"/>
  <c r="S81" i="13"/>
  <c r="R81" i="13" l="1"/>
  <c r="D99" i="16"/>
  <c r="I99" i="16"/>
  <c r="G99" i="16"/>
  <c r="B99" i="16"/>
  <c r="H99" i="16"/>
  <c r="C99" i="16"/>
  <c r="X81" i="13"/>
  <c r="AA81" i="13" s="1"/>
  <c r="I82" i="13" s="1"/>
  <c r="W81" i="13"/>
  <c r="Z81" i="13" s="1"/>
  <c r="H82" i="13" s="1"/>
  <c r="A296" i="13"/>
  <c r="U295" i="13"/>
  <c r="Y81" i="13"/>
  <c r="E99" i="16" l="1"/>
  <c r="J99" i="16"/>
  <c r="L99" i="16" s="1"/>
  <c r="F99" i="16"/>
  <c r="P99" i="16"/>
  <c r="Q99" i="16"/>
  <c r="K99" i="16"/>
  <c r="AB98" i="16"/>
  <c r="C82" i="13"/>
  <c r="A297" i="13"/>
  <c r="U296" i="13"/>
  <c r="D82" i="13"/>
  <c r="P82" i="13" s="1"/>
  <c r="G82" i="13"/>
  <c r="B82" i="13"/>
  <c r="N99" i="16" l="1"/>
  <c r="O99" i="16" s="1"/>
  <c r="M99" i="16"/>
  <c r="T99" i="16" s="1"/>
  <c r="A298" i="13"/>
  <c r="U297" i="13"/>
  <c r="Q82" i="13"/>
  <c r="AB81" i="13"/>
  <c r="E82" i="13"/>
  <c r="F82" i="13"/>
  <c r="J82" i="13"/>
  <c r="L82" i="13" s="1"/>
  <c r="R99" i="16" l="1"/>
  <c r="S99" i="16"/>
  <c r="X99" i="16"/>
  <c r="AA99" i="16" s="1"/>
  <c r="V99" i="16"/>
  <c r="Y99" i="16" s="1"/>
  <c r="W99" i="16"/>
  <c r="Z99" i="16" s="1"/>
  <c r="K82" i="13"/>
  <c r="A299" i="13"/>
  <c r="U298" i="13"/>
  <c r="M82" i="13" l="1"/>
  <c r="N82" i="13"/>
  <c r="O82" i="13" s="1"/>
  <c r="B100" i="16"/>
  <c r="G100" i="16"/>
  <c r="C100" i="16"/>
  <c r="H100" i="16"/>
  <c r="D100" i="16"/>
  <c r="I100" i="16"/>
  <c r="A300" i="13"/>
  <c r="U299" i="13"/>
  <c r="F100" i="16" l="1"/>
  <c r="J100" i="16"/>
  <c r="L100" i="16" s="1"/>
  <c r="P100" i="16"/>
  <c r="Q100" i="16"/>
  <c r="K100" i="16"/>
  <c r="AB99" i="16"/>
  <c r="E100" i="16"/>
  <c r="A301" i="13"/>
  <c r="U300" i="13"/>
  <c r="T82" i="13"/>
  <c r="R82" i="13"/>
  <c r="S82" i="13"/>
  <c r="X82" i="13"/>
  <c r="V82" i="13"/>
  <c r="W82" i="13"/>
  <c r="M100" i="16" l="1"/>
  <c r="T100" i="16" s="1"/>
  <c r="N100" i="16"/>
  <c r="O100" i="16" s="1"/>
  <c r="S100" i="16"/>
  <c r="R100" i="16"/>
  <c r="A302" i="13"/>
  <c r="U301" i="13"/>
  <c r="Z82" i="13"/>
  <c r="H83" i="13" s="1"/>
  <c r="AA82" i="13"/>
  <c r="D83" i="13" s="1"/>
  <c r="Y82" i="13"/>
  <c r="X100" i="16" l="1"/>
  <c r="AA100" i="16" s="1"/>
  <c r="W100" i="16"/>
  <c r="Z100" i="16" s="1"/>
  <c r="V100" i="16"/>
  <c r="Y100" i="16" s="1"/>
  <c r="C83" i="13"/>
  <c r="A303" i="13"/>
  <c r="U302" i="13"/>
  <c r="I83" i="13"/>
  <c r="P83" i="13"/>
  <c r="Q83" i="13"/>
  <c r="AB82" i="13"/>
  <c r="G83" i="13"/>
  <c r="B83" i="13"/>
  <c r="H101" i="16" l="1"/>
  <c r="C101" i="16"/>
  <c r="B101" i="16"/>
  <c r="G101" i="16"/>
  <c r="D101" i="16"/>
  <c r="I101" i="16"/>
  <c r="F83" i="13"/>
  <c r="A304" i="13"/>
  <c r="U303" i="13"/>
  <c r="J83" i="13"/>
  <c r="L83" i="13" s="1"/>
  <c r="E83" i="13"/>
  <c r="J101" i="16" l="1"/>
  <c r="L101" i="16" s="1"/>
  <c r="E101" i="16"/>
  <c r="F101" i="16"/>
  <c r="P101" i="16"/>
  <c r="Q101" i="16"/>
  <c r="K101" i="16"/>
  <c r="AB100" i="16"/>
  <c r="K83" i="13"/>
  <c r="A305" i="13"/>
  <c r="U304" i="13"/>
  <c r="N101" i="16" l="1"/>
  <c r="O101" i="16" s="1"/>
  <c r="M101" i="16"/>
  <c r="R101" i="16" s="1"/>
  <c r="M83" i="13"/>
  <c r="R83" i="13" s="1"/>
  <c r="N83" i="13"/>
  <c r="O83" i="13" s="1"/>
  <c r="V83" i="13" s="1"/>
  <c r="A306" i="13"/>
  <c r="U305" i="13"/>
  <c r="S101" i="16" l="1"/>
  <c r="T101" i="16"/>
  <c r="W101" i="16"/>
  <c r="Z101" i="16" s="1"/>
  <c r="X101" i="16"/>
  <c r="AA101" i="16" s="1"/>
  <c r="V101" i="16"/>
  <c r="Y101" i="16" s="1"/>
  <c r="T83" i="13"/>
  <c r="S83" i="13"/>
  <c r="X83" i="13"/>
  <c r="W83" i="13"/>
  <c r="A307" i="13"/>
  <c r="U306" i="13"/>
  <c r="Y83" i="13"/>
  <c r="I102" i="16" l="1"/>
  <c r="D102" i="16"/>
  <c r="G102" i="16"/>
  <c r="B102" i="16"/>
  <c r="H102" i="16"/>
  <c r="C102" i="16"/>
  <c r="Z83" i="13"/>
  <c r="H84" i="13" s="1"/>
  <c r="AA83" i="13"/>
  <c r="D84" i="13" s="1"/>
  <c r="P84" i="13" s="1"/>
  <c r="A308" i="13"/>
  <c r="U307" i="13"/>
  <c r="G84" i="13"/>
  <c r="B84" i="13"/>
  <c r="E102" i="16" l="1"/>
  <c r="J102" i="16"/>
  <c r="L102" i="16" s="1"/>
  <c r="F102" i="16"/>
  <c r="P102" i="16"/>
  <c r="Q102" i="16"/>
  <c r="K102" i="16"/>
  <c r="AB101" i="16"/>
  <c r="C84" i="13"/>
  <c r="E84" i="13" s="1"/>
  <c r="AB83" i="13"/>
  <c r="Q84" i="13"/>
  <c r="I84" i="13"/>
  <c r="A309" i="13"/>
  <c r="U308" i="13"/>
  <c r="M102" i="16" l="1"/>
  <c r="R102" i="16" s="1"/>
  <c r="N102" i="16"/>
  <c r="O102" i="16" s="1"/>
  <c r="T102" i="16"/>
  <c r="K84" i="13"/>
  <c r="J84" i="13"/>
  <c r="L84" i="13" s="1"/>
  <c r="F84" i="13"/>
  <c r="A310" i="13"/>
  <c r="U309" i="13"/>
  <c r="S102" i="16" l="1"/>
  <c r="M84" i="13"/>
  <c r="R84" i="13" s="1"/>
  <c r="N84" i="13"/>
  <c r="W102" i="16"/>
  <c r="Z102" i="16" s="1"/>
  <c r="V102" i="16"/>
  <c r="Y102" i="16" s="1"/>
  <c r="X102" i="16"/>
  <c r="AA102" i="16" s="1"/>
  <c r="O84" i="13"/>
  <c r="A311" i="13"/>
  <c r="U310" i="13"/>
  <c r="I103" i="16" l="1"/>
  <c r="D103" i="16"/>
  <c r="B103" i="16"/>
  <c r="G103" i="16"/>
  <c r="H103" i="16"/>
  <c r="C103" i="16"/>
  <c r="S84" i="13"/>
  <c r="T84" i="13"/>
  <c r="W84" i="13"/>
  <c r="A312" i="13"/>
  <c r="U311" i="13"/>
  <c r="J103" i="16" l="1"/>
  <c r="L103" i="16" s="1"/>
  <c r="E103" i="16"/>
  <c r="F103" i="16"/>
  <c r="P103" i="16"/>
  <c r="Q103" i="16"/>
  <c r="K103" i="16"/>
  <c r="AB102" i="16"/>
  <c r="Z84" i="13"/>
  <c r="H85" i="13" s="1"/>
  <c r="V84" i="13"/>
  <c r="Y84" i="13" s="1"/>
  <c r="G85" i="13" s="1"/>
  <c r="X84" i="13"/>
  <c r="AA84" i="13" s="1"/>
  <c r="D85" i="13" s="1"/>
  <c r="A313" i="13"/>
  <c r="U312" i="13"/>
  <c r="M103" i="16" l="1"/>
  <c r="T103" i="16" s="1"/>
  <c r="N103" i="16"/>
  <c r="O103" i="16" s="1"/>
  <c r="R103" i="16"/>
  <c r="C85" i="13"/>
  <c r="B85" i="13"/>
  <c r="I85" i="13"/>
  <c r="J85" i="13" s="1"/>
  <c r="L85" i="13" s="1"/>
  <c r="A314" i="13"/>
  <c r="U313" i="13"/>
  <c r="P85" i="13"/>
  <c r="Q85" i="13"/>
  <c r="AB84" i="13"/>
  <c r="S103" i="16" l="1"/>
  <c r="X103" i="16"/>
  <c r="AA103" i="16" s="1"/>
  <c r="V103" i="16"/>
  <c r="Y103" i="16" s="1"/>
  <c r="W103" i="16"/>
  <c r="Z103" i="16" s="1"/>
  <c r="F85" i="13"/>
  <c r="E85" i="13"/>
  <c r="K85" i="13"/>
  <c r="A315" i="13"/>
  <c r="U314" i="13"/>
  <c r="M85" i="13" l="1"/>
  <c r="T85" i="13" s="1"/>
  <c r="N85" i="13"/>
  <c r="O85" i="13" s="1"/>
  <c r="W85" i="13" s="1"/>
  <c r="H104" i="16"/>
  <c r="C104" i="16"/>
  <c r="G104" i="16"/>
  <c r="B104" i="16"/>
  <c r="I104" i="16"/>
  <c r="D104" i="16"/>
  <c r="A316" i="13"/>
  <c r="U315" i="13"/>
  <c r="S85" i="13" l="1"/>
  <c r="R85" i="13"/>
  <c r="E104" i="16"/>
  <c r="J104" i="16"/>
  <c r="L104" i="16" s="1"/>
  <c r="P104" i="16"/>
  <c r="Q104" i="16"/>
  <c r="K104" i="16"/>
  <c r="AB103" i="16"/>
  <c r="F104" i="16"/>
  <c r="V85" i="13"/>
  <c r="Y85" i="13" s="1"/>
  <c r="G86" i="13" s="1"/>
  <c r="X85" i="13"/>
  <c r="AA85" i="13" s="1"/>
  <c r="A317" i="13"/>
  <c r="U316" i="13"/>
  <c r="Z85" i="13"/>
  <c r="M104" i="16" l="1"/>
  <c r="T104" i="16" s="1"/>
  <c r="N104" i="16"/>
  <c r="O104" i="16" s="1"/>
  <c r="A318" i="13"/>
  <c r="U317" i="13"/>
  <c r="B86" i="13"/>
  <c r="C86" i="13"/>
  <c r="H86" i="13"/>
  <c r="I86" i="13"/>
  <c r="D86" i="13"/>
  <c r="R104" i="16" l="1"/>
  <c r="S104" i="16"/>
  <c r="W104" i="16"/>
  <c r="Z104" i="16" s="1"/>
  <c r="V104" i="16"/>
  <c r="Y104" i="16" s="1"/>
  <c r="X104" i="16"/>
  <c r="AA104" i="16" s="1"/>
  <c r="A319" i="13"/>
  <c r="U318" i="13"/>
  <c r="E86" i="13"/>
  <c r="J86" i="13"/>
  <c r="L86" i="13" s="1"/>
  <c r="F86" i="13"/>
  <c r="P86" i="13"/>
  <c r="Q86" i="13"/>
  <c r="K86" i="13"/>
  <c r="AB85" i="13"/>
  <c r="M86" i="13" l="1"/>
  <c r="N86" i="13"/>
  <c r="O86" i="13" s="1"/>
  <c r="D105" i="16"/>
  <c r="I105" i="16"/>
  <c r="B105" i="16"/>
  <c r="G105" i="16"/>
  <c r="C105" i="16"/>
  <c r="H105" i="16"/>
  <c r="A320" i="13"/>
  <c r="U319" i="13"/>
  <c r="J105" i="16" l="1"/>
  <c r="L105" i="16" s="1"/>
  <c r="E105" i="16"/>
  <c r="F105" i="16"/>
  <c r="P105" i="16"/>
  <c r="Q105" i="16"/>
  <c r="K105" i="16"/>
  <c r="AB104" i="16"/>
  <c r="A321" i="13"/>
  <c r="U320" i="13"/>
  <c r="T86" i="13"/>
  <c r="R86" i="13"/>
  <c r="S86" i="13"/>
  <c r="X86" i="13"/>
  <c r="V86" i="13"/>
  <c r="W86" i="13"/>
  <c r="N105" i="16" l="1"/>
  <c r="O105" i="16" s="1"/>
  <c r="M105" i="16"/>
  <c r="S105" i="16" s="1"/>
  <c r="A322" i="13"/>
  <c r="U321" i="13"/>
  <c r="Z86" i="13"/>
  <c r="C87" i="13" s="1"/>
  <c r="AA86" i="13"/>
  <c r="D87" i="13" s="1"/>
  <c r="Y86" i="13"/>
  <c r="R105" i="16" l="1"/>
  <c r="T105" i="16"/>
  <c r="X105" i="16"/>
  <c r="AA105" i="16" s="1"/>
  <c r="V105" i="16"/>
  <c r="Y105" i="16" s="1"/>
  <c r="W105" i="16"/>
  <c r="Z105" i="16" s="1"/>
  <c r="A323" i="13"/>
  <c r="U322" i="13"/>
  <c r="H87" i="13"/>
  <c r="I87" i="13"/>
  <c r="P87" i="13"/>
  <c r="Q87" i="13"/>
  <c r="AB86" i="13"/>
  <c r="G87" i="13"/>
  <c r="B87" i="13"/>
  <c r="F87" i="13" s="1"/>
  <c r="H106" i="16" l="1"/>
  <c r="C106" i="16"/>
  <c r="B106" i="16"/>
  <c r="G106" i="16"/>
  <c r="D106" i="16"/>
  <c r="I106" i="16"/>
  <c r="A324" i="13"/>
  <c r="U323" i="13"/>
  <c r="J87" i="13"/>
  <c r="L87" i="13" s="1"/>
  <c r="K87" i="13"/>
  <c r="E87" i="13"/>
  <c r="M87" i="13" l="1"/>
  <c r="N87" i="13"/>
  <c r="J106" i="16"/>
  <c r="L106" i="16" s="1"/>
  <c r="E106" i="16"/>
  <c r="F106" i="16"/>
  <c r="P106" i="16"/>
  <c r="Q106" i="16"/>
  <c r="K106" i="16"/>
  <c r="AB105" i="16"/>
  <c r="O87" i="13"/>
  <c r="A325" i="13"/>
  <c r="U324" i="13"/>
  <c r="M106" i="16" l="1"/>
  <c r="T106" i="16" s="1"/>
  <c r="N106" i="16"/>
  <c r="O106" i="16" s="1"/>
  <c r="S106" i="16"/>
  <c r="R106" i="16"/>
  <c r="R87" i="13"/>
  <c r="V87" i="13"/>
  <c r="A326" i="13"/>
  <c r="U325" i="13"/>
  <c r="W106" i="16" l="1"/>
  <c r="Z106" i="16" s="1"/>
  <c r="X106" i="16"/>
  <c r="AA106" i="16" s="1"/>
  <c r="V106" i="16"/>
  <c r="Y106" i="16" s="1"/>
  <c r="T87" i="13"/>
  <c r="S87" i="13"/>
  <c r="X87" i="13"/>
  <c r="W87" i="13"/>
  <c r="A327" i="13"/>
  <c r="U326" i="13"/>
  <c r="Y87" i="13"/>
  <c r="G107" i="16" l="1"/>
  <c r="B107" i="16"/>
  <c r="I107" i="16"/>
  <c r="D107" i="16"/>
  <c r="H107" i="16"/>
  <c r="C107" i="16"/>
  <c r="Z87" i="13"/>
  <c r="C88" i="13" s="1"/>
  <c r="AA87" i="13"/>
  <c r="D88" i="13" s="1"/>
  <c r="AB87" i="13" s="1"/>
  <c r="A328" i="13"/>
  <c r="U327" i="13"/>
  <c r="G88" i="13"/>
  <c r="B88" i="13"/>
  <c r="H88" i="13" l="1"/>
  <c r="P107" i="16"/>
  <c r="Q107" i="16"/>
  <c r="K107" i="16"/>
  <c r="AB106" i="16"/>
  <c r="F107" i="16"/>
  <c r="E107" i="16"/>
  <c r="J107" i="16"/>
  <c r="L107" i="16" s="1"/>
  <c r="F88" i="13"/>
  <c r="I88" i="13"/>
  <c r="Q88" i="13"/>
  <c r="P88" i="13"/>
  <c r="A329" i="13"/>
  <c r="U328" i="13"/>
  <c r="E88" i="13"/>
  <c r="N107" i="16" l="1"/>
  <c r="O107" i="16" s="1"/>
  <c r="M107" i="16"/>
  <c r="S107" i="16" s="1"/>
  <c r="J88" i="13"/>
  <c r="L88" i="13" s="1"/>
  <c r="K88" i="13"/>
  <c r="A330" i="13"/>
  <c r="U329" i="13"/>
  <c r="T107" i="16" l="1"/>
  <c r="R107" i="16"/>
  <c r="M88" i="13"/>
  <c r="R88" i="13" s="1"/>
  <c r="N88" i="13"/>
  <c r="O88" i="13" s="1"/>
  <c r="V88" i="13" s="1"/>
  <c r="X107" i="16"/>
  <c r="AA107" i="16" s="1"/>
  <c r="V107" i="16"/>
  <c r="Y107" i="16" s="1"/>
  <c r="W107" i="16"/>
  <c r="Z107" i="16" s="1"/>
  <c r="A331" i="13"/>
  <c r="U330" i="13"/>
  <c r="C108" i="16" l="1"/>
  <c r="H108" i="16"/>
  <c r="D108" i="16"/>
  <c r="I108" i="16"/>
  <c r="G108" i="16"/>
  <c r="B108" i="16"/>
  <c r="T88" i="13"/>
  <c r="S88" i="13"/>
  <c r="X88" i="13"/>
  <c r="A332" i="13"/>
  <c r="U331" i="13"/>
  <c r="W88" i="13"/>
  <c r="Y88" i="13"/>
  <c r="P108" i="16" l="1"/>
  <c r="Q108" i="16"/>
  <c r="K108" i="16"/>
  <c r="AB107" i="16"/>
  <c r="E108" i="16"/>
  <c r="J108" i="16"/>
  <c r="L108" i="16" s="1"/>
  <c r="F108" i="16"/>
  <c r="Z88" i="13"/>
  <c r="C89" i="13" s="1"/>
  <c r="AA88" i="13"/>
  <c r="D89" i="13" s="1"/>
  <c r="P89" i="13" s="1"/>
  <c r="A333" i="13"/>
  <c r="U332" i="13"/>
  <c r="G89" i="13"/>
  <c r="B89" i="13"/>
  <c r="M108" i="16" l="1"/>
  <c r="S108" i="16" s="1"/>
  <c r="N108" i="16"/>
  <c r="O108" i="16" s="1"/>
  <c r="H89" i="13"/>
  <c r="F89" i="13"/>
  <c r="AB88" i="13"/>
  <c r="Q89" i="13"/>
  <c r="I89" i="13"/>
  <c r="A334" i="13"/>
  <c r="U333" i="13"/>
  <c r="E89" i="13"/>
  <c r="R108" i="16" l="1"/>
  <c r="T108" i="16"/>
  <c r="W108" i="16"/>
  <c r="Z108" i="16" s="1"/>
  <c r="X108" i="16"/>
  <c r="AA108" i="16" s="1"/>
  <c r="V108" i="16"/>
  <c r="Y108" i="16" s="1"/>
  <c r="J89" i="13"/>
  <c r="L89" i="13" s="1"/>
  <c r="K89" i="13"/>
  <c r="A335" i="13"/>
  <c r="U334" i="13"/>
  <c r="M89" i="13" l="1"/>
  <c r="S89" i="13" s="1"/>
  <c r="N89" i="13"/>
  <c r="B109" i="16"/>
  <c r="G109" i="16"/>
  <c r="I109" i="16"/>
  <c r="D109" i="16"/>
  <c r="H109" i="16"/>
  <c r="C109" i="16"/>
  <c r="O89" i="13"/>
  <c r="W89" i="13" s="1"/>
  <c r="A336" i="13"/>
  <c r="U335" i="13"/>
  <c r="P109" i="16" l="1"/>
  <c r="Q109" i="16"/>
  <c r="K109" i="16"/>
  <c r="AB108" i="16"/>
  <c r="J109" i="16"/>
  <c r="L109" i="16" s="1"/>
  <c r="F109" i="16"/>
  <c r="E109" i="16"/>
  <c r="R89" i="13"/>
  <c r="T89" i="13"/>
  <c r="V89" i="13"/>
  <c r="X89" i="13"/>
  <c r="A337" i="13"/>
  <c r="U336" i="13"/>
  <c r="Z89" i="13"/>
  <c r="M109" i="16" l="1"/>
  <c r="S109" i="16" s="1"/>
  <c r="N109" i="16"/>
  <c r="O109" i="16" s="1"/>
  <c r="T109" i="16"/>
  <c r="R109" i="16"/>
  <c r="AA89" i="13"/>
  <c r="D90" i="13" s="1"/>
  <c r="Y89" i="13"/>
  <c r="B90" i="13" s="1"/>
  <c r="A338" i="13"/>
  <c r="U337" i="13"/>
  <c r="H90" i="13"/>
  <c r="C90" i="13"/>
  <c r="W109" i="16" l="1"/>
  <c r="Z109" i="16" s="1"/>
  <c r="X109" i="16"/>
  <c r="AA109" i="16" s="1"/>
  <c r="V109" i="16"/>
  <c r="Y109" i="16" s="1"/>
  <c r="I90" i="13"/>
  <c r="G90" i="13"/>
  <c r="E90" i="13"/>
  <c r="A339" i="13"/>
  <c r="U338" i="13"/>
  <c r="F90" i="13"/>
  <c r="P90" i="13"/>
  <c r="Q90" i="13"/>
  <c r="AB89" i="13"/>
  <c r="G110" i="16" l="1"/>
  <c r="B110" i="16"/>
  <c r="D110" i="16"/>
  <c r="I110" i="16"/>
  <c r="C110" i="16"/>
  <c r="H110" i="16"/>
  <c r="J90" i="13"/>
  <c r="L90" i="13" s="1"/>
  <c r="K90" i="13"/>
  <c r="A340" i="13"/>
  <c r="U339" i="13"/>
  <c r="M90" i="13" l="1"/>
  <c r="T90" i="13" s="1"/>
  <c r="N90" i="13"/>
  <c r="P110" i="16"/>
  <c r="Q110" i="16"/>
  <c r="K110" i="16"/>
  <c r="AB109" i="16"/>
  <c r="E110" i="16"/>
  <c r="F110" i="16"/>
  <c r="J110" i="16"/>
  <c r="L110" i="16" s="1"/>
  <c r="O90" i="13"/>
  <c r="X90" i="13" s="1"/>
  <c r="A341" i="13"/>
  <c r="U340" i="13"/>
  <c r="M110" i="16" l="1"/>
  <c r="R110" i="16" s="1"/>
  <c r="N110" i="16"/>
  <c r="O110" i="16" s="1"/>
  <c r="T110" i="16"/>
  <c r="S110" i="16"/>
  <c r="R90" i="13"/>
  <c r="S90" i="13"/>
  <c r="A342" i="13"/>
  <c r="U341" i="13"/>
  <c r="V90" i="13"/>
  <c r="W90" i="13"/>
  <c r="AA90" i="13"/>
  <c r="W110" i="16" l="1"/>
  <c r="Z110" i="16" s="1"/>
  <c r="V110" i="16"/>
  <c r="Y110" i="16" s="1"/>
  <c r="X110" i="16"/>
  <c r="AA110" i="16" s="1"/>
  <c r="Z90" i="13"/>
  <c r="H91" i="13" s="1"/>
  <c r="Y90" i="13"/>
  <c r="B91" i="13" s="1"/>
  <c r="A343" i="13"/>
  <c r="U342" i="13"/>
  <c r="I91" i="13"/>
  <c r="D91" i="13"/>
  <c r="H111" i="16" l="1"/>
  <c r="C111" i="16"/>
  <c r="I111" i="16"/>
  <c r="D111" i="16"/>
  <c r="B111" i="16"/>
  <c r="G111" i="16"/>
  <c r="C91" i="13"/>
  <c r="E91" i="13" s="1"/>
  <c r="G91" i="13"/>
  <c r="J91" i="13" s="1"/>
  <c r="L91" i="13" s="1"/>
  <c r="A344" i="13"/>
  <c r="U343" i="13"/>
  <c r="P91" i="13"/>
  <c r="Q91" i="13"/>
  <c r="AB90" i="13"/>
  <c r="J111" i="16" l="1"/>
  <c r="L111" i="16" s="1"/>
  <c r="P111" i="16"/>
  <c r="Q111" i="16"/>
  <c r="K111" i="16"/>
  <c r="AB110" i="16"/>
  <c r="F111" i="16"/>
  <c r="E111" i="16"/>
  <c r="F91" i="13"/>
  <c r="K91" i="13"/>
  <c r="A345" i="13"/>
  <c r="U344" i="13"/>
  <c r="N111" i="16" l="1"/>
  <c r="O111" i="16" s="1"/>
  <c r="M111" i="16"/>
  <c r="S111" i="16" s="1"/>
  <c r="M91" i="13"/>
  <c r="R91" i="13" s="1"/>
  <c r="N91" i="13"/>
  <c r="O91" i="13" s="1"/>
  <c r="X91" i="13" s="1"/>
  <c r="A346" i="13"/>
  <c r="U345" i="13"/>
  <c r="T111" i="16" l="1"/>
  <c r="R111" i="16"/>
  <c r="X111" i="16"/>
  <c r="AA111" i="16" s="1"/>
  <c r="V111" i="16"/>
  <c r="Y111" i="16" s="1"/>
  <c r="W111" i="16"/>
  <c r="Z111" i="16" s="1"/>
  <c r="T91" i="13"/>
  <c r="AA91" i="13" s="1"/>
  <c r="S91" i="13"/>
  <c r="A347" i="13"/>
  <c r="U346" i="13"/>
  <c r="V91" i="13"/>
  <c r="Y91" i="13" s="1"/>
  <c r="G92" i="13" s="1"/>
  <c r="W91" i="13"/>
  <c r="Z91" i="13" s="1"/>
  <c r="H112" i="16" l="1"/>
  <c r="C112" i="16"/>
  <c r="B112" i="16"/>
  <c r="G112" i="16"/>
  <c r="I112" i="16"/>
  <c r="D112" i="16"/>
  <c r="A348" i="13"/>
  <c r="U347" i="13"/>
  <c r="B92" i="13"/>
  <c r="H92" i="13"/>
  <c r="C92" i="13"/>
  <c r="D92" i="13"/>
  <c r="I92" i="13"/>
  <c r="E112" i="16" l="1"/>
  <c r="P112" i="16"/>
  <c r="Q112" i="16"/>
  <c r="K112" i="16"/>
  <c r="AB111" i="16"/>
  <c r="J112" i="16"/>
  <c r="L112" i="16" s="1"/>
  <c r="F112" i="16"/>
  <c r="A349" i="13"/>
  <c r="U348" i="13"/>
  <c r="E92" i="13"/>
  <c r="F92" i="13"/>
  <c r="P92" i="13"/>
  <c r="Q92" i="13"/>
  <c r="AB91" i="13"/>
  <c r="J92" i="13"/>
  <c r="L92" i="13" s="1"/>
  <c r="M112" i="16" l="1"/>
  <c r="N112" i="16"/>
  <c r="O112" i="16" s="1"/>
  <c r="S112" i="16"/>
  <c r="R112" i="16"/>
  <c r="T112" i="16"/>
  <c r="K92" i="13"/>
  <c r="A350" i="13"/>
  <c r="U349" i="13"/>
  <c r="M92" i="13" l="1"/>
  <c r="N92" i="13"/>
  <c r="O92" i="13" s="1"/>
  <c r="V92" i="13" s="1"/>
  <c r="W112" i="16"/>
  <c r="Z112" i="16" s="1"/>
  <c r="V112" i="16"/>
  <c r="Y112" i="16" s="1"/>
  <c r="X112" i="16"/>
  <c r="AA112" i="16" s="1"/>
  <c r="T92" i="13"/>
  <c r="A351" i="13"/>
  <c r="U350" i="13"/>
  <c r="B113" i="16" l="1"/>
  <c r="G113" i="16"/>
  <c r="C113" i="16"/>
  <c r="H113" i="16"/>
  <c r="I113" i="16"/>
  <c r="D113" i="16"/>
  <c r="S92" i="13"/>
  <c r="R92" i="13"/>
  <c r="Y92" i="13" s="1"/>
  <c r="X92" i="13"/>
  <c r="AA92" i="13" s="1"/>
  <c r="D93" i="13" s="1"/>
  <c r="A352" i="13"/>
  <c r="U351" i="13"/>
  <c r="W92" i="13"/>
  <c r="F113" i="16" l="1"/>
  <c r="J113" i="16"/>
  <c r="L113" i="16" s="1"/>
  <c r="P113" i="16"/>
  <c r="Q113" i="16"/>
  <c r="K113" i="16"/>
  <c r="AB112" i="16"/>
  <c r="E113" i="16"/>
  <c r="Z92" i="13"/>
  <c r="C93" i="13" s="1"/>
  <c r="A353" i="13"/>
  <c r="U352" i="13"/>
  <c r="I93" i="13"/>
  <c r="G93" i="13"/>
  <c r="B93" i="13"/>
  <c r="P93" i="13"/>
  <c r="Q93" i="13"/>
  <c r="AB92" i="13"/>
  <c r="M113" i="16" l="1"/>
  <c r="S113" i="16" s="1"/>
  <c r="N113" i="16"/>
  <c r="O113" i="16" s="1"/>
  <c r="T113" i="16"/>
  <c r="R113" i="16"/>
  <c r="H93" i="13"/>
  <c r="J93" i="13" s="1"/>
  <c r="L93" i="13" s="1"/>
  <c r="F93" i="13"/>
  <c r="A354" i="13"/>
  <c r="U353" i="13"/>
  <c r="E93" i="13"/>
  <c r="X113" i="16" l="1"/>
  <c r="AA113" i="16" s="1"/>
  <c r="V113" i="16"/>
  <c r="Y113" i="16" s="1"/>
  <c r="W113" i="16"/>
  <c r="Z113" i="16" s="1"/>
  <c r="K93" i="13"/>
  <c r="A355" i="13"/>
  <c r="U354" i="13"/>
  <c r="M93" i="13" l="1"/>
  <c r="S93" i="13" s="1"/>
  <c r="N93" i="13"/>
  <c r="O93" i="13" s="1"/>
  <c r="X93" i="13" s="1"/>
  <c r="B114" i="16"/>
  <c r="G114" i="16"/>
  <c r="D114" i="16"/>
  <c r="I114" i="16"/>
  <c r="H114" i="16"/>
  <c r="C114" i="16"/>
  <c r="A356" i="13"/>
  <c r="U355" i="13"/>
  <c r="P114" i="16" l="1"/>
  <c r="K114" i="16"/>
  <c r="Q114" i="16"/>
  <c r="AB113" i="16"/>
  <c r="F114" i="16"/>
  <c r="J114" i="16"/>
  <c r="L114" i="16" s="1"/>
  <c r="E114" i="16"/>
  <c r="T93" i="13"/>
  <c r="AA93" i="13" s="1"/>
  <c r="R93" i="13"/>
  <c r="V93" i="13"/>
  <c r="A357" i="13"/>
  <c r="U356" i="13"/>
  <c r="W93" i="13"/>
  <c r="Z93" i="13" s="1"/>
  <c r="M114" i="16" l="1"/>
  <c r="S114" i="16" s="1"/>
  <c r="N114" i="16"/>
  <c r="O114" i="16" s="1"/>
  <c r="Y93" i="13"/>
  <c r="G94" i="13" s="1"/>
  <c r="A358" i="13"/>
  <c r="U357" i="13"/>
  <c r="H94" i="13"/>
  <c r="C94" i="13"/>
  <c r="I94" i="13"/>
  <c r="D94" i="13"/>
  <c r="R114" i="16" l="1"/>
  <c r="T114" i="16"/>
  <c r="W114" i="16"/>
  <c r="Z114" i="16" s="1"/>
  <c r="V114" i="16"/>
  <c r="Y114" i="16" s="1"/>
  <c r="X114" i="16"/>
  <c r="B94" i="13"/>
  <c r="F94" i="13" s="1"/>
  <c r="J94" i="13"/>
  <c r="L94" i="13" s="1"/>
  <c r="A359" i="13"/>
  <c r="U358" i="13"/>
  <c r="P94" i="13"/>
  <c r="Q94" i="13"/>
  <c r="AB93" i="13"/>
  <c r="AA114" i="16" l="1"/>
  <c r="I115" i="16"/>
  <c r="D115" i="16"/>
  <c r="B115" i="16"/>
  <c r="G115" i="16"/>
  <c r="C115" i="16"/>
  <c r="H115" i="16"/>
  <c r="E94" i="13"/>
  <c r="K94" i="13"/>
  <c r="A360" i="13"/>
  <c r="U359" i="13"/>
  <c r="M94" i="13" l="1"/>
  <c r="N94" i="13"/>
  <c r="O94" i="13" s="1"/>
  <c r="W94" i="13" s="1"/>
  <c r="J115" i="16"/>
  <c r="L115" i="16" s="1"/>
  <c r="E115" i="16"/>
  <c r="P115" i="16"/>
  <c r="K115" i="16"/>
  <c r="Q115" i="16"/>
  <c r="AB114" i="16"/>
  <c r="F115" i="16"/>
  <c r="T94" i="13"/>
  <c r="A361" i="13"/>
  <c r="U360" i="13"/>
  <c r="N115" i="16" l="1"/>
  <c r="O115" i="16" s="1"/>
  <c r="M115" i="16"/>
  <c r="S115" i="16" s="1"/>
  <c r="R94" i="13"/>
  <c r="S94" i="13"/>
  <c r="Z94" i="13" s="1"/>
  <c r="V94" i="13"/>
  <c r="X94" i="13"/>
  <c r="AA94" i="13" s="1"/>
  <c r="A362" i="13"/>
  <c r="U361" i="13"/>
  <c r="T115" i="16" l="1"/>
  <c r="R115" i="16"/>
  <c r="X115" i="16"/>
  <c r="AA115" i="16" s="1"/>
  <c r="V115" i="16"/>
  <c r="W115" i="16"/>
  <c r="Z115" i="16" s="1"/>
  <c r="Y94" i="13"/>
  <c r="G95" i="13" s="1"/>
  <c r="A363" i="13"/>
  <c r="U362" i="13"/>
  <c r="C95" i="13"/>
  <c r="H95" i="13"/>
  <c r="D95" i="13"/>
  <c r="I95" i="13"/>
  <c r="Y115" i="16" l="1"/>
  <c r="G116" i="16"/>
  <c r="B116" i="16"/>
  <c r="I116" i="16"/>
  <c r="D116" i="16"/>
  <c r="H116" i="16"/>
  <c r="C116" i="16"/>
  <c r="B95" i="13"/>
  <c r="E95" i="13" s="1"/>
  <c r="A364" i="13"/>
  <c r="U363" i="13"/>
  <c r="J95" i="13"/>
  <c r="L95" i="13" s="1"/>
  <c r="P95" i="13"/>
  <c r="Q95" i="13"/>
  <c r="AB94" i="13"/>
  <c r="P116" i="16" l="1"/>
  <c r="Q116" i="16"/>
  <c r="K116" i="16"/>
  <c r="AB115" i="16"/>
  <c r="F116" i="16"/>
  <c r="E116" i="16"/>
  <c r="J116" i="16"/>
  <c r="L116" i="16" s="1"/>
  <c r="K95" i="13"/>
  <c r="F95" i="13"/>
  <c r="A365" i="13"/>
  <c r="U364" i="13"/>
  <c r="M116" i="16" l="1"/>
  <c r="R116" i="16" s="1"/>
  <c r="N116" i="16"/>
  <c r="O116" i="16" s="1"/>
  <c r="M95" i="13"/>
  <c r="R95" i="13" s="1"/>
  <c r="N95" i="13"/>
  <c r="O95" i="13" s="1"/>
  <c r="W95" i="13" s="1"/>
  <c r="S116" i="16"/>
  <c r="T116" i="16"/>
  <c r="A366" i="13"/>
  <c r="U365" i="13"/>
  <c r="W116" i="16" l="1"/>
  <c r="Z116" i="16" s="1"/>
  <c r="X116" i="16"/>
  <c r="AA116" i="16" s="1"/>
  <c r="V116" i="16"/>
  <c r="Y116" i="16" s="1"/>
  <c r="T95" i="13"/>
  <c r="S95" i="13"/>
  <c r="Z95" i="13" s="1"/>
  <c r="V95" i="13"/>
  <c r="Y95" i="13" s="1"/>
  <c r="G96" i="13" s="1"/>
  <c r="X95" i="13"/>
  <c r="A367" i="13"/>
  <c r="U366" i="13"/>
  <c r="B117" i="16" l="1"/>
  <c r="G117" i="16"/>
  <c r="D117" i="16"/>
  <c r="I117" i="16"/>
  <c r="C117" i="16"/>
  <c r="H117" i="16"/>
  <c r="AA95" i="13"/>
  <c r="D96" i="13" s="1"/>
  <c r="A368" i="13"/>
  <c r="U367" i="13"/>
  <c r="B96" i="13"/>
  <c r="C96" i="13"/>
  <c r="H96" i="13"/>
  <c r="J117" i="16" l="1"/>
  <c r="L117" i="16" s="1"/>
  <c r="P117" i="16"/>
  <c r="K117" i="16"/>
  <c r="Q117" i="16"/>
  <c r="AB116" i="16"/>
  <c r="F117" i="16"/>
  <c r="E117" i="16"/>
  <c r="I96" i="13"/>
  <c r="J96" i="13" s="1"/>
  <c r="L96" i="13" s="1"/>
  <c r="A369" i="13"/>
  <c r="U368" i="13"/>
  <c r="E96" i="13"/>
  <c r="P96" i="13"/>
  <c r="Q96" i="13"/>
  <c r="AB95" i="13"/>
  <c r="F96" i="13"/>
  <c r="N117" i="16" l="1"/>
  <c r="O117" i="16" s="1"/>
  <c r="M117" i="16"/>
  <c r="T117" i="16" s="1"/>
  <c r="K96" i="13"/>
  <c r="A370" i="13"/>
  <c r="U369" i="13"/>
  <c r="S117" i="16" l="1"/>
  <c r="R117" i="16"/>
  <c r="M96" i="13"/>
  <c r="N96" i="13"/>
  <c r="O96" i="13" s="1"/>
  <c r="W96" i="13" s="1"/>
  <c r="X117" i="16"/>
  <c r="AA117" i="16" s="1"/>
  <c r="V117" i="16"/>
  <c r="Y117" i="16" s="1"/>
  <c r="W117" i="16"/>
  <c r="Z117" i="16" s="1"/>
  <c r="S96" i="13"/>
  <c r="A371" i="13"/>
  <c r="U370" i="13"/>
  <c r="B118" i="16" l="1"/>
  <c r="G118" i="16"/>
  <c r="I118" i="16"/>
  <c r="D118" i="16"/>
  <c r="C118" i="16"/>
  <c r="H118" i="16"/>
  <c r="T96" i="13"/>
  <c r="R96" i="13"/>
  <c r="V96" i="13"/>
  <c r="X96" i="13"/>
  <c r="A372" i="13"/>
  <c r="U371" i="13"/>
  <c r="Z96" i="13"/>
  <c r="P118" i="16" l="1"/>
  <c r="K118" i="16"/>
  <c r="Q118" i="16"/>
  <c r="AB117" i="16"/>
  <c r="J118" i="16"/>
  <c r="L118" i="16" s="1"/>
  <c r="F118" i="16"/>
  <c r="E118" i="16"/>
  <c r="AA96" i="13"/>
  <c r="I97" i="13" s="1"/>
  <c r="Y96" i="13"/>
  <c r="B97" i="13" s="1"/>
  <c r="A373" i="13"/>
  <c r="U372" i="13"/>
  <c r="C97" i="13"/>
  <c r="H97" i="13"/>
  <c r="M118" i="16" l="1"/>
  <c r="R118" i="16" s="1"/>
  <c r="N118" i="16"/>
  <c r="O118" i="16" s="1"/>
  <c r="D97" i="13"/>
  <c r="Q97" i="13" s="1"/>
  <c r="E97" i="13"/>
  <c r="G97" i="13"/>
  <c r="J97" i="13" s="1"/>
  <c r="L97" i="13" s="1"/>
  <c r="A374" i="13"/>
  <c r="U373" i="13"/>
  <c r="F97" i="13"/>
  <c r="T118" i="16" l="1"/>
  <c r="S118" i="16"/>
  <c r="W118" i="16"/>
  <c r="X118" i="16"/>
  <c r="AA118" i="16" s="1"/>
  <c r="V118" i="16"/>
  <c r="Y118" i="16" s="1"/>
  <c r="P97" i="13"/>
  <c r="AB96" i="13"/>
  <c r="K97" i="13"/>
  <c r="A375" i="13"/>
  <c r="U374" i="13"/>
  <c r="Z118" i="16" l="1"/>
  <c r="M97" i="13"/>
  <c r="T97" i="13" s="1"/>
  <c r="N97" i="13"/>
  <c r="O97" i="13" s="1"/>
  <c r="V97" i="13" s="1"/>
  <c r="I119" i="16"/>
  <c r="D119" i="16"/>
  <c r="H119" i="16"/>
  <c r="C119" i="16"/>
  <c r="G119" i="16"/>
  <c r="B119" i="16"/>
  <c r="A376" i="13"/>
  <c r="U375" i="13"/>
  <c r="S97" i="13" l="1"/>
  <c r="R97" i="13"/>
  <c r="E119" i="16"/>
  <c r="P119" i="16"/>
  <c r="Q119" i="16"/>
  <c r="K119" i="16"/>
  <c r="AB118" i="16"/>
  <c r="F119" i="16"/>
  <c r="J119" i="16"/>
  <c r="L119" i="16" s="1"/>
  <c r="X97" i="13"/>
  <c r="AA97" i="13" s="1"/>
  <c r="D98" i="13" s="1"/>
  <c r="W97" i="13"/>
  <c r="Z97" i="13" s="1"/>
  <c r="C98" i="13" s="1"/>
  <c r="A377" i="13"/>
  <c r="U376" i="13"/>
  <c r="Y97" i="13"/>
  <c r="M119" i="16" l="1"/>
  <c r="R119" i="16" s="1"/>
  <c r="N119" i="16"/>
  <c r="O119" i="16" s="1"/>
  <c r="H98" i="13"/>
  <c r="A378" i="13"/>
  <c r="U377" i="13"/>
  <c r="I98" i="13"/>
  <c r="P98" i="13"/>
  <c r="Q98" i="13"/>
  <c r="AB97" i="13"/>
  <c r="G98" i="13"/>
  <c r="B98" i="13"/>
  <c r="F98" i="13" s="1"/>
  <c r="T119" i="16" l="1"/>
  <c r="S119" i="16"/>
  <c r="X119" i="16"/>
  <c r="AA119" i="16" s="1"/>
  <c r="V119" i="16"/>
  <c r="Y119" i="16" s="1"/>
  <c r="W119" i="16"/>
  <c r="Z119" i="16" s="1"/>
  <c r="A379" i="13"/>
  <c r="U378" i="13"/>
  <c r="J98" i="13"/>
  <c r="L98" i="13" s="1"/>
  <c r="E98" i="13"/>
  <c r="H120" i="16" l="1"/>
  <c r="C120" i="16"/>
  <c r="D120" i="16"/>
  <c r="I120" i="16"/>
  <c r="B120" i="16"/>
  <c r="G120" i="16"/>
  <c r="K98" i="13"/>
  <c r="A380" i="13"/>
  <c r="U379" i="13"/>
  <c r="M98" i="13" l="1"/>
  <c r="S98" i="13" s="1"/>
  <c r="N98" i="13"/>
  <c r="O98" i="13" s="1"/>
  <c r="W98" i="13" s="1"/>
  <c r="P120" i="16"/>
  <c r="Q120" i="16"/>
  <c r="K120" i="16"/>
  <c r="AB119" i="16"/>
  <c r="J120" i="16"/>
  <c r="L120" i="16" s="1"/>
  <c r="F120" i="16"/>
  <c r="E120" i="16"/>
  <c r="A381" i="13"/>
  <c r="U380" i="13"/>
  <c r="M120" i="16" l="1"/>
  <c r="R120" i="16" s="1"/>
  <c r="N120" i="16"/>
  <c r="O120" i="16" s="1"/>
  <c r="R98" i="13"/>
  <c r="T98" i="13"/>
  <c r="V98" i="13"/>
  <c r="X98" i="13"/>
  <c r="A382" i="13"/>
  <c r="U381" i="13"/>
  <c r="Z98" i="13"/>
  <c r="S120" i="16" l="1"/>
  <c r="T120" i="16"/>
  <c r="V120" i="16"/>
  <c r="Y120" i="16" s="1"/>
  <c r="W120" i="16"/>
  <c r="Z120" i="16" s="1"/>
  <c r="X120" i="16"/>
  <c r="AA120" i="16" s="1"/>
  <c r="Y98" i="13"/>
  <c r="B99" i="13" s="1"/>
  <c r="AA98" i="13"/>
  <c r="I99" i="13" s="1"/>
  <c r="A383" i="13"/>
  <c r="U382" i="13"/>
  <c r="C99" i="13"/>
  <c r="H99" i="13"/>
  <c r="G99" i="13" l="1"/>
  <c r="I121" i="16"/>
  <c r="D121" i="16"/>
  <c r="G121" i="16"/>
  <c r="B121" i="16"/>
  <c r="C121" i="16"/>
  <c r="H121" i="16"/>
  <c r="D99" i="13"/>
  <c r="P99" i="13" s="1"/>
  <c r="A384" i="13"/>
  <c r="U383" i="13"/>
  <c r="F99" i="13"/>
  <c r="E99" i="13"/>
  <c r="J99" i="13"/>
  <c r="L99" i="13" s="1"/>
  <c r="E121" i="16" l="1"/>
  <c r="J121" i="16"/>
  <c r="L121" i="16" s="1"/>
  <c r="P121" i="16"/>
  <c r="Q121" i="16"/>
  <c r="K121" i="16"/>
  <c r="AB120" i="16"/>
  <c r="F121" i="16"/>
  <c r="Q99" i="13"/>
  <c r="AB98" i="13"/>
  <c r="K99" i="13"/>
  <c r="A385" i="13"/>
  <c r="U384" i="13"/>
  <c r="N121" i="16" l="1"/>
  <c r="M121" i="16"/>
  <c r="S121" i="16" s="1"/>
  <c r="M99" i="13"/>
  <c r="S99" i="13" s="1"/>
  <c r="N99" i="13"/>
  <c r="O99" i="13" s="1"/>
  <c r="W99" i="13" s="1"/>
  <c r="O121" i="16"/>
  <c r="A386" i="13"/>
  <c r="U385" i="13"/>
  <c r="T121" i="16" l="1"/>
  <c r="R121" i="16"/>
  <c r="W121" i="16"/>
  <c r="Z121" i="16" s="1"/>
  <c r="X121" i="16"/>
  <c r="AA121" i="16" s="1"/>
  <c r="V121" i="16"/>
  <c r="Y121" i="16" s="1"/>
  <c r="R99" i="13"/>
  <c r="T99" i="13"/>
  <c r="V99" i="13"/>
  <c r="X99" i="13"/>
  <c r="A387" i="13"/>
  <c r="U386" i="13"/>
  <c r="Z99" i="13"/>
  <c r="B122" i="16" l="1"/>
  <c r="G122" i="16"/>
  <c r="D122" i="16"/>
  <c r="I122" i="16"/>
  <c r="H122" i="16"/>
  <c r="C122" i="16"/>
  <c r="Y99" i="13"/>
  <c r="B100" i="13" s="1"/>
  <c r="AA99" i="13"/>
  <c r="I100" i="13" s="1"/>
  <c r="A388" i="13"/>
  <c r="U387" i="13"/>
  <c r="C100" i="13"/>
  <c r="H100" i="13"/>
  <c r="P122" i="16" l="1"/>
  <c r="K122" i="16"/>
  <c r="Q122" i="16"/>
  <c r="AB121" i="16"/>
  <c r="F122" i="16"/>
  <c r="J122" i="16"/>
  <c r="L122" i="16" s="1"/>
  <c r="E122" i="16"/>
  <c r="G100" i="13"/>
  <c r="J100" i="13" s="1"/>
  <c r="L100" i="13" s="1"/>
  <c r="D100" i="13"/>
  <c r="AB99" i="13" s="1"/>
  <c r="A389" i="13"/>
  <c r="U388" i="13"/>
  <c r="F100" i="13"/>
  <c r="E100" i="13"/>
  <c r="M122" i="16" l="1"/>
  <c r="R122" i="16" s="1"/>
  <c r="N122" i="16"/>
  <c r="O122" i="16" s="1"/>
  <c r="S122" i="16"/>
  <c r="T122" i="16"/>
  <c r="Q100" i="13"/>
  <c r="K100" i="13"/>
  <c r="P100" i="13"/>
  <c r="A390" i="13"/>
  <c r="U389" i="13"/>
  <c r="M100" i="13" l="1"/>
  <c r="T100" i="13" s="1"/>
  <c r="N100" i="13"/>
  <c r="O100" i="13" s="1"/>
  <c r="V100" i="13" s="1"/>
  <c r="X122" i="16"/>
  <c r="AA122" i="16" s="1"/>
  <c r="V122" i="16"/>
  <c r="Y122" i="16" s="1"/>
  <c r="W122" i="16"/>
  <c r="Z122" i="16" s="1"/>
  <c r="A391" i="13"/>
  <c r="U390" i="13"/>
  <c r="S100" i="13"/>
  <c r="R100" i="13" l="1"/>
  <c r="Y100" i="13" s="1"/>
  <c r="C123" i="16"/>
  <c r="H123" i="16"/>
  <c r="B123" i="16"/>
  <c r="G123" i="16"/>
  <c r="I123" i="16"/>
  <c r="D123" i="16"/>
  <c r="W100" i="13"/>
  <c r="Z100" i="13" s="1"/>
  <c r="H101" i="13" s="1"/>
  <c r="X100" i="13"/>
  <c r="AA100" i="13" s="1"/>
  <c r="I101" i="13" s="1"/>
  <c r="A392" i="13"/>
  <c r="U391" i="13"/>
  <c r="J123" i="16" l="1"/>
  <c r="L123" i="16" s="1"/>
  <c r="E123" i="16"/>
  <c r="P123" i="16"/>
  <c r="Q123" i="16"/>
  <c r="K123" i="16"/>
  <c r="AB122" i="16"/>
  <c r="F123" i="16"/>
  <c r="A393" i="13"/>
  <c r="U392" i="13"/>
  <c r="C101" i="13"/>
  <c r="D101" i="13"/>
  <c r="P101" i="13" s="1"/>
  <c r="B101" i="13"/>
  <c r="G101" i="13"/>
  <c r="N123" i="16" l="1"/>
  <c r="O123" i="16" s="1"/>
  <c r="M123" i="16"/>
  <c r="S123" i="16" s="1"/>
  <c r="A394" i="13"/>
  <c r="U393" i="13"/>
  <c r="AB100" i="13"/>
  <c r="Q101" i="13"/>
  <c r="E101" i="13"/>
  <c r="F101" i="13"/>
  <c r="J101" i="13"/>
  <c r="L101" i="13" s="1"/>
  <c r="T123" i="16" l="1"/>
  <c r="R123" i="16"/>
  <c r="X123" i="16"/>
  <c r="AA123" i="16" s="1"/>
  <c r="V123" i="16"/>
  <c r="Y123" i="16" s="1"/>
  <c r="W123" i="16"/>
  <c r="Z123" i="16" s="1"/>
  <c r="K101" i="13"/>
  <c r="A395" i="13"/>
  <c r="U394" i="13"/>
  <c r="M101" i="13" l="1"/>
  <c r="N101" i="13"/>
  <c r="O101" i="13" s="1"/>
  <c r="C124" i="16"/>
  <c r="H124" i="16"/>
  <c r="G124" i="16"/>
  <c r="B124" i="16"/>
  <c r="D124" i="16"/>
  <c r="I124" i="16"/>
  <c r="A396" i="13"/>
  <c r="U395" i="13"/>
  <c r="J124" i="16" l="1"/>
  <c r="L124" i="16" s="1"/>
  <c r="E124" i="16"/>
  <c r="P124" i="16"/>
  <c r="K124" i="16"/>
  <c r="Q124" i="16"/>
  <c r="AB123" i="16"/>
  <c r="F124" i="16"/>
  <c r="A397" i="13"/>
  <c r="U396" i="13"/>
  <c r="T101" i="13"/>
  <c r="R101" i="13"/>
  <c r="S101" i="13"/>
  <c r="X101" i="13"/>
  <c r="V101" i="13"/>
  <c r="W101" i="13"/>
  <c r="M124" i="16" l="1"/>
  <c r="T124" i="16" s="1"/>
  <c r="N124" i="16"/>
  <c r="O124" i="16" s="1"/>
  <c r="A398" i="13"/>
  <c r="U397" i="13"/>
  <c r="Z101" i="13"/>
  <c r="C102" i="13" s="1"/>
  <c r="AA101" i="13"/>
  <c r="I102" i="13" s="1"/>
  <c r="Y101" i="13"/>
  <c r="S124" i="16" l="1"/>
  <c r="R124" i="16"/>
  <c r="W124" i="16"/>
  <c r="Z124" i="16" s="1"/>
  <c r="X124" i="16"/>
  <c r="AA124" i="16" s="1"/>
  <c r="V124" i="16"/>
  <c r="H102" i="13"/>
  <c r="A399" i="13"/>
  <c r="U398" i="13"/>
  <c r="D102" i="13"/>
  <c r="Q102" i="13" s="1"/>
  <c r="B102" i="13"/>
  <c r="G102" i="13"/>
  <c r="Y124" i="16" l="1"/>
  <c r="G125" i="16"/>
  <c r="B125" i="16"/>
  <c r="I125" i="16"/>
  <c r="D125" i="16"/>
  <c r="C125" i="16"/>
  <c r="H125" i="16"/>
  <c r="A400" i="13"/>
  <c r="U399" i="13"/>
  <c r="AB101" i="13"/>
  <c r="P102" i="13"/>
  <c r="J102" i="13"/>
  <c r="L102" i="13" s="1"/>
  <c r="E102" i="13"/>
  <c r="K102" i="13"/>
  <c r="F102" i="13"/>
  <c r="M102" i="13" l="1"/>
  <c r="N102" i="13"/>
  <c r="O102" i="13" s="1"/>
  <c r="P125" i="16"/>
  <c r="K125" i="16"/>
  <c r="Q125" i="16"/>
  <c r="AB124" i="16"/>
  <c r="E125" i="16"/>
  <c r="F125" i="16"/>
  <c r="J125" i="16"/>
  <c r="L125" i="16" s="1"/>
  <c r="A401" i="13"/>
  <c r="U400" i="13"/>
  <c r="N125" i="16" l="1"/>
  <c r="O125" i="16" s="1"/>
  <c r="M125" i="16"/>
  <c r="S125" i="16" s="1"/>
  <c r="X102" i="13"/>
  <c r="A402" i="13"/>
  <c r="U401" i="13"/>
  <c r="T102" i="13"/>
  <c r="R102" i="13"/>
  <c r="S102" i="13"/>
  <c r="T125" i="16" l="1"/>
  <c r="R125" i="16"/>
  <c r="X125" i="16"/>
  <c r="AA125" i="16" s="1"/>
  <c r="W125" i="16"/>
  <c r="Z125" i="16" s="1"/>
  <c r="V125" i="16"/>
  <c r="Y125" i="16" s="1"/>
  <c r="W102" i="13"/>
  <c r="Z102" i="13" s="1"/>
  <c r="C103" i="13" s="1"/>
  <c r="V102" i="13"/>
  <c r="Y102" i="13" s="1"/>
  <c r="A403" i="13"/>
  <c r="U402" i="13"/>
  <c r="AA102" i="13"/>
  <c r="D103" i="13" s="1"/>
  <c r="D126" i="16" l="1"/>
  <c r="I126" i="16"/>
  <c r="B126" i="16"/>
  <c r="G126" i="16"/>
  <c r="H126" i="16"/>
  <c r="C126" i="16"/>
  <c r="H103" i="13"/>
  <c r="A404" i="13"/>
  <c r="U403" i="13"/>
  <c r="I103" i="13"/>
  <c r="P103" i="13"/>
  <c r="Q103" i="13"/>
  <c r="AB102" i="13"/>
  <c r="G103" i="13"/>
  <c r="B103" i="13"/>
  <c r="F103" i="13" s="1"/>
  <c r="E126" i="16" l="1"/>
  <c r="J126" i="16"/>
  <c r="L126" i="16" s="1"/>
  <c r="F126" i="16"/>
  <c r="P126" i="16"/>
  <c r="K126" i="16"/>
  <c r="Q126" i="16"/>
  <c r="AB125" i="16"/>
  <c r="A405" i="13"/>
  <c r="U404" i="13"/>
  <c r="J103" i="13"/>
  <c r="L103" i="13" s="1"/>
  <c r="E103" i="13"/>
  <c r="M126" i="16" l="1"/>
  <c r="S126" i="16" s="1"/>
  <c r="N126" i="16"/>
  <c r="O126" i="16" s="1"/>
  <c r="T126" i="16"/>
  <c r="K103" i="13"/>
  <c r="A406" i="13"/>
  <c r="U405" i="13"/>
  <c r="R126" i="16" l="1"/>
  <c r="M103" i="13"/>
  <c r="R103" i="13" s="1"/>
  <c r="N103" i="13"/>
  <c r="O103" i="13" s="1"/>
  <c r="V103" i="13" s="1"/>
  <c r="W126" i="16"/>
  <c r="Z126" i="16" s="1"/>
  <c r="V126" i="16"/>
  <c r="Y126" i="16" s="1"/>
  <c r="X126" i="16"/>
  <c r="AA126" i="16" s="1"/>
  <c r="A407" i="13"/>
  <c r="U406" i="13"/>
  <c r="D127" i="16" l="1"/>
  <c r="I127" i="16"/>
  <c r="B127" i="16"/>
  <c r="G127" i="16"/>
  <c r="C127" i="16"/>
  <c r="H127" i="16"/>
  <c r="T103" i="13"/>
  <c r="S103" i="13"/>
  <c r="X103" i="13"/>
  <c r="W103" i="13"/>
  <c r="A408" i="13"/>
  <c r="U407" i="13"/>
  <c r="Y103" i="13"/>
  <c r="E127" i="16" l="1"/>
  <c r="J127" i="16"/>
  <c r="L127" i="16" s="1"/>
  <c r="F127" i="16"/>
  <c r="P127" i="16"/>
  <c r="Q127" i="16"/>
  <c r="K127" i="16"/>
  <c r="AB126" i="16"/>
  <c r="Z103" i="13"/>
  <c r="C104" i="13" s="1"/>
  <c r="AA103" i="13"/>
  <c r="D104" i="13" s="1"/>
  <c r="AB103" i="13" s="1"/>
  <c r="A409" i="13"/>
  <c r="U408" i="13"/>
  <c r="G104" i="13"/>
  <c r="B104" i="13"/>
  <c r="M127" i="16" l="1"/>
  <c r="S127" i="16" s="1"/>
  <c r="N127" i="16"/>
  <c r="O127" i="16" s="1"/>
  <c r="R127" i="16"/>
  <c r="T127" i="16"/>
  <c r="F104" i="13"/>
  <c r="H104" i="13"/>
  <c r="I104" i="13"/>
  <c r="Q104" i="13"/>
  <c r="P104" i="13"/>
  <c r="A410" i="13"/>
  <c r="U409" i="13"/>
  <c r="E104" i="13"/>
  <c r="X127" i="16" l="1"/>
  <c r="AA127" i="16" s="1"/>
  <c r="V127" i="16"/>
  <c r="Y127" i="16" s="1"/>
  <c r="W127" i="16"/>
  <c r="Z127" i="16" s="1"/>
  <c r="J104" i="13"/>
  <c r="A411" i="13"/>
  <c r="U410" i="13"/>
  <c r="H128" i="16" l="1"/>
  <c r="C128" i="16"/>
  <c r="B128" i="16"/>
  <c r="G128" i="16"/>
  <c r="D128" i="16"/>
  <c r="I128" i="16"/>
  <c r="L104" i="13"/>
  <c r="K104" i="13"/>
  <c r="A412" i="13"/>
  <c r="U411" i="13"/>
  <c r="M104" i="13" l="1"/>
  <c r="R104" i="13" s="1"/>
  <c r="N104" i="13"/>
  <c r="O104" i="13" s="1"/>
  <c r="V104" i="13" s="1"/>
  <c r="Y104" i="13" s="1"/>
  <c r="E128" i="16"/>
  <c r="F128" i="16"/>
  <c r="J128" i="16"/>
  <c r="L128" i="16" s="1"/>
  <c r="P128" i="16"/>
  <c r="Q128" i="16"/>
  <c r="K128" i="16"/>
  <c r="AB127" i="16"/>
  <c r="A413" i="13"/>
  <c r="U412" i="13"/>
  <c r="M128" i="16" l="1"/>
  <c r="T128" i="16" s="1"/>
  <c r="N128" i="16"/>
  <c r="O128" i="16" s="1"/>
  <c r="T104" i="13"/>
  <c r="S104" i="13"/>
  <c r="S128" i="16"/>
  <c r="R128" i="16"/>
  <c r="W104" i="13"/>
  <c r="Z104" i="13" s="1"/>
  <c r="H105" i="13" s="1"/>
  <c r="X104" i="13"/>
  <c r="AA104" i="13" s="1"/>
  <c r="D105" i="13" s="1"/>
  <c r="AB104" i="13" s="1"/>
  <c r="A414" i="13"/>
  <c r="U413" i="13"/>
  <c r="G105" i="13"/>
  <c r="B105" i="13"/>
  <c r="W128" i="16" l="1"/>
  <c r="Z128" i="16" s="1"/>
  <c r="V128" i="16"/>
  <c r="Y128" i="16" s="1"/>
  <c r="X128" i="16"/>
  <c r="AA128" i="16" s="1"/>
  <c r="C105" i="13"/>
  <c r="E105" i="13" s="1"/>
  <c r="I105" i="13"/>
  <c r="J105" i="13" s="1"/>
  <c r="L105" i="13" s="1"/>
  <c r="Q105" i="13"/>
  <c r="P105" i="13"/>
  <c r="A415" i="13"/>
  <c r="U414" i="13"/>
  <c r="I129" i="16" l="1"/>
  <c r="D129" i="16"/>
  <c r="C129" i="16"/>
  <c r="H129" i="16"/>
  <c r="B129" i="16"/>
  <c r="G129" i="16"/>
  <c r="F105" i="13"/>
  <c r="K105" i="13"/>
  <c r="A416" i="13"/>
  <c r="U415" i="13"/>
  <c r="M105" i="13" l="1"/>
  <c r="T105" i="13" s="1"/>
  <c r="N105" i="13"/>
  <c r="O105" i="13" s="1"/>
  <c r="V105" i="13" s="1"/>
  <c r="J129" i="16"/>
  <c r="L129" i="16" s="1"/>
  <c r="P129" i="16"/>
  <c r="K129" i="16"/>
  <c r="Q129" i="16"/>
  <c r="AB128" i="16"/>
  <c r="F129" i="16"/>
  <c r="E129" i="16"/>
  <c r="A417" i="13"/>
  <c r="U416" i="13"/>
  <c r="N129" i="16" l="1"/>
  <c r="O129" i="16" s="1"/>
  <c r="M129" i="16"/>
  <c r="R129" i="16" s="1"/>
  <c r="S105" i="13"/>
  <c r="R105" i="13"/>
  <c r="Y105" i="13" s="1"/>
  <c r="X105" i="13"/>
  <c r="AA105" i="13" s="1"/>
  <c r="D106" i="13" s="1"/>
  <c r="W105" i="13"/>
  <c r="A418" i="13"/>
  <c r="U417" i="13"/>
  <c r="T129" i="16" l="1"/>
  <c r="S129" i="16"/>
  <c r="X129" i="16"/>
  <c r="AA129" i="16" s="1"/>
  <c r="W129" i="16"/>
  <c r="Z129" i="16" s="1"/>
  <c r="V129" i="16"/>
  <c r="Y129" i="16" s="1"/>
  <c r="Z105" i="13"/>
  <c r="C106" i="13" s="1"/>
  <c r="A419" i="13"/>
  <c r="U418" i="13"/>
  <c r="I106" i="13"/>
  <c r="G106" i="13"/>
  <c r="B106" i="13"/>
  <c r="P106" i="13"/>
  <c r="Q106" i="13"/>
  <c r="AB105" i="13"/>
  <c r="B130" i="16" l="1"/>
  <c r="G130" i="16"/>
  <c r="H130" i="16"/>
  <c r="C130" i="16"/>
  <c r="D130" i="16"/>
  <c r="I130" i="16"/>
  <c r="F106" i="13"/>
  <c r="H106" i="13"/>
  <c r="J106" i="13" s="1"/>
  <c r="L106" i="13" s="1"/>
  <c r="A420" i="13"/>
  <c r="U419" i="13"/>
  <c r="E106" i="13"/>
  <c r="F130" i="16" l="1"/>
  <c r="J130" i="16"/>
  <c r="L130" i="16" s="1"/>
  <c r="P130" i="16"/>
  <c r="K130" i="16"/>
  <c r="Q130" i="16"/>
  <c r="AB129" i="16"/>
  <c r="E130" i="16"/>
  <c r="K106" i="13"/>
  <c r="A421" i="13"/>
  <c r="U420" i="13"/>
  <c r="M130" i="16" l="1"/>
  <c r="S130" i="16" s="1"/>
  <c r="N130" i="16"/>
  <c r="O130" i="16" s="1"/>
  <c r="M106" i="13"/>
  <c r="R106" i="13" s="1"/>
  <c r="N106" i="13"/>
  <c r="O106" i="13" s="1"/>
  <c r="V106" i="13" s="1"/>
  <c r="A422" i="13"/>
  <c r="U421" i="13"/>
  <c r="R130" i="16" l="1"/>
  <c r="T130" i="16"/>
  <c r="W130" i="16"/>
  <c r="Z130" i="16" s="1"/>
  <c r="X130" i="16"/>
  <c r="AA130" i="16" s="1"/>
  <c r="V130" i="16"/>
  <c r="Y130" i="16" s="1"/>
  <c r="T106" i="13"/>
  <c r="S106" i="13"/>
  <c r="X106" i="13"/>
  <c r="W106" i="13"/>
  <c r="A423" i="13"/>
  <c r="U422" i="13"/>
  <c r="Y106" i="13"/>
  <c r="G107" i="13" s="1"/>
  <c r="G131" i="16" l="1"/>
  <c r="B131" i="16"/>
  <c r="D131" i="16"/>
  <c r="I131" i="16"/>
  <c r="C131" i="16"/>
  <c r="H131" i="16"/>
  <c r="AA106" i="13"/>
  <c r="I107" i="13" s="1"/>
  <c r="Z106" i="13"/>
  <c r="H107" i="13" s="1"/>
  <c r="A424" i="13"/>
  <c r="U423" i="13"/>
  <c r="B107" i="13"/>
  <c r="P131" i="16" l="1"/>
  <c r="K131" i="16"/>
  <c r="Q131" i="16"/>
  <c r="AB130" i="16"/>
  <c r="E131" i="16"/>
  <c r="F131" i="16"/>
  <c r="J131" i="16"/>
  <c r="L131" i="16" s="1"/>
  <c r="D107" i="13"/>
  <c r="AB106" i="13" s="1"/>
  <c r="C107" i="13"/>
  <c r="E107" i="13" s="1"/>
  <c r="A425" i="13"/>
  <c r="U424" i="13"/>
  <c r="J107" i="13"/>
  <c r="L107" i="13" s="1"/>
  <c r="N131" i="16" l="1"/>
  <c r="M131" i="16"/>
  <c r="T131" i="16" s="1"/>
  <c r="O131" i="16"/>
  <c r="F107" i="13"/>
  <c r="K107" i="13"/>
  <c r="P107" i="13"/>
  <c r="Q107" i="13"/>
  <c r="A426" i="13"/>
  <c r="U425" i="13"/>
  <c r="S131" i="16" l="1"/>
  <c r="R131" i="16"/>
  <c r="M107" i="13"/>
  <c r="R107" i="13" s="1"/>
  <c r="N107" i="13"/>
  <c r="O107" i="13" s="1"/>
  <c r="V107" i="13" s="1"/>
  <c r="X131" i="16"/>
  <c r="AA131" i="16" s="1"/>
  <c r="V131" i="16"/>
  <c r="Y131" i="16" s="1"/>
  <c r="W131" i="16"/>
  <c r="Z131" i="16" s="1"/>
  <c r="A427" i="13"/>
  <c r="U426" i="13"/>
  <c r="H132" i="16" l="1"/>
  <c r="C132" i="16"/>
  <c r="B132" i="16"/>
  <c r="G132" i="16"/>
  <c r="D132" i="16"/>
  <c r="I132" i="16"/>
  <c r="T107" i="13"/>
  <c r="S107" i="13"/>
  <c r="X107" i="13"/>
  <c r="W107" i="13"/>
  <c r="A428" i="13"/>
  <c r="U427" i="13"/>
  <c r="Y107" i="13"/>
  <c r="J132" i="16" l="1"/>
  <c r="L132" i="16" s="1"/>
  <c r="E132" i="16"/>
  <c r="F132" i="16"/>
  <c r="P132" i="16"/>
  <c r="K132" i="16"/>
  <c r="Q132" i="16"/>
  <c r="AB131" i="16"/>
  <c r="AA107" i="13"/>
  <c r="I108" i="13" s="1"/>
  <c r="Z107" i="13"/>
  <c r="C108" i="13" s="1"/>
  <c r="A429" i="13"/>
  <c r="U428" i="13"/>
  <c r="G108" i="13"/>
  <c r="B108" i="13"/>
  <c r="M132" i="16" l="1"/>
  <c r="R132" i="16" s="1"/>
  <c r="N132" i="16"/>
  <c r="O132" i="16" s="1"/>
  <c r="T132" i="16"/>
  <c r="D108" i="13"/>
  <c r="AB107" i="13" s="1"/>
  <c r="H108" i="13"/>
  <c r="J108" i="13" s="1"/>
  <c r="L108" i="13" s="1"/>
  <c r="A430" i="13"/>
  <c r="U429" i="13"/>
  <c r="E108" i="13"/>
  <c r="F108" i="13"/>
  <c r="S132" i="16" l="1"/>
  <c r="W132" i="16"/>
  <c r="Z132" i="16" s="1"/>
  <c r="X132" i="16"/>
  <c r="AA132" i="16" s="1"/>
  <c r="V132" i="16"/>
  <c r="Y132" i="16" s="1"/>
  <c r="Q108" i="13"/>
  <c r="P108" i="13"/>
  <c r="K108" i="13"/>
  <c r="A431" i="13"/>
  <c r="U430" i="13"/>
  <c r="M108" i="13" l="1"/>
  <c r="R108" i="13" s="1"/>
  <c r="N108" i="13"/>
  <c r="O108" i="13" s="1"/>
  <c r="V108" i="13" s="1"/>
  <c r="I133" i="16"/>
  <c r="D133" i="16"/>
  <c r="C133" i="16"/>
  <c r="H133" i="16"/>
  <c r="G133" i="16"/>
  <c r="B133" i="16"/>
  <c r="A432" i="13"/>
  <c r="U431" i="13"/>
  <c r="F133" i="16" l="1"/>
  <c r="E133" i="16"/>
  <c r="P133" i="16"/>
  <c r="K133" i="16"/>
  <c r="Q133" i="16"/>
  <c r="AB132" i="16"/>
  <c r="J133" i="16"/>
  <c r="L133" i="16" s="1"/>
  <c r="T108" i="13"/>
  <c r="S108" i="13"/>
  <c r="X108" i="13"/>
  <c r="W108" i="13"/>
  <c r="A433" i="13"/>
  <c r="U432" i="13"/>
  <c r="Y108" i="13"/>
  <c r="N133" i="16" l="1"/>
  <c r="O133" i="16" s="1"/>
  <c r="M133" i="16"/>
  <c r="S133" i="16" s="1"/>
  <c r="Z108" i="13"/>
  <c r="C109" i="13" s="1"/>
  <c r="AA108" i="13"/>
  <c r="D109" i="13" s="1"/>
  <c r="AB108" i="13" s="1"/>
  <c r="A434" i="13"/>
  <c r="U433" i="13"/>
  <c r="B109" i="13"/>
  <c r="G109" i="13"/>
  <c r="T133" i="16" l="1"/>
  <c r="R133" i="16"/>
  <c r="X133" i="16"/>
  <c r="AA133" i="16" s="1"/>
  <c r="W133" i="16"/>
  <c r="Z133" i="16" s="1"/>
  <c r="V133" i="16"/>
  <c r="I109" i="13"/>
  <c r="H109" i="13"/>
  <c r="Q109" i="13"/>
  <c r="P109" i="13"/>
  <c r="A435" i="13"/>
  <c r="U434" i="13"/>
  <c r="E109" i="13"/>
  <c r="F109" i="13"/>
  <c r="Y133" i="16" l="1"/>
  <c r="G134" i="16" s="1"/>
  <c r="B134" i="16"/>
  <c r="H134" i="16"/>
  <c r="C134" i="16"/>
  <c r="D134" i="16"/>
  <c r="I134" i="16"/>
  <c r="J109" i="13"/>
  <c r="L109" i="13" s="1"/>
  <c r="A436" i="13"/>
  <c r="U435" i="13"/>
  <c r="J134" i="16" l="1"/>
  <c r="L134" i="16" s="1"/>
  <c r="F134" i="16"/>
  <c r="P134" i="16"/>
  <c r="Q134" i="16"/>
  <c r="K134" i="16"/>
  <c r="AB133" i="16"/>
  <c r="E134" i="16"/>
  <c r="K109" i="13"/>
  <c r="A437" i="13"/>
  <c r="U436" i="13"/>
  <c r="N134" i="16" l="1"/>
  <c r="M134" i="16"/>
  <c r="S134" i="16" s="1"/>
  <c r="M109" i="13"/>
  <c r="S109" i="13" s="1"/>
  <c r="N109" i="13"/>
  <c r="O109" i="13" s="1"/>
  <c r="V109" i="13" s="1"/>
  <c r="O134" i="16"/>
  <c r="A438" i="13"/>
  <c r="U437" i="13"/>
  <c r="R109" i="13" l="1"/>
  <c r="Y109" i="13" s="1"/>
  <c r="R134" i="16"/>
  <c r="T134" i="16"/>
  <c r="T109" i="13"/>
  <c r="W134" i="16"/>
  <c r="Z134" i="16" s="1"/>
  <c r="V134" i="16"/>
  <c r="Y134" i="16" s="1"/>
  <c r="X134" i="16"/>
  <c r="AA134" i="16" s="1"/>
  <c r="X109" i="13"/>
  <c r="AA109" i="13" s="1"/>
  <c r="D110" i="13" s="1"/>
  <c r="W109" i="13"/>
  <c r="Z109" i="13" s="1"/>
  <c r="H110" i="13" s="1"/>
  <c r="A439" i="13"/>
  <c r="U438" i="13"/>
  <c r="I135" i="16" l="1"/>
  <c r="D135" i="16"/>
  <c r="B135" i="16"/>
  <c r="G135" i="16"/>
  <c r="H135" i="16"/>
  <c r="C135" i="16"/>
  <c r="I110" i="13"/>
  <c r="C110" i="13"/>
  <c r="A440" i="13"/>
  <c r="U439" i="13"/>
  <c r="P110" i="13"/>
  <c r="Q110" i="13"/>
  <c r="AB109" i="13"/>
  <c r="B110" i="13"/>
  <c r="G110" i="13"/>
  <c r="J135" i="16" l="1"/>
  <c r="L135" i="16" s="1"/>
  <c r="E135" i="16"/>
  <c r="F135" i="16"/>
  <c r="P135" i="16"/>
  <c r="K135" i="16"/>
  <c r="Q135" i="16"/>
  <c r="AB134" i="16"/>
  <c r="A441" i="13"/>
  <c r="U440" i="13"/>
  <c r="E110" i="13"/>
  <c r="F110" i="13"/>
  <c r="J110" i="13"/>
  <c r="L110" i="13" s="1"/>
  <c r="N135" i="16" l="1"/>
  <c r="O135" i="16" s="1"/>
  <c r="M135" i="16"/>
  <c r="R135" i="16" s="1"/>
  <c r="K110" i="13"/>
  <c r="A442" i="13"/>
  <c r="U441" i="13"/>
  <c r="S135" i="16" l="1"/>
  <c r="T135" i="16"/>
  <c r="M110" i="13"/>
  <c r="N110" i="13"/>
  <c r="O110" i="13" s="1"/>
  <c r="W135" i="16"/>
  <c r="X135" i="16"/>
  <c r="AA135" i="16" s="1"/>
  <c r="V135" i="16"/>
  <c r="Y135" i="16" s="1"/>
  <c r="A443" i="13"/>
  <c r="U442" i="13"/>
  <c r="Z135" i="16" l="1"/>
  <c r="I136" i="16"/>
  <c r="D136" i="16"/>
  <c r="G136" i="16"/>
  <c r="B136" i="16"/>
  <c r="C136" i="16"/>
  <c r="H136" i="16"/>
  <c r="A444" i="13"/>
  <c r="U443" i="13"/>
  <c r="T110" i="13"/>
  <c r="R110" i="13"/>
  <c r="S110" i="13"/>
  <c r="X110" i="13"/>
  <c r="V110" i="13"/>
  <c r="W110" i="13"/>
  <c r="E136" i="16" l="1"/>
  <c r="J136" i="16"/>
  <c r="L136" i="16" s="1"/>
  <c r="P136" i="16"/>
  <c r="K136" i="16"/>
  <c r="Q136" i="16"/>
  <c r="AB135" i="16"/>
  <c r="F136" i="16"/>
  <c r="A445" i="13"/>
  <c r="U444" i="13"/>
  <c r="Z110" i="13"/>
  <c r="H111" i="13" s="1"/>
  <c r="AA110" i="13"/>
  <c r="I111" i="13" s="1"/>
  <c r="Y110" i="13"/>
  <c r="N136" i="16" l="1"/>
  <c r="O136" i="16" s="1"/>
  <c r="M136" i="16"/>
  <c r="R136" i="16" s="1"/>
  <c r="C111" i="13"/>
  <c r="D111" i="13"/>
  <c r="P111" i="13" s="1"/>
  <c r="A446" i="13"/>
  <c r="U445" i="13"/>
  <c r="G111" i="13"/>
  <c r="B111" i="13"/>
  <c r="T136" i="16" l="1"/>
  <c r="S136" i="16"/>
  <c r="V136" i="16"/>
  <c r="Y136" i="16" s="1"/>
  <c r="X136" i="16"/>
  <c r="W136" i="16"/>
  <c r="F111" i="13"/>
  <c r="AB110" i="13"/>
  <c r="Q111" i="13"/>
  <c r="A447" i="13"/>
  <c r="U446" i="13"/>
  <c r="J111" i="13"/>
  <c r="L111" i="13" s="1"/>
  <c r="E111" i="13"/>
  <c r="AA136" i="16" l="1"/>
  <c r="D137" i="16" s="1"/>
  <c r="Z136" i="16"/>
  <c r="C137" i="16" s="1"/>
  <c r="B137" i="16"/>
  <c r="G137" i="16"/>
  <c r="K111" i="13"/>
  <c r="A448" i="13"/>
  <c r="U447" i="13"/>
  <c r="I137" i="16" l="1"/>
  <c r="H137" i="16"/>
  <c r="M111" i="13"/>
  <c r="S111" i="13" s="1"/>
  <c r="N111" i="13"/>
  <c r="O111" i="13" s="1"/>
  <c r="V111" i="13" s="1"/>
  <c r="E137" i="16"/>
  <c r="J137" i="16"/>
  <c r="L137" i="16" s="1"/>
  <c r="P137" i="16"/>
  <c r="K137" i="16"/>
  <c r="Q137" i="16"/>
  <c r="AB136" i="16"/>
  <c r="F137" i="16"/>
  <c r="A449" i="13"/>
  <c r="U448" i="13"/>
  <c r="M137" i="16" l="1"/>
  <c r="T137" i="16" s="1"/>
  <c r="N137" i="16"/>
  <c r="O137" i="16" s="1"/>
  <c r="S137" i="16"/>
  <c r="R111" i="13"/>
  <c r="Y111" i="13" s="1"/>
  <c r="T111" i="13"/>
  <c r="X111" i="13"/>
  <c r="W111" i="13"/>
  <c r="Z111" i="13" s="1"/>
  <c r="C112" i="13" s="1"/>
  <c r="A450" i="13"/>
  <c r="U449" i="13"/>
  <c r="R137" i="16" l="1"/>
  <c r="X137" i="16"/>
  <c r="AA137" i="16" s="1"/>
  <c r="W137" i="16"/>
  <c r="Z137" i="16" s="1"/>
  <c r="V137" i="16"/>
  <c r="Y137" i="16" s="1"/>
  <c r="AA111" i="13"/>
  <c r="I112" i="13" s="1"/>
  <c r="H112" i="13"/>
  <c r="A451" i="13"/>
  <c r="U450" i="13"/>
  <c r="G112" i="13"/>
  <c r="B112" i="13"/>
  <c r="F112" i="13" s="1"/>
  <c r="B138" i="16" l="1"/>
  <c r="G138" i="16"/>
  <c r="I138" i="16"/>
  <c r="D138" i="16"/>
  <c r="H138" i="16"/>
  <c r="C138" i="16"/>
  <c r="D112" i="13"/>
  <c r="P112" i="13" s="1"/>
  <c r="A452" i="13"/>
  <c r="U451" i="13"/>
  <c r="J112" i="13"/>
  <c r="L112" i="13" s="1"/>
  <c r="E112" i="13"/>
  <c r="P138" i="16" l="1"/>
  <c r="Q138" i="16"/>
  <c r="K138" i="16"/>
  <c r="AB137" i="16"/>
  <c r="F138" i="16"/>
  <c r="J138" i="16"/>
  <c r="L138" i="16" s="1"/>
  <c r="E138" i="16"/>
  <c r="Q112" i="13"/>
  <c r="AB111" i="13"/>
  <c r="K112" i="13"/>
  <c r="A453" i="13"/>
  <c r="U452" i="13"/>
  <c r="N138" i="16" l="1"/>
  <c r="O138" i="16" s="1"/>
  <c r="M138" i="16"/>
  <c r="S138" i="16" s="1"/>
  <c r="M112" i="13"/>
  <c r="T112" i="13" s="1"/>
  <c r="N112" i="13"/>
  <c r="O112" i="13" s="1"/>
  <c r="V112" i="13" s="1"/>
  <c r="A454" i="13"/>
  <c r="U453" i="13"/>
  <c r="T138" i="16" l="1"/>
  <c r="R138" i="16"/>
  <c r="V138" i="16"/>
  <c r="X138" i="16"/>
  <c r="AA138" i="16" s="1"/>
  <c r="W138" i="16"/>
  <c r="Z138" i="16" s="1"/>
  <c r="S112" i="13"/>
  <c r="R112" i="13"/>
  <c r="Y112" i="13" s="1"/>
  <c r="X112" i="13"/>
  <c r="AA112" i="13" s="1"/>
  <c r="D113" i="13" s="1"/>
  <c r="W112" i="13"/>
  <c r="A455" i="13"/>
  <c r="U454" i="13"/>
  <c r="Y138" i="16" l="1"/>
  <c r="H139" i="16"/>
  <c r="C139" i="16"/>
  <c r="B139" i="16"/>
  <c r="G139" i="16"/>
  <c r="D139" i="16"/>
  <c r="I139" i="16"/>
  <c r="Z112" i="13"/>
  <c r="H113" i="13" s="1"/>
  <c r="A456" i="13"/>
  <c r="U455" i="13"/>
  <c r="I113" i="13"/>
  <c r="G113" i="13"/>
  <c r="B113" i="13"/>
  <c r="P113" i="13"/>
  <c r="Q113" i="13"/>
  <c r="AB112" i="13"/>
  <c r="J139" i="16" l="1"/>
  <c r="L139" i="16" s="1"/>
  <c r="E139" i="16"/>
  <c r="F139" i="16"/>
  <c r="P139" i="16"/>
  <c r="K139" i="16"/>
  <c r="Q139" i="16"/>
  <c r="AB138" i="16"/>
  <c r="C113" i="13"/>
  <c r="F113" i="13" s="1"/>
  <c r="A457" i="13"/>
  <c r="U456" i="13"/>
  <c r="J113" i="13"/>
  <c r="L113" i="13" s="1"/>
  <c r="K113" i="13"/>
  <c r="N139" i="16" l="1"/>
  <c r="M139" i="16"/>
  <c r="R139" i="16" s="1"/>
  <c r="M113" i="13"/>
  <c r="N113" i="13"/>
  <c r="O113" i="13" s="1"/>
  <c r="O139" i="16"/>
  <c r="T139" i="16"/>
  <c r="E113" i="13"/>
  <c r="A458" i="13"/>
  <c r="U457" i="13"/>
  <c r="S139" i="16" l="1"/>
  <c r="X139" i="16"/>
  <c r="AA139" i="16" s="1"/>
  <c r="V139" i="16"/>
  <c r="Y139" i="16" s="1"/>
  <c r="W139" i="16"/>
  <c r="Z139" i="16" s="1"/>
  <c r="W113" i="13"/>
  <c r="A459" i="13"/>
  <c r="U458" i="13"/>
  <c r="T113" i="13"/>
  <c r="R113" i="13"/>
  <c r="S113" i="13"/>
  <c r="H140" i="16" l="1"/>
  <c r="C140" i="16"/>
  <c r="G140" i="16"/>
  <c r="B140" i="16"/>
  <c r="I140" i="16"/>
  <c r="D140" i="16"/>
  <c r="V113" i="13"/>
  <c r="Y113" i="13" s="1"/>
  <c r="G114" i="13" s="1"/>
  <c r="X113" i="13"/>
  <c r="AA113" i="13" s="1"/>
  <c r="A460" i="13"/>
  <c r="U459" i="13"/>
  <c r="Z113" i="13"/>
  <c r="J140" i="16" l="1"/>
  <c r="L140" i="16" s="1"/>
  <c r="E140" i="16"/>
  <c r="P140" i="16"/>
  <c r="Q140" i="16"/>
  <c r="K140" i="16"/>
  <c r="AB139" i="16"/>
  <c r="F140" i="16"/>
  <c r="B114" i="13"/>
  <c r="A461" i="13"/>
  <c r="U460" i="13"/>
  <c r="C114" i="13"/>
  <c r="H114" i="13"/>
  <c r="D114" i="13"/>
  <c r="I114" i="13"/>
  <c r="N140" i="16" l="1"/>
  <c r="O140" i="16" s="1"/>
  <c r="M140" i="16"/>
  <c r="R140" i="16" s="1"/>
  <c r="E114" i="13"/>
  <c r="A462" i="13"/>
  <c r="U461" i="13"/>
  <c r="P114" i="13"/>
  <c r="Q114" i="13"/>
  <c r="AB113" i="13"/>
  <c r="J114" i="13"/>
  <c r="L114" i="13" s="1"/>
  <c r="F114" i="13"/>
  <c r="S140" i="16" l="1"/>
  <c r="T140" i="16"/>
  <c r="W140" i="16"/>
  <c r="Z140" i="16" s="1"/>
  <c r="X140" i="16"/>
  <c r="AA140" i="16" s="1"/>
  <c r="V140" i="16"/>
  <c r="Y140" i="16" s="1"/>
  <c r="K114" i="13"/>
  <c r="A463" i="13"/>
  <c r="U462" i="13"/>
  <c r="M114" i="13" l="1"/>
  <c r="N114" i="13"/>
  <c r="O114" i="13" s="1"/>
  <c r="G141" i="16"/>
  <c r="B141" i="16"/>
  <c r="D141" i="16"/>
  <c r="I141" i="16"/>
  <c r="H141" i="16"/>
  <c r="C141" i="16"/>
  <c r="A464" i="13"/>
  <c r="U463" i="13"/>
  <c r="P141" i="16" l="1"/>
  <c r="K141" i="16"/>
  <c r="Q141" i="16"/>
  <c r="AB140" i="16"/>
  <c r="F141" i="16"/>
  <c r="E141" i="16"/>
  <c r="J141" i="16"/>
  <c r="L141" i="16" s="1"/>
  <c r="A465" i="13"/>
  <c r="U464" i="13"/>
  <c r="X114" i="13"/>
  <c r="V114" i="13"/>
  <c r="W114" i="13"/>
  <c r="T114" i="13"/>
  <c r="R114" i="13"/>
  <c r="S114" i="13"/>
  <c r="N141" i="16" l="1"/>
  <c r="O141" i="16" s="1"/>
  <c r="M141" i="16"/>
  <c r="S141" i="16" s="1"/>
  <c r="Y114" i="13"/>
  <c r="G115" i="13" s="1"/>
  <c r="A466" i="13"/>
  <c r="U465" i="13"/>
  <c r="AA114" i="13"/>
  <c r="I115" i="13" s="1"/>
  <c r="Z114" i="13"/>
  <c r="T141" i="16" l="1"/>
  <c r="R141" i="16"/>
  <c r="X141" i="16"/>
  <c r="AA141" i="16" s="1"/>
  <c r="V141" i="16"/>
  <c r="Y141" i="16" s="1"/>
  <c r="W141" i="16"/>
  <c r="Z141" i="16" s="1"/>
  <c r="B115" i="13"/>
  <c r="A467" i="13"/>
  <c r="U466" i="13"/>
  <c r="D115" i="13"/>
  <c r="P115" i="13" s="1"/>
  <c r="C115" i="13"/>
  <c r="H115" i="13"/>
  <c r="C142" i="16" l="1"/>
  <c r="H142" i="16"/>
  <c r="G142" i="16"/>
  <c r="B142" i="16"/>
  <c r="D142" i="16"/>
  <c r="I142" i="16"/>
  <c r="E115" i="13"/>
  <c r="A468" i="13"/>
  <c r="U467" i="13"/>
  <c r="AB114" i="13"/>
  <c r="Q115" i="13"/>
  <c r="F115" i="13"/>
  <c r="J115" i="13"/>
  <c r="L115" i="13" s="1"/>
  <c r="E142" i="16" l="1"/>
  <c r="J142" i="16"/>
  <c r="L142" i="16" s="1"/>
  <c r="P142" i="16"/>
  <c r="K142" i="16"/>
  <c r="Q142" i="16"/>
  <c r="AB141" i="16"/>
  <c r="F142" i="16"/>
  <c r="K115" i="13"/>
  <c r="A469" i="13"/>
  <c r="U468" i="13"/>
  <c r="N142" i="16" l="1"/>
  <c r="M142" i="16"/>
  <c r="S142" i="16" s="1"/>
  <c r="M115" i="13"/>
  <c r="T115" i="13" s="1"/>
  <c r="N115" i="13"/>
  <c r="O115" i="13" s="1"/>
  <c r="V115" i="13" s="1"/>
  <c r="O142" i="16"/>
  <c r="A470" i="13"/>
  <c r="U469" i="13"/>
  <c r="R142" i="16" l="1"/>
  <c r="T142" i="16"/>
  <c r="W142" i="16"/>
  <c r="Z142" i="16" s="1"/>
  <c r="X142" i="16"/>
  <c r="V142" i="16"/>
  <c r="Y142" i="16" s="1"/>
  <c r="X115" i="13"/>
  <c r="AA115" i="13" s="1"/>
  <c r="A471" i="13"/>
  <c r="U470" i="13"/>
  <c r="W115" i="13"/>
  <c r="R115" i="13"/>
  <c r="Y115" i="13" s="1"/>
  <c r="S115" i="13"/>
  <c r="AA142" i="16" l="1"/>
  <c r="G143" i="16"/>
  <c r="B143" i="16"/>
  <c r="I143" i="16"/>
  <c r="D143" i="16"/>
  <c r="H143" i="16"/>
  <c r="C143" i="16"/>
  <c r="Z115" i="13"/>
  <c r="H116" i="13" s="1"/>
  <c r="A472" i="13"/>
  <c r="U471" i="13"/>
  <c r="I116" i="13"/>
  <c r="D116" i="13"/>
  <c r="G116" i="13"/>
  <c r="B116" i="13"/>
  <c r="P143" i="16" l="1"/>
  <c r="K143" i="16"/>
  <c r="Q143" i="16"/>
  <c r="AB142" i="16"/>
  <c r="F143" i="16"/>
  <c r="E143" i="16"/>
  <c r="J143" i="16"/>
  <c r="L143" i="16" s="1"/>
  <c r="C116" i="13"/>
  <c r="E116" i="13" s="1"/>
  <c r="A473" i="13"/>
  <c r="U472" i="13"/>
  <c r="P116" i="13"/>
  <c r="Q116" i="13"/>
  <c r="AB115" i="13"/>
  <c r="J116" i="13"/>
  <c r="L116" i="13" s="1"/>
  <c r="N143" i="16" l="1"/>
  <c r="O143" i="16" s="1"/>
  <c r="M143" i="16"/>
  <c r="T143" i="16" s="1"/>
  <c r="F116" i="13"/>
  <c r="K116" i="13"/>
  <c r="A474" i="13"/>
  <c r="U473" i="13"/>
  <c r="R143" i="16" l="1"/>
  <c r="S143" i="16"/>
  <c r="M116" i="13"/>
  <c r="N116" i="13"/>
  <c r="O116" i="13" s="1"/>
  <c r="X143" i="16"/>
  <c r="AA143" i="16" s="1"/>
  <c r="V143" i="16"/>
  <c r="Y143" i="16" s="1"/>
  <c r="W143" i="16"/>
  <c r="A475" i="13"/>
  <c r="U474" i="13"/>
  <c r="Z143" i="16" l="1"/>
  <c r="B144" i="16"/>
  <c r="G144" i="16"/>
  <c r="D144" i="16"/>
  <c r="I144" i="16"/>
  <c r="C144" i="16"/>
  <c r="H144" i="16"/>
  <c r="A476" i="13"/>
  <c r="U475" i="13"/>
  <c r="T116" i="13"/>
  <c r="R116" i="13"/>
  <c r="S116" i="13"/>
  <c r="X116" i="13"/>
  <c r="V116" i="13"/>
  <c r="W116" i="13"/>
  <c r="P144" i="16" l="1"/>
  <c r="K144" i="16"/>
  <c r="Q144" i="16"/>
  <c r="AB143" i="16"/>
  <c r="J144" i="16"/>
  <c r="L144" i="16" s="1"/>
  <c r="F144" i="16"/>
  <c r="E144" i="16"/>
  <c r="A477" i="13"/>
  <c r="U476" i="13"/>
  <c r="Y116" i="13"/>
  <c r="G117" i="13" s="1"/>
  <c r="Z116" i="13"/>
  <c r="AA116" i="13"/>
  <c r="N144" i="16" l="1"/>
  <c r="O144" i="16" s="1"/>
  <c r="M144" i="16"/>
  <c r="S144" i="16" s="1"/>
  <c r="A478" i="13"/>
  <c r="U477" i="13"/>
  <c r="B117" i="13"/>
  <c r="I117" i="13"/>
  <c r="D117" i="13"/>
  <c r="H117" i="13"/>
  <c r="C117" i="13"/>
  <c r="R144" i="16" l="1"/>
  <c r="T144" i="16"/>
  <c r="V144" i="16"/>
  <c r="Y144" i="16" s="1"/>
  <c r="X144" i="16"/>
  <c r="W144" i="16"/>
  <c r="Z144" i="16" s="1"/>
  <c r="J117" i="13"/>
  <c r="L117" i="13" s="1"/>
  <c r="A479" i="13"/>
  <c r="U478" i="13"/>
  <c r="F117" i="13"/>
  <c r="E117" i="13"/>
  <c r="P117" i="13"/>
  <c r="Q117" i="13"/>
  <c r="AB116" i="13"/>
  <c r="AA144" i="16" l="1"/>
  <c r="H145" i="16"/>
  <c r="C145" i="16"/>
  <c r="I145" i="16"/>
  <c r="D145" i="16"/>
  <c r="G145" i="16"/>
  <c r="B145" i="16"/>
  <c r="K117" i="13"/>
  <c r="A480" i="13"/>
  <c r="U479" i="13"/>
  <c r="M117" i="13" l="1"/>
  <c r="T117" i="13" s="1"/>
  <c r="N117" i="13"/>
  <c r="O117" i="13" s="1"/>
  <c r="V117" i="13" s="1"/>
  <c r="P145" i="16"/>
  <c r="Q145" i="16"/>
  <c r="K145" i="16"/>
  <c r="AB144" i="16"/>
  <c r="E145" i="16"/>
  <c r="F145" i="16"/>
  <c r="J145" i="16"/>
  <c r="L145" i="16" s="1"/>
  <c r="A481" i="13"/>
  <c r="U480" i="13"/>
  <c r="M145" i="16" l="1"/>
  <c r="T145" i="16" s="1"/>
  <c r="N145" i="16"/>
  <c r="O145" i="16" s="1"/>
  <c r="S117" i="13"/>
  <c r="R117" i="13"/>
  <c r="Y117" i="13" s="1"/>
  <c r="X117" i="13"/>
  <c r="AA117" i="13" s="1"/>
  <c r="W117" i="13"/>
  <c r="A482" i="13"/>
  <c r="U481" i="13"/>
  <c r="Z117" i="13" l="1"/>
  <c r="R145" i="16"/>
  <c r="S145" i="16"/>
  <c r="X145" i="16"/>
  <c r="AA145" i="16" s="1"/>
  <c r="V145" i="16"/>
  <c r="W145" i="16"/>
  <c r="Z145" i="16" s="1"/>
  <c r="A483" i="13"/>
  <c r="U482" i="13"/>
  <c r="B118" i="13"/>
  <c r="G118" i="13"/>
  <c r="D118" i="13"/>
  <c r="I118" i="13"/>
  <c r="C118" i="13"/>
  <c r="H118" i="13"/>
  <c r="Y145" i="16" l="1"/>
  <c r="C146" i="16"/>
  <c r="H146" i="16"/>
  <c r="G146" i="16"/>
  <c r="B146" i="16"/>
  <c r="D146" i="16"/>
  <c r="I146" i="16"/>
  <c r="A484" i="13"/>
  <c r="U483" i="13"/>
  <c r="P118" i="13"/>
  <c r="Q118" i="13"/>
  <c r="AB117" i="13"/>
  <c r="F118" i="13"/>
  <c r="J118" i="13"/>
  <c r="L118" i="13" s="1"/>
  <c r="E118" i="13"/>
  <c r="E146" i="16" l="1"/>
  <c r="J146" i="16"/>
  <c r="L146" i="16" s="1"/>
  <c r="P146" i="16"/>
  <c r="Q146" i="16"/>
  <c r="K146" i="16"/>
  <c r="AB145" i="16"/>
  <c r="F146" i="16"/>
  <c r="K118" i="13"/>
  <c r="A485" i="13"/>
  <c r="U484" i="13"/>
  <c r="N146" i="16" l="1"/>
  <c r="M146" i="16"/>
  <c r="S146" i="16" s="1"/>
  <c r="M118" i="13"/>
  <c r="T118" i="13" s="1"/>
  <c r="N118" i="13"/>
  <c r="O118" i="13" s="1"/>
  <c r="X118" i="13" s="1"/>
  <c r="O146" i="16"/>
  <c r="T146" i="16"/>
  <c r="A486" i="13"/>
  <c r="U485" i="13"/>
  <c r="R146" i="16" l="1"/>
  <c r="W146" i="16"/>
  <c r="Z146" i="16" s="1"/>
  <c r="X146" i="16"/>
  <c r="AA146" i="16" s="1"/>
  <c r="V146" i="16"/>
  <c r="Y146" i="16" s="1"/>
  <c r="R118" i="13"/>
  <c r="V118" i="13"/>
  <c r="A487" i="13"/>
  <c r="U486" i="13"/>
  <c r="W118" i="13"/>
  <c r="S118" i="13"/>
  <c r="AA118" i="13"/>
  <c r="B147" i="16" l="1"/>
  <c r="G147" i="16"/>
  <c r="I147" i="16"/>
  <c r="D147" i="16"/>
  <c r="H147" i="16"/>
  <c r="C147" i="16"/>
  <c r="Y118" i="13"/>
  <c r="G119" i="13" s="1"/>
  <c r="Z118" i="13"/>
  <c r="C119" i="13" s="1"/>
  <c r="A488" i="13"/>
  <c r="U487" i="13"/>
  <c r="I119" i="13"/>
  <c r="D119" i="13"/>
  <c r="P147" i="16" l="1"/>
  <c r="Q147" i="16"/>
  <c r="K147" i="16"/>
  <c r="AB146" i="16"/>
  <c r="F147" i="16"/>
  <c r="J147" i="16"/>
  <c r="L147" i="16" s="1"/>
  <c r="E147" i="16"/>
  <c r="B119" i="13"/>
  <c r="F119" i="13" s="1"/>
  <c r="H119" i="13"/>
  <c r="J119" i="13" s="1"/>
  <c r="L119" i="13" s="1"/>
  <c r="A489" i="13"/>
  <c r="U488" i="13"/>
  <c r="P119" i="13"/>
  <c r="Q119" i="13"/>
  <c r="AB118" i="13"/>
  <c r="N147" i="16" l="1"/>
  <c r="O147" i="16" s="1"/>
  <c r="M147" i="16"/>
  <c r="R147" i="16" s="1"/>
  <c r="E119" i="13"/>
  <c r="K119" i="13"/>
  <c r="A490" i="13"/>
  <c r="U489" i="13"/>
  <c r="S147" i="16" l="1"/>
  <c r="T147" i="16"/>
  <c r="M119" i="13"/>
  <c r="N119" i="13"/>
  <c r="O119" i="13" s="1"/>
  <c r="X147" i="16"/>
  <c r="V147" i="16"/>
  <c r="Y147" i="16" s="1"/>
  <c r="W147" i="16"/>
  <c r="Z147" i="16" s="1"/>
  <c r="A491" i="13"/>
  <c r="U490" i="13"/>
  <c r="AA147" i="16" l="1"/>
  <c r="C148" i="16"/>
  <c r="H148" i="16"/>
  <c r="D148" i="16"/>
  <c r="I148" i="16"/>
  <c r="B148" i="16"/>
  <c r="G148" i="16"/>
  <c r="A492" i="13"/>
  <c r="U491" i="13"/>
  <c r="T119" i="13"/>
  <c r="S119" i="13"/>
  <c r="R119" i="13"/>
  <c r="X119" i="13"/>
  <c r="W119" i="13"/>
  <c r="V119" i="13"/>
  <c r="P148" i="16" l="1"/>
  <c r="Q148" i="16"/>
  <c r="K148" i="16"/>
  <c r="AB147" i="16"/>
  <c r="J148" i="16"/>
  <c r="L148" i="16" s="1"/>
  <c r="E148" i="16"/>
  <c r="F148" i="16"/>
  <c r="A493" i="13"/>
  <c r="U492" i="13"/>
  <c r="Y119" i="13"/>
  <c r="Z119" i="13"/>
  <c r="AA119" i="13"/>
  <c r="N148" i="16" l="1"/>
  <c r="O148" i="16" s="1"/>
  <c r="M148" i="16"/>
  <c r="R148" i="16" s="1"/>
  <c r="A494" i="13"/>
  <c r="U493" i="13"/>
  <c r="C120" i="13"/>
  <c r="H120" i="13"/>
  <c r="I120" i="13"/>
  <c r="D120" i="13"/>
  <c r="G120" i="13"/>
  <c r="B120" i="13"/>
  <c r="T148" i="16" l="1"/>
  <c r="S148" i="16"/>
  <c r="X148" i="16"/>
  <c r="AA148" i="16" s="1"/>
  <c r="W148" i="16"/>
  <c r="V148" i="16"/>
  <c r="Y148" i="16" s="1"/>
  <c r="A495" i="13"/>
  <c r="U494" i="13"/>
  <c r="P120" i="13"/>
  <c r="Q120" i="13"/>
  <c r="AB119" i="13"/>
  <c r="E120" i="13"/>
  <c r="J120" i="13"/>
  <c r="L120" i="13" s="1"/>
  <c r="F120" i="13"/>
  <c r="Z148" i="16" l="1"/>
  <c r="G149" i="16"/>
  <c r="B149" i="16"/>
  <c r="C149" i="16"/>
  <c r="H149" i="16"/>
  <c r="D149" i="16"/>
  <c r="I149" i="16"/>
  <c r="K120" i="13"/>
  <c r="A496" i="13"/>
  <c r="U495" i="13"/>
  <c r="M120" i="13" l="1"/>
  <c r="T120" i="13" s="1"/>
  <c r="N120" i="13"/>
  <c r="O120" i="13" s="1"/>
  <c r="W120" i="13" s="1"/>
  <c r="F149" i="16"/>
  <c r="E149" i="16"/>
  <c r="P149" i="16"/>
  <c r="K149" i="16"/>
  <c r="Q149" i="16"/>
  <c r="AB148" i="16"/>
  <c r="J149" i="16"/>
  <c r="L149" i="16" s="1"/>
  <c r="A497" i="13"/>
  <c r="U496" i="13"/>
  <c r="N149" i="16" l="1"/>
  <c r="O149" i="16" s="1"/>
  <c r="M149" i="16"/>
  <c r="T149" i="16" s="1"/>
  <c r="S120" i="13"/>
  <c r="Z120" i="13" s="1"/>
  <c r="H121" i="13" s="1"/>
  <c r="A498" i="13"/>
  <c r="U497" i="13"/>
  <c r="V120" i="13"/>
  <c r="X120" i="13"/>
  <c r="AA120" i="13" s="1"/>
  <c r="R120" i="13"/>
  <c r="R149" i="16" l="1"/>
  <c r="S149" i="16"/>
  <c r="X149" i="16"/>
  <c r="AA149" i="16" s="1"/>
  <c r="V149" i="16"/>
  <c r="Y149" i="16" s="1"/>
  <c r="W149" i="16"/>
  <c r="C121" i="13"/>
  <c r="A499" i="13"/>
  <c r="U498" i="13"/>
  <c r="Y120" i="13"/>
  <c r="B121" i="13" s="1"/>
  <c r="D121" i="13"/>
  <c r="I121" i="13"/>
  <c r="Z149" i="16" l="1"/>
  <c r="H150" i="16"/>
  <c r="C150" i="16"/>
  <c r="B150" i="16"/>
  <c r="G150" i="16"/>
  <c r="I150" i="16"/>
  <c r="D150" i="16"/>
  <c r="G121" i="13"/>
  <c r="J121" i="13" s="1"/>
  <c r="L121" i="13" s="1"/>
  <c r="A500" i="13"/>
  <c r="U499" i="13"/>
  <c r="E121" i="13"/>
  <c r="F121" i="13"/>
  <c r="P121" i="13"/>
  <c r="Q121" i="13"/>
  <c r="AB120" i="13"/>
  <c r="F150" i="16" l="1"/>
  <c r="J150" i="16"/>
  <c r="L150" i="16" s="1"/>
  <c r="E150" i="16"/>
  <c r="P150" i="16"/>
  <c r="Q150" i="16"/>
  <c r="K150" i="16"/>
  <c r="AB149" i="16"/>
  <c r="K121" i="13"/>
  <c r="A501" i="13"/>
  <c r="U500" i="13"/>
  <c r="N150" i="16" l="1"/>
  <c r="M150" i="16"/>
  <c r="S150" i="16" s="1"/>
  <c r="M121" i="13"/>
  <c r="T121" i="13" s="1"/>
  <c r="N121" i="13"/>
  <c r="O121" i="13" s="1"/>
  <c r="W121" i="13" s="1"/>
  <c r="O150" i="16"/>
  <c r="A502" i="13"/>
  <c r="U501" i="13"/>
  <c r="R150" i="16" l="1"/>
  <c r="T150" i="16"/>
  <c r="W150" i="16"/>
  <c r="Z150" i="16" s="1"/>
  <c r="V150" i="16"/>
  <c r="Y150" i="16" s="1"/>
  <c r="X150" i="16"/>
  <c r="R121" i="13"/>
  <c r="S121" i="13"/>
  <c r="Z121" i="13" s="1"/>
  <c r="H122" i="13" s="1"/>
  <c r="V121" i="13"/>
  <c r="X121" i="13"/>
  <c r="AA121" i="13" s="1"/>
  <c r="A503" i="13"/>
  <c r="U502" i="13"/>
  <c r="AA150" i="16" l="1"/>
  <c r="I151" i="16"/>
  <c r="D151" i="16"/>
  <c r="B151" i="16"/>
  <c r="G151" i="16"/>
  <c r="C151" i="16"/>
  <c r="H151" i="16"/>
  <c r="Y121" i="13"/>
  <c r="G122" i="13" s="1"/>
  <c r="C122" i="13"/>
  <c r="A504" i="13"/>
  <c r="U503" i="13"/>
  <c r="I122" i="13"/>
  <c r="D122" i="13"/>
  <c r="J151" i="16" l="1"/>
  <c r="L151" i="16" s="1"/>
  <c r="E151" i="16"/>
  <c r="P151" i="16"/>
  <c r="K151" i="16"/>
  <c r="Q151" i="16"/>
  <c r="AB150" i="16"/>
  <c r="F151" i="16"/>
  <c r="B122" i="13"/>
  <c r="E122" i="13" s="1"/>
  <c r="A505" i="13"/>
  <c r="U504" i="13"/>
  <c r="J122" i="13"/>
  <c r="L122" i="13" s="1"/>
  <c r="P122" i="13"/>
  <c r="Q122" i="13"/>
  <c r="AB121" i="13"/>
  <c r="N151" i="16" l="1"/>
  <c r="O151" i="16" s="1"/>
  <c r="M151" i="16"/>
  <c r="R151" i="16" s="1"/>
  <c r="F122" i="13"/>
  <c r="K122" i="13"/>
  <c r="A506" i="13"/>
  <c r="U505" i="13"/>
  <c r="S151" i="16" l="1"/>
  <c r="T151" i="16"/>
  <c r="M122" i="13"/>
  <c r="N122" i="13"/>
  <c r="O122" i="13" s="1"/>
  <c r="X122" i="13" s="1"/>
  <c r="W151" i="16"/>
  <c r="Z151" i="16" s="1"/>
  <c r="X151" i="16"/>
  <c r="AA151" i="16" s="1"/>
  <c r="V151" i="16"/>
  <c r="Y151" i="16" s="1"/>
  <c r="T122" i="13"/>
  <c r="A507" i="13"/>
  <c r="U506" i="13"/>
  <c r="G152" i="16" l="1"/>
  <c r="B152" i="16"/>
  <c r="D152" i="16"/>
  <c r="I152" i="16"/>
  <c r="H152" i="16"/>
  <c r="C152" i="16"/>
  <c r="V122" i="13"/>
  <c r="A508" i="13"/>
  <c r="U507" i="13"/>
  <c r="W122" i="13"/>
  <c r="R122" i="13"/>
  <c r="S122" i="13"/>
  <c r="AA122" i="13"/>
  <c r="E152" i="16" l="1"/>
  <c r="P152" i="16"/>
  <c r="Q152" i="16"/>
  <c r="K152" i="16"/>
  <c r="AB151" i="16"/>
  <c r="F152" i="16"/>
  <c r="J152" i="16"/>
  <c r="L152" i="16" s="1"/>
  <c r="Y122" i="13"/>
  <c r="G123" i="13" s="1"/>
  <c r="A509" i="13"/>
  <c r="U508" i="13"/>
  <c r="Z122" i="13"/>
  <c r="H123" i="13" s="1"/>
  <c r="D123" i="13"/>
  <c r="I123" i="13"/>
  <c r="N152" i="16" l="1"/>
  <c r="O152" i="16" s="1"/>
  <c r="M152" i="16"/>
  <c r="T152" i="16" s="1"/>
  <c r="B123" i="13"/>
  <c r="A510" i="13"/>
  <c r="U509" i="13"/>
  <c r="C123" i="13"/>
  <c r="J123" i="13"/>
  <c r="L123" i="13" s="1"/>
  <c r="P123" i="13"/>
  <c r="Q123" i="13"/>
  <c r="AB122" i="13"/>
  <c r="S152" i="16" l="1"/>
  <c r="R152" i="16"/>
  <c r="W152" i="16"/>
  <c r="Z152" i="16" s="1"/>
  <c r="V152" i="16"/>
  <c r="X152" i="16"/>
  <c r="AA152" i="16" s="1"/>
  <c r="K123" i="13"/>
  <c r="E123" i="13"/>
  <c r="A511" i="13"/>
  <c r="U510" i="13"/>
  <c r="F123" i="13"/>
  <c r="Y152" i="16" l="1"/>
  <c r="M123" i="13"/>
  <c r="N123" i="13"/>
  <c r="O123" i="13" s="1"/>
  <c r="I153" i="16"/>
  <c r="D153" i="16"/>
  <c r="B153" i="16"/>
  <c r="G153" i="16"/>
  <c r="C153" i="16"/>
  <c r="H153" i="16"/>
  <c r="A512" i="13"/>
  <c r="U511" i="13"/>
  <c r="J153" i="16" l="1"/>
  <c r="L153" i="16" s="1"/>
  <c r="E153" i="16"/>
  <c r="P153" i="16"/>
  <c r="K153" i="16"/>
  <c r="Q153" i="16"/>
  <c r="AB152" i="16"/>
  <c r="F153" i="16"/>
  <c r="A513" i="13"/>
  <c r="U512" i="13"/>
  <c r="S123" i="13"/>
  <c r="R123" i="13"/>
  <c r="T123" i="13"/>
  <c r="W123" i="13"/>
  <c r="X123" i="13"/>
  <c r="V123" i="13"/>
  <c r="M153" i="16" l="1"/>
  <c r="S153" i="16" s="1"/>
  <c r="N153" i="16"/>
  <c r="O153" i="16" s="1"/>
  <c r="R153" i="16"/>
  <c r="T153" i="16"/>
  <c r="A514" i="13"/>
  <c r="U513" i="13"/>
  <c r="AA123" i="13"/>
  <c r="I124" i="13" s="1"/>
  <c r="Y123" i="13"/>
  <c r="Z123" i="13"/>
  <c r="W153" i="16" l="1"/>
  <c r="Z153" i="16" s="1"/>
  <c r="X153" i="16"/>
  <c r="AA153" i="16" s="1"/>
  <c r="V153" i="16"/>
  <c r="Y153" i="16" s="1"/>
  <c r="A515" i="13"/>
  <c r="U514" i="13"/>
  <c r="D124" i="13"/>
  <c r="P124" i="13" s="1"/>
  <c r="G124" i="13"/>
  <c r="B124" i="13"/>
  <c r="C124" i="13"/>
  <c r="H124" i="13"/>
  <c r="D154" i="16" l="1"/>
  <c r="I154" i="16"/>
  <c r="H154" i="16"/>
  <c r="C154" i="16"/>
  <c r="G154" i="16"/>
  <c r="B154" i="16"/>
  <c r="A516" i="13"/>
  <c r="U515" i="13"/>
  <c r="Q124" i="13"/>
  <c r="AB123" i="13"/>
  <c r="F124" i="13"/>
  <c r="E124" i="13"/>
  <c r="J124" i="13"/>
  <c r="L124" i="13" s="1"/>
  <c r="F154" i="16" l="1"/>
  <c r="E154" i="16"/>
  <c r="J154" i="16"/>
  <c r="L154" i="16" s="1"/>
  <c r="P154" i="16"/>
  <c r="Q154" i="16"/>
  <c r="K154" i="16"/>
  <c r="AB153" i="16"/>
  <c r="K124" i="13"/>
  <c r="A517" i="13"/>
  <c r="U516" i="13"/>
  <c r="N154" i="16" l="1"/>
  <c r="M154" i="16"/>
  <c r="S154" i="16" s="1"/>
  <c r="M124" i="13"/>
  <c r="S124" i="13" s="1"/>
  <c r="N124" i="13"/>
  <c r="O124" i="13" s="1"/>
  <c r="V124" i="13" s="1"/>
  <c r="O154" i="16"/>
  <c r="A518" i="13"/>
  <c r="U517" i="13"/>
  <c r="R154" i="16" l="1"/>
  <c r="T154" i="16"/>
  <c r="W154" i="16"/>
  <c r="Z154" i="16" s="1"/>
  <c r="X154" i="16"/>
  <c r="AA154" i="16" s="1"/>
  <c r="V154" i="16"/>
  <c r="Y154" i="16" s="1"/>
  <c r="X124" i="13"/>
  <c r="W124" i="13"/>
  <c r="Z124" i="13" s="1"/>
  <c r="H125" i="13" s="1"/>
  <c r="A519" i="13"/>
  <c r="U518" i="13"/>
  <c r="R124" i="13"/>
  <c r="Y124" i="13" s="1"/>
  <c r="T124" i="13"/>
  <c r="G155" i="16" l="1"/>
  <c r="B155" i="16"/>
  <c r="C155" i="16"/>
  <c r="H155" i="16"/>
  <c r="D155" i="16"/>
  <c r="I155" i="16"/>
  <c r="AA124" i="13"/>
  <c r="I125" i="13" s="1"/>
  <c r="C125" i="13"/>
  <c r="A520" i="13"/>
  <c r="U519" i="13"/>
  <c r="B125" i="13"/>
  <c r="G125" i="13"/>
  <c r="F155" i="16" l="1"/>
  <c r="E155" i="16"/>
  <c r="P155" i="16"/>
  <c r="Q155" i="16"/>
  <c r="K155" i="16"/>
  <c r="AB154" i="16"/>
  <c r="J155" i="16"/>
  <c r="L155" i="16" s="1"/>
  <c r="D125" i="13"/>
  <c r="P125" i="13" s="1"/>
  <c r="A521" i="13"/>
  <c r="U520" i="13"/>
  <c r="J125" i="13"/>
  <c r="L125" i="13" s="1"/>
  <c r="E125" i="13"/>
  <c r="F125" i="13"/>
  <c r="N155" i="16" l="1"/>
  <c r="O155" i="16" s="1"/>
  <c r="M155" i="16"/>
  <c r="S155" i="16" s="1"/>
  <c r="AB124" i="13"/>
  <c r="Q125" i="13"/>
  <c r="K125" i="13"/>
  <c r="A522" i="13"/>
  <c r="U521" i="13"/>
  <c r="R155" i="16" l="1"/>
  <c r="T155" i="16"/>
  <c r="M125" i="13"/>
  <c r="S125" i="13" s="1"/>
  <c r="N125" i="13"/>
  <c r="O125" i="13" s="1"/>
  <c r="W125" i="13" s="1"/>
  <c r="X155" i="16"/>
  <c r="AA155" i="16" s="1"/>
  <c r="V155" i="16"/>
  <c r="Y155" i="16" s="1"/>
  <c r="W155" i="16"/>
  <c r="Z155" i="16" s="1"/>
  <c r="A523" i="13"/>
  <c r="U522" i="13"/>
  <c r="B156" i="16" l="1"/>
  <c r="G156" i="16"/>
  <c r="D156" i="16"/>
  <c r="I156" i="16"/>
  <c r="H156" i="16"/>
  <c r="C156" i="16"/>
  <c r="T125" i="13"/>
  <c r="X125" i="13"/>
  <c r="V125" i="13"/>
  <c r="A524" i="13"/>
  <c r="U523" i="13"/>
  <c r="Z125" i="13"/>
  <c r="C126" i="13" s="1"/>
  <c r="R125" i="13"/>
  <c r="P156" i="16" l="1"/>
  <c r="K156" i="16"/>
  <c r="Q156" i="16"/>
  <c r="AB155" i="16"/>
  <c r="F156" i="16"/>
  <c r="J156" i="16"/>
  <c r="L156" i="16" s="1"/>
  <c r="E156" i="16"/>
  <c r="AA125" i="13"/>
  <c r="I126" i="13" s="1"/>
  <c r="H126" i="13"/>
  <c r="Y125" i="13"/>
  <c r="G126" i="13" s="1"/>
  <c r="A525" i="13"/>
  <c r="U524" i="13"/>
  <c r="N156" i="16" l="1"/>
  <c r="M156" i="16"/>
  <c r="T156" i="16" s="1"/>
  <c r="O156" i="16"/>
  <c r="D126" i="13"/>
  <c r="AB125" i="13" s="1"/>
  <c r="B126" i="13"/>
  <c r="F126" i="13" s="1"/>
  <c r="A526" i="13"/>
  <c r="U525" i="13"/>
  <c r="J126" i="13"/>
  <c r="L126" i="13" s="1"/>
  <c r="R156" i="16" l="1"/>
  <c r="S156" i="16"/>
  <c r="W156" i="16"/>
  <c r="X156" i="16"/>
  <c r="AA156" i="16" s="1"/>
  <c r="V156" i="16"/>
  <c r="Y156" i="16" s="1"/>
  <c r="P126" i="13"/>
  <c r="Q126" i="13"/>
  <c r="E126" i="13"/>
  <c r="K126" i="13"/>
  <c r="A527" i="13"/>
  <c r="U526" i="13"/>
  <c r="Z156" i="16" l="1"/>
  <c r="M126" i="13"/>
  <c r="S126" i="13" s="1"/>
  <c r="N126" i="13"/>
  <c r="O126" i="13" s="1"/>
  <c r="V126" i="13" s="1"/>
  <c r="B157" i="16"/>
  <c r="G157" i="16"/>
  <c r="I157" i="16"/>
  <c r="D157" i="16"/>
  <c r="C157" i="16"/>
  <c r="H157" i="16"/>
  <c r="A528" i="13"/>
  <c r="U527" i="13"/>
  <c r="P157" i="16" l="1"/>
  <c r="K157" i="16"/>
  <c r="Q157" i="16"/>
  <c r="AB156" i="16"/>
  <c r="J157" i="16"/>
  <c r="L157" i="16" s="1"/>
  <c r="F157" i="16"/>
  <c r="E157" i="16"/>
  <c r="R126" i="13"/>
  <c r="Y126" i="13" s="1"/>
  <c r="X126" i="13"/>
  <c r="W126" i="13"/>
  <c r="Z126" i="13" s="1"/>
  <c r="H127" i="13" s="1"/>
  <c r="A529" i="13"/>
  <c r="U528" i="13"/>
  <c r="T126" i="13"/>
  <c r="N157" i="16" l="1"/>
  <c r="O157" i="16" s="1"/>
  <c r="M157" i="16"/>
  <c r="T157" i="16" s="1"/>
  <c r="AA126" i="13"/>
  <c r="I127" i="13" s="1"/>
  <c r="A530" i="13"/>
  <c r="U529" i="13"/>
  <c r="C127" i="13"/>
  <c r="B127" i="13"/>
  <c r="G127" i="13"/>
  <c r="S157" i="16" l="1"/>
  <c r="R157" i="16"/>
  <c r="X157" i="16"/>
  <c r="AA157" i="16" s="1"/>
  <c r="V157" i="16"/>
  <c r="W157" i="16"/>
  <c r="Z157" i="16" s="1"/>
  <c r="D127" i="13"/>
  <c r="P127" i="13" s="1"/>
  <c r="A531" i="13"/>
  <c r="U530" i="13"/>
  <c r="E127" i="13"/>
  <c r="F127" i="13"/>
  <c r="J127" i="13"/>
  <c r="L127" i="13" s="1"/>
  <c r="Y157" i="16" l="1"/>
  <c r="H158" i="16"/>
  <c r="C158" i="16"/>
  <c r="G158" i="16"/>
  <c r="B158" i="16"/>
  <c r="I158" i="16"/>
  <c r="D158" i="16"/>
  <c r="AB126" i="13"/>
  <c r="Q127" i="13"/>
  <c r="K127" i="13"/>
  <c r="A532" i="13"/>
  <c r="U531" i="13"/>
  <c r="M127" i="13" l="1"/>
  <c r="N127" i="13"/>
  <c r="O127" i="13" s="1"/>
  <c r="F158" i="16"/>
  <c r="E158" i="16"/>
  <c r="J158" i="16"/>
  <c r="L158" i="16" s="1"/>
  <c r="P158" i="16"/>
  <c r="Q158" i="16"/>
  <c r="K158" i="16"/>
  <c r="AB157" i="16"/>
  <c r="A533" i="13"/>
  <c r="U532" i="13"/>
  <c r="N158" i="16" l="1"/>
  <c r="M158" i="16"/>
  <c r="S158" i="16" s="1"/>
  <c r="O158" i="16"/>
  <c r="A534" i="13"/>
  <c r="U533" i="13"/>
  <c r="V127" i="13"/>
  <c r="W127" i="13"/>
  <c r="X127" i="13"/>
  <c r="R127" i="13"/>
  <c r="S127" i="13"/>
  <c r="T127" i="13"/>
  <c r="T158" i="16" l="1"/>
  <c r="R158" i="16"/>
  <c r="V158" i="16"/>
  <c r="Y158" i="16" s="1"/>
  <c r="X158" i="16"/>
  <c r="AA158" i="16" s="1"/>
  <c r="W158" i="16"/>
  <c r="Z158" i="16" s="1"/>
  <c r="A535" i="13"/>
  <c r="U534" i="13"/>
  <c r="Z127" i="13"/>
  <c r="H128" i="13" s="1"/>
  <c r="Y127" i="13"/>
  <c r="AA127" i="13"/>
  <c r="C159" i="16" l="1"/>
  <c r="H159" i="16"/>
  <c r="I159" i="16"/>
  <c r="D159" i="16"/>
  <c r="G159" i="16"/>
  <c r="B159" i="16"/>
  <c r="A536" i="13"/>
  <c r="U535" i="13"/>
  <c r="C128" i="13"/>
  <c r="D128" i="13"/>
  <c r="I128" i="13"/>
  <c r="G128" i="13"/>
  <c r="B128" i="13"/>
  <c r="P159" i="16" l="1"/>
  <c r="K159" i="16"/>
  <c r="Q159" i="16"/>
  <c r="AB158" i="16"/>
  <c r="E159" i="16"/>
  <c r="J159" i="16"/>
  <c r="L159" i="16" s="1"/>
  <c r="F159" i="16"/>
  <c r="F128" i="13"/>
  <c r="A537" i="13"/>
  <c r="U536" i="13"/>
  <c r="J128" i="13"/>
  <c r="L128" i="13" s="1"/>
  <c r="P128" i="13"/>
  <c r="Q128" i="13"/>
  <c r="AB127" i="13"/>
  <c r="E128" i="13"/>
  <c r="N159" i="16" l="1"/>
  <c r="O159" i="16" s="1"/>
  <c r="M159" i="16"/>
  <c r="T159" i="16" s="1"/>
  <c r="K128" i="13"/>
  <c r="A538" i="13"/>
  <c r="U537" i="13"/>
  <c r="S159" i="16" l="1"/>
  <c r="R159" i="16"/>
  <c r="M128" i="13"/>
  <c r="N128" i="13"/>
  <c r="O128" i="13" s="1"/>
  <c r="X159" i="16"/>
  <c r="AA159" i="16" s="1"/>
  <c r="W159" i="16"/>
  <c r="Z159" i="16" s="1"/>
  <c r="V159" i="16"/>
  <c r="Y159" i="16" s="1"/>
  <c r="A539" i="13"/>
  <c r="U538" i="13"/>
  <c r="B160" i="16" l="1"/>
  <c r="G160" i="16"/>
  <c r="C160" i="16"/>
  <c r="H160" i="16"/>
  <c r="I160" i="16"/>
  <c r="D160" i="16"/>
  <c r="A540" i="13"/>
  <c r="U539" i="13"/>
  <c r="V128" i="13"/>
  <c r="W128" i="13"/>
  <c r="X128" i="13"/>
  <c r="R128" i="13"/>
  <c r="S128" i="13"/>
  <c r="T128" i="13"/>
  <c r="F160" i="16" l="1"/>
  <c r="P160" i="16"/>
  <c r="Q160" i="16"/>
  <c r="K160" i="16"/>
  <c r="AB159" i="16"/>
  <c r="J160" i="16"/>
  <c r="L160" i="16" s="1"/>
  <c r="E160" i="16"/>
  <c r="A541" i="13"/>
  <c r="U540" i="13"/>
  <c r="Z128" i="13"/>
  <c r="C129" i="13" s="1"/>
  <c r="Y128" i="13"/>
  <c r="AA128" i="13"/>
  <c r="N160" i="16" l="1"/>
  <c r="O160" i="16" s="1"/>
  <c r="M160" i="16"/>
  <c r="R160" i="16" s="1"/>
  <c r="H129" i="13"/>
  <c r="A542" i="13"/>
  <c r="U541" i="13"/>
  <c r="D129" i="13"/>
  <c r="I129" i="13"/>
  <c r="G129" i="13"/>
  <c r="B129" i="13"/>
  <c r="F129" i="13" s="1"/>
  <c r="S160" i="16" l="1"/>
  <c r="T160" i="16"/>
  <c r="W160" i="16"/>
  <c r="Z160" i="16" s="1"/>
  <c r="V160" i="16"/>
  <c r="Y160" i="16" s="1"/>
  <c r="X160" i="16"/>
  <c r="A543" i="13"/>
  <c r="U542" i="13"/>
  <c r="J129" i="13"/>
  <c r="L129" i="13" s="1"/>
  <c r="P129" i="13"/>
  <c r="Q129" i="13"/>
  <c r="AB128" i="13"/>
  <c r="E129" i="13"/>
  <c r="AA160" i="16" l="1"/>
  <c r="B161" i="16"/>
  <c r="G161" i="16"/>
  <c r="D161" i="16"/>
  <c r="I161" i="16"/>
  <c r="H161" i="16"/>
  <c r="C161" i="16"/>
  <c r="K129" i="13"/>
  <c r="A544" i="13"/>
  <c r="U543" i="13"/>
  <c r="M129" i="13" l="1"/>
  <c r="N129" i="13"/>
  <c r="O129" i="13" s="1"/>
  <c r="F161" i="16"/>
  <c r="P161" i="16"/>
  <c r="K161" i="16"/>
  <c r="Q161" i="16"/>
  <c r="AB160" i="16"/>
  <c r="J161" i="16"/>
  <c r="L161" i="16" s="1"/>
  <c r="E161" i="16"/>
  <c r="A545" i="13"/>
  <c r="U544" i="13"/>
  <c r="M161" i="16" l="1"/>
  <c r="R161" i="16" s="1"/>
  <c r="N161" i="16"/>
  <c r="O161" i="16" s="1"/>
  <c r="A546" i="13"/>
  <c r="U545" i="13"/>
  <c r="R129" i="13"/>
  <c r="S129" i="13"/>
  <c r="T129" i="13"/>
  <c r="V129" i="13"/>
  <c r="W129" i="13"/>
  <c r="X129" i="13"/>
  <c r="T161" i="16" l="1"/>
  <c r="S161" i="16"/>
  <c r="X161" i="16"/>
  <c r="AA161" i="16" s="1"/>
  <c r="V161" i="16"/>
  <c r="Y161" i="16" s="1"/>
  <c r="W161" i="16"/>
  <c r="A547" i="13"/>
  <c r="U546" i="13"/>
  <c r="AA129" i="13"/>
  <c r="Z129" i="13"/>
  <c r="Y129" i="13"/>
  <c r="Z161" i="16" l="1"/>
  <c r="C162" i="16"/>
  <c r="H162" i="16"/>
  <c r="B162" i="16"/>
  <c r="G162" i="16"/>
  <c r="I162" i="16"/>
  <c r="D162" i="16"/>
  <c r="A548" i="13"/>
  <c r="U547" i="13"/>
  <c r="G130" i="13"/>
  <c r="B130" i="13"/>
  <c r="C130" i="13"/>
  <c r="H130" i="13"/>
  <c r="D130" i="13"/>
  <c r="I130" i="13"/>
  <c r="J162" i="16" l="1"/>
  <c r="L162" i="16" s="1"/>
  <c r="P162" i="16"/>
  <c r="K162" i="16"/>
  <c r="Q162" i="16"/>
  <c r="AB161" i="16"/>
  <c r="E162" i="16"/>
  <c r="F162" i="16"/>
  <c r="A549" i="13"/>
  <c r="U548" i="13"/>
  <c r="F130" i="13"/>
  <c r="E130" i="13"/>
  <c r="P130" i="13"/>
  <c r="Q130" i="13"/>
  <c r="AB129" i="13"/>
  <c r="J130" i="13"/>
  <c r="L130" i="13" s="1"/>
  <c r="N162" i="16" l="1"/>
  <c r="O162" i="16" s="1"/>
  <c r="M162" i="16"/>
  <c r="T162" i="16" s="1"/>
  <c r="K130" i="13"/>
  <c r="A550" i="13"/>
  <c r="U549" i="13"/>
  <c r="S162" i="16" l="1"/>
  <c r="R162" i="16"/>
  <c r="M130" i="13"/>
  <c r="N130" i="13"/>
  <c r="O130" i="13" s="1"/>
  <c r="V162" i="16"/>
  <c r="X162" i="16"/>
  <c r="AA162" i="16" s="1"/>
  <c r="W162" i="16"/>
  <c r="Z162" i="16" s="1"/>
  <c r="A551" i="13"/>
  <c r="U550" i="13"/>
  <c r="Y162" i="16" l="1"/>
  <c r="H163" i="16"/>
  <c r="C163" i="16"/>
  <c r="D163" i="16"/>
  <c r="I163" i="16"/>
  <c r="G163" i="16"/>
  <c r="B163" i="16"/>
  <c r="A552" i="13"/>
  <c r="U551" i="13"/>
  <c r="V130" i="13"/>
  <c r="W130" i="13"/>
  <c r="X130" i="13"/>
  <c r="R130" i="13"/>
  <c r="S130" i="13"/>
  <c r="T130" i="13"/>
  <c r="E163" i="16" l="1"/>
  <c r="P163" i="16"/>
  <c r="Q163" i="16"/>
  <c r="K163" i="16"/>
  <c r="AB162" i="16"/>
  <c r="F163" i="16"/>
  <c r="J163" i="16"/>
  <c r="L163" i="16" s="1"/>
  <c r="Z130" i="13"/>
  <c r="H131" i="13" s="1"/>
  <c r="A553" i="13"/>
  <c r="U552" i="13"/>
  <c r="Y130" i="13"/>
  <c r="AA130" i="13"/>
  <c r="N163" i="16" l="1"/>
  <c r="O163" i="16" s="1"/>
  <c r="M163" i="16"/>
  <c r="R163" i="16" s="1"/>
  <c r="C131" i="13"/>
  <c r="A554" i="13"/>
  <c r="U553" i="13"/>
  <c r="I131" i="13"/>
  <c r="D131" i="13"/>
  <c r="B131" i="13"/>
  <c r="G131" i="13"/>
  <c r="T163" i="16" l="1"/>
  <c r="S163" i="16"/>
  <c r="W163" i="16"/>
  <c r="X163" i="16"/>
  <c r="AA163" i="16" s="1"/>
  <c r="V163" i="16"/>
  <c r="Y163" i="16" s="1"/>
  <c r="A555" i="13"/>
  <c r="U554" i="13"/>
  <c r="J131" i="13"/>
  <c r="L131" i="13" s="1"/>
  <c r="E131" i="13"/>
  <c r="P131" i="13"/>
  <c r="Q131" i="13"/>
  <c r="AB130" i="13"/>
  <c r="F131" i="13"/>
  <c r="Z163" i="16" l="1"/>
  <c r="H164" i="16" s="1"/>
  <c r="B164" i="16"/>
  <c r="G164" i="16"/>
  <c r="I164" i="16"/>
  <c r="D164" i="16"/>
  <c r="K131" i="13"/>
  <c r="A556" i="13"/>
  <c r="U555" i="13"/>
  <c r="C164" i="16" l="1"/>
  <c r="M131" i="13"/>
  <c r="N131" i="13"/>
  <c r="O131" i="13" s="1"/>
  <c r="X131" i="13" s="1"/>
  <c r="J164" i="16"/>
  <c r="L164" i="16" s="1"/>
  <c r="E164" i="16"/>
  <c r="P164" i="16"/>
  <c r="K164" i="16"/>
  <c r="Q164" i="16"/>
  <c r="AB163" i="16"/>
  <c r="F164" i="16"/>
  <c r="T131" i="13"/>
  <c r="A557" i="13"/>
  <c r="U556" i="13"/>
  <c r="N164" i="16" l="1"/>
  <c r="O164" i="16" s="1"/>
  <c r="M164" i="16"/>
  <c r="T164" i="16" s="1"/>
  <c r="S131" i="13"/>
  <c r="R131" i="13"/>
  <c r="W131" i="13"/>
  <c r="V131" i="13"/>
  <c r="A558" i="13"/>
  <c r="U557" i="13"/>
  <c r="AA131" i="13"/>
  <c r="S164" i="16" l="1"/>
  <c r="R164" i="16"/>
  <c r="W164" i="16"/>
  <c r="Z164" i="16" s="1"/>
  <c r="X164" i="16"/>
  <c r="AA164" i="16" s="1"/>
  <c r="V164" i="16"/>
  <c r="Y131" i="13"/>
  <c r="G132" i="13" s="1"/>
  <c r="Z131" i="13"/>
  <c r="H132" i="13" s="1"/>
  <c r="A559" i="13"/>
  <c r="U558" i="13"/>
  <c r="D132" i="13"/>
  <c r="I132" i="13"/>
  <c r="Y164" i="16" l="1"/>
  <c r="G165" i="16"/>
  <c r="B165" i="16"/>
  <c r="H165" i="16"/>
  <c r="C165" i="16"/>
  <c r="D165" i="16"/>
  <c r="I165" i="16"/>
  <c r="B132" i="13"/>
  <c r="C132" i="13"/>
  <c r="A560" i="13"/>
  <c r="U559" i="13"/>
  <c r="J132" i="13"/>
  <c r="L132" i="13" s="1"/>
  <c r="P132" i="13"/>
  <c r="Q132" i="13"/>
  <c r="AB131" i="13"/>
  <c r="F165" i="16" l="1"/>
  <c r="E165" i="16"/>
  <c r="P165" i="16"/>
  <c r="K165" i="16"/>
  <c r="Q165" i="16"/>
  <c r="AB164" i="16"/>
  <c r="J165" i="16"/>
  <c r="L165" i="16" s="1"/>
  <c r="K132" i="13"/>
  <c r="F132" i="13"/>
  <c r="E132" i="13"/>
  <c r="A561" i="13"/>
  <c r="U560" i="13"/>
  <c r="N165" i="16" l="1"/>
  <c r="O165" i="16" s="1"/>
  <c r="M165" i="16"/>
  <c r="R165" i="16" s="1"/>
  <c r="M132" i="13"/>
  <c r="N132" i="13"/>
  <c r="O132" i="13" s="1"/>
  <c r="A562" i="13"/>
  <c r="U561" i="13"/>
  <c r="T165" i="16" l="1"/>
  <c r="S165" i="16"/>
  <c r="X165" i="16"/>
  <c r="AA165" i="16" s="1"/>
  <c r="V165" i="16"/>
  <c r="Y165" i="16" s="1"/>
  <c r="W165" i="16"/>
  <c r="A563" i="13"/>
  <c r="U562" i="13"/>
  <c r="V132" i="13"/>
  <c r="W132" i="13"/>
  <c r="X132" i="13"/>
  <c r="R132" i="13"/>
  <c r="S132" i="13"/>
  <c r="T132" i="13"/>
  <c r="Z165" i="16" l="1"/>
  <c r="C166" i="16" s="1"/>
  <c r="B166" i="16"/>
  <c r="G166" i="16"/>
  <c r="D166" i="16"/>
  <c r="I166" i="16"/>
  <c r="A564" i="13"/>
  <c r="U563" i="13"/>
  <c r="Z132" i="13"/>
  <c r="C133" i="13" s="1"/>
  <c r="Y132" i="13"/>
  <c r="AA132" i="13"/>
  <c r="H166" i="16" l="1"/>
  <c r="J166" i="16" s="1"/>
  <c r="L166" i="16" s="1"/>
  <c r="E166" i="16"/>
  <c r="P166" i="16"/>
  <c r="K166" i="16"/>
  <c r="Q166" i="16"/>
  <c r="AB165" i="16"/>
  <c r="F166" i="16"/>
  <c r="A565" i="13"/>
  <c r="U564" i="13"/>
  <c r="H133" i="13"/>
  <c r="D133" i="13"/>
  <c r="I133" i="13"/>
  <c r="G133" i="13"/>
  <c r="B133" i="13"/>
  <c r="F133" i="13" s="1"/>
  <c r="N166" i="16" l="1"/>
  <c r="M166" i="16"/>
  <c r="R166" i="16" s="1"/>
  <c r="O166" i="16"/>
  <c r="A566" i="13"/>
  <c r="U565" i="13"/>
  <c r="J133" i="13"/>
  <c r="L133" i="13" s="1"/>
  <c r="P133" i="13"/>
  <c r="Q133" i="13"/>
  <c r="AB132" i="13"/>
  <c r="E133" i="13"/>
  <c r="T166" i="16" l="1"/>
  <c r="S166" i="16"/>
  <c r="W166" i="16"/>
  <c r="Z166" i="16" s="1"/>
  <c r="X166" i="16"/>
  <c r="AA166" i="16" s="1"/>
  <c r="V166" i="16"/>
  <c r="Y166" i="16" s="1"/>
  <c r="K133" i="13"/>
  <c r="A567" i="13"/>
  <c r="U566" i="13"/>
  <c r="M133" i="13" l="1"/>
  <c r="N133" i="13"/>
  <c r="O133" i="13" s="1"/>
  <c r="B167" i="16"/>
  <c r="G167" i="16"/>
  <c r="H167" i="16"/>
  <c r="C167" i="16"/>
  <c r="I167" i="16"/>
  <c r="D167" i="16"/>
  <c r="A568" i="13"/>
  <c r="U567" i="13"/>
  <c r="F167" i="16" l="1"/>
  <c r="P167" i="16"/>
  <c r="Q167" i="16"/>
  <c r="K167" i="16"/>
  <c r="AB166" i="16"/>
  <c r="J167" i="16"/>
  <c r="L167" i="16" s="1"/>
  <c r="E167" i="16"/>
  <c r="A569" i="13"/>
  <c r="U568" i="13"/>
  <c r="V133" i="13"/>
  <c r="W133" i="13"/>
  <c r="X133" i="13"/>
  <c r="R133" i="13"/>
  <c r="S133" i="13"/>
  <c r="T133" i="13"/>
  <c r="N167" i="16" l="1"/>
  <c r="O167" i="16" s="1"/>
  <c r="M167" i="16"/>
  <c r="R167" i="16" s="1"/>
  <c r="A570" i="13"/>
  <c r="U569" i="13"/>
  <c r="Z133" i="13"/>
  <c r="H134" i="13" s="1"/>
  <c r="Y133" i="13"/>
  <c r="AA133" i="13"/>
  <c r="T167" i="16" l="1"/>
  <c r="S167" i="16"/>
  <c r="X167" i="16"/>
  <c r="AA167" i="16" s="1"/>
  <c r="V167" i="16"/>
  <c r="Y167" i="16" s="1"/>
  <c r="W167" i="16"/>
  <c r="Z167" i="16" s="1"/>
  <c r="A571" i="13"/>
  <c r="U570" i="13"/>
  <c r="C134" i="13"/>
  <c r="D134" i="13"/>
  <c r="I134" i="13"/>
  <c r="G134" i="13"/>
  <c r="B134" i="13"/>
  <c r="H168" i="16" l="1"/>
  <c r="C168" i="16"/>
  <c r="B168" i="16"/>
  <c r="G168" i="16"/>
  <c r="D168" i="16"/>
  <c r="I168" i="16"/>
  <c r="F134" i="13"/>
  <c r="A572" i="13"/>
  <c r="U571" i="13"/>
  <c r="J134" i="13"/>
  <c r="L134" i="13" s="1"/>
  <c r="P134" i="13"/>
  <c r="Q134" i="13"/>
  <c r="AB133" i="13"/>
  <c r="E134" i="13"/>
  <c r="J168" i="16" l="1"/>
  <c r="L168" i="16" s="1"/>
  <c r="E168" i="16"/>
  <c r="F168" i="16"/>
  <c r="P168" i="16"/>
  <c r="K168" i="16"/>
  <c r="Q168" i="16"/>
  <c r="AB167" i="16"/>
  <c r="K134" i="13"/>
  <c r="A573" i="13"/>
  <c r="U572" i="13"/>
  <c r="N168" i="16" l="1"/>
  <c r="O168" i="16" s="1"/>
  <c r="M168" i="16"/>
  <c r="R168" i="16" s="1"/>
  <c r="M134" i="13"/>
  <c r="N134" i="13"/>
  <c r="O134" i="13" s="1"/>
  <c r="A574" i="13"/>
  <c r="U573" i="13"/>
  <c r="S168" i="16" l="1"/>
  <c r="T168" i="16"/>
  <c r="W168" i="16"/>
  <c r="Z168" i="16" s="1"/>
  <c r="V168" i="16"/>
  <c r="Y168" i="16" s="1"/>
  <c r="X168" i="16"/>
  <c r="A575" i="13"/>
  <c r="U574" i="13"/>
  <c r="V134" i="13"/>
  <c r="W134" i="13"/>
  <c r="X134" i="13"/>
  <c r="R134" i="13"/>
  <c r="S134" i="13"/>
  <c r="T134" i="13"/>
  <c r="AA168" i="16" l="1"/>
  <c r="I169" i="16"/>
  <c r="D169" i="16"/>
  <c r="G169" i="16"/>
  <c r="B169" i="16"/>
  <c r="C169" i="16"/>
  <c r="H169" i="16"/>
  <c r="A576" i="13"/>
  <c r="U575" i="13"/>
  <c r="Z134" i="13"/>
  <c r="H135" i="13" s="1"/>
  <c r="Y134" i="13"/>
  <c r="AA134" i="13"/>
  <c r="E169" i="16" l="1"/>
  <c r="J169" i="16"/>
  <c r="L169" i="16" s="1"/>
  <c r="P169" i="16"/>
  <c r="K169" i="16"/>
  <c r="Q169" i="16"/>
  <c r="AB168" i="16"/>
  <c r="F169" i="16"/>
  <c r="A577" i="13"/>
  <c r="U576" i="13"/>
  <c r="C135" i="13"/>
  <c r="D135" i="13"/>
  <c r="I135" i="13"/>
  <c r="G135" i="13"/>
  <c r="B135" i="13"/>
  <c r="M169" i="16" l="1"/>
  <c r="R169" i="16" s="1"/>
  <c r="N169" i="16"/>
  <c r="O169" i="16" s="1"/>
  <c r="F135" i="13"/>
  <c r="A578" i="13"/>
  <c r="U577" i="13"/>
  <c r="J135" i="13"/>
  <c r="L135" i="13" s="1"/>
  <c r="P135" i="13"/>
  <c r="Q135" i="13"/>
  <c r="AB134" i="13"/>
  <c r="E135" i="13"/>
  <c r="T169" i="16" l="1"/>
  <c r="S169" i="16"/>
  <c r="X169" i="16"/>
  <c r="V169" i="16"/>
  <c r="Y169" i="16" s="1"/>
  <c r="W169" i="16"/>
  <c r="Z169" i="16" s="1"/>
  <c r="K135" i="13"/>
  <c r="A579" i="13"/>
  <c r="U578" i="13"/>
  <c r="AA169" i="16" l="1"/>
  <c r="M135" i="13"/>
  <c r="N135" i="13"/>
  <c r="O135" i="13" s="1"/>
  <c r="B170" i="16"/>
  <c r="G170" i="16"/>
  <c r="H170" i="16"/>
  <c r="C170" i="16"/>
  <c r="D170" i="16"/>
  <c r="I170" i="16"/>
  <c r="A580" i="13"/>
  <c r="U579" i="13"/>
  <c r="F170" i="16" l="1"/>
  <c r="J170" i="16"/>
  <c r="L170" i="16" s="1"/>
  <c r="P170" i="16"/>
  <c r="Q170" i="16"/>
  <c r="K170" i="16"/>
  <c r="AB169" i="16"/>
  <c r="E170" i="16"/>
  <c r="A581" i="13"/>
  <c r="U580" i="13"/>
  <c r="V135" i="13"/>
  <c r="W135" i="13"/>
  <c r="X135" i="13"/>
  <c r="R135" i="13"/>
  <c r="S135" i="13"/>
  <c r="T135" i="13"/>
  <c r="N170" i="16" l="1"/>
  <c r="O170" i="16" s="1"/>
  <c r="M170" i="16"/>
  <c r="T170" i="16" s="1"/>
  <c r="A582" i="13"/>
  <c r="U581" i="13"/>
  <c r="Z135" i="13"/>
  <c r="H136" i="13" s="1"/>
  <c r="Y135" i="13"/>
  <c r="AA135" i="13"/>
  <c r="S170" i="16" l="1"/>
  <c r="R170" i="16"/>
  <c r="W170" i="16"/>
  <c r="Z170" i="16" s="1"/>
  <c r="X170" i="16"/>
  <c r="AA170" i="16" s="1"/>
  <c r="V170" i="16"/>
  <c r="A583" i="13"/>
  <c r="U582" i="13"/>
  <c r="C136" i="13"/>
  <c r="D136" i="13"/>
  <c r="I136" i="13"/>
  <c r="G136" i="13"/>
  <c r="B136" i="13"/>
  <c r="Y170" i="16" l="1"/>
  <c r="B171" i="16"/>
  <c r="G171" i="16"/>
  <c r="I171" i="16"/>
  <c r="D171" i="16"/>
  <c r="C171" i="16"/>
  <c r="H171" i="16"/>
  <c r="A584" i="13"/>
  <c r="U583" i="13"/>
  <c r="E136" i="13"/>
  <c r="J136" i="13"/>
  <c r="L136" i="13" s="1"/>
  <c r="F136" i="13"/>
  <c r="P136" i="13"/>
  <c r="Q136" i="13"/>
  <c r="AB135" i="13"/>
  <c r="P171" i="16" l="1"/>
  <c r="K171" i="16"/>
  <c r="Q171" i="16"/>
  <c r="AB170" i="16"/>
  <c r="J171" i="16"/>
  <c r="L171" i="16" s="1"/>
  <c r="F171" i="16"/>
  <c r="E171" i="16"/>
  <c r="K136" i="13"/>
  <c r="A585" i="13"/>
  <c r="U584" i="13"/>
  <c r="N171" i="16" l="1"/>
  <c r="O171" i="16" s="1"/>
  <c r="M171" i="16"/>
  <c r="R171" i="16" s="1"/>
  <c r="M136" i="13"/>
  <c r="T136" i="13" s="1"/>
  <c r="N136" i="13"/>
  <c r="O136" i="13" s="1"/>
  <c r="W136" i="13" s="1"/>
  <c r="A586" i="13"/>
  <c r="U585" i="13"/>
  <c r="S171" i="16" l="1"/>
  <c r="T171" i="16"/>
  <c r="W171" i="16"/>
  <c r="X171" i="16"/>
  <c r="AA171" i="16" s="1"/>
  <c r="V171" i="16"/>
  <c r="Y171" i="16" s="1"/>
  <c r="R136" i="13"/>
  <c r="S136" i="13"/>
  <c r="Z136" i="13" s="1"/>
  <c r="V136" i="13"/>
  <c r="X136" i="13"/>
  <c r="AA136" i="13" s="1"/>
  <c r="I137" i="13" s="1"/>
  <c r="A587" i="13"/>
  <c r="U586" i="13"/>
  <c r="Z171" i="16" l="1"/>
  <c r="H172" i="16" s="1"/>
  <c r="B172" i="16"/>
  <c r="G172" i="16"/>
  <c r="C172" i="16"/>
  <c r="D172" i="16"/>
  <c r="I172" i="16"/>
  <c r="Y136" i="13"/>
  <c r="B137" i="13" s="1"/>
  <c r="A588" i="13"/>
  <c r="U587" i="13"/>
  <c r="D137" i="13"/>
  <c r="Q137" i="13" s="1"/>
  <c r="C137" i="13"/>
  <c r="H137" i="13"/>
  <c r="F172" i="16" l="1"/>
  <c r="J172" i="16"/>
  <c r="L172" i="16" s="1"/>
  <c r="P172" i="16"/>
  <c r="K172" i="16"/>
  <c r="Q172" i="16"/>
  <c r="AB171" i="16"/>
  <c r="E172" i="16"/>
  <c r="G137" i="13"/>
  <c r="J137" i="13" s="1"/>
  <c r="L137" i="13" s="1"/>
  <c r="A589" i="13"/>
  <c r="U588" i="13"/>
  <c r="P137" i="13"/>
  <c r="AB136" i="13"/>
  <c r="F137" i="13"/>
  <c r="E137" i="13"/>
  <c r="N172" i="16" l="1"/>
  <c r="O172" i="16" s="1"/>
  <c r="M172" i="16"/>
  <c r="R172" i="16" s="1"/>
  <c r="K137" i="13"/>
  <c r="A590" i="13"/>
  <c r="U589" i="13"/>
  <c r="S172" i="16" l="1"/>
  <c r="T172" i="16"/>
  <c r="M137" i="13"/>
  <c r="N137" i="13"/>
  <c r="O137" i="13" s="1"/>
  <c r="X172" i="16"/>
  <c r="W172" i="16"/>
  <c r="Z172" i="16" s="1"/>
  <c r="V172" i="16"/>
  <c r="Y172" i="16" s="1"/>
  <c r="A591" i="13"/>
  <c r="U590" i="13"/>
  <c r="AA172" i="16" l="1"/>
  <c r="G173" i="16"/>
  <c r="B173" i="16"/>
  <c r="C173" i="16"/>
  <c r="H173" i="16"/>
  <c r="D173" i="16"/>
  <c r="I173" i="16"/>
  <c r="A592" i="13"/>
  <c r="U591" i="13"/>
  <c r="R137" i="13"/>
  <c r="S137" i="13"/>
  <c r="T137" i="13"/>
  <c r="V137" i="13"/>
  <c r="W137" i="13"/>
  <c r="X137" i="13"/>
  <c r="F173" i="16" l="1"/>
  <c r="E173" i="16"/>
  <c r="P173" i="16"/>
  <c r="Q173" i="16"/>
  <c r="K173" i="16"/>
  <c r="AB172" i="16"/>
  <c r="J173" i="16"/>
  <c r="L173" i="16" s="1"/>
  <c r="A593" i="13"/>
  <c r="U592" i="13"/>
  <c r="Z137" i="13"/>
  <c r="C138" i="13" s="1"/>
  <c r="AA137" i="13"/>
  <c r="Y137" i="13"/>
  <c r="N173" i="16" l="1"/>
  <c r="O173" i="16" s="1"/>
  <c r="M173" i="16"/>
  <c r="S173" i="16" s="1"/>
  <c r="A594" i="13"/>
  <c r="U593" i="13"/>
  <c r="H138" i="13"/>
  <c r="B138" i="13"/>
  <c r="E138" i="13" s="1"/>
  <c r="G138" i="13"/>
  <c r="D138" i="13"/>
  <c r="I138" i="13"/>
  <c r="T173" i="16" l="1"/>
  <c r="R173" i="16"/>
  <c r="X173" i="16"/>
  <c r="AA173" i="16" s="1"/>
  <c r="V173" i="16"/>
  <c r="W173" i="16"/>
  <c r="Z173" i="16" s="1"/>
  <c r="A595" i="13"/>
  <c r="U594" i="13"/>
  <c r="F138" i="13"/>
  <c r="Q138" i="13"/>
  <c r="P138" i="13"/>
  <c r="AB137" i="13"/>
  <c r="J138" i="13"/>
  <c r="L138" i="13" s="1"/>
  <c r="Y173" i="16" l="1"/>
  <c r="G174" i="16" s="1"/>
  <c r="C174" i="16"/>
  <c r="H174" i="16"/>
  <c r="I174" i="16"/>
  <c r="D174" i="16"/>
  <c r="B174" i="16"/>
  <c r="K138" i="13"/>
  <c r="A596" i="13"/>
  <c r="U595" i="13"/>
  <c r="M138" i="13" l="1"/>
  <c r="N138" i="13"/>
  <c r="O138" i="13" s="1"/>
  <c r="P174" i="16"/>
  <c r="K174" i="16"/>
  <c r="Q174" i="16"/>
  <c r="AB173" i="16"/>
  <c r="J174" i="16"/>
  <c r="L174" i="16" s="1"/>
  <c r="E174" i="16"/>
  <c r="F174" i="16"/>
  <c r="A597" i="13"/>
  <c r="U596" i="13"/>
  <c r="N174" i="16" l="1"/>
  <c r="O174" i="16" s="1"/>
  <c r="M174" i="16"/>
  <c r="R174" i="16" s="1"/>
  <c r="V138" i="13"/>
  <c r="A598" i="13"/>
  <c r="U597" i="13"/>
  <c r="T174" i="16" l="1"/>
  <c r="S174" i="16"/>
  <c r="W174" i="16"/>
  <c r="V174" i="16"/>
  <c r="Y174" i="16" s="1"/>
  <c r="X174" i="16"/>
  <c r="AA174" i="16" s="1"/>
  <c r="W138" i="13"/>
  <c r="X138" i="13"/>
  <c r="S138" i="13"/>
  <c r="T138" i="13"/>
  <c r="R138" i="13"/>
  <c r="Y138" i="13" s="1"/>
  <c r="G139" i="13" s="1"/>
  <c r="A599" i="13"/>
  <c r="U598" i="13"/>
  <c r="Z174" i="16" l="1"/>
  <c r="D175" i="16"/>
  <c r="I175" i="16"/>
  <c r="H175" i="16"/>
  <c r="C175" i="16"/>
  <c r="G175" i="16"/>
  <c r="B175" i="16"/>
  <c r="Z138" i="13"/>
  <c r="C139" i="13" s="1"/>
  <c r="B139" i="13"/>
  <c r="AA138" i="13"/>
  <c r="A600" i="13"/>
  <c r="U599" i="13"/>
  <c r="F175" i="16" l="1"/>
  <c r="E175" i="16"/>
  <c r="J175" i="16"/>
  <c r="L175" i="16" s="1"/>
  <c r="P175" i="16"/>
  <c r="Q175" i="16"/>
  <c r="K175" i="16"/>
  <c r="AB174" i="16"/>
  <c r="H139" i="13"/>
  <c r="F139" i="13"/>
  <c r="D139" i="13"/>
  <c r="I139" i="13"/>
  <c r="E139" i="13"/>
  <c r="A601" i="13"/>
  <c r="U600" i="13"/>
  <c r="N175" i="16" l="1"/>
  <c r="O175" i="16" s="1"/>
  <c r="M175" i="16"/>
  <c r="S175" i="16" s="1"/>
  <c r="J139" i="13"/>
  <c r="L139" i="13" s="1"/>
  <c r="P139" i="13"/>
  <c r="Q139" i="13"/>
  <c r="AB138" i="13"/>
  <c r="A602" i="13"/>
  <c r="U601" i="13"/>
  <c r="R175" i="16" l="1"/>
  <c r="T175" i="16"/>
  <c r="X175" i="16"/>
  <c r="AA175" i="16" s="1"/>
  <c r="V175" i="16"/>
  <c r="Y175" i="16" s="1"/>
  <c r="W175" i="16"/>
  <c r="Z175" i="16" s="1"/>
  <c r="K139" i="13"/>
  <c r="A603" i="13"/>
  <c r="U602" i="13"/>
  <c r="M139" i="13" l="1"/>
  <c r="S139" i="13" s="1"/>
  <c r="N139" i="13"/>
  <c r="O139" i="13" s="1"/>
  <c r="H176" i="16"/>
  <c r="C176" i="16"/>
  <c r="B176" i="16"/>
  <c r="G176" i="16"/>
  <c r="D176" i="16"/>
  <c r="I176" i="16"/>
  <c r="A604" i="13"/>
  <c r="U603" i="13"/>
  <c r="X139" i="13" l="1"/>
  <c r="W139" i="13"/>
  <c r="V139" i="13"/>
  <c r="E176" i="16"/>
  <c r="J176" i="16"/>
  <c r="L176" i="16" s="1"/>
  <c r="F176" i="16"/>
  <c r="P176" i="16"/>
  <c r="Q176" i="16"/>
  <c r="K176" i="16"/>
  <c r="AB175" i="16"/>
  <c r="Z139" i="13"/>
  <c r="H140" i="13" s="1"/>
  <c r="R139" i="13"/>
  <c r="T139" i="13"/>
  <c r="AA139" i="13" s="1"/>
  <c r="A605" i="13"/>
  <c r="U604" i="13"/>
  <c r="Y139" i="13" l="1"/>
  <c r="G140" i="13" s="1"/>
  <c r="N176" i="16"/>
  <c r="O176" i="16" s="1"/>
  <c r="M176" i="16"/>
  <c r="S176" i="16" s="1"/>
  <c r="C140" i="13"/>
  <c r="B140" i="13"/>
  <c r="I140" i="13"/>
  <c r="J140" i="13" s="1"/>
  <c r="L140" i="13" s="1"/>
  <c r="D140" i="13"/>
  <c r="A606" i="13"/>
  <c r="U605" i="13"/>
  <c r="T176" i="16" l="1"/>
  <c r="R176" i="16"/>
  <c r="W176" i="16"/>
  <c r="Z176" i="16" s="1"/>
  <c r="V176" i="16"/>
  <c r="X176" i="16"/>
  <c r="AA176" i="16" s="1"/>
  <c r="E140" i="13"/>
  <c r="K140" i="13"/>
  <c r="F140" i="13"/>
  <c r="Q140" i="13"/>
  <c r="P140" i="13"/>
  <c r="AB139" i="13"/>
  <c r="A607" i="13"/>
  <c r="U606" i="13"/>
  <c r="Y176" i="16" l="1"/>
  <c r="M140" i="13"/>
  <c r="R140" i="13" s="1"/>
  <c r="N140" i="13"/>
  <c r="O140" i="13" s="1"/>
  <c r="X140" i="13" s="1"/>
  <c r="I177" i="16"/>
  <c r="D177" i="16"/>
  <c r="B177" i="16"/>
  <c r="G177" i="16"/>
  <c r="C177" i="16"/>
  <c r="H177" i="16"/>
  <c r="A608" i="13"/>
  <c r="U607" i="13"/>
  <c r="T140" i="13" l="1"/>
  <c r="S140" i="13"/>
  <c r="P177" i="16"/>
  <c r="K177" i="16"/>
  <c r="Q177" i="16"/>
  <c r="AB176" i="16"/>
  <c r="J177" i="16"/>
  <c r="L177" i="16" s="1"/>
  <c r="E177" i="16"/>
  <c r="F177" i="16"/>
  <c r="W140" i="13"/>
  <c r="Z140" i="13" s="1"/>
  <c r="H141" i="13" s="1"/>
  <c r="V140" i="13"/>
  <c r="Y140" i="13" s="1"/>
  <c r="A609" i="13"/>
  <c r="U608" i="13"/>
  <c r="AA140" i="13"/>
  <c r="M177" i="16" l="1"/>
  <c r="T177" i="16" s="1"/>
  <c r="N177" i="16"/>
  <c r="O177" i="16" s="1"/>
  <c r="A610" i="13"/>
  <c r="U609" i="13"/>
  <c r="C141" i="13"/>
  <c r="D141" i="13"/>
  <c r="I141" i="13"/>
  <c r="G141" i="13"/>
  <c r="B141" i="13"/>
  <c r="R177" i="16" l="1"/>
  <c r="S177" i="16"/>
  <c r="X177" i="16"/>
  <c r="AA177" i="16" s="1"/>
  <c r="V177" i="16"/>
  <c r="Y177" i="16" s="1"/>
  <c r="W177" i="16"/>
  <c r="F141" i="13"/>
  <c r="A611" i="13"/>
  <c r="U610" i="13"/>
  <c r="J141" i="13"/>
  <c r="L141" i="13" s="1"/>
  <c r="P141" i="13"/>
  <c r="Q141" i="13"/>
  <c r="AB140" i="13"/>
  <c r="E141" i="13"/>
  <c r="Z177" i="16" l="1"/>
  <c r="C178" i="16"/>
  <c r="H178" i="16"/>
  <c r="B178" i="16"/>
  <c r="G178" i="16"/>
  <c r="D178" i="16"/>
  <c r="I178" i="16"/>
  <c r="K141" i="13"/>
  <c r="A612" i="13"/>
  <c r="U611" i="13"/>
  <c r="M141" i="13" l="1"/>
  <c r="N141" i="13"/>
  <c r="O141" i="13" s="1"/>
  <c r="J178" i="16"/>
  <c r="L178" i="16" s="1"/>
  <c r="E178" i="16"/>
  <c r="P178" i="16"/>
  <c r="Q178" i="16"/>
  <c r="K178" i="16"/>
  <c r="AB177" i="16"/>
  <c r="F178" i="16"/>
  <c r="A613" i="13"/>
  <c r="U612" i="13"/>
  <c r="N178" i="16" l="1"/>
  <c r="O178" i="16" s="1"/>
  <c r="M178" i="16"/>
  <c r="T178" i="16" s="1"/>
  <c r="A614" i="13"/>
  <c r="U613" i="13"/>
  <c r="V141" i="13"/>
  <c r="W141" i="13"/>
  <c r="X141" i="13"/>
  <c r="R141" i="13"/>
  <c r="S141" i="13"/>
  <c r="T141" i="13"/>
  <c r="S178" i="16" l="1"/>
  <c r="R178" i="16"/>
  <c r="W178" i="16"/>
  <c r="Z178" i="16" s="1"/>
  <c r="X178" i="16"/>
  <c r="AA178" i="16" s="1"/>
  <c r="V178" i="16"/>
  <c r="A615" i="13"/>
  <c r="U614" i="13"/>
  <c r="Z141" i="13"/>
  <c r="H142" i="13" s="1"/>
  <c r="Y141" i="13"/>
  <c r="AA141" i="13"/>
  <c r="Y178" i="16" l="1"/>
  <c r="B179" i="16"/>
  <c r="G179" i="16"/>
  <c r="C179" i="16"/>
  <c r="H179" i="16"/>
  <c r="I179" i="16"/>
  <c r="D179" i="16"/>
  <c r="C142" i="13"/>
  <c r="A616" i="13"/>
  <c r="U615" i="13"/>
  <c r="D142" i="13"/>
  <c r="I142" i="13"/>
  <c r="G142" i="13"/>
  <c r="B142" i="13"/>
  <c r="F179" i="16" l="1"/>
  <c r="P179" i="16"/>
  <c r="K179" i="16"/>
  <c r="Q179" i="16"/>
  <c r="AB178" i="16"/>
  <c r="J179" i="16"/>
  <c r="L179" i="16" s="1"/>
  <c r="E179" i="16"/>
  <c r="F142" i="13"/>
  <c r="A617" i="13"/>
  <c r="U616" i="13"/>
  <c r="J142" i="13"/>
  <c r="L142" i="13" s="1"/>
  <c r="P142" i="13"/>
  <c r="Q142" i="13"/>
  <c r="AB141" i="13"/>
  <c r="E142" i="13"/>
  <c r="N179" i="16" l="1"/>
  <c r="O179" i="16" s="1"/>
  <c r="M179" i="16"/>
  <c r="T179" i="16" s="1"/>
  <c r="K142" i="13"/>
  <c r="A618" i="13"/>
  <c r="U617" i="13"/>
  <c r="R179" i="16" l="1"/>
  <c r="S179" i="16"/>
  <c r="M142" i="13"/>
  <c r="N142" i="13"/>
  <c r="O142" i="13" s="1"/>
  <c r="X179" i="16"/>
  <c r="AA179" i="16" s="1"/>
  <c r="V179" i="16"/>
  <c r="Y179" i="16" s="1"/>
  <c r="W179" i="16"/>
  <c r="A619" i="13"/>
  <c r="U618" i="13"/>
  <c r="Z179" i="16" l="1"/>
  <c r="H180" i="16" s="1"/>
  <c r="B180" i="16"/>
  <c r="G180" i="16"/>
  <c r="D180" i="16"/>
  <c r="I180" i="16"/>
  <c r="A620" i="13"/>
  <c r="U619" i="13"/>
  <c r="V142" i="13"/>
  <c r="W142" i="13"/>
  <c r="X142" i="13"/>
  <c r="R142" i="13"/>
  <c r="S142" i="13"/>
  <c r="T142" i="13"/>
  <c r="C180" i="16" l="1"/>
  <c r="E180" i="16" s="1"/>
  <c r="J180" i="16"/>
  <c r="L180" i="16" s="1"/>
  <c r="P180" i="16"/>
  <c r="K180" i="16"/>
  <c r="Q180" i="16"/>
  <c r="AB179" i="16"/>
  <c r="A621" i="13"/>
  <c r="U620" i="13"/>
  <c r="Z142" i="13"/>
  <c r="H143" i="13" s="1"/>
  <c r="Y142" i="13"/>
  <c r="AA142" i="13"/>
  <c r="F180" i="16" l="1"/>
  <c r="N180" i="16"/>
  <c r="O180" i="16" s="1"/>
  <c r="M180" i="16"/>
  <c r="S180" i="16" s="1"/>
  <c r="A622" i="13"/>
  <c r="U621" i="13"/>
  <c r="C143" i="13"/>
  <c r="D143" i="13"/>
  <c r="I143" i="13"/>
  <c r="G143" i="13"/>
  <c r="B143" i="13"/>
  <c r="R180" i="16" l="1"/>
  <c r="T180" i="16"/>
  <c r="X180" i="16"/>
  <c r="W180" i="16"/>
  <c r="Z180" i="16" s="1"/>
  <c r="V180" i="16"/>
  <c r="Y180" i="16" s="1"/>
  <c r="A623" i="13"/>
  <c r="U622" i="13"/>
  <c r="F143" i="13"/>
  <c r="E143" i="13"/>
  <c r="J143" i="13"/>
  <c r="L143" i="13" s="1"/>
  <c r="P143" i="13"/>
  <c r="Q143" i="13"/>
  <c r="AB142" i="13"/>
  <c r="AA180" i="16" l="1"/>
  <c r="D181" i="16" s="1"/>
  <c r="B181" i="16"/>
  <c r="G181" i="16"/>
  <c r="H181" i="16"/>
  <c r="C181" i="16"/>
  <c r="I181" i="16"/>
  <c r="K143" i="13"/>
  <c r="A624" i="13"/>
  <c r="U623" i="13"/>
  <c r="M143" i="13" l="1"/>
  <c r="S143" i="13" s="1"/>
  <c r="N143" i="13"/>
  <c r="O143" i="13" s="1"/>
  <c r="X143" i="13" s="1"/>
  <c r="F181" i="16"/>
  <c r="P181" i="16"/>
  <c r="K181" i="16"/>
  <c r="Q181" i="16"/>
  <c r="AB180" i="16"/>
  <c r="J181" i="16"/>
  <c r="L181" i="16" s="1"/>
  <c r="E181" i="16"/>
  <c r="A625" i="13"/>
  <c r="U624" i="13"/>
  <c r="N181" i="16" l="1"/>
  <c r="O181" i="16" s="1"/>
  <c r="M181" i="16"/>
  <c r="S181" i="16" s="1"/>
  <c r="R143" i="13"/>
  <c r="T143" i="13"/>
  <c r="AA143" i="13" s="1"/>
  <c r="W143" i="13"/>
  <c r="Z143" i="13" s="1"/>
  <c r="H144" i="13" s="1"/>
  <c r="V143" i="13"/>
  <c r="A626" i="13"/>
  <c r="U625" i="13"/>
  <c r="R181" i="16" l="1"/>
  <c r="T181" i="16"/>
  <c r="X181" i="16"/>
  <c r="W181" i="16"/>
  <c r="Z181" i="16" s="1"/>
  <c r="V181" i="16"/>
  <c r="Y181" i="16" s="1"/>
  <c r="Y143" i="13"/>
  <c r="G144" i="13" s="1"/>
  <c r="A627" i="13"/>
  <c r="U626" i="13"/>
  <c r="C144" i="13"/>
  <c r="B144" i="13"/>
  <c r="I144" i="13"/>
  <c r="D144" i="13"/>
  <c r="AA181" i="16" l="1"/>
  <c r="C182" i="16"/>
  <c r="H182" i="16"/>
  <c r="D182" i="16"/>
  <c r="I182" i="16"/>
  <c r="B182" i="16"/>
  <c r="G182" i="16"/>
  <c r="A628" i="13"/>
  <c r="U627" i="13"/>
  <c r="F144" i="13"/>
  <c r="P144" i="13"/>
  <c r="Q144" i="13"/>
  <c r="AB143" i="13"/>
  <c r="J144" i="13"/>
  <c r="L144" i="13" s="1"/>
  <c r="E144" i="13"/>
  <c r="P182" i="16" l="1"/>
  <c r="K182" i="16"/>
  <c r="Q182" i="16"/>
  <c r="AB181" i="16"/>
  <c r="J182" i="16"/>
  <c r="L182" i="16" s="1"/>
  <c r="E182" i="16"/>
  <c r="F182" i="16"/>
  <c r="K144" i="13"/>
  <c r="A629" i="13"/>
  <c r="U628" i="13"/>
  <c r="N182" i="16" l="1"/>
  <c r="M182" i="16"/>
  <c r="T182" i="16" s="1"/>
  <c r="M144" i="13"/>
  <c r="S144" i="13" s="1"/>
  <c r="N144" i="13"/>
  <c r="O144" i="13" s="1"/>
  <c r="X144" i="13" s="1"/>
  <c r="O182" i="16"/>
  <c r="R182" i="16"/>
  <c r="A630" i="13"/>
  <c r="U629" i="13"/>
  <c r="S182" i="16" l="1"/>
  <c r="W182" i="16"/>
  <c r="Z182" i="16" s="1"/>
  <c r="V182" i="16"/>
  <c r="Y182" i="16" s="1"/>
  <c r="X182" i="16"/>
  <c r="AA182" i="16" s="1"/>
  <c r="R144" i="13"/>
  <c r="T144" i="13"/>
  <c r="AA144" i="13" s="1"/>
  <c r="I145" i="13" s="1"/>
  <c r="V144" i="13"/>
  <c r="W144" i="13"/>
  <c r="Z144" i="13" s="1"/>
  <c r="C145" i="13" s="1"/>
  <c r="A631" i="13"/>
  <c r="U630" i="13"/>
  <c r="I183" i="16" l="1"/>
  <c r="D183" i="16"/>
  <c r="B183" i="16"/>
  <c r="G183" i="16"/>
  <c r="C183" i="16"/>
  <c r="H183" i="16"/>
  <c r="Y144" i="13"/>
  <c r="G145" i="13" s="1"/>
  <c r="D145" i="13"/>
  <c r="Q145" i="13" s="1"/>
  <c r="A632" i="13"/>
  <c r="U631" i="13"/>
  <c r="H145" i="13"/>
  <c r="P183" i="16" l="1"/>
  <c r="K183" i="16"/>
  <c r="Q183" i="16"/>
  <c r="AB182" i="16"/>
  <c r="J183" i="16"/>
  <c r="L183" i="16" s="1"/>
  <c r="E183" i="16"/>
  <c r="F183" i="16"/>
  <c r="B145" i="13"/>
  <c r="E145" i="13" s="1"/>
  <c r="P145" i="13"/>
  <c r="AB144" i="13"/>
  <c r="A633" i="13"/>
  <c r="U632" i="13"/>
  <c r="J145" i="13"/>
  <c r="L145" i="13" s="1"/>
  <c r="N183" i="16" l="1"/>
  <c r="O183" i="16" s="1"/>
  <c r="M183" i="16"/>
  <c r="R183" i="16" s="1"/>
  <c r="K145" i="13"/>
  <c r="F145" i="13"/>
  <c r="A634" i="13"/>
  <c r="U633" i="13"/>
  <c r="S183" i="16" l="1"/>
  <c r="T183" i="16"/>
  <c r="M145" i="13"/>
  <c r="S145" i="13" s="1"/>
  <c r="N145" i="13"/>
  <c r="O145" i="13" s="1"/>
  <c r="V145" i="13" s="1"/>
  <c r="X183" i="16"/>
  <c r="W183" i="16"/>
  <c r="Z183" i="16" s="1"/>
  <c r="V183" i="16"/>
  <c r="Y183" i="16" s="1"/>
  <c r="A635" i="13"/>
  <c r="U634" i="13"/>
  <c r="R145" i="13"/>
  <c r="T145" i="13" l="1"/>
  <c r="AA183" i="16"/>
  <c r="D184" i="16" s="1"/>
  <c r="B184" i="16"/>
  <c r="G184" i="16"/>
  <c r="I184" i="16"/>
  <c r="H184" i="16"/>
  <c r="C184" i="16"/>
  <c r="X145" i="13"/>
  <c r="AA145" i="13" s="1"/>
  <c r="I146" i="13" s="1"/>
  <c r="W145" i="13"/>
  <c r="Z145" i="13" s="1"/>
  <c r="H146" i="13" s="1"/>
  <c r="A636" i="13"/>
  <c r="U635" i="13"/>
  <c r="Y145" i="13"/>
  <c r="B146" i="13" s="1"/>
  <c r="P184" i="16" l="1"/>
  <c r="K184" i="16"/>
  <c r="Q184" i="16"/>
  <c r="AB183" i="16"/>
  <c r="F184" i="16"/>
  <c r="J184" i="16"/>
  <c r="L184" i="16" s="1"/>
  <c r="E184" i="16"/>
  <c r="G146" i="13"/>
  <c r="J146" i="13" s="1"/>
  <c r="L146" i="13" s="1"/>
  <c r="D146" i="13"/>
  <c r="Q146" i="13" s="1"/>
  <c r="C146" i="13"/>
  <c r="F146" i="13" s="1"/>
  <c r="A637" i="13"/>
  <c r="U636" i="13"/>
  <c r="N184" i="16" l="1"/>
  <c r="O184" i="16" s="1"/>
  <c r="M184" i="16"/>
  <c r="S184" i="16" s="1"/>
  <c r="AB145" i="13"/>
  <c r="E146" i="13"/>
  <c r="P146" i="13"/>
  <c r="K146" i="13"/>
  <c r="A638" i="13"/>
  <c r="U637" i="13"/>
  <c r="R184" i="16" l="1"/>
  <c r="T184" i="16"/>
  <c r="M146" i="13"/>
  <c r="R146" i="13" s="1"/>
  <c r="N146" i="13"/>
  <c r="O146" i="13" s="1"/>
  <c r="X146" i="13" s="1"/>
  <c r="W184" i="16"/>
  <c r="Z184" i="16" s="1"/>
  <c r="V184" i="16"/>
  <c r="Y184" i="16" s="1"/>
  <c r="X184" i="16"/>
  <c r="A639" i="13"/>
  <c r="U638" i="13"/>
  <c r="AA184" i="16" l="1"/>
  <c r="I185" i="16"/>
  <c r="D185" i="16"/>
  <c r="B185" i="16"/>
  <c r="G185" i="16"/>
  <c r="C185" i="16"/>
  <c r="H185" i="16"/>
  <c r="S146" i="13"/>
  <c r="T146" i="13"/>
  <c r="AA146" i="13" s="1"/>
  <c r="W146" i="13"/>
  <c r="V146" i="13"/>
  <c r="Y146" i="13" s="1"/>
  <c r="A640" i="13"/>
  <c r="U639" i="13"/>
  <c r="E185" i="16" l="1"/>
  <c r="P185" i="16"/>
  <c r="K185" i="16"/>
  <c r="Q185" i="16"/>
  <c r="AB184" i="16"/>
  <c r="J185" i="16"/>
  <c r="L185" i="16" s="1"/>
  <c r="F185" i="16"/>
  <c r="Z146" i="13"/>
  <c r="H147" i="13" s="1"/>
  <c r="A641" i="13"/>
  <c r="U640" i="13"/>
  <c r="I147" i="13"/>
  <c r="D147" i="13"/>
  <c r="G147" i="13"/>
  <c r="B147" i="13"/>
  <c r="M185" i="16" l="1"/>
  <c r="R185" i="16" s="1"/>
  <c r="N185" i="16"/>
  <c r="O185" i="16" s="1"/>
  <c r="T185" i="16"/>
  <c r="S185" i="16"/>
  <c r="C147" i="13"/>
  <c r="F147" i="13" s="1"/>
  <c r="A642" i="13"/>
  <c r="U641" i="13"/>
  <c r="P147" i="13"/>
  <c r="Q147" i="13"/>
  <c r="AB146" i="13"/>
  <c r="J147" i="13"/>
  <c r="L147" i="13" s="1"/>
  <c r="X185" i="16" l="1"/>
  <c r="AA185" i="16" s="1"/>
  <c r="W185" i="16"/>
  <c r="Z185" i="16" s="1"/>
  <c r="V185" i="16"/>
  <c r="Y185" i="16" s="1"/>
  <c r="K147" i="13"/>
  <c r="E147" i="13"/>
  <c r="A643" i="13"/>
  <c r="U642" i="13"/>
  <c r="M147" i="13" l="1"/>
  <c r="N147" i="13"/>
  <c r="O147" i="13" s="1"/>
  <c r="H186" i="16"/>
  <c r="C186" i="16"/>
  <c r="I186" i="16"/>
  <c r="D186" i="16"/>
  <c r="B186" i="16"/>
  <c r="G186" i="16"/>
  <c r="A644" i="13"/>
  <c r="U643" i="13"/>
  <c r="P186" i="16" l="1"/>
  <c r="K186" i="16"/>
  <c r="Q186" i="16"/>
  <c r="AB185" i="16"/>
  <c r="J186" i="16"/>
  <c r="L186" i="16" s="1"/>
  <c r="F186" i="16"/>
  <c r="E186" i="16"/>
  <c r="A645" i="13"/>
  <c r="U644" i="13"/>
  <c r="S147" i="13"/>
  <c r="T147" i="13"/>
  <c r="R147" i="13"/>
  <c r="W147" i="13"/>
  <c r="X147" i="13"/>
  <c r="V147" i="13"/>
  <c r="N186" i="16" l="1"/>
  <c r="O186" i="16" s="1"/>
  <c r="M186" i="16"/>
  <c r="S186" i="16" s="1"/>
  <c r="A646" i="13"/>
  <c r="U645" i="13"/>
  <c r="Y147" i="13"/>
  <c r="AA147" i="13"/>
  <c r="Z147" i="13"/>
  <c r="T186" i="16" l="1"/>
  <c r="R186" i="16"/>
  <c r="W186" i="16"/>
  <c r="Z186" i="16" s="1"/>
  <c r="V186" i="16"/>
  <c r="Y186" i="16" s="1"/>
  <c r="X186" i="16"/>
  <c r="AA186" i="16" s="1"/>
  <c r="A647" i="13"/>
  <c r="U646" i="13"/>
  <c r="H148" i="13"/>
  <c r="C148" i="13"/>
  <c r="D148" i="13"/>
  <c r="I148" i="13"/>
  <c r="B148" i="13"/>
  <c r="G148" i="13"/>
  <c r="D187" i="16" l="1"/>
  <c r="I187" i="16"/>
  <c r="G187" i="16"/>
  <c r="B187" i="16"/>
  <c r="C187" i="16"/>
  <c r="H187" i="16"/>
  <c r="A648" i="13"/>
  <c r="U647" i="13"/>
  <c r="P148" i="13"/>
  <c r="Q148" i="13"/>
  <c r="AB147" i="13"/>
  <c r="J148" i="13"/>
  <c r="L148" i="13" s="1"/>
  <c r="F148" i="13"/>
  <c r="E148" i="13"/>
  <c r="E187" i="16" l="1"/>
  <c r="J187" i="16"/>
  <c r="L187" i="16" s="1"/>
  <c r="F187" i="16"/>
  <c r="P187" i="16"/>
  <c r="K187" i="16"/>
  <c r="Q187" i="16"/>
  <c r="AB186" i="16"/>
  <c r="K148" i="13"/>
  <c r="A649" i="13"/>
  <c r="U648" i="13"/>
  <c r="N187" i="16" l="1"/>
  <c r="O187" i="16" s="1"/>
  <c r="M187" i="16"/>
  <c r="T187" i="16" s="1"/>
  <c r="M148" i="13"/>
  <c r="N148" i="13"/>
  <c r="O148" i="13" s="1"/>
  <c r="A650" i="13"/>
  <c r="U649" i="13"/>
  <c r="R187" i="16" l="1"/>
  <c r="S187" i="16"/>
  <c r="W187" i="16"/>
  <c r="Z187" i="16" s="1"/>
  <c r="X187" i="16"/>
  <c r="AA187" i="16" s="1"/>
  <c r="V187" i="16"/>
  <c r="Y187" i="16" s="1"/>
  <c r="A651" i="13"/>
  <c r="U650" i="13"/>
  <c r="V148" i="13"/>
  <c r="W148" i="13"/>
  <c r="X148" i="13"/>
  <c r="T148" i="13"/>
  <c r="R148" i="13"/>
  <c r="S148" i="13"/>
  <c r="B188" i="16" l="1"/>
  <c r="G188" i="16"/>
  <c r="H188" i="16"/>
  <c r="C188" i="16"/>
  <c r="D188" i="16"/>
  <c r="I188" i="16"/>
  <c r="A652" i="13"/>
  <c r="U651" i="13"/>
  <c r="AA148" i="13"/>
  <c r="I149" i="13" s="1"/>
  <c r="Z148" i="13"/>
  <c r="H149" i="13" s="1"/>
  <c r="Y148" i="13"/>
  <c r="G149" i="13" s="1"/>
  <c r="F188" i="16" l="1"/>
  <c r="J188" i="16"/>
  <c r="L188" i="16" s="1"/>
  <c r="P188" i="16"/>
  <c r="K188" i="16"/>
  <c r="Q188" i="16"/>
  <c r="AB187" i="16"/>
  <c r="E188" i="16"/>
  <c r="C149" i="13"/>
  <c r="A653" i="13"/>
  <c r="U652" i="13"/>
  <c r="D149" i="13"/>
  <c r="P149" i="13" s="1"/>
  <c r="B149" i="13"/>
  <c r="J149" i="13"/>
  <c r="L149" i="13" s="1"/>
  <c r="N188" i="16" l="1"/>
  <c r="O188" i="16" s="1"/>
  <c r="M188" i="16"/>
  <c r="R188" i="16" s="1"/>
  <c r="E149" i="13"/>
  <c r="K149" i="13"/>
  <c r="A654" i="13"/>
  <c r="U653" i="13"/>
  <c r="AB148" i="13"/>
  <c r="F149" i="13"/>
  <c r="Q149" i="13"/>
  <c r="S188" i="16" l="1"/>
  <c r="T188" i="16"/>
  <c r="M149" i="13"/>
  <c r="N149" i="13"/>
  <c r="O149" i="13" s="1"/>
  <c r="W188" i="16"/>
  <c r="Z188" i="16" s="1"/>
  <c r="X188" i="16"/>
  <c r="AA188" i="16" s="1"/>
  <c r="V188" i="16"/>
  <c r="Y188" i="16" s="1"/>
  <c r="A655" i="13"/>
  <c r="U654" i="13"/>
  <c r="G189" i="16" l="1"/>
  <c r="B189" i="16"/>
  <c r="D189" i="16"/>
  <c r="I189" i="16"/>
  <c r="C189" i="16"/>
  <c r="H189" i="16"/>
  <c r="A656" i="13"/>
  <c r="U655" i="13"/>
  <c r="R149" i="13"/>
  <c r="S149" i="13"/>
  <c r="T149" i="13"/>
  <c r="V149" i="13"/>
  <c r="W149" i="13"/>
  <c r="X149" i="13"/>
  <c r="E189" i="16" l="1"/>
  <c r="P189" i="16"/>
  <c r="K189" i="16"/>
  <c r="Q189" i="16"/>
  <c r="AB188" i="16"/>
  <c r="F189" i="16"/>
  <c r="J189" i="16"/>
  <c r="L189" i="16" s="1"/>
  <c r="A657" i="13"/>
  <c r="U656" i="13"/>
  <c r="Y149" i="13"/>
  <c r="G150" i="13" s="1"/>
  <c r="AA149" i="13"/>
  <c r="Z149" i="13"/>
  <c r="N189" i="16" l="1"/>
  <c r="O189" i="16" s="1"/>
  <c r="M189" i="16"/>
  <c r="T189" i="16" s="1"/>
  <c r="B150" i="13"/>
  <c r="A658" i="13"/>
  <c r="U657" i="13"/>
  <c r="C150" i="13"/>
  <c r="H150" i="13"/>
  <c r="I150" i="13"/>
  <c r="D150" i="13"/>
  <c r="S189" i="16" l="1"/>
  <c r="R189" i="16"/>
  <c r="X189" i="16"/>
  <c r="AA189" i="16" s="1"/>
  <c r="V189" i="16"/>
  <c r="W189" i="16"/>
  <c r="Z189" i="16" s="1"/>
  <c r="A659" i="13"/>
  <c r="U658" i="13"/>
  <c r="Q150" i="13"/>
  <c r="P150" i="13"/>
  <c r="AB149" i="13"/>
  <c r="F150" i="13"/>
  <c r="E150" i="13"/>
  <c r="J150" i="13"/>
  <c r="L150" i="13" s="1"/>
  <c r="Y189" i="16" l="1"/>
  <c r="G190" i="16"/>
  <c r="B190" i="16"/>
  <c r="I190" i="16"/>
  <c r="D190" i="16"/>
  <c r="H190" i="16"/>
  <c r="C190" i="16"/>
  <c r="K150" i="13"/>
  <c r="A660" i="13"/>
  <c r="U659" i="13"/>
  <c r="M150" i="13" l="1"/>
  <c r="N150" i="13"/>
  <c r="O150" i="13" s="1"/>
  <c r="P190" i="16"/>
  <c r="K190" i="16"/>
  <c r="Q190" i="16"/>
  <c r="AB189" i="16"/>
  <c r="F190" i="16"/>
  <c r="E190" i="16"/>
  <c r="J190" i="16"/>
  <c r="L190" i="16" s="1"/>
  <c r="A661" i="13"/>
  <c r="U660" i="13"/>
  <c r="N190" i="16" l="1"/>
  <c r="O190" i="16" s="1"/>
  <c r="M190" i="16"/>
  <c r="R190" i="16" s="1"/>
  <c r="T190" i="16"/>
  <c r="A662" i="13"/>
  <c r="U661" i="13"/>
  <c r="R150" i="13"/>
  <c r="S150" i="13"/>
  <c r="T150" i="13"/>
  <c r="V150" i="13"/>
  <c r="W150" i="13"/>
  <c r="X150" i="13"/>
  <c r="S190" i="16" l="1"/>
  <c r="W190" i="16"/>
  <c r="Z190" i="16" s="1"/>
  <c r="X190" i="16"/>
  <c r="AA190" i="16" s="1"/>
  <c r="V190" i="16"/>
  <c r="Y190" i="16" s="1"/>
  <c r="A663" i="13"/>
  <c r="U662" i="13"/>
  <c r="AA150" i="13"/>
  <c r="Z150" i="13"/>
  <c r="Y150" i="13"/>
  <c r="D191" i="16" l="1"/>
  <c r="I191" i="16"/>
  <c r="C191" i="16"/>
  <c r="H191" i="16"/>
  <c r="G191" i="16"/>
  <c r="B191" i="16"/>
  <c r="A664" i="13"/>
  <c r="U663" i="13"/>
  <c r="G151" i="13"/>
  <c r="B151" i="13"/>
  <c r="C151" i="13"/>
  <c r="H151" i="13"/>
  <c r="I151" i="13"/>
  <c r="D151" i="13"/>
  <c r="E191" i="16" l="1"/>
  <c r="F191" i="16"/>
  <c r="J191" i="16"/>
  <c r="L191" i="16" s="1"/>
  <c r="P191" i="16"/>
  <c r="K191" i="16"/>
  <c r="Q191" i="16"/>
  <c r="AB190" i="16"/>
  <c r="A665" i="13"/>
  <c r="U664" i="13"/>
  <c r="F151" i="13"/>
  <c r="E151" i="13"/>
  <c r="Q151" i="13"/>
  <c r="P151" i="13"/>
  <c r="AB150" i="13"/>
  <c r="J151" i="13"/>
  <c r="L151" i="13" s="1"/>
  <c r="N191" i="16" l="1"/>
  <c r="O191" i="16" s="1"/>
  <c r="M191" i="16"/>
  <c r="R191" i="16" s="1"/>
  <c r="K151" i="13"/>
  <c r="A666" i="13"/>
  <c r="U665" i="13"/>
  <c r="S191" i="16" l="1"/>
  <c r="T191" i="16"/>
  <c r="M151" i="13"/>
  <c r="N151" i="13"/>
  <c r="O151" i="13" s="1"/>
  <c r="X191" i="16"/>
  <c r="V191" i="16"/>
  <c r="Y191" i="16" s="1"/>
  <c r="W191" i="16"/>
  <c r="Z191" i="16" s="1"/>
  <c r="A667" i="13"/>
  <c r="U666" i="13"/>
  <c r="AA191" i="16" l="1"/>
  <c r="I192" i="16" s="1"/>
  <c r="H192" i="16"/>
  <c r="C192" i="16"/>
  <c r="G192" i="16"/>
  <c r="B192" i="16"/>
  <c r="D192" i="16"/>
  <c r="A668" i="13"/>
  <c r="U667" i="13"/>
  <c r="R151" i="13"/>
  <c r="S151" i="13"/>
  <c r="T151" i="13"/>
  <c r="V151" i="13"/>
  <c r="W151" i="13"/>
  <c r="X151" i="13"/>
  <c r="E192" i="16" l="1"/>
  <c r="F192" i="16"/>
  <c r="J192" i="16"/>
  <c r="L192" i="16" s="1"/>
  <c r="P192" i="16"/>
  <c r="K192" i="16"/>
  <c r="Q192" i="16"/>
  <c r="AB191" i="16"/>
  <c r="A669" i="13"/>
  <c r="U668" i="13"/>
  <c r="AA151" i="13"/>
  <c r="Z151" i="13"/>
  <c r="Y151" i="13"/>
  <c r="N192" i="16" l="1"/>
  <c r="O192" i="16" s="1"/>
  <c r="M192" i="16"/>
  <c r="R192" i="16" s="1"/>
  <c r="A670" i="13"/>
  <c r="U669" i="13"/>
  <c r="B152" i="13"/>
  <c r="G152" i="13"/>
  <c r="H152" i="13"/>
  <c r="C152" i="13"/>
  <c r="D152" i="13"/>
  <c r="I152" i="13"/>
  <c r="S192" i="16" l="1"/>
  <c r="T192" i="16"/>
  <c r="W192" i="16"/>
  <c r="Z192" i="16" s="1"/>
  <c r="V192" i="16"/>
  <c r="Y192" i="16" s="1"/>
  <c r="X192" i="16"/>
  <c r="A671" i="13"/>
  <c r="U670" i="13"/>
  <c r="F152" i="13"/>
  <c r="J152" i="13"/>
  <c r="L152" i="13" s="1"/>
  <c r="Q152" i="13"/>
  <c r="P152" i="13"/>
  <c r="AB151" i="13"/>
  <c r="E152" i="13"/>
  <c r="AA192" i="16" l="1"/>
  <c r="I193" i="16"/>
  <c r="D193" i="16"/>
  <c r="H193" i="16"/>
  <c r="C193" i="16"/>
  <c r="B193" i="16"/>
  <c r="G193" i="16"/>
  <c r="K152" i="13"/>
  <c r="A672" i="13"/>
  <c r="U671" i="13"/>
  <c r="M152" i="13" l="1"/>
  <c r="N152" i="13"/>
  <c r="O152" i="13" s="1"/>
  <c r="V152" i="13" s="1"/>
  <c r="F193" i="16"/>
  <c r="J193" i="16"/>
  <c r="L193" i="16" s="1"/>
  <c r="P193" i="16"/>
  <c r="K193" i="16"/>
  <c r="Q193" i="16"/>
  <c r="AB192" i="16"/>
  <c r="E193" i="16"/>
  <c r="R152" i="13"/>
  <c r="A673" i="13"/>
  <c r="U672" i="13"/>
  <c r="M193" i="16" l="1"/>
  <c r="S193" i="16" s="1"/>
  <c r="N193" i="16"/>
  <c r="O193" i="16" s="1"/>
  <c r="T193" i="16"/>
  <c r="W152" i="13"/>
  <c r="T152" i="13"/>
  <c r="S152" i="13"/>
  <c r="X152" i="13"/>
  <c r="A674" i="13"/>
  <c r="U673" i="13"/>
  <c r="Y152" i="13"/>
  <c r="G153" i="13" s="1"/>
  <c r="R193" i="16" l="1"/>
  <c r="X193" i="16"/>
  <c r="AA193" i="16" s="1"/>
  <c r="V193" i="16"/>
  <c r="W193" i="16"/>
  <c r="Z193" i="16" s="1"/>
  <c r="AA152" i="13"/>
  <c r="D153" i="13" s="1"/>
  <c r="Z152" i="13"/>
  <c r="H153" i="13" s="1"/>
  <c r="A675" i="13"/>
  <c r="U674" i="13"/>
  <c r="B153" i="13"/>
  <c r="Y193" i="16" l="1"/>
  <c r="C194" i="16"/>
  <c r="H194" i="16"/>
  <c r="G194" i="16"/>
  <c r="B194" i="16"/>
  <c r="I194" i="16"/>
  <c r="D194" i="16"/>
  <c r="I153" i="13"/>
  <c r="J153" i="13" s="1"/>
  <c r="L153" i="13" s="1"/>
  <c r="C153" i="13"/>
  <c r="E153" i="13" s="1"/>
  <c r="A676" i="13"/>
  <c r="U675" i="13"/>
  <c r="Q153" i="13"/>
  <c r="P153" i="13"/>
  <c r="AB152" i="13"/>
  <c r="E194" i="16" l="1"/>
  <c r="J194" i="16"/>
  <c r="L194" i="16" s="1"/>
  <c r="P194" i="16"/>
  <c r="K194" i="16"/>
  <c r="Q194" i="16"/>
  <c r="AB193" i="16"/>
  <c r="F194" i="16"/>
  <c r="F153" i="13"/>
  <c r="K153" i="13"/>
  <c r="A677" i="13"/>
  <c r="U676" i="13"/>
  <c r="N194" i="16" l="1"/>
  <c r="O194" i="16" s="1"/>
  <c r="M194" i="16"/>
  <c r="R194" i="16" s="1"/>
  <c r="M153" i="13"/>
  <c r="T153" i="13" s="1"/>
  <c r="N153" i="13"/>
  <c r="O153" i="13" s="1"/>
  <c r="X153" i="13" s="1"/>
  <c r="A678" i="13"/>
  <c r="U677" i="13"/>
  <c r="T194" i="16" l="1"/>
  <c r="S194" i="16"/>
  <c r="W194" i="16"/>
  <c r="X194" i="16"/>
  <c r="AA194" i="16" s="1"/>
  <c r="V194" i="16"/>
  <c r="Y194" i="16" s="1"/>
  <c r="R153" i="13"/>
  <c r="S153" i="13"/>
  <c r="W153" i="13"/>
  <c r="V153" i="13"/>
  <c r="A679" i="13"/>
  <c r="U678" i="13"/>
  <c r="AA153" i="13"/>
  <c r="Z194" i="16" l="1"/>
  <c r="D195" i="16"/>
  <c r="I195" i="16"/>
  <c r="B195" i="16"/>
  <c r="G195" i="16"/>
  <c r="C195" i="16"/>
  <c r="H195" i="16"/>
  <c r="Y153" i="13"/>
  <c r="G154" i="13" s="1"/>
  <c r="Z153" i="13"/>
  <c r="C154" i="13" s="1"/>
  <c r="A680" i="13"/>
  <c r="U679" i="13"/>
  <c r="B154" i="13"/>
  <c r="I154" i="13"/>
  <c r="D154" i="13"/>
  <c r="E195" i="16" l="1"/>
  <c r="J195" i="16"/>
  <c r="L195" i="16" s="1"/>
  <c r="F195" i="16"/>
  <c r="P195" i="16"/>
  <c r="K195" i="16"/>
  <c r="Q195" i="16"/>
  <c r="AB194" i="16"/>
  <c r="F154" i="13"/>
  <c r="H154" i="13"/>
  <c r="J154" i="13" s="1"/>
  <c r="L154" i="13" s="1"/>
  <c r="A681" i="13"/>
  <c r="U680" i="13"/>
  <c r="Q154" i="13"/>
  <c r="P154" i="13"/>
  <c r="AB153" i="13"/>
  <c r="E154" i="13"/>
  <c r="N195" i="16" l="1"/>
  <c r="O195" i="16" s="1"/>
  <c r="M195" i="16"/>
  <c r="T195" i="16" s="1"/>
  <c r="K154" i="13"/>
  <c r="A682" i="13"/>
  <c r="U681" i="13"/>
  <c r="S195" i="16" l="1"/>
  <c r="R195" i="16"/>
  <c r="N154" i="13"/>
  <c r="O154" i="13" s="1"/>
  <c r="X154" i="13" s="1"/>
  <c r="M154" i="13"/>
  <c r="R154" i="13" s="1"/>
  <c r="X195" i="16"/>
  <c r="AA195" i="16" s="1"/>
  <c r="V195" i="16"/>
  <c r="Y195" i="16" s="1"/>
  <c r="W195" i="16"/>
  <c r="Z195" i="16" s="1"/>
  <c r="A683" i="13"/>
  <c r="U682" i="13"/>
  <c r="H196" i="16" l="1"/>
  <c r="C196" i="16"/>
  <c r="B196" i="16"/>
  <c r="G196" i="16"/>
  <c r="D196" i="16"/>
  <c r="I196" i="16"/>
  <c r="T154" i="13"/>
  <c r="AA154" i="13" s="1"/>
  <c r="S154" i="13"/>
  <c r="W154" i="13"/>
  <c r="V154" i="13"/>
  <c r="Y154" i="13" s="1"/>
  <c r="G155" i="13" s="1"/>
  <c r="A684" i="13"/>
  <c r="U683" i="13"/>
  <c r="J196" i="16" l="1"/>
  <c r="L196" i="16" s="1"/>
  <c r="F196" i="16"/>
  <c r="E196" i="16"/>
  <c r="P196" i="16"/>
  <c r="K196" i="16"/>
  <c r="Q196" i="16"/>
  <c r="AB195" i="16"/>
  <c r="Z154" i="13"/>
  <c r="C155" i="13" s="1"/>
  <c r="B155" i="13"/>
  <c r="A685" i="13"/>
  <c r="U684" i="13"/>
  <c r="I155" i="13"/>
  <c r="D155" i="13"/>
  <c r="N196" i="16" l="1"/>
  <c r="O196" i="16" s="1"/>
  <c r="M196" i="16"/>
  <c r="R196" i="16" s="1"/>
  <c r="F155" i="13"/>
  <c r="H155" i="13"/>
  <c r="J155" i="13" s="1"/>
  <c r="L155" i="13" s="1"/>
  <c r="E155" i="13"/>
  <c r="A686" i="13"/>
  <c r="U685" i="13"/>
  <c r="Q155" i="13"/>
  <c r="P155" i="13"/>
  <c r="AB154" i="13"/>
  <c r="T196" i="16" l="1"/>
  <c r="S196" i="16"/>
  <c r="W196" i="16"/>
  <c r="X196" i="16"/>
  <c r="AA196" i="16" s="1"/>
  <c r="V196" i="16"/>
  <c r="Y196" i="16" s="1"/>
  <c r="K155" i="13"/>
  <c r="A687" i="13"/>
  <c r="U686" i="13"/>
  <c r="Z196" i="16" l="1"/>
  <c r="M155" i="13"/>
  <c r="T155" i="13" s="1"/>
  <c r="N155" i="13"/>
  <c r="O155" i="13" s="1"/>
  <c r="X155" i="13" s="1"/>
  <c r="D197" i="16"/>
  <c r="I197" i="16"/>
  <c r="G197" i="16"/>
  <c r="B197" i="16"/>
  <c r="H197" i="16"/>
  <c r="C197" i="16"/>
  <c r="A688" i="13"/>
  <c r="U687" i="13"/>
  <c r="E197" i="16" l="1"/>
  <c r="J197" i="16"/>
  <c r="L197" i="16" s="1"/>
  <c r="F197" i="16"/>
  <c r="P197" i="16"/>
  <c r="K197" i="16"/>
  <c r="Q197" i="16"/>
  <c r="AB196" i="16"/>
  <c r="S155" i="13"/>
  <c r="R155" i="13"/>
  <c r="W155" i="13"/>
  <c r="V155" i="13"/>
  <c r="A689" i="13"/>
  <c r="U688" i="13"/>
  <c r="AA155" i="13"/>
  <c r="N197" i="16" l="1"/>
  <c r="O197" i="16" s="1"/>
  <c r="M197" i="16"/>
  <c r="T197" i="16" s="1"/>
  <c r="Y155" i="13"/>
  <c r="G156" i="13" s="1"/>
  <c r="Z155" i="13"/>
  <c r="H156" i="13" s="1"/>
  <c r="A690" i="13"/>
  <c r="U689" i="13"/>
  <c r="I156" i="13"/>
  <c r="D156" i="13"/>
  <c r="S197" i="16" l="1"/>
  <c r="R197" i="16"/>
  <c r="X197" i="16"/>
  <c r="AA197" i="16" s="1"/>
  <c r="V197" i="16"/>
  <c r="Y197" i="16" s="1"/>
  <c r="W197" i="16"/>
  <c r="Z197" i="16" s="1"/>
  <c r="B156" i="13"/>
  <c r="C156" i="13"/>
  <c r="A691" i="13"/>
  <c r="U690" i="13"/>
  <c r="J156" i="13"/>
  <c r="L156" i="13" s="1"/>
  <c r="Q156" i="13"/>
  <c r="P156" i="13"/>
  <c r="AB155" i="13"/>
  <c r="D198" i="16" l="1"/>
  <c r="I198" i="16"/>
  <c r="B198" i="16"/>
  <c r="G198" i="16"/>
  <c r="C198" i="16"/>
  <c r="H198" i="16"/>
  <c r="F156" i="13"/>
  <c r="E156" i="13"/>
  <c r="K156" i="13"/>
  <c r="A692" i="13"/>
  <c r="U691" i="13"/>
  <c r="M156" i="13" l="1"/>
  <c r="N156" i="13"/>
  <c r="O156" i="13" s="1"/>
  <c r="X156" i="13" s="1"/>
  <c r="J198" i="16"/>
  <c r="L198" i="16" s="1"/>
  <c r="E198" i="16"/>
  <c r="F198" i="16"/>
  <c r="P198" i="16"/>
  <c r="K198" i="16"/>
  <c r="Q198" i="16"/>
  <c r="AB197" i="16"/>
  <c r="T156" i="13"/>
  <c r="A693" i="13"/>
  <c r="U692" i="13"/>
  <c r="N198" i="16" l="1"/>
  <c r="O198" i="16" s="1"/>
  <c r="M198" i="16"/>
  <c r="R198" i="16" s="1"/>
  <c r="S156" i="13"/>
  <c r="R156" i="13"/>
  <c r="W156" i="13"/>
  <c r="V156" i="13"/>
  <c r="A694" i="13"/>
  <c r="U693" i="13"/>
  <c r="AA156" i="13"/>
  <c r="I157" i="13" s="1"/>
  <c r="S198" i="16" l="1"/>
  <c r="T198" i="16"/>
  <c r="W198" i="16"/>
  <c r="Z198" i="16" s="1"/>
  <c r="V198" i="16"/>
  <c r="Y198" i="16" s="1"/>
  <c r="X198" i="16"/>
  <c r="Z156" i="13"/>
  <c r="C157" i="13" s="1"/>
  <c r="Y156" i="13"/>
  <c r="B157" i="13" s="1"/>
  <c r="D157" i="13"/>
  <c r="P157" i="13" s="1"/>
  <c r="A695" i="13"/>
  <c r="U694" i="13"/>
  <c r="AA198" i="16" l="1"/>
  <c r="D199" i="16" s="1"/>
  <c r="H199" i="16"/>
  <c r="C199" i="16"/>
  <c r="G199" i="16"/>
  <c r="B199" i="16"/>
  <c r="H157" i="13"/>
  <c r="F157" i="13"/>
  <c r="G157" i="13"/>
  <c r="AB156" i="13"/>
  <c r="Q157" i="13"/>
  <c r="A696" i="13"/>
  <c r="U695" i="13"/>
  <c r="E157" i="13"/>
  <c r="I199" i="16" l="1"/>
  <c r="F199" i="16"/>
  <c r="E199" i="16"/>
  <c r="J199" i="16"/>
  <c r="L199" i="16" s="1"/>
  <c r="P199" i="16"/>
  <c r="K199" i="16"/>
  <c r="Q199" i="16"/>
  <c r="AB198" i="16"/>
  <c r="K157" i="13"/>
  <c r="J157" i="13"/>
  <c r="L157" i="13" s="1"/>
  <c r="A697" i="13"/>
  <c r="U696" i="13"/>
  <c r="N199" i="16" l="1"/>
  <c r="O199" i="16" s="1"/>
  <c r="M199" i="16"/>
  <c r="S199" i="16" s="1"/>
  <c r="M157" i="13"/>
  <c r="N157" i="13"/>
  <c r="O157" i="13" s="1"/>
  <c r="A698" i="13"/>
  <c r="U697" i="13"/>
  <c r="R199" i="16" l="1"/>
  <c r="T199" i="16"/>
  <c r="X199" i="16"/>
  <c r="AA199" i="16" s="1"/>
  <c r="V199" i="16"/>
  <c r="Y199" i="16" s="1"/>
  <c r="W199" i="16"/>
  <c r="Z199" i="16" s="1"/>
  <c r="W157" i="13"/>
  <c r="A699" i="13"/>
  <c r="U698" i="13"/>
  <c r="R157" i="13"/>
  <c r="S157" i="13"/>
  <c r="T157" i="13"/>
  <c r="B200" i="16" l="1"/>
  <c r="G200" i="16"/>
  <c r="I200" i="16"/>
  <c r="D200" i="16"/>
  <c r="C200" i="16"/>
  <c r="H200" i="16"/>
  <c r="X157" i="13"/>
  <c r="AA157" i="13" s="1"/>
  <c r="V157" i="13"/>
  <c r="Y157" i="13" s="1"/>
  <c r="A700" i="13"/>
  <c r="U699" i="13"/>
  <c r="Z157" i="13"/>
  <c r="P200" i="16" l="1"/>
  <c r="K200" i="16"/>
  <c r="Q200" i="16"/>
  <c r="AB199" i="16"/>
  <c r="J200" i="16"/>
  <c r="L200" i="16" s="1"/>
  <c r="F200" i="16"/>
  <c r="E200" i="16"/>
  <c r="A701" i="13"/>
  <c r="U700" i="13"/>
  <c r="H158" i="13"/>
  <c r="C158" i="13"/>
  <c r="B158" i="13"/>
  <c r="G158" i="13"/>
  <c r="I158" i="13"/>
  <c r="D158" i="13"/>
  <c r="N200" i="16" l="1"/>
  <c r="M200" i="16"/>
  <c r="S200" i="16" s="1"/>
  <c r="O200" i="16"/>
  <c r="A702" i="13"/>
  <c r="U701" i="13"/>
  <c r="J158" i="13"/>
  <c r="L158" i="13" s="1"/>
  <c r="E158" i="13"/>
  <c r="Q158" i="13"/>
  <c r="P158" i="13"/>
  <c r="AB157" i="13"/>
  <c r="F158" i="13"/>
  <c r="R200" i="16" l="1"/>
  <c r="T200" i="16"/>
  <c r="W200" i="16"/>
  <c r="Z200" i="16" s="1"/>
  <c r="V200" i="16"/>
  <c r="Y200" i="16" s="1"/>
  <c r="X200" i="16"/>
  <c r="AA200" i="16" s="1"/>
  <c r="K158" i="13"/>
  <c r="A703" i="13"/>
  <c r="U702" i="13"/>
  <c r="N158" i="13" l="1"/>
  <c r="O158" i="13" s="1"/>
  <c r="V158" i="13" s="1"/>
  <c r="M158" i="13"/>
  <c r="R158" i="13" s="1"/>
  <c r="D201" i="16"/>
  <c r="I201" i="16"/>
  <c r="H201" i="16"/>
  <c r="C201" i="16"/>
  <c r="B201" i="16"/>
  <c r="G201" i="16"/>
  <c r="A704" i="13"/>
  <c r="U703" i="13"/>
  <c r="T158" i="13" l="1"/>
  <c r="S158" i="13"/>
  <c r="F201" i="16"/>
  <c r="J201" i="16"/>
  <c r="L201" i="16" s="1"/>
  <c r="E201" i="16"/>
  <c r="P201" i="16"/>
  <c r="K201" i="16"/>
  <c r="Q201" i="16"/>
  <c r="AB200" i="16"/>
  <c r="A705" i="13"/>
  <c r="U704" i="13"/>
  <c r="W158" i="13"/>
  <c r="Z158" i="13" s="1"/>
  <c r="H159" i="13" s="1"/>
  <c r="X158" i="13"/>
  <c r="AA158" i="13" s="1"/>
  <c r="Y158" i="13"/>
  <c r="M201" i="16" l="1"/>
  <c r="S201" i="16" s="1"/>
  <c r="N201" i="16"/>
  <c r="O201" i="16" s="1"/>
  <c r="A706" i="13"/>
  <c r="U705" i="13"/>
  <c r="C159" i="13"/>
  <c r="D159" i="13"/>
  <c r="I159" i="13"/>
  <c r="B159" i="13"/>
  <c r="G159" i="13"/>
  <c r="R201" i="16" l="1"/>
  <c r="T201" i="16"/>
  <c r="X201" i="16"/>
  <c r="AA201" i="16" s="1"/>
  <c r="V201" i="16"/>
  <c r="Y201" i="16" s="1"/>
  <c r="W201" i="16"/>
  <c r="Z201" i="16" s="1"/>
  <c r="A707" i="13"/>
  <c r="U706" i="13"/>
  <c r="F159" i="13"/>
  <c r="AB158" i="13"/>
  <c r="P159" i="13"/>
  <c r="Q159" i="13"/>
  <c r="J159" i="13"/>
  <c r="L159" i="13" s="1"/>
  <c r="E159" i="13"/>
  <c r="H202" i="16" l="1"/>
  <c r="C202" i="16"/>
  <c r="B202" i="16"/>
  <c r="G202" i="16"/>
  <c r="D202" i="16"/>
  <c r="I202" i="16"/>
  <c r="K159" i="13"/>
  <c r="A708" i="13"/>
  <c r="U707" i="13"/>
  <c r="M159" i="13" l="1"/>
  <c r="N159" i="13"/>
  <c r="O159" i="13" s="1"/>
  <c r="X159" i="13" s="1"/>
  <c r="F202" i="16"/>
  <c r="J202" i="16"/>
  <c r="L202" i="16" s="1"/>
  <c r="E202" i="16"/>
  <c r="P202" i="16"/>
  <c r="K202" i="16"/>
  <c r="Q202" i="16"/>
  <c r="AB201" i="16"/>
  <c r="R159" i="13"/>
  <c r="A709" i="13"/>
  <c r="U708" i="13"/>
  <c r="N202" i="16" l="1"/>
  <c r="O202" i="16" s="1"/>
  <c r="M202" i="16"/>
  <c r="R202" i="16" s="1"/>
  <c r="T159" i="13"/>
  <c r="AA159" i="13" s="1"/>
  <c r="I160" i="13" s="1"/>
  <c r="S159" i="13"/>
  <c r="A710" i="13"/>
  <c r="U709" i="13"/>
  <c r="W159" i="13"/>
  <c r="V159" i="13"/>
  <c r="Y159" i="13" s="1"/>
  <c r="T202" i="16" l="1"/>
  <c r="S202" i="16"/>
  <c r="W202" i="16"/>
  <c r="V202" i="16"/>
  <c r="Y202" i="16" s="1"/>
  <c r="X202" i="16"/>
  <c r="AA202" i="16" s="1"/>
  <c r="Z159" i="13"/>
  <c r="C160" i="13" s="1"/>
  <c r="A711" i="13"/>
  <c r="U710" i="13"/>
  <c r="D160" i="13"/>
  <c r="Q160" i="13" s="1"/>
  <c r="B160" i="13"/>
  <c r="G160" i="13"/>
  <c r="Z202" i="16" l="1"/>
  <c r="H203" i="16" s="1"/>
  <c r="I203" i="16"/>
  <c r="D203" i="16"/>
  <c r="C203" i="16"/>
  <c r="B203" i="16"/>
  <c r="G203" i="16"/>
  <c r="H160" i="13"/>
  <c r="J160" i="13" s="1"/>
  <c r="L160" i="13" s="1"/>
  <c r="A712" i="13"/>
  <c r="U711" i="13"/>
  <c r="AB159" i="13"/>
  <c r="P160" i="13"/>
  <c r="E160" i="13"/>
  <c r="F160" i="13"/>
  <c r="J203" i="16" l="1"/>
  <c r="L203" i="16" s="1"/>
  <c r="P203" i="16"/>
  <c r="K203" i="16"/>
  <c r="Q203" i="16"/>
  <c r="AB202" i="16"/>
  <c r="E203" i="16"/>
  <c r="F203" i="16"/>
  <c r="K160" i="13"/>
  <c r="A713" i="13"/>
  <c r="U712" i="13"/>
  <c r="N203" i="16" l="1"/>
  <c r="O203" i="16" s="1"/>
  <c r="M203" i="16"/>
  <c r="S203" i="16" s="1"/>
  <c r="M160" i="13"/>
  <c r="S160" i="13" s="1"/>
  <c r="N160" i="13"/>
  <c r="O160" i="13" s="1"/>
  <c r="X160" i="13" s="1"/>
  <c r="A714" i="13"/>
  <c r="U713" i="13"/>
  <c r="T203" i="16" l="1"/>
  <c r="R203" i="16"/>
  <c r="X203" i="16"/>
  <c r="AA203" i="16" s="1"/>
  <c r="V203" i="16"/>
  <c r="Y203" i="16" s="1"/>
  <c r="W203" i="16"/>
  <c r="Z203" i="16" s="1"/>
  <c r="R160" i="13"/>
  <c r="T160" i="13"/>
  <c r="AA160" i="13" s="1"/>
  <c r="D161" i="13" s="1"/>
  <c r="W160" i="13"/>
  <c r="Z160" i="13" s="1"/>
  <c r="H161" i="13" s="1"/>
  <c r="V160" i="13"/>
  <c r="A715" i="13"/>
  <c r="U714" i="13"/>
  <c r="D204" i="16" l="1"/>
  <c r="I204" i="16"/>
  <c r="H204" i="16"/>
  <c r="C204" i="16"/>
  <c r="G204" i="16"/>
  <c r="B204" i="16"/>
  <c r="Y160" i="13"/>
  <c r="B161" i="13" s="1"/>
  <c r="A716" i="13"/>
  <c r="U715" i="13"/>
  <c r="C161" i="13"/>
  <c r="I161" i="13"/>
  <c r="Q161" i="13"/>
  <c r="P161" i="13"/>
  <c r="AB160" i="13"/>
  <c r="G161" i="13" l="1"/>
  <c r="J161" i="13" s="1"/>
  <c r="L161" i="13" s="1"/>
  <c r="F204" i="16"/>
  <c r="E204" i="16"/>
  <c r="J204" i="16"/>
  <c r="L204" i="16" s="1"/>
  <c r="P204" i="16"/>
  <c r="K204" i="16"/>
  <c r="Q204" i="16"/>
  <c r="AB203" i="16"/>
  <c r="F161" i="13"/>
  <c r="A717" i="13"/>
  <c r="U716" i="13"/>
  <c r="E161" i="13"/>
  <c r="N204" i="16" l="1"/>
  <c r="O204" i="16" s="1"/>
  <c r="M204" i="16"/>
  <c r="S204" i="16" s="1"/>
  <c r="K161" i="13"/>
  <c r="A718" i="13"/>
  <c r="U717" i="13"/>
  <c r="R204" i="16" l="1"/>
  <c r="T204" i="16"/>
  <c r="N161" i="13"/>
  <c r="O161" i="13" s="1"/>
  <c r="X161" i="13" s="1"/>
  <c r="M161" i="13"/>
  <c r="R161" i="13" s="1"/>
  <c r="W204" i="16"/>
  <c r="Z204" i="16" s="1"/>
  <c r="X204" i="16"/>
  <c r="AA204" i="16" s="1"/>
  <c r="V204" i="16"/>
  <c r="Y204" i="16" s="1"/>
  <c r="A719" i="13"/>
  <c r="U718" i="13"/>
  <c r="T161" i="13" l="1"/>
  <c r="S161" i="13"/>
  <c r="G205" i="16"/>
  <c r="B205" i="16"/>
  <c r="H205" i="16"/>
  <c r="C205" i="16"/>
  <c r="D205" i="16"/>
  <c r="I205" i="16"/>
  <c r="W161" i="13"/>
  <c r="Z161" i="13" s="1"/>
  <c r="H162" i="13" s="1"/>
  <c r="V161" i="13"/>
  <c r="Y161" i="13" s="1"/>
  <c r="A720" i="13"/>
  <c r="U719" i="13"/>
  <c r="AA161" i="13"/>
  <c r="D162" i="13" s="1"/>
  <c r="E205" i="16" l="1"/>
  <c r="F205" i="16"/>
  <c r="P205" i="16"/>
  <c r="K205" i="16"/>
  <c r="Q205" i="16"/>
  <c r="AB204" i="16"/>
  <c r="J205" i="16"/>
  <c r="L205" i="16" s="1"/>
  <c r="C162" i="13"/>
  <c r="I162" i="13"/>
  <c r="A721" i="13"/>
  <c r="U720" i="13"/>
  <c r="G162" i="13"/>
  <c r="B162" i="13"/>
  <c r="Q162" i="13"/>
  <c r="P162" i="13"/>
  <c r="AB161" i="13"/>
  <c r="N205" i="16" l="1"/>
  <c r="M205" i="16"/>
  <c r="T205" i="16" s="1"/>
  <c r="O205" i="16"/>
  <c r="A722" i="13"/>
  <c r="U721" i="13"/>
  <c r="E162" i="13"/>
  <c r="J162" i="13"/>
  <c r="L162" i="13" s="1"/>
  <c r="F162" i="13"/>
  <c r="S205" i="16" l="1"/>
  <c r="R205" i="16"/>
  <c r="X205" i="16"/>
  <c r="AA205" i="16" s="1"/>
  <c r="V205" i="16"/>
  <c r="Y205" i="16" s="1"/>
  <c r="W205" i="16"/>
  <c r="Z205" i="16" s="1"/>
  <c r="K162" i="13"/>
  <c r="A723" i="13"/>
  <c r="U722" i="13"/>
  <c r="M162" i="13" l="1"/>
  <c r="N162" i="13"/>
  <c r="O162" i="13" s="1"/>
  <c r="C206" i="16"/>
  <c r="H206" i="16"/>
  <c r="I206" i="16"/>
  <c r="D206" i="16"/>
  <c r="B206" i="16"/>
  <c r="G206" i="16"/>
  <c r="A724" i="13"/>
  <c r="U723" i="13"/>
  <c r="J206" i="16" l="1"/>
  <c r="L206" i="16" s="1"/>
  <c r="E206" i="16"/>
  <c r="P206" i="16"/>
  <c r="K206" i="16"/>
  <c r="Q206" i="16"/>
  <c r="AB205" i="16"/>
  <c r="F206" i="16"/>
  <c r="A725" i="13"/>
  <c r="U724" i="13"/>
  <c r="V162" i="13"/>
  <c r="W162" i="13"/>
  <c r="X162" i="13"/>
  <c r="R162" i="13"/>
  <c r="S162" i="13"/>
  <c r="T162" i="13"/>
  <c r="N206" i="16" l="1"/>
  <c r="O206" i="16" s="1"/>
  <c r="M206" i="16"/>
  <c r="R206" i="16" s="1"/>
  <c r="A726" i="13"/>
  <c r="U725" i="13"/>
  <c r="Z162" i="13"/>
  <c r="H163" i="13" s="1"/>
  <c r="Y162" i="13"/>
  <c r="B163" i="13" s="1"/>
  <c r="AA162" i="13"/>
  <c r="I163" i="13" s="1"/>
  <c r="S206" i="16" l="1"/>
  <c r="T206" i="16"/>
  <c r="W206" i="16"/>
  <c r="Z206" i="16" s="1"/>
  <c r="V206" i="16"/>
  <c r="Y206" i="16" s="1"/>
  <c r="X206" i="16"/>
  <c r="A727" i="13"/>
  <c r="U726" i="13"/>
  <c r="C163" i="13"/>
  <c r="F163" i="13" s="1"/>
  <c r="D163" i="13"/>
  <c r="P163" i="13" s="1"/>
  <c r="G163" i="13"/>
  <c r="AA206" i="16" l="1"/>
  <c r="I207" i="16" s="1"/>
  <c r="H207" i="16"/>
  <c r="C207" i="16"/>
  <c r="B207" i="16"/>
  <c r="G207" i="16"/>
  <c r="D207" i="16"/>
  <c r="E163" i="13"/>
  <c r="A728" i="13"/>
  <c r="U727" i="13"/>
  <c r="AB162" i="13"/>
  <c r="Q163" i="13"/>
  <c r="J163" i="13"/>
  <c r="L163" i="13" s="1"/>
  <c r="J207" i="16" l="1"/>
  <c r="L207" i="16" s="1"/>
  <c r="F207" i="16"/>
  <c r="P207" i="16"/>
  <c r="K207" i="16"/>
  <c r="Q207" i="16"/>
  <c r="AB206" i="16"/>
  <c r="E207" i="16"/>
  <c r="K163" i="13"/>
  <c r="A729" i="13"/>
  <c r="U728" i="13"/>
  <c r="N207" i="16" l="1"/>
  <c r="M207" i="16"/>
  <c r="S207" i="16" s="1"/>
  <c r="N163" i="13"/>
  <c r="O163" i="13" s="1"/>
  <c r="M163" i="13"/>
  <c r="O207" i="16"/>
  <c r="A730" i="13"/>
  <c r="U729" i="13"/>
  <c r="R207" i="16" l="1"/>
  <c r="T207" i="16"/>
  <c r="X207" i="16"/>
  <c r="AA207" i="16" s="1"/>
  <c r="V207" i="16"/>
  <c r="Y207" i="16" s="1"/>
  <c r="W207" i="16"/>
  <c r="Z207" i="16" s="1"/>
  <c r="A731" i="13"/>
  <c r="U730" i="13"/>
  <c r="S163" i="13"/>
  <c r="R163" i="13"/>
  <c r="T163" i="13"/>
  <c r="V163" i="13"/>
  <c r="W163" i="13"/>
  <c r="X163" i="13"/>
  <c r="B208" i="16" l="1"/>
  <c r="G208" i="16"/>
  <c r="D208" i="16"/>
  <c r="I208" i="16"/>
  <c r="C208" i="16"/>
  <c r="H208" i="16"/>
  <c r="AA163" i="13"/>
  <c r="I164" i="13" s="1"/>
  <c r="A732" i="13"/>
  <c r="U731" i="13"/>
  <c r="Y163" i="13"/>
  <c r="Z163" i="13"/>
  <c r="E208" i="16" l="1"/>
  <c r="J208" i="16"/>
  <c r="L208" i="16" s="1"/>
  <c r="F208" i="16"/>
  <c r="P208" i="16"/>
  <c r="K208" i="16"/>
  <c r="Q208" i="16"/>
  <c r="AB207" i="16"/>
  <c r="D164" i="13"/>
  <c r="AB163" i="13" s="1"/>
  <c r="A733" i="13"/>
  <c r="U732" i="13"/>
  <c r="H164" i="13"/>
  <c r="C164" i="13"/>
  <c r="G164" i="13"/>
  <c r="B164" i="13"/>
  <c r="N208" i="16" l="1"/>
  <c r="O208" i="16" s="1"/>
  <c r="M208" i="16"/>
  <c r="R208" i="16" s="1"/>
  <c r="Q164" i="13"/>
  <c r="P164" i="13"/>
  <c r="A734" i="13"/>
  <c r="U733" i="13"/>
  <c r="F164" i="13"/>
  <c r="E164" i="13"/>
  <c r="J164" i="13"/>
  <c r="L164" i="13" s="1"/>
  <c r="S208" i="16" l="1"/>
  <c r="T208" i="16"/>
  <c r="W208" i="16"/>
  <c r="Z208" i="16" s="1"/>
  <c r="V208" i="16"/>
  <c r="Y208" i="16" s="1"/>
  <c r="X208" i="16"/>
  <c r="K164" i="13"/>
  <c r="A735" i="13"/>
  <c r="U734" i="13"/>
  <c r="AA208" i="16" l="1"/>
  <c r="N164" i="13"/>
  <c r="O164" i="13" s="1"/>
  <c r="V164" i="13" s="1"/>
  <c r="M164" i="13"/>
  <c r="T164" i="13" s="1"/>
  <c r="I209" i="16"/>
  <c r="D209" i="16"/>
  <c r="B209" i="16"/>
  <c r="G209" i="16"/>
  <c r="C209" i="16"/>
  <c r="H209" i="16"/>
  <c r="A736" i="13"/>
  <c r="U735" i="13"/>
  <c r="P209" i="16" l="1"/>
  <c r="K209" i="16"/>
  <c r="Q209" i="16"/>
  <c r="AB208" i="16"/>
  <c r="F209" i="16"/>
  <c r="J209" i="16"/>
  <c r="L209" i="16" s="1"/>
  <c r="E209" i="16"/>
  <c r="R164" i="13"/>
  <c r="Y164" i="13" s="1"/>
  <c r="S164" i="13"/>
  <c r="X164" i="13"/>
  <c r="AA164" i="13" s="1"/>
  <c r="I165" i="13" s="1"/>
  <c r="W164" i="13"/>
  <c r="A737" i="13"/>
  <c r="U736" i="13"/>
  <c r="M209" i="16" l="1"/>
  <c r="R209" i="16" s="1"/>
  <c r="N209" i="16"/>
  <c r="O209" i="16" s="1"/>
  <c r="Z164" i="13"/>
  <c r="H165" i="13" s="1"/>
  <c r="D165" i="13"/>
  <c r="P165" i="13" s="1"/>
  <c r="A738" i="13"/>
  <c r="U737" i="13"/>
  <c r="G165" i="13"/>
  <c r="B165" i="13"/>
  <c r="T209" i="16" l="1"/>
  <c r="S209" i="16"/>
  <c r="X209" i="16"/>
  <c r="AA209" i="16" s="1"/>
  <c r="V209" i="16"/>
  <c r="Y209" i="16" s="1"/>
  <c r="W209" i="16"/>
  <c r="C165" i="13"/>
  <c r="F165" i="13" s="1"/>
  <c r="Q165" i="13"/>
  <c r="AB164" i="13"/>
  <c r="A739" i="13"/>
  <c r="U738" i="13"/>
  <c r="J165" i="13"/>
  <c r="L165" i="13" s="1"/>
  <c r="Z209" i="16" l="1"/>
  <c r="G210" i="16"/>
  <c r="B210" i="16"/>
  <c r="C210" i="16"/>
  <c r="H210" i="16"/>
  <c r="I210" i="16"/>
  <c r="D210" i="16"/>
  <c r="E165" i="13"/>
  <c r="K165" i="13"/>
  <c r="A740" i="13"/>
  <c r="U739" i="13"/>
  <c r="N165" i="13" l="1"/>
  <c r="O165" i="13" s="1"/>
  <c r="M165" i="13"/>
  <c r="P210" i="16"/>
  <c r="Q210" i="16"/>
  <c r="K210" i="16"/>
  <c r="AB209" i="16"/>
  <c r="J210" i="16"/>
  <c r="L210" i="16" s="1"/>
  <c r="E210" i="16"/>
  <c r="F210" i="16"/>
  <c r="A741" i="13"/>
  <c r="U740" i="13"/>
  <c r="N210" i="16" l="1"/>
  <c r="O210" i="16" s="1"/>
  <c r="M210" i="16"/>
  <c r="R210" i="16" s="1"/>
  <c r="A742" i="13"/>
  <c r="U741" i="13"/>
  <c r="W165" i="13"/>
  <c r="V165" i="13"/>
  <c r="X165" i="13"/>
  <c r="R165" i="13"/>
  <c r="S165" i="13"/>
  <c r="T165" i="13"/>
  <c r="T210" i="16" l="1"/>
  <c r="S210" i="16"/>
  <c r="W210" i="16"/>
  <c r="Z210" i="16" s="1"/>
  <c r="V210" i="16"/>
  <c r="Y210" i="16" s="1"/>
  <c r="X210" i="16"/>
  <c r="AA210" i="16" s="1"/>
  <c r="Z165" i="13"/>
  <c r="H166" i="13" s="1"/>
  <c r="A743" i="13"/>
  <c r="U742" i="13"/>
  <c r="AA165" i="13"/>
  <c r="D166" i="13" s="1"/>
  <c r="AB165" i="13" s="1"/>
  <c r="Y165" i="13"/>
  <c r="D211" i="16" l="1"/>
  <c r="I211" i="16"/>
  <c r="B211" i="16"/>
  <c r="G211" i="16"/>
  <c r="H211" i="16"/>
  <c r="C211" i="16"/>
  <c r="C166" i="13"/>
  <c r="A744" i="13"/>
  <c r="U743" i="13"/>
  <c r="Q166" i="13"/>
  <c r="P166" i="13"/>
  <c r="I166" i="13"/>
  <c r="B166" i="13"/>
  <c r="G166" i="13"/>
  <c r="J211" i="16" l="1"/>
  <c r="L211" i="16" s="1"/>
  <c r="E211" i="16"/>
  <c r="F211" i="16"/>
  <c r="P211" i="16"/>
  <c r="Q211" i="16"/>
  <c r="K211" i="16"/>
  <c r="AB210" i="16"/>
  <c r="A745" i="13"/>
  <c r="U744" i="13"/>
  <c r="F166" i="13"/>
  <c r="E166" i="13"/>
  <c r="K166" i="13"/>
  <c r="J166" i="13"/>
  <c r="L166" i="13" s="1"/>
  <c r="N211" i="16" l="1"/>
  <c r="M211" i="16"/>
  <c r="T211" i="16" s="1"/>
  <c r="M166" i="13"/>
  <c r="N166" i="13"/>
  <c r="O166" i="13" s="1"/>
  <c r="O211" i="16"/>
  <c r="A746" i="13"/>
  <c r="U745" i="13"/>
  <c r="S211" i="16" l="1"/>
  <c r="R211" i="16"/>
  <c r="W211" i="16"/>
  <c r="Z211" i="16" s="1"/>
  <c r="V211" i="16"/>
  <c r="Y211" i="16" s="1"/>
  <c r="X211" i="16"/>
  <c r="AA211" i="16" s="1"/>
  <c r="S166" i="13"/>
  <c r="V166" i="13"/>
  <c r="A747" i="13"/>
  <c r="U746" i="13"/>
  <c r="I212" i="16" l="1"/>
  <c r="D212" i="16"/>
  <c r="B212" i="16"/>
  <c r="G212" i="16"/>
  <c r="C212" i="16"/>
  <c r="H212" i="16"/>
  <c r="T166" i="13"/>
  <c r="R166" i="13"/>
  <c r="Y166" i="13" s="1"/>
  <c r="B167" i="13" s="1"/>
  <c r="X166" i="13"/>
  <c r="W166" i="13"/>
  <c r="Z166" i="13" s="1"/>
  <c r="C167" i="13" s="1"/>
  <c r="A748" i="13"/>
  <c r="U747" i="13"/>
  <c r="J212" i="16" l="1"/>
  <c r="L212" i="16" s="1"/>
  <c r="E212" i="16"/>
  <c r="P212" i="16"/>
  <c r="Q212" i="16"/>
  <c r="K212" i="16"/>
  <c r="AB211" i="16"/>
  <c r="F212" i="16"/>
  <c r="AA166" i="13"/>
  <c r="I167" i="13" s="1"/>
  <c r="G167" i="13"/>
  <c r="H167" i="13"/>
  <c r="A749" i="13"/>
  <c r="U748" i="13"/>
  <c r="E167" i="13"/>
  <c r="F167" i="13"/>
  <c r="N212" i="16" l="1"/>
  <c r="O212" i="16" s="1"/>
  <c r="M212" i="16"/>
  <c r="T212" i="16" s="1"/>
  <c r="D167" i="13"/>
  <c r="P167" i="13" s="1"/>
  <c r="J167" i="13"/>
  <c r="L167" i="13" s="1"/>
  <c r="A750" i="13"/>
  <c r="U749" i="13"/>
  <c r="S212" i="16" l="1"/>
  <c r="R212" i="16"/>
  <c r="W212" i="16"/>
  <c r="X212" i="16"/>
  <c r="AA212" i="16" s="1"/>
  <c r="V212" i="16"/>
  <c r="K167" i="13"/>
  <c r="Q167" i="13"/>
  <c r="AB166" i="13"/>
  <c r="A751" i="13"/>
  <c r="U750" i="13"/>
  <c r="Y212" i="16" l="1"/>
  <c r="Z212" i="16"/>
  <c r="C213" i="16" s="1"/>
  <c r="N167" i="13"/>
  <c r="O167" i="13" s="1"/>
  <c r="X167" i="13" s="1"/>
  <c r="M167" i="13"/>
  <c r="R167" i="13" s="1"/>
  <c r="G213" i="16"/>
  <c r="B213" i="16"/>
  <c r="H213" i="16"/>
  <c r="D213" i="16"/>
  <c r="I213" i="16"/>
  <c r="A752" i="13"/>
  <c r="U751" i="13"/>
  <c r="F213" i="16" l="1"/>
  <c r="E213" i="16"/>
  <c r="P213" i="16"/>
  <c r="Q213" i="16"/>
  <c r="K213" i="16"/>
  <c r="AB212" i="16"/>
  <c r="J213" i="16"/>
  <c r="L213" i="16" s="1"/>
  <c r="T167" i="13"/>
  <c r="AA167" i="13" s="1"/>
  <c r="I168" i="13" s="1"/>
  <c r="S167" i="13"/>
  <c r="V167" i="13"/>
  <c r="Y167" i="13" s="1"/>
  <c r="G168" i="13" s="1"/>
  <c r="W167" i="13"/>
  <c r="A753" i="13"/>
  <c r="U752" i="13"/>
  <c r="N213" i="16" l="1"/>
  <c r="O213" i="16" s="1"/>
  <c r="M213" i="16"/>
  <c r="T213" i="16" s="1"/>
  <c r="Z167" i="13"/>
  <c r="H168" i="13" s="1"/>
  <c r="J168" i="13" s="1"/>
  <c r="L168" i="13" s="1"/>
  <c r="D168" i="13"/>
  <c r="Q168" i="13" s="1"/>
  <c r="B168" i="13"/>
  <c r="A754" i="13"/>
  <c r="U753" i="13"/>
  <c r="S213" i="16" l="1"/>
  <c r="R213" i="16"/>
  <c r="W213" i="16"/>
  <c r="Z213" i="16" s="1"/>
  <c r="X213" i="16"/>
  <c r="AA213" i="16" s="1"/>
  <c r="V213" i="16"/>
  <c r="C168" i="13"/>
  <c r="F168" i="13" s="1"/>
  <c r="AB167" i="13"/>
  <c r="P168" i="13"/>
  <c r="K168" i="13"/>
  <c r="A755" i="13"/>
  <c r="U754" i="13"/>
  <c r="Y213" i="16" l="1"/>
  <c r="M168" i="13"/>
  <c r="N168" i="13"/>
  <c r="O168" i="13" s="1"/>
  <c r="X168" i="13" s="1"/>
  <c r="B214" i="16"/>
  <c r="G214" i="16"/>
  <c r="I214" i="16"/>
  <c r="D214" i="16"/>
  <c r="C214" i="16"/>
  <c r="H214" i="16"/>
  <c r="E168" i="13"/>
  <c r="T168" i="13"/>
  <c r="A756" i="13"/>
  <c r="U755" i="13"/>
  <c r="P214" i="16" l="1"/>
  <c r="Q214" i="16"/>
  <c r="K214" i="16"/>
  <c r="AB213" i="16"/>
  <c r="J214" i="16"/>
  <c r="L214" i="16" s="1"/>
  <c r="F214" i="16"/>
  <c r="E214" i="16"/>
  <c r="S168" i="13"/>
  <c r="R168" i="13"/>
  <c r="W168" i="13"/>
  <c r="V168" i="13"/>
  <c r="A757" i="13"/>
  <c r="U756" i="13"/>
  <c r="AA168" i="13"/>
  <c r="N214" i="16" l="1"/>
  <c r="O214" i="16" s="1"/>
  <c r="M214" i="16"/>
  <c r="R214" i="16" s="1"/>
  <c r="Y168" i="13"/>
  <c r="B169" i="13" s="1"/>
  <c r="Z168" i="13"/>
  <c r="H169" i="13" s="1"/>
  <c r="A758" i="13"/>
  <c r="U757" i="13"/>
  <c r="I169" i="13"/>
  <c r="D169" i="13"/>
  <c r="T214" i="16" l="1"/>
  <c r="S214" i="16"/>
  <c r="W214" i="16"/>
  <c r="V214" i="16"/>
  <c r="Y214" i="16" s="1"/>
  <c r="X214" i="16"/>
  <c r="AA214" i="16" s="1"/>
  <c r="G169" i="13"/>
  <c r="C169" i="13"/>
  <c r="F169" i="13" s="1"/>
  <c r="A759" i="13"/>
  <c r="U758" i="13"/>
  <c r="P169" i="13"/>
  <c r="Q169" i="13"/>
  <c r="AB168" i="13"/>
  <c r="Z214" i="16" l="1"/>
  <c r="H215" i="16" s="1"/>
  <c r="D215" i="16"/>
  <c r="I215" i="16"/>
  <c r="C215" i="16"/>
  <c r="G215" i="16"/>
  <c r="B215" i="16"/>
  <c r="K169" i="13"/>
  <c r="J169" i="13"/>
  <c r="L169" i="13" s="1"/>
  <c r="E169" i="13"/>
  <c r="A760" i="13"/>
  <c r="U759" i="13"/>
  <c r="N169" i="13" l="1"/>
  <c r="M169" i="13"/>
  <c r="S169" i="13" s="1"/>
  <c r="F215" i="16"/>
  <c r="E215" i="16"/>
  <c r="J215" i="16"/>
  <c r="L215" i="16" s="1"/>
  <c r="P215" i="16"/>
  <c r="Q215" i="16"/>
  <c r="K215" i="16"/>
  <c r="AB214" i="16"/>
  <c r="O169" i="13"/>
  <c r="V169" i="13" s="1"/>
  <c r="A761" i="13"/>
  <c r="U760" i="13"/>
  <c r="N215" i="16" l="1"/>
  <c r="O215" i="16" s="1"/>
  <c r="M215" i="16"/>
  <c r="R215" i="16" s="1"/>
  <c r="R169" i="13"/>
  <c r="Y169" i="13" s="1"/>
  <c r="T169" i="13"/>
  <c r="A762" i="13"/>
  <c r="U761" i="13"/>
  <c r="W169" i="13"/>
  <c r="Z169" i="13" s="1"/>
  <c r="X169" i="13"/>
  <c r="AA169" i="13" s="1"/>
  <c r="S215" i="16" l="1"/>
  <c r="T215" i="16"/>
  <c r="W215" i="16"/>
  <c r="Z215" i="16" s="1"/>
  <c r="X215" i="16"/>
  <c r="AA215" i="16" s="1"/>
  <c r="V215" i="16"/>
  <c r="Y215" i="16" s="1"/>
  <c r="H170" i="13"/>
  <c r="C170" i="13"/>
  <c r="A763" i="13"/>
  <c r="U762" i="13"/>
  <c r="D170" i="13"/>
  <c r="I170" i="13"/>
  <c r="B170" i="13"/>
  <c r="G170" i="13"/>
  <c r="D216" i="16" l="1"/>
  <c r="I216" i="16"/>
  <c r="C216" i="16"/>
  <c r="H216" i="16"/>
  <c r="B216" i="16"/>
  <c r="G216" i="16"/>
  <c r="A764" i="13"/>
  <c r="U763" i="13"/>
  <c r="E170" i="13"/>
  <c r="F170" i="13"/>
  <c r="P170" i="13"/>
  <c r="Q170" i="13"/>
  <c r="AB169" i="13"/>
  <c r="J170" i="13"/>
  <c r="L170" i="13" s="1"/>
  <c r="F216" i="16" l="1"/>
  <c r="J216" i="16"/>
  <c r="L216" i="16" s="1"/>
  <c r="E216" i="16"/>
  <c r="P216" i="16"/>
  <c r="Q216" i="16"/>
  <c r="K216" i="16"/>
  <c r="AB215" i="16"/>
  <c r="K170" i="13"/>
  <c r="A765" i="13"/>
  <c r="U764" i="13"/>
  <c r="N216" i="16" l="1"/>
  <c r="M216" i="16"/>
  <c r="R216" i="16" s="1"/>
  <c r="M170" i="13"/>
  <c r="N170" i="13"/>
  <c r="O170" i="13" s="1"/>
  <c r="O216" i="16"/>
  <c r="A766" i="13"/>
  <c r="U765" i="13"/>
  <c r="S216" i="16" l="1"/>
  <c r="T216" i="16"/>
  <c r="W216" i="16"/>
  <c r="Z216" i="16" s="1"/>
  <c r="X216" i="16"/>
  <c r="AA216" i="16" s="1"/>
  <c r="V216" i="16"/>
  <c r="Y216" i="16" s="1"/>
  <c r="A767" i="13"/>
  <c r="U766" i="13"/>
  <c r="V170" i="13"/>
  <c r="W170" i="13"/>
  <c r="X170" i="13"/>
  <c r="R170" i="13"/>
  <c r="S170" i="13"/>
  <c r="T170" i="13"/>
  <c r="G217" i="16" l="1"/>
  <c r="B217" i="16"/>
  <c r="D217" i="16"/>
  <c r="I217" i="16"/>
  <c r="H217" i="16"/>
  <c r="C217" i="16"/>
  <c r="A768" i="13"/>
  <c r="U767" i="13"/>
  <c r="Z170" i="13"/>
  <c r="H171" i="13" s="1"/>
  <c r="Y170" i="13"/>
  <c r="AA170" i="13"/>
  <c r="F217" i="16" l="1"/>
  <c r="P217" i="16"/>
  <c r="Q217" i="16"/>
  <c r="K217" i="16"/>
  <c r="AB216" i="16"/>
  <c r="E217" i="16"/>
  <c r="J217" i="16"/>
  <c r="L217" i="16" s="1"/>
  <c r="A769" i="13"/>
  <c r="U768" i="13"/>
  <c r="C171" i="13"/>
  <c r="D171" i="13"/>
  <c r="I171" i="13"/>
  <c r="G171" i="13"/>
  <c r="B171" i="13"/>
  <c r="M217" i="16" l="1"/>
  <c r="T217" i="16" s="1"/>
  <c r="N217" i="16"/>
  <c r="O217" i="16" s="1"/>
  <c r="F171" i="13"/>
  <c r="A770" i="13"/>
  <c r="U769" i="13"/>
  <c r="J171" i="13"/>
  <c r="L171" i="13" s="1"/>
  <c r="P171" i="13"/>
  <c r="Q171" i="13"/>
  <c r="AB170" i="13"/>
  <c r="E171" i="13"/>
  <c r="S217" i="16" l="1"/>
  <c r="R217" i="16"/>
  <c r="W217" i="16"/>
  <c r="Z217" i="16" s="1"/>
  <c r="V217" i="16"/>
  <c r="Y217" i="16" s="1"/>
  <c r="X217" i="16"/>
  <c r="AA217" i="16" s="1"/>
  <c r="K171" i="13"/>
  <c r="A771" i="13"/>
  <c r="U770" i="13"/>
  <c r="N171" i="13" l="1"/>
  <c r="O171" i="13" s="1"/>
  <c r="M171" i="13"/>
  <c r="I218" i="16"/>
  <c r="D218" i="16"/>
  <c r="G218" i="16"/>
  <c r="B218" i="16"/>
  <c r="C218" i="16"/>
  <c r="H218" i="16"/>
  <c r="A772" i="13"/>
  <c r="U771" i="13"/>
  <c r="E218" i="16" l="1"/>
  <c r="J218" i="16"/>
  <c r="L218" i="16" s="1"/>
  <c r="P218" i="16"/>
  <c r="Q218" i="16"/>
  <c r="K218" i="16"/>
  <c r="AB217" i="16"/>
  <c r="F218" i="16"/>
  <c r="A773" i="13"/>
  <c r="U772" i="13"/>
  <c r="W171" i="13"/>
  <c r="V171" i="13"/>
  <c r="X171" i="13"/>
  <c r="R171" i="13"/>
  <c r="S171" i="13"/>
  <c r="T171" i="13"/>
  <c r="N218" i="16" l="1"/>
  <c r="O218" i="16" s="1"/>
  <c r="M218" i="16"/>
  <c r="R218" i="16" s="1"/>
  <c r="Z171" i="13"/>
  <c r="C172" i="13" s="1"/>
  <c r="A774" i="13"/>
  <c r="U773" i="13"/>
  <c r="Y171" i="13"/>
  <c r="AA171" i="13"/>
  <c r="T218" i="16" l="1"/>
  <c r="S218" i="16"/>
  <c r="W218" i="16"/>
  <c r="Z218" i="16" s="1"/>
  <c r="V218" i="16"/>
  <c r="Y218" i="16" s="1"/>
  <c r="X218" i="16"/>
  <c r="AA218" i="16" s="1"/>
  <c r="H172" i="13"/>
  <c r="A775" i="13"/>
  <c r="U774" i="13"/>
  <c r="D172" i="13"/>
  <c r="I172" i="13"/>
  <c r="G172" i="13"/>
  <c r="B172" i="13"/>
  <c r="D219" i="16" l="1"/>
  <c r="I219" i="16"/>
  <c r="H219" i="16"/>
  <c r="C219" i="16"/>
  <c r="B219" i="16"/>
  <c r="G219" i="16"/>
  <c r="A776" i="13"/>
  <c r="U775" i="13"/>
  <c r="J172" i="13"/>
  <c r="L172" i="13" s="1"/>
  <c r="Q172" i="13"/>
  <c r="P172" i="13"/>
  <c r="AB171" i="13"/>
  <c r="E172" i="13"/>
  <c r="F172" i="13"/>
  <c r="F219" i="16" l="1"/>
  <c r="J219" i="16"/>
  <c r="L219" i="16" s="1"/>
  <c r="E219" i="16"/>
  <c r="P219" i="16"/>
  <c r="Q219" i="16"/>
  <c r="K219" i="16"/>
  <c r="AB218" i="16"/>
  <c r="K172" i="13"/>
  <c r="A777" i="13"/>
  <c r="U776" i="13"/>
  <c r="N219" i="16" l="1"/>
  <c r="O219" i="16" s="1"/>
  <c r="M219" i="16"/>
  <c r="T219" i="16" s="1"/>
  <c r="N172" i="13"/>
  <c r="O172" i="13" s="1"/>
  <c r="V172" i="13" s="1"/>
  <c r="M172" i="13"/>
  <c r="R172" i="13" s="1"/>
  <c r="A778" i="13"/>
  <c r="U777" i="13"/>
  <c r="R219" i="16" l="1"/>
  <c r="S219" i="16"/>
  <c r="W219" i="16"/>
  <c r="Z219" i="16" s="1"/>
  <c r="X219" i="16"/>
  <c r="AA219" i="16" s="1"/>
  <c r="V219" i="16"/>
  <c r="Y219" i="16" s="1"/>
  <c r="S172" i="13"/>
  <c r="T172" i="13"/>
  <c r="W172" i="13"/>
  <c r="X172" i="13"/>
  <c r="A779" i="13"/>
  <c r="U778" i="13"/>
  <c r="Y172" i="13"/>
  <c r="C220" i="16" l="1"/>
  <c r="H220" i="16"/>
  <c r="G220" i="16"/>
  <c r="B220" i="16"/>
  <c r="D220" i="16"/>
  <c r="I220" i="16"/>
  <c r="AA172" i="13"/>
  <c r="D173" i="13" s="1"/>
  <c r="AB172" i="13" s="1"/>
  <c r="Z172" i="13"/>
  <c r="H173" i="13" s="1"/>
  <c r="A780" i="13"/>
  <c r="U779" i="13"/>
  <c r="B173" i="13"/>
  <c r="G173" i="13"/>
  <c r="E220" i="16" l="1"/>
  <c r="J220" i="16"/>
  <c r="L220" i="16" s="1"/>
  <c r="P220" i="16"/>
  <c r="Q220" i="16"/>
  <c r="K220" i="16"/>
  <c r="AB219" i="16"/>
  <c r="F220" i="16"/>
  <c r="Q173" i="13"/>
  <c r="I173" i="13"/>
  <c r="J173" i="13" s="1"/>
  <c r="L173" i="13" s="1"/>
  <c r="P173" i="13"/>
  <c r="C173" i="13"/>
  <c r="F173" i="13" s="1"/>
  <c r="A781" i="13"/>
  <c r="U780" i="13"/>
  <c r="N220" i="16" l="1"/>
  <c r="O220" i="16" s="1"/>
  <c r="M220" i="16"/>
  <c r="S220" i="16" s="1"/>
  <c r="E173" i="13"/>
  <c r="K173" i="13"/>
  <c r="A782" i="13"/>
  <c r="U781" i="13"/>
  <c r="R220" i="16" l="1"/>
  <c r="T220" i="16"/>
  <c r="N173" i="13"/>
  <c r="O173" i="13" s="1"/>
  <c r="X173" i="13" s="1"/>
  <c r="M173" i="13"/>
  <c r="T173" i="13" s="1"/>
  <c r="W220" i="16"/>
  <c r="Z220" i="16" s="1"/>
  <c r="X220" i="16"/>
  <c r="AA220" i="16" s="1"/>
  <c r="V220" i="16"/>
  <c r="Y220" i="16" s="1"/>
  <c r="A783" i="13"/>
  <c r="U782" i="13"/>
  <c r="B221" i="16" l="1"/>
  <c r="G221" i="16"/>
  <c r="H221" i="16"/>
  <c r="C221" i="16"/>
  <c r="I221" i="16"/>
  <c r="D221" i="16"/>
  <c r="S173" i="13"/>
  <c r="R173" i="13"/>
  <c r="W173" i="13"/>
  <c r="A784" i="13"/>
  <c r="U783" i="13"/>
  <c r="V173" i="13"/>
  <c r="AA173" i="13"/>
  <c r="I174" i="13" s="1"/>
  <c r="P221" i="16" l="1"/>
  <c r="Q221" i="16"/>
  <c r="K221" i="16"/>
  <c r="AB220" i="16"/>
  <c r="F221" i="16"/>
  <c r="J221" i="16"/>
  <c r="L221" i="16" s="1"/>
  <c r="E221" i="16"/>
  <c r="Y173" i="13"/>
  <c r="G174" i="13" s="1"/>
  <c r="Z173" i="13"/>
  <c r="C174" i="13" s="1"/>
  <c r="A785" i="13"/>
  <c r="U784" i="13"/>
  <c r="B174" i="13"/>
  <c r="D174" i="13"/>
  <c r="AB173" i="13" s="1"/>
  <c r="N221" i="16" l="1"/>
  <c r="O221" i="16" s="1"/>
  <c r="M221" i="16"/>
  <c r="S221" i="16" s="1"/>
  <c r="H174" i="13"/>
  <c r="J174" i="13" s="1"/>
  <c r="L174" i="13" s="1"/>
  <c r="A786" i="13"/>
  <c r="U785" i="13"/>
  <c r="Q174" i="13"/>
  <c r="E174" i="13"/>
  <c r="P174" i="13"/>
  <c r="F174" i="13"/>
  <c r="R221" i="16" l="1"/>
  <c r="T221" i="16"/>
  <c r="W221" i="16"/>
  <c r="Z221" i="16" s="1"/>
  <c r="X221" i="16"/>
  <c r="AA221" i="16" s="1"/>
  <c r="V221" i="16"/>
  <c r="Y221" i="16" s="1"/>
  <c r="K174" i="13"/>
  <c r="A787" i="13"/>
  <c r="U786" i="13"/>
  <c r="M174" i="13" l="1"/>
  <c r="T174" i="13" s="1"/>
  <c r="N174" i="13"/>
  <c r="O174" i="13" s="1"/>
  <c r="B222" i="16"/>
  <c r="G222" i="16"/>
  <c r="D222" i="16"/>
  <c r="I222" i="16"/>
  <c r="H222" i="16"/>
  <c r="C222" i="16"/>
  <c r="A788" i="13"/>
  <c r="U787" i="13"/>
  <c r="P222" i="16" l="1"/>
  <c r="Q222" i="16"/>
  <c r="K222" i="16"/>
  <c r="AB221" i="16"/>
  <c r="F222" i="16"/>
  <c r="J222" i="16"/>
  <c r="L222" i="16" s="1"/>
  <c r="E222" i="16"/>
  <c r="S174" i="13"/>
  <c r="A789" i="13"/>
  <c r="U788" i="13"/>
  <c r="R174" i="13"/>
  <c r="X174" i="13"/>
  <c r="AA174" i="13" s="1"/>
  <c r="V174" i="13"/>
  <c r="W174" i="13"/>
  <c r="N222" i="16" l="1"/>
  <c r="O222" i="16" s="1"/>
  <c r="M222" i="16"/>
  <c r="T222" i="16" s="1"/>
  <c r="Z174" i="13"/>
  <c r="H175" i="13" s="1"/>
  <c r="Y174" i="13"/>
  <c r="B175" i="13" s="1"/>
  <c r="A790" i="13"/>
  <c r="U789" i="13"/>
  <c r="C175" i="13"/>
  <c r="D175" i="13"/>
  <c r="I175" i="13"/>
  <c r="R222" i="16" l="1"/>
  <c r="S222" i="16"/>
  <c r="W222" i="16"/>
  <c r="V222" i="16"/>
  <c r="Y222" i="16" s="1"/>
  <c r="X222" i="16"/>
  <c r="AA222" i="16" s="1"/>
  <c r="F175" i="13"/>
  <c r="G175" i="13"/>
  <c r="J175" i="13" s="1"/>
  <c r="L175" i="13" s="1"/>
  <c r="A791" i="13"/>
  <c r="U790" i="13"/>
  <c r="E175" i="13"/>
  <c r="AB174" i="13"/>
  <c r="P175" i="13"/>
  <c r="Q175" i="13"/>
  <c r="Z222" i="16" l="1"/>
  <c r="I223" i="16"/>
  <c r="D223" i="16"/>
  <c r="B223" i="16"/>
  <c r="G223" i="16"/>
  <c r="C223" i="16"/>
  <c r="H223" i="16"/>
  <c r="K175" i="13"/>
  <c r="A792" i="13"/>
  <c r="U791" i="13"/>
  <c r="N175" i="13" l="1"/>
  <c r="O175" i="13" s="1"/>
  <c r="V175" i="13" s="1"/>
  <c r="M175" i="13"/>
  <c r="S175" i="13" s="1"/>
  <c r="J223" i="16"/>
  <c r="L223" i="16" s="1"/>
  <c r="E223" i="16"/>
  <c r="P223" i="16"/>
  <c r="Q223" i="16"/>
  <c r="K223" i="16"/>
  <c r="AB222" i="16"/>
  <c r="F223" i="16"/>
  <c r="A793" i="13"/>
  <c r="U792" i="13"/>
  <c r="N223" i="16" l="1"/>
  <c r="O223" i="16" s="1"/>
  <c r="M223" i="16"/>
  <c r="R223" i="16" s="1"/>
  <c r="R175" i="13"/>
  <c r="Y175" i="13" s="1"/>
  <c r="T175" i="13"/>
  <c r="X175" i="13"/>
  <c r="W175" i="13"/>
  <c r="Z175" i="13" s="1"/>
  <c r="H176" i="13" s="1"/>
  <c r="A794" i="13"/>
  <c r="U793" i="13"/>
  <c r="S223" i="16" l="1"/>
  <c r="T223" i="16"/>
  <c r="W223" i="16"/>
  <c r="Z223" i="16" s="1"/>
  <c r="V223" i="16"/>
  <c r="Y223" i="16" s="1"/>
  <c r="X223" i="16"/>
  <c r="AA223" i="16" s="1"/>
  <c r="AA175" i="13"/>
  <c r="D176" i="13" s="1"/>
  <c r="P176" i="13" s="1"/>
  <c r="A795" i="13"/>
  <c r="U794" i="13"/>
  <c r="C176" i="13"/>
  <c r="G176" i="13"/>
  <c r="B176" i="13"/>
  <c r="D224" i="16" l="1"/>
  <c r="I224" i="16"/>
  <c r="B224" i="16"/>
  <c r="G224" i="16"/>
  <c r="H224" i="16"/>
  <c r="C224" i="16"/>
  <c r="I176" i="13"/>
  <c r="AB175" i="13"/>
  <c r="Q176" i="13"/>
  <c r="F176" i="13"/>
  <c r="A796" i="13"/>
  <c r="U795" i="13"/>
  <c r="E176" i="13"/>
  <c r="J224" i="16" l="1"/>
  <c r="L224" i="16" s="1"/>
  <c r="E224" i="16"/>
  <c r="F224" i="16"/>
  <c r="P224" i="16"/>
  <c r="Q224" i="16"/>
  <c r="K224" i="16"/>
  <c r="AB223" i="16"/>
  <c r="J176" i="13"/>
  <c r="L176" i="13" s="1"/>
  <c r="A797" i="13"/>
  <c r="U796" i="13"/>
  <c r="N224" i="16" l="1"/>
  <c r="O224" i="16" s="1"/>
  <c r="M224" i="16"/>
  <c r="R224" i="16" s="1"/>
  <c r="K176" i="13"/>
  <c r="A798" i="13"/>
  <c r="U797" i="13"/>
  <c r="T224" i="16" l="1"/>
  <c r="S224" i="16"/>
  <c r="M176" i="13"/>
  <c r="R176" i="13" s="1"/>
  <c r="N176" i="13"/>
  <c r="O176" i="13" s="1"/>
  <c r="W224" i="16"/>
  <c r="X224" i="16"/>
  <c r="AA224" i="16" s="1"/>
  <c r="V224" i="16"/>
  <c r="Y224" i="16" s="1"/>
  <c r="A799" i="13"/>
  <c r="U798" i="13"/>
  <c r="Z224" i="16" l="1"/>
  <c r="V176" i="13"/>
  <c r="Y176" i="13" s="1"/>
  <c r="W176" i="13"/>
  <c r="X176" i="13"/>
  <c r="B225" i="16"/>
  <c r="G225" i="16"/>
  <c r="D225" i="16"/>
  <c r="I225" i="16"/>
  <c r="H225" i="16"/>
  <c r="C225" i="16"/>
  <c r="S176" i="13"/>
  <c r="Z176" i="13" s="1"/>
  <c r="C177" i="13" s="1"/>
  <c r="T176" i="13"/>
  <c r="A800" i="13"/>
  <c r="U799" i="13"/>
  <c r="G177" i="13" l="1"/>
  <c r="B177" i="13"/>
  <c r="E177" i="13" s="1"/>
  <c r="AA176" i="13"/>
  <c r="D177" i="13" s="1"/>
  <c r="P177" i="13" s="1"/>
  <c r="P225" i="16"/>
  <c r="Q225" i="16"/>
  <c r="K225" i="16"/>
  <c r="AB224" i="16"/>
  <c r="F225" i="16"/>
  <c r="J225" i="16"/>
  <c r="L225" i="16" s="1"/>
  <c r="E225" i="16"/>
  <c r="F177" i="13"/>
  <c r="H177" i="13"/>
  <c r="A801" i="13"/>
  <c r="U800" i="13"/>
  <c r="I177" i="13" l="1"/>
  <c r="M225" i="16"/>
  <c r="S225" i="16" s="1"/>
  <c r="N225" i="16"/>
  <c r="O225" i="16" s="1"/>
  <c r="J177" i="13"/>
  <c r="L177" i="13" s="1"/>
  <c r="Q177" i="13"/>
  <c r="AB176" i="13"/>
  <c r="A802" i="13"/>
  <c r="U801" i="13"/>
  <c r="R225" i="16" l="1"/>
  <c r="T225" i="16"/>
  <c r="W225" i="16"/>
  <c r="Z225" i="16" s="1"/>
  <c r="X225" i="16"/>
  <c r="AA225" i="16" s="1"/>
  <c r="V225" i="16"/>
  <c r="Y225" i="16" s="1"/>
  <c r="K177" i="13"/>
  <c r="A803" i="13"/>
  <c r="U802" i="13"/>
  <c r="N177" i="13" l="1"/>
  <c r="O177" i="13" s="1"/>
  <c r="M177" i="13"/>
  <c r="R177" i="13" s="1"/>
  <c r="G226" i="16"/>
  <c r="B226" i="16"/>
  <c r="I226" i="16"/>
  <c r="D226" i="16"/>
  <c r="C226" i="16"/>
  <c r="H226" i="16"/>
  <c r="A804" i="13"/>
  <c r="U803" i="13"/>
  <c r="V177" i="13" l="1"/>
  <c r="Y177" i="13" s="1"/>
  <c r="X177" i="13"/>
  <c r="W177" i="13"/>
  <c r="Z177" i="13" s="1"/>
  <c r="H178" i="13" s="1"/>
  <c r="S177" i="13"/>
  <c r="T177" i="13"/>
  <c r="P226" i="16"/>
  <c r="Q226" i="16"/>
  <c r="K226" i="16"/>
  <c r="AB225" i="16"/>
  <c r="E226" i="16"/>
  <c r="F226" i="16"/>
  <c r="J226" i="16"/>
  <c r="L226" i="16" s="1"/>
  <c r="A805" i="13"/>
  <c r="U804" i="13"/>
  <c r="N226" i="16" l="1"/>
  <c r="O226" i="16" s="1"/>
  <c r="M226" i="16"/>
  <c r="S226" i="16" s="1"/>
  <c r="AA177" i="13"/>
  <c r="D178" i="13" s="1"/>
  <c r="P178" i="13" s="1"/>
  <c r="B178" i="13"/>
  <c r="G178" i="13"/>
  <c r="AB177" i="13"/>
  <c r="C178" i="13"/>
  <c r="A806" i="13"/>
  <c r="U805" i="13"/>
  <c r="Q178" i="13" l="1"/>
  <c r="I178" i="13"/>
  <c r="J178" i="13" s="1"/>
  <c r="L178" i="13" s="1"/>
  <c r="R226" i="16"/>
  <c r="T226" i="16"/>
  <c r="F178" i="13"/>
  <c r="W226" i="16"/>
  <c r="Z226" i="16" s="1"/>
  <c r="V226" i="16"/>
  <c r="Y226" i="16" s="1"/>
  <c r="X226" i="16"/>
  <c r="AA226" i="16" s="1"/>
  <c r="E178" i="13"/>
  <c r="K178" i="13"/>
  <c r="A807" i="13"/>
  <c r="U806" i="13"/>
  <c r="M178" i="13" l="1"/>
  <c r="T178" i="13" s="1"/>
  <c r="N178" i="13"/>
  <c r="O178" i="13" s="1"/>
  <c r="V178" i="13" s="1"/>
  <c r="I227" i="16"/>
  <c r="D227" i="16"/>
  <c r="H227" i="16"/>
  <c r="C227" i="16"/>
  <c r="B227" i="16"/>
  <c r="G227" i="16"/>
  <c r="A808" i="13"/>
  <c r="U807" i="13"/>
  <c r="S178" i="13" l="1"/>
  <c r="F227" i="16"/>
  <c r="J227" i="16"/>
  <c r="L227" i="16" s="1"/>
  <c r="P227" i="16"/>
  <c r="Q227" i="16"/>
  <c r="K227" i="16"/>
  <c r="AB226" i="16"/>
  <c r="E227" i="16"/>
  <c r="R178" i="13"/>
  <c r="Y178" i="13" s="1"/>
  <c r="X178" i="13"/>
  <c r="AA178" i="13" s="1"/>
  <c r="D179" i="13" s="1"/>
  <c r="W178" i="13"/>
  <c r="A809" i="13"/>
  <c r="U808" i="13"/>
  <c r="Z178" i="13" l="1"/>
  <c r="H179" i="13" s="1"/>
  <c r="N227" i="16"/>
  <c r="O227" i="16" s="1"/>
  <c r="M227" i="16"/>
  <c r="R227" i="16" s="1"/>
  <c r="A810" i="13"/>
  <c r="U809" i="13"/>
  <c r="I179" i="13"/>
  <c r="G179" i="13"/>
  <c r="B179" i="13"/>
  <c r="P179" i="13"/>
  <c r="Q179" i="13"/>
  <c r="AB178" i="13"/>
  <c r="C179" i="13" l="1"/>
  <c r="F179" i="13" s="1"/>
  <c r="T227" i="16"/>
  <c r="S227" i="16"/>
  <c r="W227" i="16"/>
  <c r="Z227" i="16" s="1"/>
  <c r="X227" i="16"/>
  <c r="AA227" i="16" s="1"/>
  <c r="V227" i="16"/>
  <c r="Y227" i="16" s="1"/>
  <c r="A811" i="13"/>
  <c r="U810" i="13"/>
  <c r="J179" i="13"/>
  <c r="L179" i="13" s="1"/>
  <c r="E179" i="13" l="1"/>
  <c r="G228" i="16"/>
  <c r="B228" i="16"/>
  <c r="D228" i="16"/>
  <c r="I228" i="16"/>
  <c r="C228" i="16"/>
  <c r="H228" i="16"/>
  <c r="K179" i="13"/>
  <c r="A812" i="13"/>
  <c r="U811" i="13"/>
  <c r="N179" i="13" l="1"/>
  <c r="O179" i="13" s="1"/>
  <c r="V179" i="13" s="1"/>
  <c r="M179" i="13"/>
  <c r="P228" i="16"/>
  <c r="Q228" i="16"/>
  <c r="K228" i="16"/>
  <c r="AB227" i="16"/>
  <c r="E228" i="16"/>
  <c r="F228" i="16"/>
  <c r="J228" i="16"/>
  <c r="L228" i="16" s="1"/>
  <c r="R179" i="13"/>
  <c r="A813" i="13"/>
  <c r="U812" i="13"/>
  <c r="N228" i="16" l="1"/>
  <c r="M228" i="16"/>
  <c r="T228" i="16" s="1"/>
  <c r="O228" i="16"/>
  <c r="T179" i="13"/>
  <c r="S179" i="13"/>
  <c r="X179" i="13"/>
  <c r="W179" i="13"/>
  <c r="A814" i="13"/>
  <c r="U813" i="13"/>
  <c r="Y179" i="13"/>
  <c r="S228" i="16" l="1"/>
  <c r="R228" i="16"/>
  <c r="X228" i="16"/>
  <c r="AA228" i="16" s="1"/>
  <c r="V228" i="16"/>
  <c r="W228" i="16"/>
  <c r="Z228" i="16" s="1"/>
  <c r="AA179" i="13"/>
  <c r="D180" i="13" s="1"/>
  <c r="Q180" i="13" s="1"/>
  <c r="Z179" i="13"/>
  <c r="H180" i="13" s="1"/>
  <c r="A815" i="13"/>
  <c r="U814" i="13"/>
  <c r="G180" i="13"/>
  <c r="B180" i="13"/>
  <c r="Y228" i="16" l="1"/>
  <c r="H229" i="16"/>
  <c r="C229" i="16"/>
  <c r="B229" i="16"/>
  <c r="G229" i="16"/>
  <c r="I229" i="16"/>
  <c r="D229" i="16"/>
  <c r="I180" i="13"/>
  <c r="J180" i="13" s="1"/>
  <c r="L180" i="13" s="1"/>
  <c r="P180" i="13"/>
  <c r="AB179" i="13"/>
  <c r="C180" i="13"/>
  <c r="F180" i="13" s="1"/>
  <c r="A816" i="13"/>
  <c r="U815" i="13"/>
  <c r="J229" i="16" l="1"/>
  <c r="L229" i="16" s="1"/>
  <c r="E229" i="16"/>
  <c r="P229" i="16"/>
  <c r="Q229" i="16"/>
  <c r="K229" i="16"/>
  <c r="AB228" i="16"/>
  <c r="F229" i="16"/>
  <c r="K180" i="13"/>
  <c r="E180" i="13"/>
  <c r="A817" i="13"/>
  <c r="U816" i="13"/>
  <c r="N229" i="16" l="1"/>
  <c r="O229" i="16" s="1"/>
  <c r="M229" i="16"/>
  <c r="T229" i="16" s="1"/>
  <c r="N180" i="13"/>
  <c r="O180" i="13" s="1"/>
  <c r="V180" i="13" s="1"/>
  <c r="M180" i="13"/>
  <c r="S180" i="13" s="1"/>
  <c r="A818" i="13"/>
  <c r="U817" i="13"/>
  <c r="R229" i="16" l="1"/>
  <c r="S229" i="16"/>
  <c r="V229" i="16"/>
  <c r="Y229" i="16" s="1"/>
  <c r="W229" i="16"/>
  <c r="Z229" i="16" s="1"/>
  <c r="X229" i="16"/>
  <c r="AA229" i="16" s="1"/>
  <c r="T180" i="13"/>
  <c r="R180" i="13"/>
  <c r="Y180" i="13" s="1"/>
  <c r="W180" i="13"/>
  <c r="Z180" i="13" s="1"/>
  <c r="H181" i="13" s="1"/>
  <c r="X180" i="13"/>
  <c r="A819" i="13"/>
  <c r="U818" i="13"/>
  <c r="D230" i="16" l="1"/>
  <c r="I230" i="16"/>
  <c r="H230" i="16"/>
  <c r="C230" i="16"/>
  <c r="G230" i="16"/>
  <c r="B230" i="16"/>
  <c r="AA180" i="13"/>
  <c r="D181" i="13" s="1"/>
  <c r="P181" i="13" s="1"/>
  <c r="C181" i="13"/>
  <c r="A820" i="13"/>
  <c r="U819" i="13"/>
  <c r="G181" i="13"/>
  <c r="B181" i="13"/>
  <c r="E230" i="16" l="1"/>
  <c r="F230" i="16"/>
  <c r="J230" i="16"/>
  <c r="L230" i="16" s="1"/>
  <c r="P230" i="16"/>
  <c r="Q230" i="16"/>
  <c r="K230" i="16"/>
  <c r="AB229" i="16"/>
  <c r="I181" i="13"/>
  <c r="J181" i="13" s="1"/>
  <c r="L181" i="13" s="1"/>
  <c r="AB180" i="13"/>
  <c r="Q181" i="13"/>
  <c r="A821" i="13"/>
  <c r="U820" i="13"/>
  <c r="E181" i="13"/>
  <c r="F181" i="13"/>
  <c r="N230" i="16" l="1"/>
  <c r="O230" i="16" s="1"/>
  <c r="M230" i="16"/>
  <c r="R230" i="16" s="1"/>
  <c r="K181" i="13"/>
  <c r="A822" i="13"/>
  <c r="U821" i="13"/>
  <c r="T230" i="16" l="1"/>
  <c r="S230" i="16"/>
  <c r="N181" i="13"/>
  <c r="O181" i="13" s="1"/>
  <c r="M181" i="13"/>
  <c r="W230" i="16"/>
  <c r="V230" i="16"/>
  <c r="Y230" i="16" s="1"/>
  <c r="X230" i="16"/>
  <c r="AA230" i="16" s="1"/>
  <c r="A823" i="13"/>
  <c r="U822" i="13"/>
  <c r="Z230" i="16" l="1"/>
  <c r="D231" i="16"/>
  <c r="I231" i="16"/>
  <c r="H231" i="16"/>
  <c r="C231" i="16"/>
  <c r="B231" i="16"/>
  <c r="G231" i="16"/>
  <c r="A824" i="13"/>
  <c r="U823" i="13"/>
  <c r="X181" i="13"/>
  <c r="V181" i="13"/>
  <c r="W181" i="13"/>
  <c r="T181" i="13"/>
  <c r="R181" i="13"/>
  <c r="S181" i="13"/>
  <c r="F231" i="16" l="1"/>
  <c r="J231" i="16"/>
  <c r="L231" i="16" s="1"/>
  <c r="E231" i="16"/>
  <c r="P231" i="16"/>
  <c r="Q231" i="16"/>
  <c r="K231" i="16"/>
  <c r="AB230" i="16"/>
  <c r="A825" i="13"/>
  <c r="U824" i="13"/>
  <c r="Y181" i="13"/>
  <c r="G182" i="13" s="1"/>
  <c r="Z181" i="13"/>
  <c r="H182" i="13" s="1"/>
  <c r="AA181" i="13"/>
  <c r="N231" i="16" l="1"/>
  <c r="O231" i="16" s="1"/>
  <c r="M231" i="16"/>
  <c r="R231" i="16" s="1"/>
  <c r="C182" i="13"/>
  <c r="B182" i="13"/>
  <c r="A826" i="13"/>
  <c r="U825" i="13"/>
  <c r="D182" i="13"/>
  <c r="I182" i="13"/>
  <c r="T231" i="16" l="1"/>
  <c r="S231" i="16"/>
  <c r="W231" i="16"/>
  <c r="X231" i="16"/>
  <c r="AA231" i="16" s="1"/>
  <c r="V231" i="16"/>
  <c r="Y231" i="16" s="1"/>
  <c r="E182" i="13"/>
  <c r="F182" i="13"/>
  <c r="A827" i="13"/>
  <c r="U826" i="13"/>
  <c r="J182" i="13"/>
  <c r="L182" i="13" s="1"/>
  <c r="P182" i="13"/>
  <c r="Q182" i="13"/>
  <c r="K182" i="13"/>
  <c r="AB181" i="13"/>
  <c r="Z231" i="16" l="1"/>
  <c r="M182" i="13"/>
  <c r="N182" i="13"/>
  <c r="O182" i="13" s="1"/>
  <c r="G232" i="16"/>
  <c r="B232" i="16"/>
  <c r="D232" i="16"/>
  <c r="I232" i="16"/>
  <c r="C232" i="16"/>
  <c r="H232" i="16"/>
  <c r="A828" i="13"/>
  <c r="U827" i="13"/>
  <c r="E232" i="16" l="1"/>
  <c r="P232" i="16"/>
  <c r="Q232" i="16"/>
  <c r="K232" i="16"/>
  <c r="AB231" i="16"/>
  <c r="F232" i="16"/>
  <c r="J232" i="16"/>
  <c r="L232" i="16" s="1"/>
  <c r="V182" i="13"/>
  <c r="A829" i="13"/>
  <c r="U828" i="13"/>
  <c r="T182" i="13"/>
  <c r="R182" i="13"/>
  <c r="S182" i="13"/>
  <c r="N232" i="16" l="1"/>
  <c r="O232" i="16" s="1"/>
  <c r="M232" i="16"/>
  <c r="R232" i="16" s="1"/>
  <c r="W182" i="13"/>
  <c r="Z182" i="13" s="1"/>
  <c r="C183" i="13" s="1"/>
  <c r="X182" i="13"/>
  <c r="AA182" i="13" s="1"/>
  <c r="D183" i="13" s="1"/>
  <c r="A830" i="13"/>
  <c r="U829" i="13"/>
  <c r="Y182" i="13"/>
  <c r="T232" i="16" l="1"/>
  <c r="S232" i="16"/>
  <c r="X232" i="16"/>
  <c r="AA232" i="16" s="1"/>
  <c r="V232" i="16"/>
  <c r="Y232" i="16" s="1"/>
  <c r="W232" i="16"/>
  <c r="A831" i="13"/>
  <c r="U830" i="13"/>
  <c r="H183" i="13"/>
  <c r="I183" i="13"/>
  <c r="B183" i="13"/>
  <c r="F183" i="13" s="1"/>
  <c r="G183" i="13"/>
  <c r="P183" i="13"/>
  <c r="Q183" i="13"/>
  <c r="AB182" i="13"/>
  <c r="Z232" i="16" l="1"/>
  <c r="B233" i="16"/>
  <c r="G233" i="16"/>
  <c r="H233" i="16"/>
  <c r="C233" i="16"/>
  <c r="I233" i="16"/>
  <c r="D233" i="16"/>
  <c r="A832" i="13"/>
  <c r="U831" i="13"/>
  <c r="J183" i="13"/>
  <c r="L183" i="13" s="1"/>
  <c r="E183" i="13"/>
  <c r="J233" i="16" l="1"/>
  <c r="L233" i="16" s="1"/>
  <c r="F233" i="16"/>
  <c r="P233" i="16"/>
  <c r="Q233" i="16"/>
  <c r="K233" i="16"/>
  <c r="AB232" i="16"/>
  <c r="E233" i="16"/>
  <c r="K183" i="13"/>
  <c r="A833" i="13"/>
  <c r="U832" i="13"/>
  <c r="M233" i="16" l="1"/>
  <c r="S233" i="16" s="1"/>
  <c r="N233" i="16"/>
  <c r="O233" i="16" s="1"/>
  <c r="N183" i="13"/>
  <c r="O183" i="13" s="1"/>
  <c r="V183" i="13" s="1"/>
  <c r="M183" i="13"/>
  <c r="R183" i="13" s="1"/>
  <c r="R233" i="16"/>
  <c r="A834" i="13"/>
  <c r="U833" i="13"/>
  <c r="T233" i="16" l="1"/>
  <c r="V233" i="16"/>
  <c r="Y233" i="16" s="1"/>
  <c r="W233" i="16"/>
  <c r="Z233" i="16" s="1"/>
  <c r="X233" i="16"/>
  <c r="AA233" i="16" s="1"/>
  <c r="T183" i="13"/>
  <c r="S183" i="13"/>
  <c r="X183" i="13"/>
  <c r="W183" i="13"/>
  <c r="A835" i="13"/>
  <c r="U834" i="13"/>
  <c r="Y183" i="13"/>
  <c r="H234" i="16" l="1"/>
  <c r="C234" i="16"/>
  <c r="I234" i="16"/>
  <c r="D234" i="16"/>
  <c r="B234" i="16"/>
  <c r="G234" i="16"/>
  <c r="AA183" i="13"/>
  <c r="I184" i="13" s="1"/>
  <c r="Z183" i="13"/>
  <c r="C184" i="13" s="1"/>
  <c r="A836" i="13"/>
  <c r="U835" i="13"/>
  <c r="G184" i="13"/>
  <c r="B184" i="13"/>
  <c r="P234" i="16" l="1"/>
  <c r="Q234" i="16"/>
  <c r="K234" i="16"/>
  <c r="AB233" i="16"/>
  <c r="J234" i="16"/>
  <c r="L234" i="16" s="1"/>
  <c r="F234" i="16"/>
  <c r="E234" i="16"/>
  <c r="D184" i="13"/>
  <c r="P184" i="13" s="1"/>
  <c r="F184" i="13"/>
  <c r="H184" i="13"/>
  <c r="J184" i="13" s="1"/>
  <c r="L184" i="13" s="1"/>
  <c r="A837" i="13"/>
  <c r="U836" i="13"/>
  <c r="E184" i="13"/>
  <c r="N234" i="16" l="1"/>
  <c r="O234" i="16" s="1"/>
  <c r="M234" i="16"/>
  <c r="R234" i="16" s="1"/>
  <c r="Q184" i="13"/>
  <c r="AB183" i="13"/>
  <c r="K184" i="13"/>
  <c r="A838" i="13"/>
  <c r="U837" i="13"/>
  <c r="T234" i="16" l="1"/>
  <c r="S234" i="16"/>
  <c r="M184" i="13"/>
  <c r="R184" i="13" s="1"/>
  <c r="N184" i="13"/>
  <c r="O184" i="13" s="1"/>
  <c r="X184" i="13" s="1"/>
  <c r="W234" i="16"/>
  <c r="V234" i="16"/>
  <c r="Y234" i="16" s="1"/>
  <c r="X234" i="16"/>
  <c r="AA234" i="16" s="1"/>
  <c r="A839" i="13"/>
  <c r="U838" i="13"/>
  <c r="Z234" i="16" l="1"/>
  <c r="T184" i="13"/>
  <c r="D235" i="16"/>
  <c r="I235" i="16"/>
  <c r="G235" i="16"/>
  <c r="B235" i="16"/>
  <c r="H235" i="16"/>
  <c r="C235" i="16"/>
  <c r="S184" i="13"/>
  <c r="V184" i="13"/>
  <c r="Y184" i="13" s="1"/>
  <c r="W184" i="13"/>
  <c r="A840" i="13"/>
  <c r="U839" i="13"/>
  <c r="AA184" i="13"/>
  <c r="I185" i="13" s="1"/>
  <c r="E235" i="16" l="1"/>
  <c r="J235" i="16"/>
  <c r="L235" i="16" s="1"/>
  <c r="F235" i="16"/>
  <c r="P235" i="16"/>
  <c r="K235" i="16"/>
  <c r="Q235" i="16"/>
  <c r="AB234" i="16"/>
  <c r="Z184" i="13"/>
  <c r="H185" i="13" s="1"/>
  <c r="A841" i="13"/>
  <c r="U840" i="13"/>
  <c r="D185" i="13"/>
  <c r="P185" i="13" s="1"/>
  <c r="G185" i="13"/>
  <c r="B185" i="13"/>
  <c r="N235" i="16" l="1"/>
  <c r="O235" i="16" s="1"/>
  <c r="M235" i="16"/>
  <c r="T235" i="16" s="1"/>
  <c r="C185" i="13"/>
  <c r="F185" i="13" s="1"/>
  <c r="A842" i="13"/>
  <c r="U841" i="13"/>
  <c r="AB184" i="13"/>
  <c r="Q185" i="13"/>
  <c r="J185" i="13"/>
  <c r="L185" i="13" s="1"/>
  <c r="S235" i="16" l="1"/>
  <c r="R235" i="16"/>
  <c r="V235" i="16"/>
  <c r="W235" i="16"/>
  <c r="Z235" i="16" s="1"/>
  <c r="X235" i="16"/>
  <c r="AA235" i="16" s="1"/>
  <c r="E185" i="13"/>
  <c r="K185" i="13"/>
  <c r="A843" i="13"/>
  <c r="U842" i="13"/>
  <c r="Y235" i="16" l="1"/>
  <c r="B236" i="16" s="1"/>
  <c r="N185" i="13"/>
  <c r="O185" i="13" s="1"/>
  <c r="V185" i="13" s="1"/>
  <c r="M185" i="13"/>
  <c r="T185" i="13" s="1"/>
  <c r="G236" i="16"/>
  <c r="C236" i="16"/>
  <c r="H236" i="16"/>
  <c r="D236" i="16"/>
  <c r="I236" i="16"/>
  <c r="A844" i="13"/>
  <c r="U843" i="13"/>
  <c r="R185" i="13" l="1"/>
  <c r="S185" i="13"/>
  <c r="F236" i="16"/>
  <c r="J236" i="16"/>
  <c r="L236" i="16" s="1"/>
  <c r="P236" i="16"/>
  <c r="Q236" i="16"/>
  <c r="K236" i="16"/>
  <c r="AB235" i="16"/>
  <c r="E236" i="16"/>
  <c r="X185" i="13"/>
  <c r="AA185" i="13" s="1"/>
  <c r="I186" i="13" s="1"/>
  <c r="W185" i="13"/>
  <c r="Z185" i="13" s="1"/>
  <c r="C186" i="13" s="1"/>
  <c r="A845" i="13"/>
  <c r="U844" i="13"/>
  <c r="Y185" i="13"/>
  <c r="N236" i="16" l="1"/>
  <c r="O236" i="16" s="1"/>
  <c r="M236" i="16"/>
  <c r="T236" i="16" s="1"/>
  <c r="D186" i="13"/>
  <c r="Q186" i="13" s="1"/>
  <c r="A846" i="13"/>
  <c r="U845" i="13"/>
  <c r="H186" i="13"/>
  <c r="G186" i="13"/>
  <c r="B186" i="13"/>
  <c r="R236" i="16" l="1"/>
  <c r="S236" i="16"/>
  <c r="X236" i="16"/>
  <c r="AA236" i="16" s="1"/>
  <c r="W236" i="16"/>
  <c r="V236" i="16"/>
  <c r="Y236" i="16" s="1"/>
  <c r="P186" i="13"/>
  <c r="AB185" i="13"/>
  <c r="A847" i="13"/>
  <c r="U846" i="13"/>
  <c r="E186" i="13"/>
  <c r="J186" i="13"/>
  <c r="L186" i="13" s="1"/>
  <c r="F186" i="13"/>
  <c r="Z236" i="16" l="1"/>
  <c r="H237" i="16"/>
  <c r="C237" i="16"/>
  <c r="B237" i="16"/>
  <c r="G237" i="16"/>
  <c r="I237" i="16"/>
  <c r="D237" i="16"/>
  <c r="K186" i="13"/>
  <c r="A848" i="13"/>
  <c r="U847" i="13"/>
  <c r="M186" i="13" l="1"/>
  <c r="N186" i="13"/>
  <c r="O186" i="13" s="1"/>
  <c r="F237" i="16"/>
  <c r="J237" i="16"/>
  <c r="L237" i="16" s="1"/>
  <c r="P237" i="16"/>
  <c r="K237" i="16"/>
  <c r="Q237" i="16"/>
  <c r="AB236" i="16"/>
  <c r="E237" i="16"/>
  <c r="A849" i="13"/>
  <c r="U848" i="13"/>
  <c r="N237" i="16" l="1"/>
  <c r="O237" i="16" s="1"/>
  <c r="M237" i="16"/>
  <c r="T237" i="16" s="1"/>
  <c r="A850" i="13"/>
  <c r="U849" i="13"/>
  <c r="T186" i="13"/>
  <c r="R186" i="13"/>
  <c r="S186" i="13"/>
  <c r="X186" i="13"/>
  <c r="V186" i="13"/>
  <c r="W186" i="13"/>
  <c r="S237" i="16" l="1"/>
  <c r="R237" i="16"/>
  <c r="V237" i="16"/>
  <c r="W237" i="16"/>
  <c r="Z237" i="16" s="1"/>
  <c r="X237" i="16"/>
  <c r="AA237" i="16" s="1"/>
  <c r="A851" i="13"/>
  <c r="U850" i="13"/>
  <c r="Z186" i="13"/>
  <c r="H187" i="13" s="1"/>
  <c r="AA186" i="13"/>
  <c r="D187" i="13" s="1"/>
  <c r="Y186" i="13"/>
  <c r="Y237" i="16" l="1"/>
  <c r="I238" i="16"/>
  <c r="D238" i="16"/>
  <c r="B238" i="16"/>
  <c r="G238" i="16"/>
  <c r="C238" i="16"/>
  <c r="H238" i="16"/>
  <c r="I187" i="13"/>
  <c r="A852" i="13"/>
  <c r="U851" i="13"/>
  <c r="C187" i="13"/>
  <c r="P187" i="13"/>
  <c r="Q187" i="13"/>
  <c r="AB186" i="13"/>
  <c r="B187" i="13"/>
  <c r="G187" i="13"/>
  <c r="J238" i="16" l="1"/>
  <c r="L238" i="16" s="1"/>
  <c r="E238" i="16"/>
  <c r="P238" i="16"/>
  <c r="Q238" i="16"/>
  <c r="K238" i="16"/>
  <c r="AB237" i="16"/>
  <c r="F238" i="16"/>
  <c r="A853" i="13"/>
  <c r="U852" i="13"/>
  <c r="E187" i="13"/>
  <c r="F187" i="13"/>
  <c r="J187" i="13"/>
  <c r="L187" i="13" s="1"/>
  <c r="N238" i="16" l="1"/>
  <c r="O238" i="16" s="1"/>
  <c r="M238" i="16"/>
  <c r="R238" i="16" s="1"/>
  <c r="K187" i="13"/>
  <c r="A854" i="13"/>
  <c r="U853" i="13"/>
  <c r="T238" i="16" l="1"/>
  <c r="S238" i="16"/>
  <c r="N187" i="13"/>
  <c r="O187" i="13" s="1"/>
  <c r="M187" i="13"/>
  <c r="W238" i="16"/>
  <c r="Z238" i="16" s="1"/>
  <c r="X238" i="16"/>
  <c r="AA238" i="16" s="1"/>
  <c r="V238" i="16"/>
  <c r="Y238" i="16" s="1"/>
  <c r="A855" i="13"/>
  <c r="U854" i="13"/>
  <c r="G239" i="16" l="1"/>
  <c r="B239" i="16"/>
  <c r="H239" i="16"/>
  <c r="C239" i="16"/>
  <c r="D239" i="16"/>
  <c r="I239" i="16"/>
  <c r="A856" i="13"/>
  <c r="U855" i="13"/>
  <c r="T187" i="13"/>
  <c r="R187" i="13"/>
  <c r="S187" i="13"/>
  <c r="X187" i="13"/>
  <c r="V187" i="13"/>
  <c r="W187" i="13"/>
  <c r="F239" i="16" l="1"/>
  <c r="E239" i="16"/>
  <c r="P239" i="16"/>
  <c r="K239" i="16"/>
  <c r="Q239" i="16"/>
  <c r="AB238" i="16"/>
  <c r="J239" i="16"/>
  <c r="L239" i="16" s="1"/>
  <c r="A857" i="13"/>
  <c r="U856" i="13"/>
  <c r="Z187" i="13"/>
  <c r="Y187" i="13"/>
  <c r="AA187" i="13"/>
  <c r="N239" i="16" l="1"/>
  <c r="O239" i="16" s="1"/>
  <c r="M239" i="16"/>
  <c r="R239" i="16" s="1"/>
  <c r="A858" i="13"/>
  <c r="U857" i="13"/>
  <c r="D188" i="13"/>
  <c r="I188" i="13"/>
  <c r="G188" i="13"/>
  <c r="B188" i="13"/>
  <c r="H188" i="13"/>
  <c r="C188" i="13"/>
  <c r="T239" i="16" l="1"/>
  <c r="S239" i="16"/>
  <c r="V239" i="16"/>
  <c r="Y239" i="16" s="1"/>
  <c r="X239" i="16"/>
  <c r="AA239" i="16" s="1"/>
  <c r="W239" i="16"/>
  <c r="A859" i="13"/>
  <c r="U858" i="13"/>
  <c r="E188" i="13"/>
  <c r="J188" i="13"/>
  <c r="L188" i="13" s="1"/>
  <c r="F188" i="13"/>
  <c r="P188" i="13"/>
  <c r="Q188" i="13"/>
  <c r="K188" i="13"/>
  <c r="AB187" i="13"/>
  <c r="Z239" i="16" l="1"/>
  <c r="N188" i="13"/>
  <c r="O188" i="13" s="1"/>
  <c r="M188" i="13"/>
  <c r="C240" i="16"/>
  <c r="H240" i="16"/>
  <c r="B240" i="16"/>
  <c r="G240" i="16"/>
  <c r="D240" i="16"/>
  <c r="I240" i="16"/>
  <c r="A860" i="13"/>
  <c r="U859" i="13"/>
  <c r="J240" i="16" l="1"/>
  <c r="L240" i="16" s="1"/>
  <c r="E240" i="16"/>
  <c r="P240" i="16"/>
  <c r="Q240" i="16"/>
  <c r="K240" i="16"/>
  <c r="AB239" i="16"/>
  <c r="F240" i="16"/>
  <c r="A861" i="13"/>
  <c r="U860" i="13"/>
  <c r="X188" i="13"/>
  <c r="V188" i="13"/>
  <c r="W188" i="13"/>
  <c r="T188" i="13"/>
  <c r="R188" i="13"/>
  <c r="S188" i="13"/>
  <c r="N240" i="16" l="1"/>
  <c r="O240" i="16" s="1"/>
  <c r="M240" i="16"/>
  <c r="T240" i="16" s="1"/>
  <c r="A862" i="13"/>
  <c r="U861" i="13"/>
  <c r="Y188" i="13"/>
  <c r="B189" i="13" s="1"/>
  <c r="Z188" i="13"/>
  <c r="C189" i="13" s="1"/>
  <c r="AA188" i="13"/>
  <c r="I189" i="13" s="1"/>
  <c r="R240" i="16" l="1"/>
  <c r="S240" i="16"/>
  <c r="X240" i="16"/>
  <c r="AA240" i="16" s="1"/>
  <c r="W240" i="16"/>
  <c r="Z240" i="16" s="1"/>
  <c r="V240" i="16"/>
  <c r="Y240" i="16" s="1"/>
  <c r="G189" i="13"/>
  <c r="A863" i="13"/>
  <c r="U862" i="13"/>
  <c r="D189" i="13"/>
  <c r="AB188" i="13" s="1"/>
  <c r="H189" i="13"/>
  <c r="F189" i="13"/>
  <c r="E189" i="13"/>
  <c r="H241" i="16" l="1"/>
  <c r="C241" i="16"/>
  <c r="G241" i="16"/>
  <c r="B241" i="16"/>
  <c r="I241" i="16"/>
  <c r="D241" i="16"/>
  <c r="J189" i="13"/>
  <c r="L189" i="13" s="1"/>
  <c r="P189" i="13"/>
  <c r="K189" i="13"/>
  <c r="A864" i="13"/>
  <c r="U863" i="13"/>
  <c r="Q189" i="13"/>
  <c r="N189" i="13" l="1"/>
  <c r="M189" i="13"/>
  <c r="R189" i="13" s="1"/>
  <c r="E241" i="16"/>
  <c r="P241" i="16"/>
  <c r="K241" i="16"/>
  <c r="Q241" i="16"/>
  <c r="AB240" i="16"/>
  <c r="J241" i="16"/>
  <c r="L241" i="16" s="1"/>
  <c r="F241" i="16"/>
  <c r="O189" i="13"/>
  <c r="A865" i="13"/>
  <c r="U864" i="13"/>
  <c r="M241" i="16" l="1"/>
  <c r="R241" i="16" s="1"/>
  <c r="N241" i="16"/>
  <c r="O241" i="16" s="1"/>
  <c r="T189" i="13"/>
  <c r="X189" i="13"/>
  <c r="S189" i="13"/>
  <c r="A866" i="13"/>
  <c r="U865" i="13"/>
  <c r="T241" i="16" l="1"/>
  <c r="S241" i="16"/>
  <c r="V241" i="16"/>
  <c r="Y241" i="16" s="1"/>
  <c r="W241" i="16"/>
  <c r="X241" i="16"/>
  <c r="AA241" i="16" s="1"/>
  <c r="V189" i="13"/>
  <c r="Y189" i="13" s="1"/>
  <c r="G190" i="13" s="1"/>
  <c r="AA189" i="13"/>
  <c r="I190" i="13" s="1"/>
  <c r="W189" i="13"/>
  <c r="Z189" i="13" s="1"/>
  <c r="H190" i="13" s="1"/>
  <c r="A867" i="13"/>
  <c r="U866" i="13"/>
  <c r="Z241" i="16" l="1"/>
  <c r="I242" i="16"/>
  <c r="D242" i="16"/>
  <c r="B242" i="16"/>
  <c r="G242" i="16"/>
  <c r="H242" i="16"/>
  <c r="C242" i="16"/>
  <c r="D190" i="13"/>
  <c r="AB189" i="13" s="1"/>
  <c r="B190" i="13"/>
  <c r="C190" i="13"/>
  <c r="A868" i="13"/>
  <c r="U867" i="13"/>
  <c r="J190" i="13"/>
  <c r="L190" i="13" s="1"/>
  <c r="J242" i="16" l="1"/>
  <c r="L242" i="16" s="1"/>
  <c r="E242" i="16"/>
  <c r="F242" i="16"/>
  <c r="P242" i="16"/>
  <c r="Q242" i="16"/>
  <c r="K242" i="16"/>
  <c r="AB241" i="16"/>
  <c r="P190" i="13"/>
  <c r="Q190" i="13"/>
  <c r="E190" i="13"/>
  <c r="F190" i="13"/>
  <c r="K190" i="13"/>
  <c r="A869" i="13"/>
  <c r="U868" i="13"/>
  <c r="N242" i="16" l="1"/>
  <c r="O242" i="16" s="1"/>
  <c r="M242" i="16"/>
  <c r="T242" i="16" s="1"/>
  <c r="M190" i="13"/>
  <c r="N190" i="13"/>
  <c r="O190" i="13" s="1"/>
  <c r="A870" i="13"/>
  <c r="U869" i="13"/>
  <c r="R242" i="16" l="1"/>
  <c r="S242" i="16"/>
  <c r="W242" i="16"/>
  <c r="X242" i="16"/>
  <c r="AA242" i="16" s="1"/>
  <c r="V242" i="16"/>
  <c r="Y242" i="16" s="1"/>
  <c r="A871" i="13"/>
  <c r="U870" i="13"/>
  <c r="X190" i="13"/>
  <c r="V190" i="13"/>
  <c r="W190" i="13"/>
  <c r="T190" i="13"/>
  <c r="R190" i="13"/>
  <c r="S190" i="13"/>
  <c r="Z242" i="16" l="1"/>
  <c r="H243" i="16" s="1"/>
  <c r="G243" i="16"/>
  <c r="B243" i="16"/>
  <c r="D243" i="16"/>
  <c r="I243" i="16"/>
  <c r="C243" i="16"/>
  <c r="A872" i="13"/>
  <c r="U871" i="13"/>
  <c r="AA190" i="13"/>
  <c r="D191" i="13" s="1"/>
  <c r="Z190" i="13"/>
  <c r="Y190" i="13"/>
  <c r="F243" i="16" l="1"/>
  <c r="P243" i="16"/>
  <c r="K243" i="16"/>
  <c r="Q243" i="16"/>
  <c r="AB242" i="16"/>
  <c r="E243" i="16"/>
  <c r="J243" i="16"/>
  <c r="L243" i="16" s="1"/>
  <c r="A873" i="13"/>
  <c r="U872" i="13"/>
  <c r="I191" i="13"/>
  <c r="G191" i="13"/>
  <c r="B191" i="13"/>
  <c r="P191" i="13"/>
  <c r="Q191" i="13"/>
  <c r="AB190" i="13"/>
  <c r="H191" i="13"/>
  <c r="C191" i="13"/>
  <c r="N243" i="16" l="1"/>
  <c r="O243" i="16" s="1"/>
  <c r="M243" i="16"/>
  <c r="R243" i="16" s="1"/>
  <c r="A874" i="13"/>
  <c r="U873" i="13"/>
  <c r="J191" i="13"/>
  <c r="L191" i="13" s="1"/>
  <c r="F191" i="13"/>
  <c r="E191" i="13"/>
  <c r="T243" i="16" l="1"/>
  <c r="S243" i="16"/>
  <c r="V243" i="16"/>
  <c r="Y243" i="16" s="1"/>
  <c r="X243" i="16"/>
  <c r="AA243" i="16" s="1"/>
  <c r="W243" i="16"/>
  <c r="K191" i="13"/>
  <c r="A875" i="13"/>
  <c r="U874" i="13"/>
  <c r="Z243" i="16" l="1"/>
  <c r="N191" i="13"/>
  <c r="O191" i="13" s="1"/>
  <c r="V191" i="13" s="1"/>
  <c r="M191" i="13"/>
  <c r="T191" i="13" s="1"/>
  <c r="C244" i="16"/>
  <c r="H244" i="16"/>
  <c r="I244" i="16"/>
  <c r="D244" i="16"/>
  <c r="B244" i="16"/>
  <c r="G244" i="16"/>
  <c r="A876" i="13"/>
  <c r="U875" i="13"/>
  <c r="P244" i="16" l="1"/>
  <c r="Q244" i="16"/>
  <c r="K244" i="16"/>
  <c r="AB243" i="16"/>
  <c r="J244" i="16"/>
  <c r="L244" i="16" s="1"/>
  <c r="E244" i="16"/>
  <c r="F244" i="16"/>
  <c r="S191" i="13"/>
  <c r="R191" i="13"/>
  <c r="Y191" i="13" s="1"/>
  <c r="W191" i="13"/>
  <c r="X191" i="13"/>
  <c r="AA191" i="13" s="1"/>
  <c r="I192" i="13" s="1"/>
  <c r="A877" i="13"/>
  <c r="U876" i="13"/>
  <c r="N244" i="16" l="1"/>
  <c r="O244" i="16" s="1"/>
  <c r="M244" i="16"/>
  <c r="S244" i="16" s="1"/>
  <c r="Z191" i="13"/>
  <c r="C192" i="13" s="1"/>
  <c r="A878" i="13"/>
  <c r="U877" i="13"/>
  <c r="D192" i="13"/>
  <c r="AB191" i="13" s="1"/>
  <c r="B192" i="13"/>
  <c r="G192" i="13"/>
  <c r="T244" i="16" l="1"/>
  <c r="R244" i="16"/>
  <c r="X244" i="16"/>
  <c r="AA244" i="16" s="1"/>
  <c r="W244" i="16"/>
  <c r="Z244" i="16" s="1"/>
  <c r="V244" i="16"/>
  <c r="H192" i="13"/>
  <c r="J192" i="13" s="1"/>
  <c r="L192" i="13" s="1"/>
  <c r="F192" i="13"/>
  <c r="A879" i="13"/>
  <c r="U878" i="13"/>
  <c r="Q192" i="13"/>
  <c r="P192" i="13"/>
  <c r="E192" i="13"/>
  <c r="Y244" i="16" l="1"/>
  <c r="B245" i="16" s="1"/>
  <c r="G245" i="16"/>
  <c r="D245" i="16"/>
  <c r="I245" i="16"/>
  <c r="H245" i="16"/>
  <c r="C245" i="16"/>
  <c r="K192" i="13"/>
  <c r="A880" i="13"/>
  <c r="U879" i="13"/>
  <c r="M192" i="13" l="1"/>
  <c r="N192" i="13"/>
  <c r="O192" i="13" s="1"/>
  <c r="X192" i="13" s="1"/>
  <c r="P245" i="16"/>
  <c r="K245" i="16"/>
  <c r="Q245" i="16"/>
  <c r="AB244" i="16"/>
  <c r="E245" i="16"/>
  <c r="F245" i="16"/>
  <c r="J245" i="16"/>
  <c r="L245" i="16" s="1"/>
  <c r="T192" i="13"/>
  <c r="A881" i="13"/>
  <c r="U880" i="13"/>
  <c r="M245" i="16" l="1"/>
  <c r="S245" i="16" s="1"/>
  <c r="N245" i="16"/>
  <c r="O245" i="16" s="1"/>
  <c r="R192" i="13"/>
  <c r="S192" i="13"/>
  <c r="A882" i="13"/>
  <c r="U881" i="13"/>
  <c r="W192" i="13"/>
  <c r="V192" i="13"/>
  <c r="AA192" i="13"/>
  <c r="I193" i="13" s="1"/>
  <c r="R245" i="16" l="1"/>
  <c r="T245" i="16"/>
  <c r="V245" i="16"/>
  <c r="Y245" i="16" s="1"/>
  <c r="W245" i="16"/>
  <c r="Z245" i="16" s="1"/>
  <c r="X245" i="16"/>
  <c r="Y192" i="13"/>
  <c r="G193" i="13" s="1"/>
  <c r="Z192" i="13"/>
  <c r="H193" i="13" s="1"/>
  <c r="A883" i="13"/>
  <c r="U882" i="13"/>
  <c r="D193" i="13"/>
  <c r="P193" i="13" s="1"/>
  <c r="AA245" i="16" l="1"/>
  <c r="I246" i="16" s="1"/>
  <c r="D246" i="16"/>
  <c r="H246" i="16"/>
  <c r="C246" i="16"/>
  <c r="G246" i="16"/>
  <c r="B246" i="16"/>
  <c r="C193" i="13"/>
  <c r="B193" i="13"/>
  <c r="A884" i="13"/>
  <c r="U883" i="13"/>
  <c r="Q193" i="13"/>
  <c r="AB192" i="13"/>
  <c r="J193" i="13"/>
  <c r="L193" i="13" s="1"/>
  <c r="E246" i="16" l="1"/>
  <c r="F246" i="16"/>
  <c r="J246" i="16"/>
  <c r="L246" i="16" s="1"/>
  <c r="P246" i="16"/>
  <c r="Q246" i="16"/>
  <c r="K246" i="16"/>
  <c r="AB245" i="16"/>
  <c r="K193" i="13"/>
  <c r="F193" i="13"/>
  <c r="E193" i="13"/>
  <c r="A885" i="13"/>
  <c r="U884" i="13"/>
  <c r="N246" i="16" l="1"/>
  <c r="M246" i="16"/>
  <c r="R246" i="16" s="1"/>
  <c r="N193" i="13"/>
  <c r="O193" i="13" s="1"/>
  <c r="V193" i="13" s="1"/>
  <c r="M193" i="13"/>
  <c r="R193" i="13" s="1"/>
  <c r="O246" i="16"/>
  <c r="A886" i="13"/>
  <c r="U885" i="13"/>
  <c r="S246" i="16" l="1"/>
  <c r="T246" i="16"/>
  <c r="W246" i="16"/>
  <c r="X246" i="16"/>
  <c r="AA246" i="16" s="1"/>
  <c r="V246" i="16"/>
  <c r="Y246" i="16" s="1"/>
  <c r="T193" i="13"/>
  <c r="S193" i="13"/>
  <c r="X193" i="13"/>
  <c r="W193" i="13"/>
  <c r="A887" i="13"/>
  <c r="U886" i="13"/>
  <c r="Y193" i="13"/>
  <c r="Z246" i="16" l="1"/>
  <c r="B247" i="16"/>
  <c r="G247" i="16"/>
  <c r="H247" i="16"/>
  <c r="C247" i="16"/>
  <c r="D247" i="16"/>
  <c r="I247" i="16"/>
  <c r="Z193" i="13"/>
  <c r="H194" i="13" s="1"/>
  <c r="AA193" i="13"/>
  <c r="I194" i="13" s="1"/>
  <c r="A888" i="13"/>
  <c r="U887" i="13"/>
  <c r="G194" i="13"/>
  <c r="B194" i="13"/>
  <c r="C194" i="13" l="1"/>
  <c r="F194" i="13" s="1"/>
  <c r="F247" i="16"/>
  <c r="J247" i="16"/>
  <c r="L247" i="16" s="1"/>
  <c r="P247" i="16"/>
  <c r="K247" i="16"/>
  <c r="Q247" i="16"/>
  <c r="AB246" i="16"/>
  <c r="E247" i="16"/>
  <c r="D194" i="13"/>
  <c r="P194" i="13" s="1"/>
  <c r="A889" i="13"/>
  <c r="U888" i="13"/>
  <c r="J194" i="13"/>
  <c r="L194" i="13" s="1"/>
  <c r="N247" i="16" l="1"/>
  <c r="O247" i="16" s="1"/>
  <c r="M247" i="16"/>
  <c r="S247" i="16" s="1"/>
  <c r="E194" i="13"/>
  <c r="Q194" i="13"/>
  <c r="AB193" i="13"/>
  <c r="K194" i="13"/>
  <c r="A890" i="13"/>
  <c r="U889" i="13"/>
  <c r="T247" i="16" l="1"/>
  <c r="R247" i="16"/>
  <c r="M194" i="13"/>
  <c r="N194" i="13"/>
  <c r="O194" i="13" s="1"/>
  <c r="V247" i="16"/>
  <c r="W247" i="16"/>
  <c r="Z247" i="16" s="1"/>
  <c r="X247" i="16"/>
  <c r="AA247" i="16" s="1"/>
  <c r="A891" i="13"/>
  <c r="U890" i="13"/>
  <c r="Y247" i="16" l="1"/>
  <c r="D248" i="16"/>
  <c r="I248" i="16"/>
  <c r="B248" i="16"/>
  <c r="G248" i="16"/>
  <c r="C248" i="16"/>
  <c r="H248" i="16"/>
  <c r="A892" i="13"/>
  <c r="U891" i="13"/>
  <c r="T194" i="13"/>
  <c r="R194" i="13"/>
  <c r="S194" i="13"/>
  <c r="X194" i="13"/>
  <c r="V194" i="13"/>
  <c r="W194" i="13"/>
  <c r="E248" i="16" l="1"/>
  <c r="J248" i="16"/>
  <c r="L248" i="16" s="1"/>
  <c r="F248" i="16"/>
  <c r="P248" i="16"/>
  <c r="Q248" i="16"/>
  <c r="K248" i="16"/>
  <c r="AB247" i="16"/>
  <c r="A893" i="13"/>
  <c r="U892" i="13"/>
  <c r="Z194" i="13"/>
  <c r="H195" i="13" s="1"/>
  <c r="AA194" i="13"/>
  <c r="D195" i="13" s="1"/>
  <c r="Y194" i="13"/>
  <c r="N248" i="16" l="1"/>
  <c r="M248" i="16"/>
  <c r="S248" i="16" s="1"/>
  <c r="O248" i="16"/>
  <c r="C195" i="13"/>
  <c r="A894" i="13"/>
  <c r="U893" i="13"/>
  <c r="I195" i="13"/>
  <c r="B195" i="13"/>
  <c r="G195" i="13"/>
  <c r="P195" i="13"/>
  <c r="Q195" i="13"/>
  <c r="AB194" i="13"/>
  <c r="R248" i="16" l="1"/>
  <c r="T248" i="16"/>
  <c r="X248" i="16"/>
  <c r="W248" i="16"/>
  <c r="Z248" i="16" s="1"/>
  <c r="V248" i="16"/>
  <c r="Y248" i="16" s="1"/>
  <c r="F195" i="13"/>
  <c r="A895" i="13"/>
  <c r="U894" i="13"/>
  <c r="J195" i="13"/>
  <c r="L195" i="13" s="1"/>
  <c r="E195" i="13"/>
  <c r="AA248" i="16" l="1"/>
  <c r="B249" i="16"/>
  <c r="G249" i="16"/>
  <c r="D249" i="16"/>
  <c r="I249" i="16"/>
  <c r="H249" i="16"/>
  <c r="C249" i="16"/>
  <c r="K195" i="13"/>
  <c r="A896" i="13"/>
  <c r="U895" i="13"/>
  <c r="N195" i="13" l="1"/>
  <c r="O195" i="13" s="1"/>
  <c r="X195" i="13" s="1"/>
  <c r="M195" i="13"/>
  <c r="T195" i="13" s="1"/>
  <c r="P249" i="16"/>
  <c r="K249" i="16"/>
  <c r="Q249" i="16"/>
  <c r="AB248" i="16"/>
  <c r="F249" i="16"/>
  <c r="J249" i="16"/>
  <c r="L249" i="16" s="1"/>
  <c r="E249" i="16"/>
  <c r="A897" i="13"/>
  <c r="U896" i="13"/>
  <c r="M249" i="16" l="1"/>
  <c r="R249" i="16" s="1"/>
  <c r="N249" i="16"/>
  <c r="O249" i="16" s="1"/>
  <c r="R195" i="13"/>
  <c r="S195" i="13"/>
  <c r="W195" i="13"/>
  <c r="A898" i="13"/>
  <c r="U897" i="13"/>
  <c r="V195" i="13"/>
  <c r="AA195" i="13"/>
  <c r="I196" i="13" s="1"/>
  <c r="T249" i="16" l="1"/>
  <c r="S249" i="16"/>
  <c r="V249" i="16"/>
  <c r="Y249" i="16" s="1"/>
  <c r="W249" i="16"/>
  <c r="Z249" i="16" s="1"/>
  <c r="X249" i="16"/>
  <c r="AA249" i="16" s="1"/>
  <c r="Y195" i="13"/>
  <c r="G196" i="13" s="1"/>
  <c r="Z195" i="13"/>
  <c r="C196" i="13" s="1"/>
  <c r="A899" i="13"/>
  <c r="U898" i="13"/>
  <c r="D196" i="13"/>
  <c r="Q196" i="13" s="1"/>
  <c r="I250" i="16" l="1"/>
  <c r="D250" i="16"/>
  <c r="C250" i="16"/>
  <c r="H250" i="16"/>
  <c r="B250" i="16"/>
  <c r="G250" i="16"/>
  <c r="B196" i="13"/>
  <c r="E196" i="13" s="1"/>
  <c r="H196" i="13"/>
  <c r="J196" i="13" s="1"/>
  <c r="L196" i="13" s="1"/>
  <c r="A900" i="13"/>
  <c r="U899" i="13"/>
  <c r="P196" i="13"/>
  <c r="AB195" i="13"/>
  <c r="F250" i="16" l="1"/>
  <c r="J250" i="16"/>
  <c r="L250" i="16" s="1"/>
  <c r="P250" i="16"/>
  <c r="Q250" i="16"/>
  <c r="K250" i="16"/>
  <c r="AB249" i="16"/>
  <c r="E250" i="16"/>
  <c r="F196" i="13"/>
  <c r="K196" i="13"/>
  <c r="A901" i="13"/>
  <c r="U900" i="13"/>
  <c r="N250" i="16" l="1"/>
  <c r="M250" i="16"/>
  <c r="R250" i="16" s="1"/>
  <c r="N196" i="13"/>
  <c r="O196" i="13" s="1"/>
  <c r="V196" i="13" s="1"/>
  <c r="M196" i="13"/>
  <c r="R196" i="13" s="1"/>
  <c r="O250" i="16"/>
  <c r="A902" i="13"/>
  <c r="U901" i="13"/>
  <c r="S250" i="16" l="1"/>
  <c r="T250" i="16"/>
  <c r="W250" i="16"/>
  <c r="Z250" i="16" s="1"/>
  <c r="X250" i="16"/>
  <c r="AA250" i="16" s="1"/>
  <c r="V250" i="16"/>
  <c r="Y250" i="16" s="1"/>
  <c r="T196" i="13"/>
  <c r="S196" i="13"/>
  <c r="X196" i="13"/>
  <c r="W196" i="13"/>
  <c r="A903" i="13"/>
  <c r="U902" i="13"/>
  <c r="Y196" i="13"/>
  <c r="G251" i="16" l="1"/>
  <c r="B251" i="16"/>
  <c r="C251" i="16"/>
  <c r="H251" i="16"/>
  <c r="D251" i="16"/>
  <c r="I251" i="16"/>
  <c r="Z196" i="13"/>
  <c r="H197" i="13" s="1"/>
  <c r="AA196" i="13"/>
  <c r="I197" i="13" s="1"/>
  <c r="A904" i="13"/>
  <c r="U903" i="13"/>
  <c r="G197" i="13"/>
  <c r="B197" i="13"/>
  <c r="F251" i="16" l="1"/>
  <c r="E251" i="16"/>
  <c r="P251" i="16"/>
  <c r="K251" i="16"/>
  <c r="Q251" i="16"/>
  <c r="AB250" i="16"/>
  <c r="J251" i="16"/>
  <c r="L251" i="16" s="1"/>
  <c r="C197" i="13"/>
  <c r="F197" i="13" s="1"/>
  <c r="D197" i="13"/>
  <c r="P197" i="13" s="1"/>
  <c r="A905" i="13"/>
  <c r="U904" i="13"/>
  <c r="J197" i="13"/>
  <c r="L197" i="13" s="1"/>
  <c r="N251" i="16" l="1"/>
  <c r="O251" i="16" s="1"/>
  <c r="M251" i="16"/>
  <c r="R251" i="16" s="1"/>
  <c r="E197" i="13"/>
  <c r="AB196" i="13"/>
  <c r="K197" i="13"/>
  <c r="Q197" i="13"/>
  <c r="A906" i="13"/>
  <c r="U905" i="13"/>
  <c r="T251" i="16" l="1"/>
  <c r="S251" i="16"/>
  <c r="N197" i="13"/>
  <c r="O197" i="13" s="1"/>
  <c r="V197" i="13" s="1"/>
  <c r="M197" i="13"/>
  <c r="T197" i="13" s="1"/>
  <c r="V251" i="16"/>
  <c r="Y251" i="16" s="1"/>
  <c r="W251" i="16"/>
  <c r="Z251" i="16" s="1"/>
  <c r="X251" i="16"/>
  <c r="AA251" i="16" s="1"/>
  <c r="A907" i="13"/>
  <c r="U906" i="13"/>
  <c r="S197" i="13" l="1"/>
  <c r="R197" i="13"/>
  <c r="Y197" i="13" s="1"/>
  <c r="I252" i="16"/>
  <c r="D252" i="16"/>
  <c r="H252" i="16"/>
  <c r="C252" i="16"/>
  <c r="B252" i="16"/>
  <c r="G252" i="16"/>
  <c r="X197" i="13"/>
  <c r="AA197" i="13" s="1"/>
  <c r="I198" i="13" s="1"/>
  <c r="W197" i="13"/>
  <c r="A908" i="13"/>
  <c r="U907" i="13"/>
  <c r="Z197" i="13" l="1"/>
  <c r="C198" i="13" s="1"/>
  <c r="F252" i="16"/>
  <c r="J252" i="16"/>
  <c r="L252" i="16" s="1"/>
  <c r="P252" i="16"/>
  <c r="Q252" i="16"/>
  <c r="K252" i="16"/>
  <c r="AB251" i="16"/>
  <c r="E252" i="16"/>
  <c r="A909" i="13"/>
  <c r="U908" i="13"/>
  <c r="H198" i="13"/>
  <c r="D198" i="13"/>
  <c r="P198" i="13" s="1"/>
  <c r="G198" i="13"/>
  <c r="B198" i="13"/>
  <c r="N252" i="16" l="1"/>
  <c r="M252" i="16"/>
  <c r="S252" i="16" s="1"/>
  <c r="F198" i="13"/>
  <c r="O252" i="16"/>
  <c r="AB197" i="13"/>
  <c r="Q198" i="13"/>
  <c r="A910" i="13"/>
  <c r="U909" i="13"/>
  <c r="J198" i="13"/>
  <c r="L198" i="13" s="1"/>
  <c r="E198" i="13"/>
  <c r="T252" i="16" l="1"/>
  <c r="R252" i="16"/>
  <c r="X252" i="16"/>
  <c r="AA252" i="16" s="1"/>
  <c r="W252" i="16"/>
  <c r="Z252" i="16" s="1"/>
  <c r="V252" i="16"/>
  <c r="K198" i="13"/>
  <c r="A911" i="13"/>
  <c r="U910" i="13"/>
  <c r="Y252" i="16" l="1"/>
  <c r="M198" i="13"/>
  <c r="T198" i="13" s="1"/>
  <c r="N198" i="13"/>
  <c r="O198" i="13" s="1"/>
  <c r="V198" i="13" s="1"/>
  <c r="G253" i="16"/>
  <c r="B253" i="16"/>
  <c r="D253" i="16"/>
  <c r="I253" i="16"/>
  <c r="H253" i="16"/>
  <c r="C253" i="16"/>
  <c r="A912" i="13"/>
  <c r="U911" i="13"/>
  <c r="P253" i="16" l="1"/>
  <c r="K253" i="16"/>
  <c r="Q253" i="16"/>
  <c r="AB252" i="16"/>
  <c r="F253" i="16"/>
  <c r="E253" i="16"/>
  <c r="J253" i="16"/>
  <c r="L253" i="16" s="1"/>
  <c r="S198" i="13"/>
  <c r="R198" i="13"/>
  <c r="Y198" i="13" s="1"/>
  <c r="X198" i="13"/>
  <c r="AA198" i="13" s="1"/>
  <c r="I199" i="13" s="1"/>
  <c r="W198" i="13"/>
  <c r="A913" i="13"/>
  <c r="U912" i="13"/>
  <c r="M253" i="16" l="1"/>
  <c r="T253" i="16" s="1"/>
  <c r="N253" i="16"/>
  <c r="O253" i="16" s="1"/>
  <c r="Z198" i="13"/>
  <c r="C199" i="13" s="1"/>
  <c r="A914" i="13"/>
  <c r="U913" i="13"/>
  <c r="D199" i="13"/>
  <c r="P199" i="13" s="1"/>
  <c r="G199" i="13"/>
  <c r="B199" i="13"/>
  <c r="R253" i="16" l="1"/>
  <c r="S253" i="16"/>
  <c r="V253" i="16"/>
  <c r="Y253" i="16" s="1"/>
  <c r="W253" i="16"/>
  <c r="X253" i="16"/>
  <c r="AA253" i="16" s="1"/>
  <c r="F199" i="13"/>
  <c r="H199" i="13"/>
  <c r="J199" i="13" s="1"/>
  <c r="L199" i="13" s="1"/>
  <c r="A915" i="13"/>
  <c r="U914" i="13"/>
  <c r="AB198" i="13"/>
  <c r="Q199" i="13"/>
  <c r="E199" i="13"/>
  <c r="Z253" i="16" l="1"/>
  <c r="I254" i="16"/>
  <c r="D254" i="16"/>
  <c r="C254" i="16"/>
  <c r="H254" i="16"/>
  <c r="G254" i="16"/>
  <c r="B254" i="16"/>
  <c r="K199" i="13"/>
  <c r="A916" i="13"/>
  <c r="U915" i="13"/>
  <c r="N199" i="13" l="1"/>
  <c r="O199" i="13" s="1"/>
  <c r="V199" i="13" s="1"/>
  <c r="M199" i="13"/>
  <c r="T199" i="13" s="1"/>
  <c r="F254" i="16"/>
  <c r="E254" i="16"/>
  <c r="P254" i="16"/>
  <c r="Q254" i="16"/>
  <c r="K254" i="16"/>
  <c r="AB253" i="16"/>
  <c r="J254" i="16"/>
  <c r="L254" i="16" s="1"/>
  <c r="A917" i="13"/>
  <c r="U916" i="13"/>
  <c r="S199" i="13" l="1"/>
  <c r="N254" i="16"/>
  <c r="O254" i="16" s="1"/>
  <c r="M254" i="16"/>
  <c r="T254" i="16" s="1"/>
  <c r="R199" i="13"/>
  <c r="X199" i="13"/>
  <c r="AA199" i="13" s="1"/>
  <c r="I200" i="13" s="1"/>
  <c r="W199" i="13"/>
  <c r="Z199" i="13" s="1"/>
  <c r="C200" i="13" s="1"/>
  <c r="A918" i="13"/>
  <c r="U917" i="13"/>
  <c r="Y199" i="13"/>
  <c r="S254" i="16" l="1"/>
  <c r="R254" i="16"/>
  <c r="W254" i="16"/>
  <c r="Z254" i="16" s="1"/>
  <c r="X254" i="16"/>
  <c r="AA254" i="16" s="1"/>
  <c r="V254" i="16"/>
  <c r="A919" i="13"/>
  <c r="U918" i="13"/>
  <c r="H200" i="13"/>
  <c r="D200" i="13"/>
  <c r="P200" i="13" s="1"/>
  <c r="G200" i="13"/>
  <c r="B200" i="13"/>
  <c r="F200" i="13" s="1"/>
  <c r="Y254" i="16" l="1"/>
  <c r="B255" i="16" s="1"/>
  <c r="G255" i="16"/>
  <c r="D255" i="16"/>
  <c r="I255" i="16"/>
  <c r="H255" i="16"/>
  <c r="C255" i="16"/>
  <c r="AB199" i="13"/>
  <c r="A920" i="13"/>
  <c r="U919" i="13"/>
  <c r="Q200" i="13"/>
  <c r="J200" i="13"/>
  <c r="L200" i="13" s="1"/>
  <c r="E200" i="13"/>
  <c r="P255" i="16" l="1"/>
  <c r="K255" i="16"/>
  <c r="Q255" i="16"/>
  <c r="AB254" i="16"/>
  <c r="F255" i="16"/>
  <c r="E255" i="16"/>
  <c r="J255" i="16"/>
  <c r="L255" i="16" s="1"/>
  <c r="K200" i="13"/>
  <c r="A921" i="13"/>
  <c r="U920" i="13"/>
  <c r="M255" i="16" l="1"/>
  <c r="R255" i="16" s="1"/>
  <c r="N255" i="16"/>
  <c r="O255" i="16" s="1"/>
  <c r="M200" i="13"/>
  <c r="S200" i="13" s="1"/>
  <c r="N200" i="13"/>
  <c r="O200" i="13" s="1"/>
  <c r="V200" i="13" s="1"/>
  <c r="A922" i="13"/>
  <c r="U921" i="13"/>
  <c r="T255" i="16" l="1"/>
  <c r="S255" i="16"/>
  <c r="V255" i="16"/>
  <c r="Y255" i="16" s="1"/>
  <c r="X255" i="16"/>
  <c r="W255" i="16"/>
  <c r="R200" i="13"/>
  <c r="Y200" i="13" s="1"/>
  <c r="T200" i="13"/>
  <c r="X200" i="13"/>
  <c r="W200" i="13"/>
  <c r="Z200" i="13" s="1"/>
  <c r="C201" i="13" s="1"/>
  <c r="A923" i="13"/>
  <c r="U922" i="13"/>
  <c r="AA255" i="16" l="1"/>
  <c r="Z255" i="16"/>
  <c r="C256" i="16" s="1"/>
  <c r="I256" i="16"/>
  <c r="D256" i="16"/>
  <c r="B256" i="16"/>
  <c r="G256" i="16"/>
  <c r="AA200" i="13"/>
  <c r="I201" i="13" s="1"/>
  <c r="A924" i="13"/>
  <c r="U923" i="13"/>
  <c r="H201" i="13"/>
  <c r="G201" i="13"/>
  <c r="B201" i="13"/>
  <c r="F201" i="13" s="1"/>
  <c r="H256" i="16" l="1"/>
  <c r="K256" i="16" s="1"/>
  <c r="P256" i="16"/>
  <c r="Q256" i="16"/>
  <c r="AB255" i="16"/>
  <c r="J256" i="16"/>
  <c r="L256" i="16" s="1"/>
  <c r="E256" i="16"/>
  <c r="F256" i="16"/>
  <c r="D201" i="13"/>
  <c r="AB200" i="13" s="1"/>
  <c r="A925" i="13"/>
  <c r="U924" i="13"/>
  <c r="J201" i="13"/>
  <c r="L201" i="13" s="1"/>
  <c r="E201" i="13"/>
  <c r="N256" i="16" l="1"/>
  <c r="O256" i="16" s="1"/>
  <c r="M256" i="16"/>
  <c r="R256" i="16" s="1"/>
  <c r="P201" i="13"/>
  <c r="Q201" i="13"/>
  <c r="K201" i="13"/>
  <c r="A926" i="13"/>
  <c r="U925" i="13"/>
  <c r="T256" i="16" l="1"/>
  <c r="S256" i="16"/>
  <c r="N201" i="13"/>
  <c r="O201" i="13" s="1"/>
  <c r="W201" i="13" s="1"/>
  <c r="M201" i="13"/>
  <c r="X256" i="16"/>
  <c r="AA256" i="16" s="1"/>
  <c r="W256" i="16"/>
  <c r="Z256" i="16" s="1"/>
  <c r="V256" i="16"/>
  <c r="Y256" i="16" s="1"/>
  <c r="A927" i="13"/>
  <c r="U926" i="13"/>
  <c r="T201" i="13"/>
  <c r="R201" i="13"/>
  <c r="S201" i="13"/>
  <c r="G257" i="16" l="1"/>
  <c r="B257" i="16"/>
  <c r="I257" i="16"/>
  <c r="D257" i="16"/>
  <c r="H257" i="16"/>
  <c r="C257" i="16"/>
  <c r="V201" i="13"/>
  <c r="Y201" i="13" s="1"/>
  <c r="B202" i="13" s="1"/>
  <c r="X201" i="13"/>
  <c r="AA201" i="13" s="1"/>
  <c r="A928" i="13"/>
  <c r="U927" i="13"/>
  <c r="Z201" i="13"/>
  <c r="H202" i="13" s="1"/>
  <c r="P257" i="16" l="1"/>
  <c r="K257" i="16"/>
  <c r="Q257" i="16"/>
  <c r="AB256" i="16"/>
  <c r="F257" i="16"/>
  <c r="E257" i="16"/>
  <c r="J257" i="16"/>
  <c r="L257" i="16" s="1"/>
  <c r="C202" i="13"/>
  <c r="F202" i="13" s="1"/>
  <c r="G202" i="13"/>
  <c r="A929" i="13"/>
  <c r="U928" i="13"/>
  <c r="I202" i="13"/>
  <c r="D202" i="13"/>
  <c r="M257" i="16" l="1"/>
  <c r="R257" i="16" s="1"/>
  <c r="N257" i="16"/>
  <c r="O257" i="16" s="1"/>
  <c r="E202" i="13"/>
  <c r="J202" i="13"/>
  <c r="L202" i="13" s="1"/>
  <c r="A930" i="13"/>
  <c r="U929" i="13"/>
  <c r="P202" i="13"/>
  <c r="Q202" i="13"/>
  <c r="K202" i="13"/>
  <c r="AB201" i="13"/>
  <c r="T257" i="16" l="1"/>
  <c r="S257" i="16"/>
  <c r="M202" i="13"/>
  <c r="N202" i="13"/>
  <c r="V257" i="16"/>
  <c r="Y257" i="16" s="1"/>
  <c r="W257" i="16"/>
  <c r="Z257" i="16" s="1"/>
  <c r="X257" i="16"/>
  <c r="O202" i="13"/>
  <c r="A931" i="13"/>
  <c r="U930" i="13"/>
  <c r="AA257" i="16" l="1"/>
  <c r="I258" i="16" s="1"/>
  <c r="D258" i="16"/>
  <c r="B258" i="16"/>
  <c r="G258" i="16"/>
  <c r="C258" i="16"/>
  <c r="H258" i="16"/>
  <c r="S202" i="13"/>
  <c r="W202" i="13"/>
  <c r="A932" i="13"/>
  <c r="U931" i="13"/>
  <c r="E258" i="16" l="1"/>
  <c r="J258" i="16"/>
  <c r="L258" i="16" s="1"/>
  <c r="F258" i="16"/>
  <c r="P258" i="16"/>
  <c r="Q258" i="16"/>
  <c r="K258" i="16"/>
  <c r="AB257" i="16"/>
  <c r="T202" i="13"/>
  <c r="R202" i="13"/>
  <c r="V202" i="13"/>
  <c r="X202" i="13"/>
  <c r="A933" i="13"/>
  <c r="U932" i="13"/>
  <c r="Z202" i="13"/>
  <c r="N258" i="16" l="1"/>
  <c r="O258" i="16" s="1"/>
  <c r="M258" i="16"/>
  <c r="T258" i="16" s="1"/>
  <c r="Y202" i="13"/>
  <c r="B203" i="13" s="1"/>
  <c r="AA202" i="13"/>
  <c r="D203" i="13" s="1"/>
  <c r="A934" i="13"/>
  <c r="U933" i="13"/>
  <c r="C203" i="13"/>
  <c r="H203" i="13"/>
  <c r="R258" i="16" l="1"/>
  <c r="S258" i="16"/>
  <c r="W258" i="16"/>
  <c r="X258" i="16"/>
  <c r="AA258" i="16" s="1"/>
  <c r="V258" i="16"/>
  <c r="Y258" i="16" s="1"/>
  <c r="G203" i="13"/>
  <c r="E203" i="13"/>
  <c r="I203" i="13"/>
  <c r="A935" i="13"/>
  <c r="U934" i="13"/>
  <c r="F203" i="13"/>
  <c r="P203" i="13"/>
  <c r="Q203" i="13"/>
  <c r="AB202" i="13"/>
  <c r="Z258" i="16" l="1"/>
  <c r="C259" i="16" s="1"/>
  <c r="B259" i="16"/>
  <c r="G259" i="16"/>
  <c r="H259" i="16"/>
  <c r="D259" i="16"/>
  <c r="I259" i="16"/>
  <c r="J203" i="13"/>
  <c r="L203" i="13" s="1"/>
  <c r="K203" i="13"/>
  <c r="A936" i="13"/>
  <c r="U935" i="13"/>
  <c r="N203" i="13" l="1"/>
  <c r="O203" i="13" s="1"/>
  <c r="X203" i="13" s="1"/>
  <c r="M203" i="13"/>
  <c r="S203" i="13" s="1"/>
  <c r="F259" i="16"/>
  <c r="J259" i="16"/>
  <c r="L259" i="16" s="1"/>
  <c r="P259" i="16"/>
  <c r="K259" i="16"/>
  <c r="Q259" i="16"/>
  <c r="AB258" i="16"/>
  <c r="E259" i="16"/>
  <c r="A937" i="13"/>
  <c r="U936" i="13"/>
  <c r="M259" i="16" l="1"/>
  <c r="R259" i="16" s="1"/>
  <c r="N259" i="16"/>
  <c r="O259" i="16" s="1"/>
  <c r="R203" i="13"/>
  <c r="T203" i="13"/>
  <c r="AA203" i="13" s="1"/>
  <c r="D204" i="13" s="1"/>
  <c r="W203" i="13"/>
  <c r="Z203" i="13" s="1"/>
  <c r="H204" i="13" s="1"/>
  <c r="V203" i="13"/>
  <c r="A938" i="13"/>
  <c r="U937" i="13"/>
  <c r="T259" i="16" l="1"/>
  <c r="S259" i="16"/>
  <c r="V259" i="16"/>
  <c r="Y259" i="16" s="1"/>
  <c r="X259" i="16"/>
  <c r="AA259" i="16" s="1"/>
  <c r="W259" i="16"/>
  <c r="Y203" i="13"/>
  <c r="G204" i="13" s="1"/>
  <c r="C204" i="13"/>
  <c r="A939" i="13"/>
  <c r="U938" i="13"/>
  <c r="I204" i="13"/>
  <c r="P204" i="13"/>
  <c r="Q204" i="13"/>
  <c r="AB203" i="13"/>
  <c r="B204" i="13"/>
  <c r="Z259" i="16" l="1"/>
  <c r="I260" i="16"/>
  <c r="D260" i="16"/>
  <c r="B260" i="16"/>
  <c r="G260" i="16"/>
  <c r="H260" i="16"/>
  <c r="C260" i="16"/>
  <c r="A940" i="13"/>
  <c r="U939" i="13"/>
  <c r="E204" i="13"/>
  <c r="F204" i="13"/>
  <c r="J204" i="13"/>
  <c r="L204" i="13" s="1"/>
  <c r="J260" i="16" l="1"/>
  <c r="L260" i="16" s="1"/>
  <c r="E260" i="16"/>
  <c r="F260" i="16"/>
  <c r="P260" i="16"/>
  <c r="Q260" i="16"/>
  <c r="K260" i="16"/>
  <c r="AB259" i="16"/>
  <c r="K204" i="13"/>
  <c r="A941" i="13"/>
  <c r="U940" i="13"/>
  <c r="N260" i="16" l="1"/>
  <c r="M260" i="16"/>
  <c r="T260" i="16" s="1"/>
  <c r="N204" i="13"/>
  <c r="O204" i="13" s="1"/>
  <c r="M204" i="13"/>
  <c r="O260" i="16"/>
  <c r="A942" i="13"/>
  <c r="U941" i="13"/>
  <c r="S260" i="16" l="1"/>
  <c r="R260" i="16"/>
  <c r="X260" i="16"/>
  <c r="AA260" i="16" s="1"/>
  <c r="W260" i="16"/>
  <c r="Z260" i="16" s="1"/>
  <c r="V260" i="16"/>
  <c r="A943" i="13"/>
  <c r="U942" i="13"/>
  <c r="T204" i="13"/>
  <c r="R204" i="13"/>
  <c r="S204" i="13"/>
  <c r="X204" i="13"/>
  <c r="V204" i="13"/>
  <c r="W204" i="13"/>
  <c r="Y260" i="16" l="1"/>
  <c r="G261" i="16"/>
  <c r="B261" i="16"/>
  <c r="H261" i="16"/>
  <c r="C261" i="16"/>
  <c r="I261" i="16"/>
  <c r="D261" i="16"/>
  <c r="A944" i="13"/>
  <c r="U943" i="13"/>
  <c r="Z204" i="13"/>
  <c r="H205" i="13" s="1"/>
  <c r="AA204" i="13"/>
  <c r="D205" i="13" s="1"/>
  <c r="Y204" i="13"/>
  <c r="F261" i="16" l="1"/>
  <c r="P261" i="16"/>
  <c r="K261" i="16"/>
  <c r="Q261" i="16"/>
  <c r="AB260" i="16"/>
  <c r="E261" i="16"/>
  <c r="J261" i="16"/>
  <c r="L261" i="16" s="1"/>
  <c r="C205" i="13"/>
  <c r="A945" i="13"/>
  <c r="U944" i="13"/>
  <c r="I205" i="13"/>
  <c r="G205" i="13"/>
  <c r="B205" i="13"/>
  <c r="P205" i="13"/>
  <c r="Q205" i="13"/>
  <c r="AB204" i="13"/>
  <c r="M261" i="16" l="1"/>
  <c r="T261" i="16" s="1"/>
  <c r="N261" i="16"/>
  <c r="O261" i="16" s="1"/>
  <c r="F205" i="13"/>
  <c r="A946" i="13"/>
  <c r="U945" i="13"/>
  <c r="J205" i="13"/>
  <c r="L205" i="13" s="1"/>
  <c r="E205" i="13"/>
  <c r="S261" i="16" l="1"/>
  <c r="R261" i="16"/>
  <c r="V261" i="16"/>
  <c r="W261" i="16"/>
  <c r="Z261" i="16" s="1"/>
  <c r="X261" i="16"/>
  <c r="AA261" i="16" s="1"/>
  <c r="K205" i="13"/>
  <c r="A947" i="13"/>
  <c r="U946" i="13"/>
  <c r="Y261" i="16" l="1"/>
  <c r="M205" i="13"/>
  <c r="T205" i="13" s="1"/>
  <c r="N205" i="13"/>
  <c r="O205" i="13" s="1"/>
  <c r="X205" i="13" s="1"/>
  <c r="D262" i="16"/>
  <c r="I262" i="16"/>
  <c r="C262" i="16"/>
  <c r="H262" i="16"/>
  <c r="B262" i="16"/>
  <c r="G262" i="16"/>
  <c r="A948" i="13"/>
  <c r="U947" i="13"/>
  <c r="S205" i="13" l="1"/>
  <c r="R205" i="13"/>
  <c r="F262" i="16"/>
  <c r="J262" i="16"/>
  <c r="L262" i="16" s="1"/>
  <c r="E262" i="16"/>
  <c r="P262" i="16"/>
  <c r="Q262" i="16"/>
  <c r="K262" i="16"/>
  <c r="AB261" i="16"/>
  <c r="A949" i="13"/>
  <c r="U948" i="13"/>
  <c r="V205" i="13"/>
  <c r="Y205" i="13" s="1"/>
  <c r="W205" i="13"/>
  <c r="Z205" i="13" s="1"/>
  <c r="AA205" i="13"/>
  <c r="N262" i="16" l="1"/>
  <c r="O262" i="16" s="1"/>
  <c r="M262" i="16"/>
  <c r="R262" i="16" s="1"/>
  <c r="A950" i="13"/>
  <c r="U949" i="13"/>
  <c r="B206" i="13"/>
  <c r="G206" i="13"/>
  <c r="C206" i="13"/>
  <c r="H206" i="13"/>
  <c r="D206" i="13"/>
  <c r="I206" i="13"/>
  <c r="T262" i="16" l="1"/>
  <c r="S262" i="16"/>
  <c r="W262" i="16"/>
  <c r="X262" i="16"/>
  <c r="AA262" i="16" s="1"/>
  <c r="V262" i="16"/>
  <c r="Y262" i="16" s="1"/>
  <c r="A951" i="13"/>
  <c r="U950" i="13"/>
  <c r="E206" i="13"/>
  <c r="J206" i="13"/>
  <c r="L206" i="13" s="1"/>
  <c r="P206" i="13"/>
  <c r="Q206" i="13"/>
  <c r="AB205" i="13"/>
  <c r="F206" i="13"/>
  <c r="Z262" i="16" l="1"/>
  <c r="D263" i="16"/>
  <c r="I263" i="16"/>
  <c r="G263" i="16"/>
  <c r="B263" i="16"/>
  <c r="H263" i="16"/>
  <c r="C263" i="16"/>
  <c r="K206" i="13"/>
  <c r="A952" i="13"/>
  <c r="U951" i="13"/>
  <c r="N206" i="13" l="1"/>
  <c r="O206" i="13" s="1"/>
  <c r="W206" i="13" s="1"/>
  <c r="M206" i="13"/>
  <c r="R206" i="13" s="1"/>
  <c r="E263" i="16"/>
  <c r="J263" i="16"/>
  <c r="L263" i="16" s="1"/>
  <c r="F263" i="16"/>
  <c r="P263" i="16"/>
  <c r="K263" i="16"/>
  <c r="Q263" i="16"/>
  <c r="AB262" i="16"/>
  <c r="A953" i="13"/>
  <c r="U952" i="13"/>
  <c r="M263" i="16" l="1"/>
  <c r="S263" i="16" s="1"/>
  <c r="N263" i="16"/>
  <c r="O263" i="16" s="1"/>
  <c r="T206" i="13"/>
  <c r="S206" i="13"/>
  <c r="Z206" i="13" s="1"/>
  <c r="X206" i="13"/>
  <c r="V206" i="13"/>
  <c r="Y206" i="13" s="1"/>
  <c r="B207" i="13" s="1"/>
  <c r="A954" i="13"/>
  <c r="U953" i="13"/>
  <c r="R263" i="16" l="1"/>
  <c r="T263" i="16"/>
  <c r="V263" i="16"/>
  <c r="Y263" i="16" s="1"/>
  <c r="X263" i="16"/>
  <c r="AA263" i="16" s="1"/>
  <c r="W263" i="16"/>
  <c r="Z263" i="16" s="1"/>
  <c r="AA206" i="13"/>
  <c r="D207" i="13" s="1"/>
  <c r="A955" i="13"/>
  <c r="U954" i="13"/>
  <c r="G207" i="13"/>
  <c r="H207" i="13"/>
  <c r="C207" i="13"/>
  <c r="E207" i="13" s="1"/>
  <c r="C264" i="16" l="1"/>
  <c r="H264" i="16"/>
  <c r="D264" i="16"/>
  <c r="I264" i="16"/>
  <c r="B264" i="16"/>
  <c r="G264" i="16"/>
  <c r="I207" i="13"/>
  <c r="J207" i="13" s="1"/>
  <c r="L207" i="13" s="1"/>
  <c r="A956" i="13"/>
  <c r="U955" i="13"/>
  <c r="F207" i="13"/>
  <c r="P207" i="13"/>
  <c r="Q207" i="13"/>
  <c r="AB206" i="13"/>
  <c r="J264" i="16" l="1"/>
  <c r="L264" i="16" s="1"/>
  <c r="P264" i="16"/>
  <c r="Q264" i="16"/>
  <c r="K264" i="16"/>
  <c r="AB263" i="16"/>
  <c r="E264" i="16"/>
  <c r="F264" i="16"/>
  <c r="K207" i="13"/>
  <c r="A957" i="13"/>
  <c r="U956" i="13"/>
  <c r="N264" i="16" l="1"/>
  <c r="O264" i="16" s="1"/>
  <c r="M264" i="16"/>
  <c r="T264" i="16" s="1"/>
  <c r="M207" i="13"/>
  <c r="T207" i="13" s="1"/>
  <c r="N207" i="13"/>
  <c r="O207" i="13" s="1"/>
  <c r="W207" i="13" s="1"/>
  <c r="A958" i="13"/>
  <c r="U957" i="13"/>
  <c r="R264" i="16" l="1"/>
  <c r="S264" i="16"/>
  <c r="X264" i="16"/>
  <c r="AA264" i="16" s="1"/>
  <c r="W264" i="16"/>
  <c r="Z264" i="16" s="1"/>
  <c r="V264" i="16"/>
  <c r="Y264" i="16" s="1"/>
  <c r="R207" i="13"/>
  <c r="S207" i="13"/>
  <c r="Z207" i="13" s="1"/>
  <c r="V207" i="13"/>
  <c r="A959" i="13"/>
  <c r="U958" i="13"/>
  <c r="X207" i="13"/>
  <c r="AA207" i="13" s="1"/>
  <c r="G265" i="16" l="1"/>
  <c r="B265" i="16"/>
  <c r="I265" i="16"/>
  <c r="D265" i="16"/>
  <c r="H265" i="16"/>
  <c r="C265" i="16"/>
  <c r="Y207" i="13"/>
  <c r="G208" i="13" s="1"/>
  <c r="A960" i="13"/>
  <c r="U959" i="13"/>
  <c r="C208" i="13"/>
  <c r="H208" i="13"/>
  <c r="D208" i="13"/>
  <c r="I208" i="13"/>
  <c r="F265" i="16" l="1"/>
  <c r="P265" i="16"/>
  <c r="K265" i="16"/>
  <c r="Q265" i="16"/>
  <c r="AB264" i="16"/>
  <c r="E265" i="16"/>
  <c r="J265" i="16"/>
  <c r="L265" i="16" s="1"/>
  <c r="B208" i="13"/>
  <c r="E208" i="13" s="1"/>
  <c r="A961" i="13"/>
  <c r="U960" i="13"/>
  <c r="J208" i="13"/>
  <c r="L208" i="13" s="1"/>
  <c r="P208" i="13"/>
  <c r="Q208" i="13"/>
  <c r="AB207" i="13"/>
  <c r="M265" i="16" l="1"/>
  <c r="T265" i="16" s="1"/>
  <c r="N265" i="16"/>
  <c r="O265" i="16" s="1"/>
  <c r="S265" i="16"/>
  <c r="R265" i="16"/>
  <c r="F208" i="13"/>
  <c r="K208" i="13"/>
  <c r="A962" i="13"/>
  <c r="U961" i="13"/>
  <c r="N208" i="13" l="1"/>
  <c r="O208" i="13" s="1"/>
  <c r="W208" i="13" s="1"/>
  <c r="M208" i="13"/>
  <c r="V265" i="16"/>
  <c r="Y265" i="16" s="1"/>
  <c r="W265" i="16"/>
  <c r="Z265" i="16" s="1"/>
  <c r="X265" i="16"/>
  <c r="AA265" i="16" s="1"/>
  <c r="S208" i="13"/>
  <c r="A963" i="13"/>
  <c r="U962" i="13"/>
  <c r="I266" i="16" l="1"/>
  <c r="D266" i="16"/>
  <c r="G266" i="16"/>
  <c r="B266" i="16"/>
  <c r="C266" i="16"/>
  <c r="H266" i="16"/>
  <c r="R208" i="13"/>
  <c r="T208" i="13"/>
  <c r="V208" i="13"/>
  <c r="X208" i="13"/>
  <c r="A964" i="13"/>
  <c r="U963" i="13"/>
  <c r="Z208" i="13"/>
  <c r="E266" i="16" l="1"/>
  <c r="J266" i="16"/>
  <c r="L266" i="16" s="1"/>
  <c r="P266" i="16"/>
  <c r="Q266" i="16"/>
  <c r="K266" i="16"/>
  <c r="AB265" i="16"/>
  <c r="F266" i="16"/>
  <c r="Y208" i="13"/>
  <c r="B209" i="13" s="1"/>
  <c r="AA208" i="13"/>
  <c r="D209" i="13" s="1"/>
  <c r="Q209" i="13" s="1"/>
  <c r="A965" i="13"/>
  <c r="U964" i="13"/>
  <c r="H209" i="13"/>
  <c r="C209" i="13"/>
  <c r="N266" i="16" l="1"/>
  <c r="O266" i="16" s="1"/>
  <c r="M266" i="16"/>
  <c r="T266" i="16" s="1"/>
  <c r="G209" i="13"/>
  <c r="AB208" i="13"/>
  <c r="P209" i="13"/>
  <c r="I209" i="13"/>
  <c r="A966" i="13"/>
  <c r="U965" i="13"/>
  <c r="F209" i="13"/>
  <c r="E209" i="13"/>
  <c r="R266" i="16" l="1"/>
  <c r="S266" i="16"/>
  <c r="W266" i="16"/>
  <c r="X266" i="16"/>
  <c r="AA266" i="16" s="1"/>
  <c r="V266" i="16"/>
  <c r="Y266" i="16" s="1"/>
  <c r="J209" i="13"/>
  <c r="L209" i="13" s="1"/>
  <c r="A967" i="13"/>
  <c r="U966" i="13"/>
  <c r="Z266" i="16" l="1"/>
  <c r="H267" i="16" s="1"/>
  <c r="G267" i="16"/>
  <c r="B267" i="16"/>
  <c r="C267" i="16"/>
  <c r="D267" i="16"/>
  <c r="I267" i="16"/>
  <c r="K209" i="13"/>
  <c r="A968" i="13"/>
  <c r="U967" i="13"/>
  <c r="M209" i="13" l="1"/>
  <c r="R209" i="13" s="1"/>
  <c r="N209" i="13"/>
  <c r="O209" i="13" s="1"/>
  <c r="F267" i="16"/>
  <c r="E267" i="16"/>
  <c r="P267" i="16"/>
  <c r="K267" i="16"/>
  <c r="Q267" i="16"/>
  <c r="AB266" i="16"/>
  <c r="J267" i="16"/>
  <c r="L267" i="16" s="1"/>
  <c r="A969" i="13"/>
  <c r="U968" i="13"/>
  <c r="M267" i="16" l="1"/>
  <c r="R267" i="16" s="1"/>
  <c r="N267" i="16"/>
  <c r="O267" i="16" s="1"/>
  <c r="T209" i="13"/>
  <c r="S209" i="13"/>
  <c r="X209" i="13"/>
  <c r="AA209" i="13" s="1"/>
  <c r="V209" i="13"/>
  <c r="W209" i="13"/>
  <c r="A970" i="13"/>
  <c r="U969" i="13"/>
  <c r="Y209" i="13"/>
  <c r="G210" i="13" s="1"/>
  <c r="Z209" i="13" l="1"/>
  <c r="T267" i="16"/>
  <c r="S267" i="16"/>
  <c r="V267" i="16"/>
  <c r="Y267" i="16" s="1"/>
  <c r="W267" i="16"/>
  <c r="X267" i="16"/>
  <c r="AA267" i="16" s="1"/>
  <c r="A971" i="13"/>
  <c r="U970" i="13"/>
  <c r="B210" i="13"/>
  <c r="C210" i="13"/>
  <c r="H210" i="13"/>
  <c r="D210" i="13"/>
  <c r="I210" i="13"/>
  <c r="Z267" i="16" l="1"/>
  <c r="D268" i="16"/>
  <c r="I268" i="16"/>
  <c r="B268" i="16"/>
  <c r="G268" i="16"/>
  <c r="C268" i="16"/>
  <c r="H268" i="16"/>
  <c r="E210" i="13"/>
  <c r="A972" i="13"/>
  <c r="U971" i="13"/>
  <c r="J210" i="13"/>
  <c r="L210" i="13" s="1"/>
  <c r="P210" i="13"/>
  <c r="Q210" i="13"/>
  <c r="AB209" i="13"/>
  <c r="F210" i="13"/>
  <c r="J268" i="16" l="1"/>
  <c r="L268" i="16" s="1"/>
  <c r="E268" i="16"/>
  <c r="F268" i="16"/>
  <c r="P268" i="16"/>
  <c r="Q268" i="16"/>
  <c r="K268" i="16"/>
  <c r="AB267" i="16"/>
  <c r="K210" i="13"/>
  <c r="A973" i="13"/>
  <c r="U972" i="13"/>
  <c r="N268" i="16" l="1"/>
  <c r="M268" i="16"/>
  <c r="T268" i="16" s="1"/>
  <c r="N210" i="13"/>
  <c r="O210" i="13" s="1"/>
  <c r="W210" i="13" s="1"/>
  <c r="M210" i="13"/>
  <c r="S210" i="13" s="1"/>
  <c r="O268" i="16"/>
  <c r="A974" i="13"/>
  <c r="U973" i="13"/>
  <c r="S268" i="16" l="1"/>
  <c r="R268" i="16"/>
  <c r="X268" i="16"/>
  <c r="AA268" i="16" s="1"/>
  <c r="W268" i="16"/>
  <c r="Z268" i="16" s="1"/>
  <c r="V268" i="16"/>
  <c r="Y268" i="16" s="1"/>
  <c r="T210" i="13"/>
  <c r="R210" i="13"/>
  <c r="V210" i="13"/>
  <c r="X210" i="13"/>
  <c r="A975" i="13"/>
  <c r="U974" i="13"/>
  <c r="Z210" i="13"/>
  <c r="G269" i="16" l="1"/>
  <c r="B269" i="16"/>
  <c r="D269" i="16"/>
  <c r="I269" i="16"/>
  <c r="H269" i="16"/>
  <c r="C269" i="16"/>
  <c r="Y210" i="13"/>
  <c r="G211" i="13" s="1"/>
  <c r="AA210" i="13"/>
  <c r="I211" i="13" s="1"/>
  <c r="A976" i="13"/>
  <c r="U975" i="13"/>
  <c r="C211" i="13"/>
  <c r="H211" i="13"/>
  <c r="B211" i="13" l="1"/>
  <c r="F211" i="13" s="1"/>
  <c r="P269" i="16"/>
  <c r="K269" i="16"/>
  <c r="Q269" i="16"/>
  <c r="AB268" i="16"/>
  <c r="F269" i="16"/>
  <c r="E269" i="16"/>
  <c r="J269" i="16"/>
  <c r="L269" i="16" s="1"/>
  <c r="D211" i="13"/>
  <c r="P211" i="13" s="1"/>
  <c r="A977" i="13"/>
  <c r="U976" i="13"/>
  <c r="J211" i="13"/>
  <c r="L211" i="13" s="1"/>
  <c r="M269" i="16" l="1"/>
  <c r="R269" i="16" s="1"/>
  <c r="N269" i="16"/>
  <c r="O269" i="16" s="1"/>
  <c r="E211" i="13"/>
  <c r="AB210" i="13"/>
  <c r="Q211" i="13"/>
  <c r="K211" i="13"/>
  <c r="A978" i="13"/>
  <c r="U977" i="13"/>
  <c r="S269" i="16" l="1"/>
  <c r="T269" i="16"/>
  <c r="M211" i="13"/>
  <c r="R211" i="13" s="1"/>
  <c r="N211" i="13"/>
  <c r="O211" i="13" s="1"/>
  <c r="X211" i="13" s="1"/>
  <c r="V269" i="16"/>
  <c r="Y269" i="16" s="1"/>
  <c r="W269" i="16"/>
  <c r="Z269" i="16" s="1"/>
  <c r="X269" i="16"/>
  <c r="AA269" i="16" s="1"/>
  <c r="A979" i="13"/>
  <c r="U978" i="13"/>
  <c r="I270" i="16" l="1"/>
  <c r="D270" i="16"/>
  <c r="B270" i="16"/>
  <c r="G270" i="16"/>
  <c r="C270" i="16"/>
  <c r="H270" i="16"/>
  <c r="T211" i="13"/>
  <c r="AA211" i="13" s="1"/>
  <c r="S211" i="13"/>
  <c r="V211" i="13"/>
  <c r="Y211" i="13" s="1"/>
  <c r="G212" i="13" s="1"/>
  <c r="W211" i="13"/>
  <c r="A980" i="13"/>
  <c r="U979" i="13"/>
  <c r="J270" i="16" l="1"/>
  <c r="L270" i="16" s="1"/>
  <c r="E270" i="16"/>
  <c r="P270" i="16"/>
  <c r="Q270" i="16"/>
  <c r="K270" i="16"/>
  <c r="AB269" i="16"/>
  <c r="F270" i="16"/>
  <c r="Z211" i="13"/>
  <c r="H212" i="13" s="1"/>
  <c r="A981" i="13"/>
  <c r="U980" i="13"/>
  <c r="B212" i="13"/>
  <c r="I212" i="13"/>
  <c r="D212" i="13"/>
  <c r="N270" i="16" l="1"/>
  <c r="O270" i="16" s="1"/>
  <c r="M270" i="16"/>
  <c r="T270" i="16" s="1"/>
  <c r="C212" i="13"/>
  <c r="E212" i="13" s="1"/>
  <c r="A982" i="13"/>
  <c r="U981" i="13"/>
  <c r="J212" i="13"/>
  <c r="L212" i="13" s="1"/>
  <c r="P212" i="13"/>
  <c r="Q212" i="13"/>
  <c r="AB211" i="13"/>
  <c r="R270" i="16" l="1"/>
  <c r="S270" i="16"/>
  <c r="W270" i="16"/>
  <c r="X270" i="16"/>
  <c r="AA270" i="16" s="1"/>
  <c r="V270" i="16"/>
  <c r="Y270" i="16" s="1"/>
  <c r="F212" i="13"/>
  <c r="K212" i="13"/>
  <c r="A983" i="13"/>
  <c r="U982" i="13"/>
  <c r="Z270" i="16" l="1"/>
  <c r="N212" i="13"/>
  <c r="O212" i="13" s="1"/>
  <c r="V212" i="13" s="1"/>
  <c r="M212" i="13"/>
  <c r="T212" i="13" s="1"/>
  <c r="G271" i="16"/>
  <c r="B271" i="16"/>
  <c r="D271" i="16"/>
  <c r="I271" i="16"/>
  <c r="H271" i="16"/>
  <c r="C271" i="16"/>
  <c r="A984" i="13"/>
  <c r="U983" i="13"/>
  <c r="P271" i="16" l="1"/>
  <c r="K271" i="16"/>
  <c r="Q271" i="16"/>
  <c r="AB270" i="16"/>
  <c r="F271" i="16"/>
  <c r="E271" i="16"/>
  <c r="J271" i="16"/>
  <c r="L271" i="16" s="1"/>
  <c r="R212" i="13"/>
  <c r="Y212" i="13" s="1"/>
  <c r="B213" i="13" s="1"/>
  <c r="S212" i="13"/>
  <c r="W212" i="13"/>
  <c r="X212" i="13"/>
  <c r="AA212" i="13" s="1"/>
  <c r="A985" i="13"/>
  <c r="U984" i="13"/>
  <c r="M271" i="16" l="1"/>
  <c r="S271" i="16" s="1"/>
  <c r="N271" i="16"/>
  <c r="O271" i="16" s="1"/>
  <c r="Z212" i="13"/>
  <c r="H213" i="13" s="1"/>
  <c r="A986" i="13"/>
  <c r="U985" i="13"/>
  <c r="G213" i="13"/>
  <c r="I213" i="13"/>
  <c r="D213" i="13"/>
  <c r="R271" i="16" l="1"/>
  <c r="T271" i="16"/>
  <c r="V271" i="16"/>
  <c r="Y271" i="16" s="1"/>
  <c r="W271" i="16"/>
  <c r="Z271" i="16" s="1"/>
  <c r="X271" i="16"/>
  <c r="C213" i="13"/>
  <c r="F213" i="13" s="1"/>
  <c r="A987" i="13"/>
  <c r="U986" i="13"/>
  <c r="J213" i="13"/>
  <c r="L213" i="13" s="1"/>
  <c r="P213" i="13"/>
  <c r="Q213" i="13"/>
  <c r="AB212" i="13"/>
  <c r="AA271" i="16" l="1"/>
  <c r="D272" i="16"/>
  <c r="I272" i="16"/>
  <c r="C272" i="16"/>
  <c r="H272" i="16"/>
  <c r="G272" i="16"/>
  <c r="B272" i="16"/>
  <c r="E213" i="13"/>
  <c r="K213" i="13"/>
  <c r="A988" i="13"/>
  <c r="U987" i="13"/>
  <c r="M213" i="13" l="1"/>
  <c r="T213" i="13" s="1"/>
  <c r="N213" i="13"/>
  <c r="O213" i="13" s="1"/>
  <c r="V213" i="13" s="1"/>
  <c r="F272" i="16"/>
  <c r="E272" i="16"/>
  <c r="J272" i="16"/>
  <c r="L272" i="16" s="1"/>
  <c r="P272" i="16"/>
  <c r="Q272" i="16"/>
  <c r="K272" i="16"/>
  <c r="AB271" i="16"/>
  <c r="A989" i="13"/>
  <c r="U988" i="13"/>
  <c r="N272" i="16" l="1"/>
  <c r="O272" i="16" s="1"/>
  <c r="M272" i="16"/>
  <c r="R272" i="16" s="1"/>
  <c r="R213" i="13"/>
  <c r="Y213" i="13" s="1"/>
  <c r="G214" i="13" s="1"/>
  <c r="S213" i="13"/>
  <c r="X213" i="13"/>
  <c r="AA213" i="13" s="1"/>
  <c r="W213" i="13"/>
  <c r="A990" i="13"/>
  <c r="U989" i="13"/>
  <c r="S272" i="16" l="1"/>
  <c r="T272" i="16"/>
  <c r="X272" i="16"/>
  <c r="AA272" i="16" s="1"/>
  <c r="W272" i="16"/>
  <c r="Z272" i="16" s="1"/>
  <c r="V272" i="16"/>
  <c r="Y272" i="16" s="1"/>
  <c r="Z213" i="13"/>
  <c r="H214" i="13" s="1"/>
  <c r="A991" i="13"/>
  <c r="U990" i="13"/>
  <c r="B214" i="13"/>
  <c r="D214" i="13"/>
  <c r="I214" i="13"/>
  <c r="B273" i="16" l="1"/>
  <c r="G273" i="16"/>
  <c r="C273" i="16"/>
  <c r="H273" i="16"/>
  <c r="D273" i="16"/>
  <c r="I273" i="16"/>
  <c r="C214" i="13"/>
  <c r="E214" i="13" s="1"/>
  <c r="A992" i="13"/>
  <c r="U991" i="13"/>
  <c r="J214" i="13"/>
  <c r="L214" i="13" s="1"/>
  <c r="P214" i="13"/>
  <c r="Q214" i="13"/>
  <c r="AB213" i="13"/>
  <c r="F273" i="16" l="1"/>
  <c r="J273" i="16"/>
  <c r="L273" i="16" s="1"/>
  <c r="P273" i="16"/>
  <c r="K273" i="16"/>
  <c r="Q273" i="16"/>
  <c r="AB272" i="16"/>
  <c r="E273" i="16"/>
  <c r="F214" i="13"/>
  <c r="K214" i="13"/>
  <c r="A993" i="13"/>
  <c r="U992" i="13"/>
  <c r="M273" i="16" l="1"/>
  <c r="T273" i="16" s="1"/>
  <c r="N273" i="16"/>
  <c r="O273" i="16" s="1"/>
  <c r="N214" i="13"/>
  <c r="O214" i="13" s="1"/>
  <c r="W214" i="13" s="1"/>
  <c r="M214" i="13"/>
  <c r="S214" i="13" s="1"/>
  <c r="R273" i="16"/>
  <c r="S273" i="16"/>
  <c r="A994" i="13"/>
  <c r="U993" i="13"/>
  <c r="V273" i="16" l="1"/>
  <c r="Y273" i="16" s="1"/>
  <c r="W273" i="16"/>
  <c r="Z273" i="16" s="1"/>
  <c r="X273" i="16"/>
  <c r="AA273" i="16" s="1"/>
  <c r="R214" i="13"/>
  <c r="T214" i="13"/>
  <c r="V214" i="13"/>
  <c r="A995" i="13"/>
  <c r="U994" i="13"/>
  <c r="X214" i="13"/>
  <c r="AA214" i="13" s="1"/>
  <c r="Z214" i="13"/>
  <c r="I274" i="16" l="1"/>
  <c r="D274" i="16"/>
  <c r="B274" i="16"/>
  <c r="G274" i="16"/>
  <c r="C274" i="16"/>
  <c r="H274" i="16"/>
  <c r="Y214" i="13"/>
  <c r="G215" i="13" s="1"/>
  <c r="A996" i="13"/>
  <c r="U995" i="13"/>
  <c r="C215" i="13"/>
  <c r="H215" i="13"/>
  <c r="D215" i="13"/>
  <c r="I215" i="13"/>
  <c r="J274" i="16" l="1"/>
  <c r="L274" i="16" s="1"/>
  <c r="E274" i="16"/>
  <c r="P274" i="16"/>
  <c r="Q274" i="16"/>
  <c r="K274" i="16"/>
  <c r="AB273" i="16"/>
  <c r="F274" i="16"/>
  <c r="B215" i="13"/>
  <c r="E215" i="13" s="1"/>
  <c r="A997" i="13"/>
  <c r="U996" i="13"/>
  <c r="J215" i="13"/>
  <c r="L215" i="13" s="1"/>
  <c r="P215" i="13"/>
  <c r="Q215" i="13"/>
  <c r="AB214" i="13"/>
  <c r="N274" i="16" l="1"/>
  <c r="O274" i="16" s="1"/>
  <c r="M274" i="16"/>
  <c r="R274" i="16" s="1"/>
  <c r="F215" i="13"/>
  <c r="K215" i="13"/>
  <c r="A998" i="13"/>
  <c r="U997" i="13"/>
  <c r="T274" i="16" l="1"/>
  <c r="S274" i="16"/>
  <c r="M215" i="13"/>
  <c r="S215" i="13" s="1"/>
  <c r="N215" i="13"/>
  <c r="O215" i="13" s="1"/>
  <c r="V215" i="13" s="1"/>
  <c r="W274" i="16"/>
  <c r="X274" i="16"/>
  <c r="AA274" i="16" s="1"/>
  <c r="V274" i="16"/>
  <c r="Y274" i="16" s="1"/>
  <c r="A999" i="13"/>
  <c r="U998" i="13"/>
  <c r="Z274" i="16" l="1"/>
  <c r="G275" i="16"/>
  <c r="B275" i="16"/>
  <c r="D275" i="16"/>
  <c r="I275" i="16"/>
  <c r="H275" i="16"/>
  <c r="C275" i="16"/>
  <c r="T215" i="13"/>
  <c r="R215" i="13"/>
  <c r="Y215" i="13" s="1"/>
  <c r="W215" i="13"/>
  <c r="Z215" i="13" s="1"/>
  <c r="X215" i="13"/>
  <c r="A1000" i="13"/>
  <c r="U999" i="13"/>
  <c r="P275" i="16" l="1"/>
  <c r="K275" i="16"/>
  <c r="Q275" i="16"/>
  <c r="AB274" i="16"/>
  <c r="F275" i="16"/>
  <c r="E275" i="16"/>
  <c r="J275" i="16"/>
  <c r="L275" i="16" s="1"/>
  <c r="AA215" i="13"/>
  <c r="I216" i="13" s="1"/>
  <c r="A1001" i="13"/>
  <c r="U1000" i="13"/>
  <c r="C216" i="13"/>
  <c r="H216" i="13"/>
  <c r="G216" i="13"/>
  <c r="B216" i="13"/>
  <c r="M275" i="16" l="1"/>
  <c r="S275" i="16" s="1"/>
  <c r="N275" i="16"/>
  <c r="O275" i="16" s="1"/>
  <c r="D216" i="13"/>
  <c r="P216" i="13" s="1"/>
  <c r="A1002" i="13"/>
  <c r="U1001" i="13"/>
  <c r="J216" i="13"/>
  <c r="L216" i="13" s="1"/>
  <c r="F216" i="13"/>
  <c r="E216" i="13"/>
  <c r="T275" i="16" l="1"/>
  <c r="R275" i="16"/>
  <c r="V275" i="16"/>
  <c r="Y275" i="16" s="1"/>
  <c r="X275" i="16"/>
  <c r="AA275" i="16" s="1"/>
  <c r="W275" i="16"/>
  <c r="Z275" i="16" s="1"/>
  <c r="AB215" i="13"/>
  <c r="Q216" i="13"/>
  <c r="K216" i="13"/>
  <c r="A1003" i="13"/>
  <c r="U1002" i="13"/>
  <c r="N216" i="13" l="1"/>
  <c r="O216" i="13" s="1"/>
  <c r="X216" i="13" s="1"/>
  <c r="M216" i="13"/>
  <c r="R216" i="13" s="1"/>
  <c r="C276" i="16"/>
  <c r="H276" i="16"/>
  <c r="I276" i="16"/>
  <c r="D276" i="16"/>
  <c r="G276" i="16"/>
  <c r="B276" i="16"/>
  <c r="A1004" i="13"/>
  <c r="U1003" i="13"/>
  <c r="P276" i="16" l="1"/>
  <c r="Q276" i="16"/>
  <c r="K276" i="16"/>
  <c r="AB275" i="16"/>
  <c r="E276" i="16"/>
  <c r="J276" i="16"/>
  <c r="L276" i="16" s="1"/>
  <c r="F276" i="16"/>
  <c r="S216" i="13"/>
  <c r="T216" i="13"/>
  <c r="AA216" i="13" s="1"/>
  <c r="A1005" i="13"/>
  <c r="U1004" i="13"/>
  <c r="V216" i="13"/>
  <c r="Y216" i="13" s="1"/>
  <c r="G217" i="13" s="1"/>
  <c r="W216" i="13"/>
  <c r="N276" i="16" l="1"/>
  <c r="O276" i="16" s="1"/>
  <c r="M276" i="16"/>
  <c r="S276" i="16" s="1"/>
  <c r="Z216" i="13"/>
  <c r="C217" i="13" s="1"/>
  <c r="A1006" i="13"/>
  <c r="U1005" i="13"/>
  <c r="B217" i="13"/>
  <c r="D217" i="13"/>
  <c r="I217" i="13"/>
  <c r="T276" i="16" l="1"/>
  <c r="R276" i="16"/>
  <c r="X276" i="16"/>
  <c r="AA276" i="16" s="1"/>
  <c r="W276" i="16"/>
  <c r="Z276" i="16" s="1"/>
  <c r="V276" i="16"/>
  <c r="H217" i="13"/>
  <c r="J217" i="13" s="1"/>
  <c r="L217" i="13" s="1"/>
  <c r="A1007" i="13"/>
  <c r="U1006" i="13"/>
  <c r="E217" i="13"/>
  <c r="F217" i="13"/>
  <c r="P217" i="13"/>
  <c r="Q217" i="13"/>
  <c r="AB216" i="13"/>
  <c r="Y276" i="16" l="1"/>
  <c r="B277" i="16"/>
  <c r="G277" i="16"/>
  <c r="D277" i="16"/>
  <c r="I277" i="16"/>
  <c r="H277" i="16"/>
  <c r="C277" i="16"/>
  <c r="K217" i="13"/>
  <c r="A1008" i="13"/>
  <c r="U1007" i="13"/>
  <c r="M217" i="13" l="1"/>
  <c r="N217" i="13"/>
  <c r="O217" i="13" s="1"/>
  <c r="W217" i="13" s="1"/>
  <c r="P277" i="16"/>
  <c r="K277" i="16"/>
  <c r="Q277" i="16"/>
  <c r="AB276" i="16"/>
  <c r="J277" i="16"/>
  <c r="L277" i="16" s="1"/>
  <c r="F277" i="16"/>
  <c r="E277" i="16"/>
  <c r="S217" i="13"/>
  <c r="A1009" i="13"/>
  <c r="U1008" i="13"/>
  <c r="M277" i="16" l="1"/>
  <c r="N277" i="16"/>
  <c r="O277" i="16" s="1"/>
  <c r="T277" i="16"/>
  <c r="R277" i="16"/>
  <c r="S277" i="16"/>
  <c r="R217" i="13"/>
  <c r="T217" i="13"/>
  <c r="V217" i="13"/>
  <c r="X217" i="13"/>
  <c r="A1010" i="13"/>
  <c r="U1009" i="13"/>
  <c r="Z217" i="13"/>
  <c r="V277" i="16" l="1"/>
  <c r="Y277" i="16" s="1"/>
  <c r="W277" i="16"/>
  <c r="Z277" i="16" s="1"/>
  <c r="X277" i="16"/>
  <c r="AA277" i="16" s="1"/>
  <c r="Y217" i="13"/>
  <c r="G218" i="13" s="1"/>
  <c r="AA217" i="13"/>
  <c r="I218" i="13" s="1"/>
  <c r="A1011" i="13"/>
  <c r="U1010" i="13"/>
  <c r="C218" i="13"/>
  <c r="H218" i="13"/>
  <c r="D278" i="16" l="1"/>
  <c r="I278" i="16"/>
  <c r="B278" i="16"/>
  <c r="G278" i="16"/>
  <c r="C278" i="16"/>
  <c r="H278" i="16"/>
  <c r="B218" i="13"/>
  <c r="F218" i="13" s="1"/>
  <c r="D218" i="13"/>
  <c r="AB217" i="13" s="1"/>
  <c r="A1012" i="13"/>
  <c r="U1011" i="13"/>
  <c r="J218" i="13"/>
  <c r="L218" i="13" s="1"/>
  <c r="J278" i="16" l="1"/>
  <c r="L278" i="16" s="1"/>
  <c r="E278" i="16"/>
  <c r="F278" i="16"/>
  <c r="P278" i="16"/>
  <c r="Q278" i="16"/>
  <c r="K278" i="16"/>
  <c r="AB277" i="16"/>
  <c r="E218" i="13"/>
  <c r="Q218" i="13"/>
  <c r="P218" i="13"/>
  <c r="K218" i="13"/>
  <c r="A1013" i="13"/>
  <c r="U1012" i="13"/>
  <c r="N278" i="16" l="1"/>
  <c r="M278" i="16"/>
  <c r="S278" i="16" s="1"/>
  <c r="O218" i="13"/>
  <c r="V218" i="13" s="1"/>
  <c r="N218" i="13"/>
  <c r="M218" i="13"/>
  <c r="R218" i="13" s="1"/>
  <c r="O278" i="16"/>
  <c r="A1014" i="13"/>
  <c r="U1013" i="13"/>
  <c r="T278" i="16" l="1"/>
  <c r="R278" i="16"/>
  <c r="W278" i="16"/>
  <c r="Z278" i="16" s="1"/>
  <c r="X278" i="16"/>
  <c r="AA278" i="16" s="1"/>
  <c r="V278" i="16"/>
  <c r="W218" i="13"/>
  <c r="X218" i="13"/>
  <c r="A1015" i="13"/>
  <c r="U1014" i="13"/>
  <c r="T218" i="13"/>
  <c r="S218" i="13"/>
  <c r="Y218" i="13"/>
  <c r="G219" i="13" s="1"/>
  <c r="Y278" i="16" l="1"/>
  <c r="G279" i="16" s="1"/>
  <c r="H279" i="16"/>
  <c r="C279" i="16"/>
  <c r="D279" i="16"/>
  <c r="I279" i="16"/>
  <c r="AA218" i="13"/>
  <c r="D219" i="13" s="1"/>
  <c r="Z218" i="13"/>
  <c r="C219" i="13" s="1"/>
  <c r="A1016" i="13"/>
  <c r="U1015" i="13"/>
  <c r="B219" i="13"/>
  <c r="B279" i="16" l="1"/>
  <c r="E279" i="16" s="1"/>
  <c r="F279" i="16"/>
  <c r="P279" i="16"/>
  <c r="K279" i="16"/>
  <c r="Q279" i="16"/>
  <c r="AB278" i="16"/>
  <c r="J279" i="16"/>
  <c r="L279" i="16" s="1"/>
  <c r="H219" i="13"/>
  <c r="I219" i="13"/>
  <c r="A1017" i="13"/>
  <c r="U1016" i="13"/>
  <c r="E219" i="13"/>
  <c r="P219" i="13"/>
  <c r="Q219" i="13"/>
  <c r="AB218" i="13"/>
  <c r="F219" i="13"/>
  <c r="M279" i="16" l="1"/>
  <c r="S279" i="16" s="1"/>
  <c r="N279" i="16"/>
  <c r="O279" i="16" s="1"/>
  <c r="J219" i="13"/>
  <c r="A1018" i="13"/>
  <c r="U1017" i="13"/>
  <c r="R279" i="16" l="1"/>
  <c r="T279" i="16"/>
  <c r="V279" i="16"/>
  <c r="Y279" i="16" s="1"/>
  <c r="X279" i="16"/>
  <c r="AA279" i="16" s="1"/>
  <c r="W279" i="16"/>
  <c r="Z279" i="16" s="1"/>
  <c r="L219" i="13"/>
  <c r="K219" i="13"/>
  <c r="A1019" i="13"/>
  <c r="U1018" i="13"/>
  <c r="M219" i="13" l="1"/>
  <c r="N219" i="13"/>
  <c r="O219" i="13" s="1"/>
  <c r="I280" i="16"/>
  <c r="D280" i="16"/>
  <c r="B280" i="16"/>
  <c r="G280" i="16"/>
  <c r="C280" i="16"/>
  <c r="H280" i="16"/>
  <c r="A1020" i="13"/>
  <c r="U1019" i="13"/>
  <c r="F280" i="16" l="1"/>
  <c r="J280" i="16"/>
  <c r="L280" i="16" s="1"/>
  <c r="P280" i="16"/>
  <c r="Q280" i="16"/>
  <c r="K280" i="16"/>
  <c r="AB279" i="16"/>
  <c r="E280" i="16"/>
  <c r="W219" i="13"/>
  <c r="A1021" i="13"/>
  <c r="U1020" i="13"/>
  <c r="N280" i="16" l="1"/>
  <c r="O280" i="16" s="1"/>
  <c r="M280" i="16"/>
  <c r="T280" i="16" s="1"/>
  <c r="V219" i="13"/>
  <c r="X219" i="13"/>
  <c r="R219" i="13"/>
  <c r="S219" i="13"/>
  <c r="Z219" i="13" s="1"/>
  <c r="C220" i="13" s="1"/>
  <c r="T219" i="13"/>
  <c r="A1022" i="13"/>
  <c r="U1021" i="13"/>
  <c r="R280" i="16" l="1"/>
  <c r="S280" i="16"/>
  <c r="X280" i="16"/>
  <c r="AA280" i="16" s="1"/>
  <c r="W280" i="16"/>
  <c r="Z280" i="16" s="1"/>
  <c r="V280" i="16"/>
  <c r="Y280" i="16" s="1"/>
  <c r="Y219" i="13"/>
  <c r="G220" i="13" s="1"/>
  <c r="AA219" i="13"/>
  <c r="I220" i="13" s="1"/>
  <c r="H220" i="13"/>
  <c r="A1023" i="13"/>
  <c r="U1022" i="13"/>
  <c r="G281" i="16" l="1"/>
  <c r="B281" i="16"/>
  <c r="H281" i="16"/>
  <c r="C281" i="16"/>
  <c r="D281" i="16"/>
  <c r="I281" i="16"/>
  <c r="B220" i="13"/>
  <c r="E220" i="13" s="1"/>
  <c r="D220" i="13"/>
  <c r="P220" i="13" s="1"/>
  <c r="J220" i="13"/>
  <c r="L220" i="13" s="1"/>
  <c r="A1024" i="13"/>
  <c r="U1023" i="13"/>
  <c r="F281" i="16" l="1"/>
  <c r="E281" i="16"/>
  <c r="P281" i="16"/>
  <c r="K281" i="16"/>
  <c r="Q281" i="16"/>
  <c r="AB280" i="16"/>
  <c r="J281" i="16"/>
  <c r="L281" i="16" s="1"/>
  <c r="F220" i="13"/>
  <c r="Q220" i="13"/>
  <c r="K220" i="13"/>
  <c r="AB219" i="13"/>
  <c r="A1025" i="13"/>
  <c r="U1024" i="13"/>
  <c r="M281" i="16" l="1"/>
  <c r="R281" i="16" s="1"/>
  <c r="N281" i="16"/>
  <c r="O281" i="16" s="1"/>
  <c r="N220" i="13"/>
  <c r="O220" i="13" s="1"/>
  <c r="W220" i="13" s="1"/>
  <c r="M220" i="13"/>
  <c r="S220" i="13" s="1"/>
  <c r="A1026" i="13"/>
  <c r="U1025" i="13"/>
  <c r="S281" i="16" l="1"/>
  <c r="T281" i="16"/>
  <c r="V281" i="16"/>
  <c r="Y281" i="16" s="1"/>
  <c r="W281" i="16"/>
  <c r="Z281" i="16" s="1"/>
  <c r="X281" i="16"/>
  <c r="X220" i="13"/>
  <c r="Z220" i="13"/>
  <c r="H221" i="13" s="1"/>
  <c r="V220" i="13"/>
  <c r="T220" i="13"/>
  <c r="R220" i="13"/>
  <c r="A1027" i="13"/>
  <c r="U1026" i="13"/>
  <c r="AA281" i="16" l="1"/>
  <c r="C282" i="16"/>
  <c r="H282" i="16"/>
  <c r="I282" i="16"/>
  <c r="D282" i="16"/>
  <c r="G282" i="16"/>
  <c r="B282" i="16"/>
  <c r="C221" i="13"/>
  <c r="AA220" i="13"/>
  <c r="D221" i="13" s="1"/>
  <c r="P221" i="13" s="1"/>
  <c r="Y220" i="13"/>
  <c r="G221" i="13" s="1"/>
  <c r="A1028" i="13"/>
  <c r="U1027" i="13"/>
  <c r="J282" i="16" l="1"/>
  <c r="L282" i="16" s="1"/>
  <c r="P282" i="16"/>
  <c r="Q282" i="16"/>
  <c r="K282" i="16"/>
  <c r="AB281" i="16"/>
  <c r="E282" i="16"/>
  <c r="F282" i="16"/>
  <c r="Q221" i="13"/>
  <c r="I221" i="13"/>
  <c r="J221" i="13" s="1"/>
  <c r="L221" i="13" s="1"/>
  <c r="AB220" i="13"/>
  <c r="B221" i="13"/>
  <c r="F221" i="13" s="1"/>
  <c r="A1029" i="13"/>
  <c r="U1028" i="13"/>
  <c r="N282" i="16" l="1"/>
  <c r="O282" i="16" s="1"/>
  <c r="M282" i="16"/>
  <c r="R282" i="16" s="1"/>
  <c r="K221" i="13"/>
  <c r="E221" i="13"/>
  <c r="A1030" i="13"/>
  <c r="U1029" i="13"/>
  <c r="S282" i="16" l="1"/>
  <c r="T282" i="16"/>
  <c r="M221" i="13"/>
  <c r="R221" i="13" s="1"/>
  <c r="N221" i="13"/>
  <c r="O221" i="13" s="1"/>
  <c r="W282" i="16"/>
  <c r="Z282" i="16" s="1"/>
  <c r="X282" i="16"/>
  <c r="AA282" i="16" s="1"/>
  <c r="V282" i="16"/>
  <c r="Y282" i="16" s="1"/>
  <c r="A1031" i="13"/>
  <c r="U1030" i="13"/>
  <c r="T221" i="13" l="1"/>
  <c r="W221" i="13"/>
  <c r="X221" i="13"/>
  <c r="V221" i="13"/>
  <c r="Y221" i="13" s="1"/>
  <c r="G222" i="13" s="1"/>
  <c r="S221" i="13"/>
  <c r="G283" i="16"/>
  <c r="B283" i="16"/>
  <c r="I283" i="16"/>
  <c r="D283" i="16"/>
  <c r="C283" i="16"/>
  <c r="H283" i="16"/>
  <c r="A1032" i="13"/>
  <c r="U1031" i="13"/>
  <c r="AA221" i="13" l="1"/>
  <c r="D222" i="13" s="1"/>
  <c r="Z221" i="13"/>
  <c r="C222" i="13" s="1"/>
  <c r="P283" i="16"/>
  <c r="K283" i="16"/>
  <c r="Q283" i="16"/>
  <c r="AB282" i="16"/>
  <c r="E283" i="16"/>
  <c r="F283" i="16"/>
  <c r="J283" i="16"/>
  <c r="L283" i="16" s="1"/>
  <c r="I222" i="13"/>
  <c r="B222" i="13"/>
  <c r="AB221" i="13"/>
  <c r="P222" i="13"/>
  <c r="Q222" i="13"/>
  <c r="A1033" i="13"/>
  <c r="U1032" i="13"/>
  <c r="M283" i="16" l="1"/>
  <c r="T283" i="16" s="1"/>
  <c r="N283" i="16"/>
  <c r="O283" i="16" s="1"/>
  <c r="E222" i="13"/>
  <c r="H222" i="13"/>
  <c r="J222" i="13" s="1"/>
  <c r="L222" i="13" s="1"/>
  <c r="K222" i="13"/>
  <c r="F222" i="13"/>
  <c r="A1034" i="13"/>
  <c r="U1033" i="13"/>
  <c r="S283" i="16" l="1"/>
  <c r="R283" i="16"/>
  <c r="N222" i="13"/>
  <c r="O222" i="13" s="1"/>
  <c r="X222" i="13" s="1"/>
  <c r="M222" i="13"/>
  <c r="R222" i="13" s="1"/>
  <c r="V283" i="16"/>
  <c r="Y283" i="16" s="1"/>
  <c r="W283" i="16"/>
  <c r="Z283" i="16" s="1"/>
  <c r="X283" i="16"/>
  <c r="AA283" i="16" s="1"/>
  <c r="A1035" i="13"/>
  <c r="U1034" i="13"/>
  <c r="V222" i="13" l="1"/>
  <c r="W222" i="13"/>
  <c r="D284" i="16"/>
  <c r="I284" i="16"/>
  <c r="H284" i="16"/>
  <c r="C284" i="16"/>
  <c r="B284" i="16"/>
  <c r="G284" i="16"/>
  <c r="T222" i="13"/>
  <c r="AA222" i="13" s="1"/>
  <c r="S222" i="13"/>
  <c r="Z222" i="13" s="1"/>
  <c r="A1036" i="13"/>
  <c r="U1035" i="13"/>
  <c r="Y222" i="13"/>
  <c r="B223" i="13" s="1"/>
  <c r="F284" i="16" l="1"/>
  <c r="J284" i="16"/>
  <c r="L284" i="16" s="1"/>
  <c r="E284" i="16"/>
  <c r="P284" i="16"/>
  <c r="Q284" i="16"/>
  <c r="K284" i="16"/>
  <c r="AB283" i="16"/>
  <c r="A1037" i="13"/>
  <c r="U1036" i="13"/>
  <c r="G223" i="13"/>
  <c r="D223" i="13"/>
  <c r="I223" i="13"/>
  <c r="C223" i="13"/>
  <c r="E223" i="13" s="1"/>
  <c r="H223" i="13"/>
  <c r="N284" i="16" l="1"/>
  <c r="O284" i="16" s="1"/>
  <c r="M284" i="16"/>
  <c r="R284" i="16" s="1"/>
  <c r="A1038" i="13"/>
  <c r="U1037" i="13"/>
  <c r="P223" i="13"/>
  <c r="Q223" i="13"/>
  <c r="AB222" i="13"/>
  <c r="J223" i="13"/>
  <c r="L223" i="13" s="1"/>
  <c r="F223" i="13"/>
  <c r="S284" i="16" l="1"/>
  <c r="T284" i="16"/>
  <c r="X284" i="16"/>
  <c r="W284" i="16"/>
  <c r="Z284" i="16" s="1"/>
  <c r="V284" i="16"/>
  <c r="Y284" i="16" s="1"/>
  <c r="K223" i="13"/>
  <c r="A1039" i="13"/>
  <c r="U1038" i="13"/>
  <c r="AA284" i="16" l="1"/>
  <c r="M223" i="13"/>
  <c r="T223" i="13" s="1"/>
  <c r="N223" i="13"/>
  <c r="O223" i="13" s="1"/>
  <c r="W223" i="13" s="1"/>
  <c r="B285" i="16"/>
  <c r="G285" i="16"/>
  <c r="I285" i="16"/>
  <c r="D285" i="16"/>
  <c r="C285" i="16"/>
  <c r="H285" i="16"/>
  <c r="A1040" i="13"/>
  <c r="U1039" i="13"/>
  <c r="P285" i="16" l="1"/>
  <c r="K285" i="16"/>
  <c r="Q285" i="16"/>
  <c r="AB284" i="16"/>
  <c r="J285" i="16"/>
  <c r="L285" i="16" s="1"/>
  <c r="F285" i="16"/>
  <c r="E285" i="16"/>
  <c r="S223" i="13"/>
  <c r="Z223" i="13" s="1"/>
  <c r="H224" i="13" s="1"/>
  <c r="X223" i="13"/>
  <c r="AA223" i="13" s="1"/>
  <c r="A1041" i="13"/>
  <c r="U1040" i="13"/>
  <c r="V223" i="13"/>
  <c r="R223" i="13"/>
  <c r="M285" i="16" l="1"/>
  <c r="S285" i="16" s="1"/>
  <c r="N285" i="16"/>
  <c r="O285" i="16" s="1"/>
  <c r="T285" i="16"/>
  <c r="A1042" i="13"/>
  <c r="U1041" i="13"/>
  <c r="C224" i="13"/>
  <c r="Y223" i="13"/>
  <c r="G224" i="13" s="1"/>
  <c r="D224" i="13"/>
  <c r="I224" i="13"/>
  <c r="R285" i="16" l="1"/>
  <c r="V285" i="16"/>
  <c r="Y285" i="16" s="1"/>
  <c r="W285" i="16"/>
  <c r="Z285" i="16" s="1"/>
  <c r="X285" i="16"/>
  <c r="AA285" i="16" s="1"/>
  <c r="B224" i="13"/>
  <c r="F224" i="13" s="1"/>
  <c r="A1043" i="13"/>
  <c r="U1042" i="13"/>
  <c r="P224" i="13"/>
  <c r="Q224" i="13"/>
  <c r="AB223" i="13"/>
  <c r="J224" i="13"/>
  <c r="L224" i="13" s="1"/>
  <c r="D286" i="16" l="1"/>
  <c r="I286" i="16"/>
  <c r="B286" i="16"/>
  <c r="G286" i="16"/>
  <c r="H286" i="16"/>
  <c r="C286" i="16"/>
  <c r="K224" i="13"/>
  <c r="E224" i="13"/>
  <c r="A1044" i="13"/>
  <c r="U1043" i="13"/>
  <c r="N224" i="13" l="1"/>
  <c r="O224" i="13" s="1"/>
  <c r="W224" i="13" s="1"/>
  <c r="M224" i="13"/>
  <c r="S224" i="13" s="1"/>
  <c r="J286" i="16"/>
  <c r="L286" i="16" s="1"/>
  <c r="E286" i="16"/>
  <c r="F286" i="16"/>
  <c r="P286" i="16"/>
  <c r="Q286" i="16"/>
  <c r="K286" i="16"/>
  <c r="AB285" i="16"/>
  <c r="A1045" i="13"/>
  <c r="U1044" i="13"/>
  <c r="N286" i="16" l="1"/>
  <c r="O286" i="16" s="1"/>
  <c r="M286" i="16"/>
  <c r="R286" i="16" s="1"/>
  <c r="T224" i="13"/>
  <c r="X224" i="13"/>
  <c r="A1046" i="13"/>
  <c r="U1045" i="13"/>
  <c r="V224" i="13"/>
  <c r="R224" i="13"/>
  <c r="Z224" i="13"/>
  <c r="H225" i="13" s="1"/>
  <c r="T286" i="16" l="1"/>
  <c r="S286" i="16"/>
  <c r="AA224" i="13"/>
  <c r="W286" i="16"/>
  <c r="X286" i="16"/>
  <c r="AA286" i="16" s="1"/>
  <c r="V286" i="16"/>
  <c r="Y286" i="16" s="1"/>
  <c r="A1047" i="13"/>
  <c r="U1046" i="13"/>
  <c r="Y224" i="13"/>
  <c r="G225" i="13" s="1"/>
  <c r="C225" i="13"/>
  <c r="D225" i="13"/>
  <c r="I225" i="13"/>
  <c r="Z286" i="16" l="1"/>
  <c r="G287" i="16"/>
  <c r="B287" i="16"/>
  <c r="D287" i="16"/>
  <c r="I287" i="16"/>
  <c r="C287" i="16"/>
  <c r="H287" i="16"/>
  <c r="B225" i="13"/>
  <c r="F225" i="13" s="1"/>
  <c r="A1048" i="13"/>
  <c r="U1047" i="13"/>
  <c r="P225" i="13"/>
  <c r="Q225" i="13"/>
  <c r="AB224" i="13"/>
  <c r="J225" i="13"/>
  <c r="L225" i="13" s="1"/>
  <c r="P287" i="16" l="1"/>
  <c r="K287" i="16"/>
  <c r="Q287" i="16"/>
  <c r="AB286" i="16"/>
  <c r="E287" i="16"/>
  <c r="F287" i="16"/>
  <c r="J287" i="16"/>
  <c r="L287" i="16" s="1"/>
  <c r="E225" i="13"/>
  <c r="K225" i="13"/>
  <c r="A1049" i="13"/>
  <c r="U1048" i="13"/>
  <c r="M287" i="16" l="1"/>
  <c r="R287" i="16" s="1"/>
  <c r="N287" i="16"/>
  <c r="O287" i="16" s="1"/>
  <c r="M225" i="13"/>
  <c r="N225" i="13"/>
  <c r="O225" i="13" s="1"/>
  <c r="T287" i="16"/>
  <c r="A1050" i="13"/>
  <c r="U1049" i="13"/>
  <c r="S287" i="16" l="1"/>
  <c r="V287" i="16"/>
  <c r="Y287" i="16" s="1"/>
  <c r="X287" i="16"/>
  <c r="AA287" i="16" s="1"/>
  <c r="W287" i="16"/>
  <c r="Z287" i="16" s="1"/>
  <c r="A1051" i="13"/>
  <c r="U1050" i="13"/>
  <c r="X225" i="13"/>
  <c r="W225" i="13"/>
  <c r="V225" i="13"/>
  <c r="T225" i="13"/>
  <c r="S225" i="13"/>
  <c r="R225" i="13"/>
  <c r="I288" i="16" l="1"/>
  <c r="D288" i="16"/>
  <c r="B288" i="16"/>
  <c r="G288" i="16"/>
  <c r="H288" i="16"/>
  <c r="C288" i="16"/>
  <c r="Z225" i="13"/>
  <c r="C226" i="13" s="1"/>
  <c r="A1052" i="13"/>
  <c r="U1051" i="13"/>
  <c r="AA225" i="13"/>
  <c r="Y225" i="13"/>
  <c r="J288" i="16" l="1"/>
  <c r="L288" i="16" s="1"/>
  <c r="E288" i="16"/>
  <c r="F288" i="16"/>
  <c r="P288" i="16"/>
  <c r="Q288" i="16"/>
  <c r="K288" i="16"/>
  <c r="AB287" i="16"/>
  <c r="H226" i="13"/>
  <c r="A1053" i="13"/>
  <c r="U1052" i="13"/>
  <c r="B226" i="13"/>
  <c r="G226" i="13"/>
  <c r="D226" i="13"/>
  <c r="I226" i="13"/>
  <c r="N288" i="16" l="1"/>
  <c r="O288" i="16" s="1"/>
  <c r="M288" i="16"/>
  <c r="S288" i="16" s="1"/>
  <c r="A1054" i="13"/>
  <c r="U1053" i="13"/>
  <c r="P226" i="13"/>
  <c r="Q226" i="13"/>
  <c r="AB225" i="13"/>
  <c r="J226" i="13"/>
  <c r="L226" i="13" s="1"/>
  <c r="E226" i="13"/>
  <c r="F226" i="13"/>
  <c r="T288" i="16" l="1"/>
  <c r="R288" i="16"/>
  <c r="X288" i="16"/>
  <c r="AA288" i="16" s="1"/>
  <c r="W288" i="16"/>
  <c r="Z288" i="16" s="1"/>
  <c r="V288" i="16"/>
  <c r="K226" i="13"/>
  <c r="A1055" i="13"/>
  <c r="U1054" i="13"/>
  <c r="Y288" i="16" l="1"/>
  <c r="N226" i="13"/>
  <c r="O226" i="13" s="1"/>
  <c r="V226" i="13" s="1"/>
  <c r="M226" i="13"/>
  <c r="T226" i="13" s="1"/>
  <c r="G289" i="16"/>
  <c r="B289" i="16"/>
  <c r="H289" i="16"/>
  <c r="C289" i="16"/>
  <c r="I289" i="16"/>
  <c r="D289" i="16"/>
  <c r="A1056" i="13"/>
  <c r="U1055" i="13"/>
  <c r="S226" i="13" l="1"/>
  <c r="F289" i="16"/>
  <c r="E289" i="16"/>
  <c r="P289" i="16"/>
  <c r="K289" i="16"/>
  <c r="Q289" i="16"/>
  <c r="AB288" i="16"/>
  <c r="J289" i="16"/>
  <c r="L289" i="16" s="1"/>
  <c r="A1057" i="13"/>
  <c r="U1056" i="13"/>
  <c r="X226" i="13"/>
  <c r="AA226" i="13" s="1"/>
  <c r="I227" i="13" s="1"/>
  <c r="W226" i="13"/>
  <c r="Z226" i="13" s="1"/>
  <c r="R226" i="13"/>
  <c r="Y226" i="13" s="1"/>
  <c r="M289" i="16" l="1"/>
  <c r="R289" i="16" s="1"/>
  <c r="N289" i="16"/>
  <c r="O289" i="16" s="1"/>
  <c r="A1058" i="13"/>
  <c r="U1057" i="13"/>
  <c r="D227" i="13"/>
  <c r="P227" i="13" s="1"/>
  <c r="B227" i="13"/>
  <c r="G227" i="13"/>
  <c r="H227" i="13"/>
  <c r="C227" i="13"/>
  <c r="S289" i="16" l="1"/>
  <c r="T289" i="16"/>
  <c r="V289" i="16"/>
  <c r="Y289" i="16" s="1"/>
  <c r="W289" i="16"/>
  <c r="Z289" i="16" s="1"/>
  <c r="X289" i="16"/>
  <c r="A1059" i="13"/>
  <c r="U1058" i="13"/>
  <c r="AB226" i="13"/>
  <c r="Q227" i="13"/>
  <c r="J227" i="13"/>
  <c r="L227" i="13" s="1"/>
  <c r="E227" i="13"/>
  <c r="F227" i="13"/>
  <c r="AA289" i="16" l="1"/>
  <c r="I290" i="16" s="1"/>
  <c r="C290" i="16"/>
  <c r="H290" i="16"/>
  <c r="G290" i="16"/>
  <c r="B290" i="16"/>
  <c r="K227" i="13"/>
  <c r="A1060" i="13"/>
  <c r="U1059" i="13"/>
  <c r="D290" i="16" l="1"/>
  <c r="M227" i="13"/>
  <c r="R227" i="13" s="1"/>
  <c r="N227" i="13"/>
  <c r="O227" i="13" s="1"/>
  <c r="V227" i="13" s="1"/>
  <c r="P290" i="16"/>
  <c r="Q290" i="16"/>
  <c r="K290" i="16"/>
  <c r="AB289" i="16"/>
  <c r="E290" i="16"/>
  <c r="J290" i="16"/>
  <c r="L290" i="16" s="1"/>
  <c r="F290" i="16"/>
  <c r="A1061" i="13"/>
  <c r="U1060" i="13"/>
  <c r="N290" i="16" l="1"/>
  <c r="O290" i="16" s="1"/>
  <c r="M290" i="16"/>
  <c r="T290" i="16" s="1"/>
  <c r="S227" i="13"/>
  <c r="T227" i="13"/>
  <c r="X227" i="13"/>
  <c r="W227" i="13"/>
  <c r="A1062" i="13"/>
  <c r="U1061" i="13"/>
  <c r="Y227" i="13"/>
  <c r="S290" i="16" l="1"/>
  <c r="R290" i="16"/>
  <c r="W290" i="16"/>
  <c r="Z290" i="16" s="1"/>
  <c r="X290" i="16"/>
  <c r="AA290" i="16" s="1"/>
  <c r="V290" i="16"/>
  <c r="Z227" i="13"/>
  <c r="C228" i="13" s="1"/>
  <c r="AA227" i="13"/>
  <c r="I228" i="13" s="1"/>
  <c r="A1063" i="13"/>
  <c r="U1062" i="13"/>
  <c r="B228" i="13"/>
  <c r="G228" i="13"/>
  <c r="Y290" i="16" l="1"/>
  <c r="G291" i="16"/>
  <c r="B291" i="16"/>
  <c r="H291" i="16"/>
  <c r="C291" i="16"/>
  <c r="I291" i="16"/>
  <c r="D291" i="16"/>
  <c r="H228" i="13"/>
  <c r="J228" i="13" s="1"/>
  <c r="L228" i="13" s="1"/>
  <c r="D228" i="13"/>
  <c r="P228" i="13" s="1"/>
  <c r="A1064" i="13"/>
  <c r="U1063" i="13"/>
  <c r="F228" i="13"/>
  <c r="E228" i="13"/>
  <c r="F291" i="16" l="1"/>
  <c r="P291" i="16"/>
  <c r="K291" i="16"/>
  <c r="Q291" i="16"/>
  <c r="AB290" i="16"/>
  <c r="E291" i="16"/>
  <c r="J291" i="16"/>
  <c r="L291" i="16" s="1"/>
  <c r="Q228" i="13"/>
  <c r="AB227" i="13"/>
  <c r="K228" i="13"/>
  <c r="A1065" i="13"/>
  <c r="U1064" i="13"/>
  <c r="M291" i="16" l="1"/>
  <c r="S291" i="16" s="1"/>
  <c r="N291" i="16"/>
  <c r="N228" i="13"/>
  <c r="O228" i="13" s="1"/>
  <c r="M228" i="13"/>
  <c r="O291" i="16"/>
  <c r="A1066" i="13"/>
  <c r="U1065" i="13"/>
  <c r="R291" i="16" l="1"/>
  <c r="T291" i="16"/>
  <c r="V291" i="16"/>
  <c r="Y291" i="16" s="1"/>
  <c r="X291" i="16"/>
  <c r="AA291" i="16" s="1"/>
  <c r="W291" i="16"/>
  <c r="Z291" i="16" s="1"/>
  <c r="A1067" i="13"/>
  <c r="U1066" i="13"/>
  <c r="S228" i="13"/>
  <c r="T228" i="13"/>
  <c r="R228" i="13"/>
  <c r="W228" i="13"/>
  <c r="X228" i="13"/>
  <c r="V228" i="13"/>
  <c r="C292" i="16" l="1"/>
  <c r="H292" i="16"/>
  <c r="B292" i="16"/>
  <c r="G292" i="16"/>
  <c r="D292" i="16"/>
  <c r="I292" i="16"/>
  <c r="A1068" i="13"/>
  <c r="U1067" i="13"/>
  <c r="Y228" i="13"/>
  <c r="AA228" i="13"/>
  <c r="Z228" i="13"/>
  <c r="J292" i="16" l="1"/>
  <c r="L292" i="16" s="1"/>
  <c r="E292" i="16"/>
  <c r="P292" i="16"/>
  <c r="Q292" i="16"/>
  <c r="K292" i="16"/>
  <c r="AB291" i="16"/>
  <c r="F292" i="16"/>
  <c r="A1069" i="13"/>
  <c r="U1068" i="13"/>
  <c r="C229" i="13"/>
  <c r="H229" i="13"/>
  <c r="D229" i="13"/>
  <c r="I229" i="13"/>
  <c r="B229" i="13"/>
  <c r="G229" i="13"/>
  <c r="N292" i="16" l="1"/>
  <c r="O292" i="16" s="1"/>
  <c r="M292" i="16"/>
  <c r="R292" i="16" s="1"/>
  <c r="A1070" i="13"/>
  <c r="U1069" i="13"/>
  <c r="P229" i="13"/>
  <c r="Q229" i="13"/>
  <c r="AB228" i="13"/>
  <c r="J229" i="13"/>
  <c r="L229" i="13" s="1"/>
  <c r="E229" i="13"/>
  <c r="F229" i="13"/>
  <c r="S292" i="16" l="1"/>
  <c r="T292" i="16"/>
  <c r="X292" i="16"/>
  <c r="W292" i="16"/>
  <c r="Z292" i="16" s="1"/>
  <c r="V292" i="16"/>
  <c r="Y292" i="16" s="1"/>
  <c r="K229" i="13"/>
  <c r="A1071" i="13"/>
  <c r="U1070" i="13"/>
  <c r="AA292" i="16" l="1"/>
  <c r="M229" i="13"/>
  <c r="N229" i="13"/>
  <c r="O229" i="13" s="1"/>
  <c r="X229" i="13" s="1"/>
  <c r="G293" i="16"/>
  <c r="B293" i="16"/>
  <c r="I293" i="16"/>
  <c r="D293" i="16"/>
  <c r="H293" i="16"/>
  <c r="C293" i="16"/>
  <c r="T229" i="13"/>
  <c r="A1072" i="13"/>
  <c r="U1071" i="13"/>
  <c r="P293" i="16" l="1"/>
  <c r="K293" i="16"/>
  <c r="Q293" i="16"/>
  <c r="AB292" i="16"/>
  <c r="F293" i="16"/>
  <c r="E293" i="16"/>
  <c r="J293" i="16"/>
  <c r="L293" i="16" s="1"/>
  <c r="S229" i="13"/>
  <c r="R229" i="13"/>
  <c r="W229" i="13"/>
  <c r="A1073" i="13"/>
  <c r="U1072" i="13"/>
  <c r="V229" i="13"/>
  <c r="AA229" i="13"/>
  <c r="M293" i="16" l="1"/>
  <c r="T293" i="16" s="1"/>
  <c r="N293" i="16"/>
  <c r="O293" i="16" s="1"/>
  <c r="Y229" i="13"/>
  <c r="G230" i="13" s="1"/>
  <c r="Z229" i="13"/>
  <c r="C230" i="13" s="1"/>
  <c r="A1074" i="13"/>
  <c r="U1073" i="13"/>
  <c r="I230" i="13"/>
  <c r="D230" i="13"/>
  <c r="S293" i="16" l="1"/>
  <c r="R293" i="16"/>
  <c r="V293" i="16"/>
  <c r="W293" i="16"/>
  <c r="Z293" i="16" s="1"/>
  <c r="X293" i="16"/>
  <c r="AA293" i="16" s="1"/>
  <c r="B230" i="13"/>
  <c r="F230" i="13" s="1"/>
  <c r="H230" i="13"/>
  <c r="J230" i="13" s="1"/>
  <c r="L230" i="13" s="1"/>
  <c r="A1075" i="13"/>
  <c r="U1074" i="13"/>
  <c r="P230" i="13"/>
  <c r="Q230" i="13"/>
  <c r="AB229" i="13"/>
  <c r="Y293" i="16" l="1"/>
  <c r="G294" i="16" s="1"/>
  <c r="C294" i="16"/>
  <c r="H294" i="16"/>
  <c r="D294" i="16"/>
  <c r="I294" i="16"/>
  <c r="B294" i="16"/>
  <c r="E230" i="13"/>
  <c r="K230" i="13"/>
  <c r="A1076" i="13"/>
  <c r="U1075" i="13"/>
  <c r="N230" i="13" l="1"/>
  <c r="O230" i="13" s="1"/>
  <c r="V230" i="13" s="1"/>
  <c r="M230" i="13"/>
  <c r="S230" i="13" s="1"/>
  <c r="P294" i="16"/>
  <c r="Q294" i="16"/>
  <c r="K294" i="16"/>
  <c r="AB293" i="16"/>
  <c r="J294" i="16"/>
  <c r="L294" i="16" s="1"/>
  <c r="E294" i="16"/>
  <c r="F294" i="16"/>
  <c r="A1077" i="13"/>
  <c r="U1076" i="13"/>
  <c r="N294" i="16" l="1"/>
  <c r="O294" i="16" s="1"/>
  <c r="M294" i="16"/>
  <c r="R294" i="16" s="1"/>
  <c r="R230" i="13"/>
  <c r="Y230" i="13" s="1"/>
  <c r="T230" i="13"/>
  <c r="X230" i="13"/>
  <c r="W230" i="13"/>
  <c r="Z230" i="13" s="1"/>
  <c r="A1078" i="13"/>
  <c r="U1077" i="13"/>
  <c r="S294" i="16" l="1"/>
  <c r="T294" i="16"/>
  <c r="W294" i="16"/>
  <c r="Z294" i="16" s="1"/>
  <c r="X294" i="16"/>
  <c r="AA294" i="16" s="1"/>
  <c r="V294" i="16"/>
  <c r="Y294" i="16" s="1"/>
  <c r="AA230" i="13"/>
  <c r="D231" i="13" s="1"/>
  <c r="Q231" i="13" s="1"/>
  <c r="A1079" i="13"/>
  <c r="U1078" i="13"/>
  <c r="B231" i="13"/>
  <c r="G231" i="13"/>
  <c r="H231" i="13"/>
  <c r="C231" i="13"/>
  <c r="I295" i="16" l="1"/>
  <c r="D295" i="16"/>
  <c r="G295" i="16"/>
  <c r="B295" i="16"/>
  <c r="H295" i="16"/>
  <c r="C295" i="16"/>
  <c r="AB230" i="13"/>
  <c r="P231" i="13"/>
  <c r="I231" i="13"/>
  <c r="J231" i="13" s="1"/>
  <c r="L231" i="13" s="1"/>
  <c r="A1080" i="13"/>
  <c r="U1079" i="13"/>
  <c r="E231" i="13"/>
  <c r="F231" i="13"/>
  <c r="J295" i="16" l="1"/>
  <c r="L295" i="16" s="1"/>
  <c r="E295" i="16"/>
  <c r="F295" i="16"/>
  <c r="P295" i="16"/>
  <c r="K295" i="16"/>
  <c r="Q295" i="16"/>
  <c r="AB294" i="16"/>
  <c r="K231" i="13"/>
  <c r="A1081" i="13"/>
  <c r="U1080" i="13"/>
  <c r="M295" i="16" l="1"/>
  <c r="R295" i="16" s="1"/>
  <c r="N295" i="16"/>
  <c r="O295" i="16" s="1"/>
  <c r="M231" i="13"/>
  <c r="R231" i="13" s="1"/>
  <c r="N231" i="13"/>
  <c r="O231" i="13" s="1"/>
  <c r="V231" i="13" s="1"/>
  <c r="A1082" i="13"/>
  <c r="U1081" i="13"/>
  <c r="S295" i="16" l="1"/>
  <c r="T295" i="16"/>
  <c r="V295" i="16"/>
  <c r="Y295" i="16" s="1"/>
  <c r="W295" i="16"/>
  <c r="X295" i="16"/>
  <c r="AA295" i="16" s="1"/>
  <c r="T231" i="13"/>
  <c r="S231" i="13"/>
  <c r="X231" i="13"/>
  <c r="W231" i="13"/>
  <c r="A1083" i="13"/>
  <c r="U1082" i="13"/>
  <c r="Y231" i="13"/>
  <c r="Z295" i="16" l="1"/>
  <c r="H296" i="16"/>
  <c r="C296" i="16"/>
  <c r="G296" i="16"/>
  <c r="B296" i="16"/>
  <c r="I296" i="16"/>
  <c r="D296" i="16"/>
  <c r="AA231" i="13"/>
  <c r="I232" i="13" s="1"/>
  <c r="Z231" i="13"/>
  <c r="C232" i="13" s="1"/>
  <c r="A1084" i="13"/>
  <c r="U1083" i="13"/>
  <c r="B232" i="13"/>
  <c r="G232" i="13"/>
  <c r="E296" i="16" l="1"/>
  <c r="P296" i="16"/>
  <c r="Q296" i="16"/>
  <c r="K296" i="16"/>
  <c r="AB295" i="16"/>
  <c r="F296" i="16"/>
  <c r="J296" i="16"/>
  <c r="L296" i="16" s="1"/>
  <c r="D232" i="13"/>
  <c r="P232" i="13" s="1"/>
  <c r="H232" i="13"/>
  <c r="A1085" i="13"/>
  <c r="U1084" i="13"/>
  <c r="F232" i="13"/>
  <c r="E232" i="13"/>
  <c r="N296" i="16" l="1"/>
  <c r="O296" i="16" s="1"/>
  <c r="M296" i="16"/>
  <c r="S296" i="16" s="1"/>
  <c r="AB231" i="13"/>
  <c r="Q232" i="13"/>
  <c r="J232" i="13"/>
  <c r="L232" i="13" s="1"/>
  <c r="A1086" i="13"/>
  <c r="U1085" i="13"/>
  <c r="R296" i="16" l="1"/>
  <c r="T296" i="16"/>
  <c r="X296" i="16"/>
  <c r="W296" i="16"/>
  <c r="Z296" i="16" s="1"/>
  <c r="V296" i="16"/>
  <c r="Y296" i="16" s="1"/>
  <c r="K232" i="13"/>
  <c r="A1087" i="13"/>
  <c r="U1086" i="13"/>
  <c r="AA296" i="16" l="1"/>
  <c r="N232" i="13"/>
  <c r="O232" i="13" s="1"/>
  <c r="X232" i="13" s="1"/>
  <c r="M232" i="13"/>
  <c r="R232" i="13" s="1"/>
  <c r="B297" i="16"/>
  <c r="G297" i="16"/>
  <c r="H297" i="16"/>
  <c r="C297" i="16"/>
  <c r="I297" i="16"/>
  <c r="D297" i="16"/>
  <c r="A1088" i="13"/>
  <c r="U1087" i="13"/>
  <c r="S232" i="13" l="1"/>
  <c r="T232" i="13"/>
  <c r="AA232" i="13" s="1"/>
  <c r="D233" i="13" s="1"/>
  <c r="P233" i="13" s="1"/>
  <c r="F297" i="16"/>
  <c r="P297" i="16"/>
  <c r="K297" i="16"/>
  <c r="Q297" i="16"/>
  <c r="AB296" i="16"/>
  <c r="J297" i="16"/>
  <c r="L297" i="16" s="1"/>
  <c r="E297" i="16"/>
  <c r="W232" i="13"/>
  <c r="Z232" i="13" s="1"/>
  <c r="H233" i="13" s="1"/>
  <c r="V232" i="13"/>
  <c r="Y232" i="13" s="1"/>
  <c r="G233" i="13" s="1"/>
  <c r="A1089" i="13"/>
  <c r="U1088" i="13"/>
  <c r="M297" i="16" l="1"/>
  <c r="S297" i="16" s="1"/>
  <c r="N297" i="16"/>
  <c r="O297" i="16" s="1"/>
  <c r="T297" i="16"/>
  <c r="I233" i="13"/>
  <c r="J233" i="13" s="1"/>
  <c r="L233" i="13" s="1"/>
  <c r="C233" i="13"/>
  <c r="AB232" i="13"/>
  <c r="B233" i="13"/>
  <c r="Q233" i="13"/>
  <c r="A1090" i="13"/>
  <c r="U1089" i="13"/>
  <c r="R297" i="16" l="1"/>
  <c r="V297" i="16"/>
  <c r="Y297" i="16" s="1"/>
  <c r="W297" i="16"/>
  <c r="Z297" i="16" s="1"/>
  <c r="X297" i="16"/>
  <c r="AA297" i="16" s="1"/>
  <c r="F233" i="13"/>
  <c r="E233" i="13"/>
  <c r="K233" i="13"/>
  <c r="A1091" i="13"/>
  <c r="U1090" i="13"/>
  <c r="M233" i="13" l="1"/>
  <c r="R233" i="13" s="1"/>
  <c r="N233" i="13"/>
  <c r="O233" i="13" s="1"/>
  <c r="V233" i="13" s="1"/>
  <c r="I298" i="16"/>
  <c r="D298" i="16"/>
  <c r="B298" i="16"/>
  <c r="G298" i="16"/>
  <c r="H298" i="16"/>
  <c r="C298" i="16"/>
  <c r="A1092" i="13"/>
  <c r="U1091" i="13"/>
  <c r="E298" i="16" l="1"/>
  <c r="J298" i="16"/>
  <c r="L298" i="16" s="1"/>
  <c r="P298" i="16"/>
  <c r="Q298" i="16"/>
  <c r="K298" i="16"/>
  <c r="AB297" i="16"/>
  <c r="F298" i="16"/>
  <c r="T233" i="13"/>
  <c r="S233" i="13"/>
  <c r="X233" i="13"/>
  <c r="W233" i="13"/>
  <c r="A1093" i="13"/>
  <c r="U1092" i="13"/>
  <c r="Y233" i="13"/>
  <c r="N298" i="16" l="1"/>
  <c r="O298" i="16" s="1"/>
  <c r="M298" i="16"/>
  <c r="T298" i="16" s="1"/>
  <c r="AA233" i="13"/>
  <c r="I234" i="13" s="1"/>
  <c r="Z233" i="13"/>
  <c r="H234" i="13" s="1"/>
  <c r="A1094" i="13"/>
  <c r="U1093" i="13"/>
  <c r="B234" i="13"/>
  <c r="G234" i="13"/>
  <c r="R298" i="16" l="1"/>
  <c r="S298" i="16"/>
  <c r="W298" i="16"/>
  <c r="X298" i="16"/>
  <c r="AA298" i="16" s="1"/>
  <c r="V298" i="16"/>
  <c r="Y298" i="16" s="1"/>
  <c r="D234" i="13"/>
  <c r="P234" i="13" s="1"/>
  <c r="C234" i="13"/>
  <c r="E234" i="13" s="1"/>
  <c r="A1095" i="13"/>
  <c r="U1094" i="13"/>
  <c r="J234" i="13"/>
  <c r="L234" i="13" s="1"/>
  <c r="Z298" i="16" l="1"/>
  <c r="B299" i="16"/>
  <c r="G299" i="16"/>
  <c r="D299" i="16"/>
  <c r="I299" i="16"/>
  <c r="C299" i="16"/>
  <c r="H299" i="16"/>
  <c r="AB233" i="13"/>
  <c r="K234" i="13"/>
  <c r="Q234" i="13"/>
  <c r="F234" i="13"/>
  <c r="A1096" i="13"/>
  <c r="U1095" i="13"/>
  <c r="N234" i="13" l="1"/>
  <c r="O234" i="13" s="1"/>
  <c r="V234" i="13" s="1"/>
  <c r="M234" i="13"/>
  <c r="T234" i="13" s="1"/>
  <c r="P299" i="16"/>
  <c r="K299" i="16"/>
  <c r="Q299" i="16"/>
  <c r="AB298" i="16"/>
  <c r="J299" i="16"/>
  <c r="L299" i="16" s="1"/>
  <c r="F299" i="16"/>
  <c r="E299" i="16"/>
  <c r="A1097" i="13"/>
  <c r="U1096" i="13"/>
  <c r="M299" i="16" l="1"/>
  <c r="N299" i="16"/>
  <c r="O299" i="16" s="1"/>
  <c r="R234" i="13"/>
  <c r="Y234" i="13" s="1"/>
  <c r="S234" i="13"/>
  <c r="S299" i="16"/>
  <c r="T299" i="16"/>
  <c r="R299" i="16"/>
  <c r="X234" i="13"/>
  <c r="AA234" i="13" s="1"/>
  <c r="I235" i="13" s="1"/>
  <c r="W234" i="13"/>
  <c r="A1098" i="13"/>
  <c r="U1097" i="13"/>
  <c r="Z234" i="13" l="1"/>
  <c r="V299" i="16"/>
  <c r="Y299" i="16" s="1"/>
  <c r="W299" i="16"/>
  <c r="Z299" i="16" s="1"/>
  <c r="X299" i="16"/>
  <c r="AA299" i="16" s="1"/>
  <c r="A1099" i="13"/>
  <c r="U1098" i="13"/>
  <c r="D235" i="13"/>
  <c r="P235" i="13" s="1"/>
  <c r="B235" i="13"/>
  <c r="G235" i="13"/>
  <c r="H235" i="13"/>
  <c r="C235" i="13"/>
  <c r="D300" i="16" l="1"/>
  <c r="I300" i="16"/>
  <c r="G300" i="16"/>
  <c r="B300" i="16"/>
  <c r="H300" i="16"/>
  <c r="C300" i="16"/>
  <c r="A1100" i="13"/>
  <c r="U1099" i="13"/>
  <c r="AB234" i="13"/>
  <c r="Q235" i="13"/>
  <c r="J235" i="13"/>
  <c r="L235" i="13" s="1"/>
  <c r="E235" i="13"/>
  <c r="F235" i="13"/>
  <c r="E300" i="16" l="1"/>
  <c r="J300" i="16"/>
  <c r="L300" i="16" s="1"/>
  <c r="F300" i="16"/>
  <c r="P300" i="16"/>
  <c r="Q300" i="16"/>
  <c r="K300" i="16"/>
  <c r="AB299" i="16"/>
  <c r="K235" i="13"/>
  <c r="A1101" i="13"/>
  <c r="U1100" i="13"/>
  <c r="N300" i="16" l="1"/>
  <c r="M300" i="16"/>
  <c r="R300" i="16" s="1"/>
  <c r="M235" i="13"/>
  <c r="T235" i="13" s="1"/>
  <c r="N235" i="13"/>
  <c r="O235" i="13" s="1"/>
  <c r="V235" i="13" s="1"/>
  <c r="O300" i="16"/>
  <c r="A1102" i="13"/>
  <c r="U1101" i="13"/>
  <c r="S300" i="16" l="1"/>
  <c r="T300" i="16"/>
  <c r="X300" i="16"/>
  <c r="W300" i="16"/>
  <c r="V300" i="16"/>
  <c r="Y300" i="16" s="1"/>
  <c r="R235" i="13"/>
  <c r="Y235" i="13" s="1"/>
  <c r="G236" i="13" s="1"/>
  <c r="S235" i="13"/>
  <c r="X235" i="13"/>
  <c r="AA235" i="13" s="1"/>
  <c r="I236" i="13" s="1"/>
  <c r="W235" i="13"/>
  <c r="A1103" i="13"/>
  <c r="U1102" i="13"/>
  <c r="Z300" i="16" l="1"/>
  <c r="AA300" i="16"/>
  <c r="I301" i="16" s="1"/>
  <c r="B301" i="16"/>
  <c r="G301" i="16"/>
  <c r="C301" i="16"/>
  <c r="H301" i="16"/>
  <c r="D301" i="16"/>
  <c r="Z235" i="13"/>
  <c r="H236" i="13" s="1"/>
  <c r="J236" i="13" s="1"/>
  <c r="L236" i="13" s="1"/>
  <c r="B236" i="13"/>
  <c r="A1104" i="13"/>
  <c r="U1103" i="13"/>
  <c r="D236" i="13"/>
  <c r="P236" i="13" s="1"/>
  <c r="F301" i="16" l="1"/>
  <c r="J301" i="16"/>
  <c r="L301" i="16" s="1"/>
  <c r="P301" i="16"/>
  <c r="K301" i="16"/>
  <c r="Q301" i="16"/>
  <c r="AB300" i="16"/>
  <c r="E301" i="16"/>
  <c r="C236" i="13"/>
  <c r="F236" i="13" s="1"/>
  <c r="A1105" i="13"/>
  <c r="U1104" i="13"/>
  <c r="AB235" i="13"/>
  <c r="Q236" i="13"/>
  <c r="K236" i="13"/>
  <c r="M301" i="16" l="1"/>
  <c r="R301" i="16" s="1"/>
  <c r="N301" i="16"/>
  <c r="O301" i="16" s="1"/>
  <c r="N236" i="13"/>
  <c r="O236" i="13" s="1"/>
  <c r="M236" i="13"/>
  <c r="E236" i="13"/>
  <c r="A1106" i="13"/>
  <c r="U1105" i="13"/>
  <c r="S301" i="16" l="1"/>
  <c r="T301" i="16"/>
  <c r="V301" i="16"/>
  <c r="Y301" i="16" s="1"/>
  <c r="W301" i="16"/>
  <c r="Z301" i="16" s="1"/>
  <c r="X301" i="16"/>
  <c r="A1107" i="13"/>
  <c r="U1106" i="13"/>
  <c r="S236" i="13"/>
  <c r="T236" i="13"/>
  <c r="R236" i="13"/>
  <c r="W236" i="13"/>
  <c r="X236" i="13"/>
  <c r="V236" i="13"/>
  <c r="AA301" i="16" l="1"/>
  <c r="D302" i="16" s="1"/>
  <c r="I302" i="16"/>
  <c r="H302" i="16"/>
  <c r="C302" i="16"/>
  <c r="B302" i="16"/>
  <c r="G302" i="16"/>
  <c r="A1108" i="13"/>
  <c r="U1107" i="13"/>
  <c r="AA236" i="13"/>
  <c r="D237" i="13" s="1"/>
  <c r="Y236" i="13"/>
  <c r="Z236" i="13"/>
  <c r="F302" i="16" l="1"/>
  <c r="J302" i="16"/>
  <c r="L302" i="16" s="1"/>
  <c r="P302" i="16"/>
  <c r="Q302" i="16"/>
  <c r="K302" i="16"/>
  <c r="AB301" i="16"/>
  <c r="E302" i="16"/>
  <c r="A1109" i="13"/>
  <c r="U1108" i="13"/>
  <c r="I237" i="13"/>
  <c r="C237" i="13"/>
  <c r="H237" i="13"/>
  <c r="P237" i="13"/>
  <c r="Q237" i="13"/>
  <c r="AB236" i="13"/>
  <c r="B237" i="13"/>
  <c r="G237" i="13"/>
  <c r="N302" i="16" l="1"/>
  <c r="O302" i="16" s="1"/>
  <c r="M302" i="16"/>
  <c r="T302" i="16" s="1"/>
  <c r="A1110" i="13"/>
  <c r="U1109" i="13"/>
  <c r="K237" i="13"/>
  <c r="J237" i="13"/>
  <c r="L237" i="13" s="1"/>
  <c r="E237" i="13"/>
  <c r="F237" i="13"/>
  <c r="R302" i="16" l="1"/>
  <c r="S302" i="16"/>
  <c r="M237" i="13"/>
  <c r="N237" i="13"/>
  <c r="W302" i="16"/>
  <c r="X302" i="16"/>
  <c r="AA302" i="16" s="1"/>
  <c r="V302" i="16"/>
  <c r="Y302" i="16" s="1"/>
  <c r="O237" i="13"/>
  <c r="A1111" i="13"/>
  <c r="U1110" i="13"/>
  <c r="Z302" i="16" l="1"/>
  <c r="C303" i="16" s="1"/>
  <c r="G303" i="16"/>
  <c r="B303" i="16"/>
  <c r="D303" i="16"/>
  <c r="I303" i="16"/>
  <c r="H303" i="16"/>
  <c r="A1112" i="13"/>
  <c r="U1111" i="13"/>
  <c r="P303" i="16" l="1"/>
  <c r="K303" i="16"/>
  <c r="Q303" i="16"/>
  <c r="AB302" i="16"/>
  <c r="E303" i="16"/>
  <c r="F303" i="16"/>
  <c r="J303" i="16"/>
  <c r="L303" i="16" s="1"/>
  <c r="A1113" i="13"/>
  <c r="U1112" i="13"/>
  <c r="W237" i="13"/>
  <c r="X237" i="13"/>
  <c r="V237" i="13"/>
  <c r="S237" i="13"/>
  <c r="T237" i="13"/>
  <c r="R237" i="13"/>
  <c r="M303" i="16" l="1"/>
  <c r="N303" i="16"/>
  <c r="O303" i="16" s="1"/>
  <c r="S303" i="16"/>
  <c r="T303" i="16"/>
  <c r="R303" i="16"/>
  <c r="A1114" i="13"/>
  <c r="U1113" i="13"/>
  <c r="AA237" i="13"/>
  <c r="D238" i="13" s="1"/>
  <c r="Z237" i="13"/>
  <c r="Y237" i="13"/>
  <c r="V303" i="16" l="1"/>
  <c r="Y303" i="16" s="1"/>
  <c r="X303" i="16"/>
  <c r="AA303" i="16" s="1"/>
  <c r="W303" i="16"/>
  <c r="Z303" i="16" s="1"/>
  <c r="I238" i="13"/>
  <c r="A1115" i="13"/>
  <c r="U1114" i="13"/>
  <c r="P238" i="13"/>
  <c r="Q238" i="13"/>
  <c r="AB237" i="13"/>
  <c r="G238" i="13"/>
  <c r="B238" i="13"/>
  <c r="C238" i="13"/>
  <c r="H238" i="13"/>
  <c r="I304" i="16" l="1"/>
  <c r="D304" i="16"/>
  <c r="H304" i="16"/>
  <c r="C304" i="16"/>
  <c r="B304" i="16"/>
  <c r="G304" i="16"/>
  <c r="A1116" i="13"/>
  <c r="U1115" i="13"/>
  <c r="F238" i="13"/>
  <c r="E238" i="13"/>
  <c r="J238" i="13"/>
  <c r="L238" i="13" s="1"/>
  <c r="F304" i="16" l="1"/>
  <c r="J304" i="16"/>
  <c r="L304" i="16" s="1"/>
  <c r="P304" i="16"/>
  <c r="Q304" i="16"/>
  <c r="K304" i="16"/>
  <c r="AB303" i="16"/>
  <c r="E304" i="16"/>
  <c r="K238" i="13"/>
  <c r="A1117" i="13"/>
  <c r="U1116" i="13"/>
  <c r="N304" i="16" l="1"/>
  <c r="M304" i="16"/>
  <c r="R304" i="16" s="1"/>
  <c r="N238" i="13"/>
  <c r="O238" i="13" s="1"/>
  <c r="M238" i="13"/>
  <c r="O304" i="16"/>
  <c r="A1118" i="13"/>
  <c r="U1117" i="13"/>
  <c r="T304" i="16" l="1"/>
  <c r="S304" i="16"/>
  <c r="X304" i="16"/>
  <c r="AA304" i="16" s="1"/>
  <c r="W304" i="16"/>
  <c r="Z304" i="16" s="1"/>
  <c r="V304" i="16"/>
  <c r="Y304" i="16" s="1"/>
  <c r="A1119" i="13"/>
  <c r="U1118" i="13"/>
  <c r="W238" i="13"/>
  <c r="X238" i="13"/>
  <c r="V238" i="13"/>
  <c r="S238" i="13"/>
  <c r="T238" i="13"/>
  <c r="R238" i="13"/>
  <c r="H305" i="16" l="1"/>
  <c r="C305" i="16"/>
  <c r="G305" i="16"/>
  <c r="B305" i="16"/>
  <c r="D305" i="16"/>
  <c r="I305" i="16"/>
  <c r="A1120" i="13"/>
  <c r="U1119" i="13"/>
  <c r="AA238" i="13"/>
  <c r="D239" i="13" s="1"/>
  <c r="Z238" i="13"/>
  <c r="Y238" i="13"/>
  <c r="J305" i="16" l="1"/>
  <c r="L305" i="16" s="1"/>
  <c r="E305" i="16"/>
  <c r="F305" i="16"/>
  <c r="P305" i="16"/>
  <c r="K305" i="16"/>
  <c r="Q305" i="16"/>
  <c r="AB304" i="16"/>
  <c r="A1121" i="13"/>
  <c r="U1120" i="13"/>
  <c r="I239" i="13"/>
  <c r="P239" i="13"/>
  <c r="Q239" i="13"/>
  <c r="AB238" i="13"/>
  <c r="G239" i="13"/>
  <c r="B239" i="13"/>
  <c r="C239" i="13"/>
  <c r="H239" i="13"/>
  <c r="M305" i="16" l="1"/>
  <c r="N305" i="16"/>
  <c r="O305" i="16" s="1"/>
  <c r="R305" i="16"/>
  <c r="S305" i="16"/>
  <c r="T305" i="16"/>
  <c r="A1122" i="13"/>
  <c r="U1121" i="13"/>
  <c r="K239" i="13"/>
  <c r="E239" i="13"/>
  <c r="F239" i="13"/>
  <c r="J239" i="13"/>
  <c r="L239" i="13" s="1"/>
  <c r="M239" i="13" l="1"/>
  <c r="N239" i="13"/>
  <c r="O239" i="13" s="1"/>
  <c r="V305" i="16"/>
  <c r="Y305" i="16" s="1"/>
  <c r="W305" i="16"/>
  <c r="Z305" i="16" s="1"/>
  <c r="X305" i="16"/>
  <c r="AA305" i="16" s="1"/>
  <c r="A1123" i="13"/>
  <c r="U1122" i="13"/>
  <c r="I306" i="16" l="1"/>
  <c r="D306" i="16"/>
  <c r="G306" i="16"/>
  <c r="B306" i="16"/>
  <c r="C306" i="16"/>
  <c r="H306" i="16"/>
  <c r="A1124" i="13"/>
  <c r="U1123" i="13"/>
  <c r="P306" i="16" l="1"/>
  <c r="Q306" i="16"/>
  <c r="K306" i="16"/>
  <c r="AB305" i="16"/>
  <c r="E306" i="16"/>
  <c r="J306" i="16"/>
  <c r="L306" i="16" s="1"/>
  <c r="F306" i="16"/>
  <c r="A1125" i="13"/>
  <c r="U1124" i="13"/>
  <c r="W239" i="13"/>
  <c r="X239" i="13"/>
  <c r="V239" i="13"/>
  <c r="S239" i="13"/>
  <c r="T239" i="13"/>
  <c r="R239" i="13"/>
  <c r="N306" i="16" l="1"/>
  <c r="O306" i="16" s="1"/>
  <c r="M306" i="16"/>
  <c r="T306" i="16" s="1"/>
  <c r="A1126" i="13"/>
  <c r="U1125" i="13"/>
  <c r="AA239" i="13"/>
  <c r="D240" i="13" s="1"/>
  <c r="Z239" i="13"/>
  <c r="Y239" i="13"/>
  <c r="R306" i="16" l="1"/>
  <c r="S306" i="16"/>
  <c r="W306" i="16"/>
  <c r="Z306" i="16" s="1"/>
  <c r="X306" i="16"/>
  <c r="AA306" i="16" s="1"/>
  <c r="V306" i="16"/>
  <c r="Y306" i="16" s="1"/>
  <c r="A1127" i="13"/>
  <c r="U1126" i="13"/>
  <c r="I240" i="13"/>
  <c r="C240" i="13"/>
  <c r="H240" i="13"/>
  <c r="P240" i="13"/>
  <c r="Q240" i="13"/>
  <c r="AB239" i="13"/>
  <c r="G240" i="13"/>
  <c r="B240" i="13"/>
  <c r="G307" i="16" l="1"/>
  <c r="B307" i="16"/>
  <c r="D307" i="16"/>
  <c r="I307" i="16"/>
  <c r="C307" i="16"/>
  <c r="H307" i="16"/>
  <c r="A1128" i="13"/>
  <c r="U1127" i="13"/>
  <c r="F240" i="13"/>
  <c r="E240" i="13"/>
  <c r="J240" i="13"/>
  <c r="L240" i="13" s="1"/>
  <c r="P307" i="16" l="1"/>
  <c r="K307" i="16"/>
  <c r="Q307" i="16"/>
  <c r="AB306" i="16"/>
  <c r="E307" i="16"/>
  <c r="F307" i="16"/>
  <c r="J307" i="16"/>
  <c r="L307" i="16" s="1"/>
  <c r="K240" i="13"/>
  <c r="A1129" i="13"/>
  <c r="U1128" i="13"/>
  <c r="M307" i="16" l="1"/>
  <c r="R307" i="16" s="1"/>
  <c r="N307" i="16"/>
  <c r="O307" i="16" s="1"/>
  <c r="N240" i="13"/>
  <c r="O240" i="13" s="1"/>
  <c r="M240" i="13"/>
  <c r="S307" i="16"/>
  <c r="T307" i="16"/>
  <c r="A1130" i="13"/>
  <c r="U1129" i="13"/>
  <c r="V307" i="16" l="1"/>
  <c r="Y307" i="16" s="1"/>
  <c r="X307" i="16"/>
  <c r="AA307" i="16" s="1"/>
  <c r="W307" i="16"/>
  <c r="Z307" i="16" s="1"/>
  <c r="A1131" i="13"/>
  <c r="U1130" i="13"/>
  <c r="S240" i="13"/>
  <c r="T240" i="13"/>
  <c r="R240" i="13"/>
  <c r="W240" i="13"/>
  <c r="X240" i="13"/>
  <c r="V240" i="13"/>
  <c r="I308" i="16" l="1"/>
  <c r="D308" i="16"/>
  <c r="H308" i="16"/>
  <c r="C308" i="16"/>
  <c r="B308" i="16"/>
  <c r="G308" i="16"/>
  <c r="A1132" i="13"/>
  <c r="U1131" i="13"/>
  <c r="Y240" i="13"/>
  <c r="B241" i="13" s="1"/>
  <c r="Z240" i="13"/>
  <c r="C241" i="13" s="1"/>
  <c r="AA240" i="13"/>
  <c r="J308" i="16" l="1"/>
  <c r="L308" i="16" s="1"/>
  <c r="F308" i="16"/>
  <c r="P308" i="16"/>
  <c r="Q308" i="16"/>
  <c r="K308" i="16"/>
  <c r="AB307" i="16"/>
  <c r="E308" i="16"/>
  <c r="H241" i="13"/>
  <c r="G241" i="13"/>
  <c r="A1133" i="13"/>
  <c r="U1132" i="13"/>
  <c r="F241" i="13"/>
  <c r="D241" i="13"/>
  <c r="I241" i="13"/>
  <c r="E241" i="13"/>
  <c r="N308" i="16" l="1"/>
  <c r="O308" i="16" s="1"/>
  <c r="M308" i="16"/>
  <c r="S308" i="16" s="1"/>
  <c r="A1134" i="13"/>
  <c r="U1133" i="13"/>
  <c r="P241" i="13"/>
  <c r="Q241" i="13"/>
  <c r="AB240" i="13"/>
  <c r="J241" i="13"/>
  <c r="L241" i="13" s="1"/>
  <c r="R308" i="16" l="1"/>
  <c r="T308" i="16"/>
  <c r="X308" i="16"/>
  <c r="AA308" i="16" s="1"/>
  <c r="W308" i="16"/>
  <c r="Z308" i="16" s="1"/>
  <c r="V308" i="16"/>
  <c r="Y308" i="16" s="1"/>
  <c r="K241" i="13"/>
  <c r="A1135" i="13"/>
  <c r="U1134" i="13"/>
  <c r="M241" i="13" l="1"/>
  <c r="N241" i="13"/>
  <c r="O241" i="13" s="1"/>
  <c r="G309" i="16"/>
  <c r="B309" i="16"/>
  <c r="I309" i="16"/>
  <c r="D309" i="16"/>
  <c r="H309" i="16"/>
  <c r="C309" i="16"/>
  <c r="A1136" i="13"/>
  <c r="U1135" i="13"/>
  <c r="P309" i="16" l="1"/>
  <c r="K309" i="16"/>
  <c r="Q309" i="16"/>
  <c r="AB308" i="16"/>
  <c r="F309" i="16"/>
  <c r="E309" i="16"/>
  <c r="J309" i="16"/>
  <c r="L309" i="16" s="1"/>
  <c r="A1137" i="13"/>
  <c r="U1136" i="13"/>
  <c r="S241" i="13"/>
  <c r="T241" i="13"/>
  <c r="R241" i="13"/>
  <c r="W241" i="13"/>
  <c r="X241" i="13"/>
  <c r="V241" i="13"/>
  <c r="M309" i="16" l="1"/>
  <c r="T309" i="16" s="1"/>
  <c r="N309" i="16"/>
  <c r="O309" i="16" s="1"/>
  <c r="S309" i="16"/>
  <c r="A1138" i="13"/>
  <c r="U1137" i="13"/>
  <c r="Y241" i="13"/>
  <c r="B242" i="13" s="1"/>
  <c r="Z241" i="13"/>
  <c r="H242" i="13" s="1"/>
  <c r="AA241" i="13"/>
  <c r="R309" i="16" l="1"/>
  <c r="V309" i="16"/>
  <c r="Y309" i="16" s="1"/>
  <c r="W309" i="16"/>
  <c r="Z309" i="16" s="1"/>
  <c r="X309" i="16"/>
  <c r="AA309" i="16" s="1"/>
  <c r="C242" i="13"/>
  <c r="E242" i="13" s="1"/>
  <c r="A1139" i="13"/>
  <c r="U1138" i="13"/>
  <c r="G242" i="13"/>
  <c r="I242" i="13"/>
  <c r="D242" i="13"/>
  <c r="D310" i="16" l="1"/>
  <c r="I310" i="16"/>
  <c r="C310" i="16"/>
  <c r="H310" i="16"/>
  <c r="B310" i="16"/>
  <c r="G310" i="16"/>
  <c r="F242" i="13"/>
  <c r="A1140" i="13"/>
  <c r="U1139" i="13"/>
  <c r="J242" i="13"/>
  <c r="L242" i="13" s="1"/>
  <c r="K242" i="13"/>
  <c r="P242" i="13"/>
  <c r="Q242" i="13"/>
  <c r="AB241" i="13"/>
  <c r="N242" i="13" l="1"/>
  <c r="M242" i="13"/>
  <c r="F310" i="16"/>
  <c r="J310" i="16"/>
  <c r="L310" i="16" s="1"/>
  <c r="E310" i="16"/>
  <c r="P310" i="16"/>
  <c r="Q310" i="16"/>
  <c r="K310" i="16"/>
  <c r="AB309" i="16"/>
  <c r="O242" i="13"/>
  <c r="A1141" i="13"/>
  <c r="U1140" i="13"/>
  <c r="N310" i="16" l="1"/>
  <c r="O310" i="16" s="1"/>
  <c r="M310" i="16"/>
  <c r="S310" i="16" s="1"/>
  <c r="V242" i="13"/>
  <c r="A1142" i="13"/>
  <c r="U1141" i="13"/>
  <c r="S242" i="13"/>
  <c r="T242" i="13"/>
  <c r="R242" i="13"/>
  <c r="R310" i="16" l="1"/>
  <c r="T310" i="16"/>
  <c r="W310" i="16"/>
  <c r="Z310" i="16" s="1"/>
  <c r="X310" i="16"/>
  <c r="AA310" i="16" s="1"/>
  <c r="V310" i="16"/>
  <c r="Y310" i="16" s="1"/>
  <c r="X242" i="13"/>
  <c r="AA242" i="13" s="1"/>
  <c r="I243" i="13" s="1"/>
  <c r="W242" i="13"/>
  <c r="Z242" i="13" s="1"/>
  <c r="A1143" i="13"/>
  <c r="U1142" i="13"/>
  <c r="Y242" i="13"/>
  <c r="G311" i="16" l="1"/>
  <c r="B311" i="16"/>
  <c r="D311" i="16"/>
  <c r="I311" i="16"/>
  <c r="H311" i="16"/>
  <c r="C311" i="16"/>
  <c r="A1144" i="13"/>
  <c r="U1143" i="13"/>
  <c r="D243" i="13"/>
  <c r="P243" i="13" s="1"/>
  <c r="B243" i="13"/>
  <c r="G243" i="13"/>
  <c r="H243" i="13"/>
  <c r="C243" i="13"/>
  <c r="P311" i="16" l="1"/>
  <c r="K311" i="16"/>
  <c r="Q311" i="16"/>
  <c r="AB310" i="16"/>
  <c r="F311" i="16"/>
  <c r="E311" i="16"/>
  <c r="J311" i="16"/>
  <c r="L311" i="16" s="1"/>
  <c r="A1145" i="13"/>
  <c r="U1144" i="13"/>
  <c r="AB242" i="13"/>
  <c r="Q243" i="13"/>
  <c r="F243" i="13"/>
  <c r="J243" i="13"/>
  <c r="L243" i="13" s="1"/>
  <c r="E243" i="13"/>
  <c r="M311" i="16" l="1"/>
  <c r="T311" i="16" s="1"/>
  <c r="N311" i="16"/>
  <c r="O311" i="16" s="1"/>
  <c r="K243" i="13"/>
  <c r="A1146" i="13"/>
  <c r="U1145" i="13"/>
  <c r="S311" i="16" l="1"/>
  <c r="R311" i="16"/>
  <c r="M243" i="13"/>
  <c r="S243" i="13" s="1"/>
  <c r="N243" i="13"/>
  <c r="O243" i="13" s="1"/>
  <c r="W243" i="13" s="1"/>
  <c r="V311" i="16"/>
  <c r="W311" i="16"/>
  <c r="Z311" i="16" s="1"/>
  <c r="X311" i="16"/>
  <c r="AA311" i="16" s="1"/>
  <c r="A1147" i="13"/>
  <c r="U1146" i="13"/>
  <c r="Y311" i="16" l="1"/>
  <c r="I312" i="16"/>
  <c r="D312" i="16"/>
  <c r="C312" i="16"/>
  <c r="H312" i="16"/>
  <c r="B312" i="16"/>
  <c r="G312" i="16"/>
  <c r="T243" i="13"/>
  <c r="R243" i="13"/>
  <c r="X243" i="13"/>
  <c r="A1148" i="13"/>
  <c r="U1147" i="13"/>
  <c r="V243" i="13"/>
  <c r="Z243" i="13"/>
  <c r="J312" i="16" l="1"/>
  <c r="L312" i="16" s="1"/>
  <c r="F312" i="16"/>
  <c r="P312" i="16"/>
  <c r="Q312" i="16"/>
  <c r="K312" i="16"/>
  <c r="AB311" i="16"/>
  <c r="E312" i="16"/>
  <c r="Y243" i="13"/>
  <c r="G244" i="13" s="1"/>
  <c r="AA243" i="13"/>
  <c r="I244" i="13" s="1"/>
  <c r="A1149" i="13"/>
  <c r="U1148" i="13"/>
  <c r="H244" i="13"/>
  <c r="C244" i="13"/>
  <c r="N312" i="16" l="1"/>
  <c r="O312" i="16" s="1"/>
  <c r="M312" i="16"/>
  <c r="T312" i="16" s="1"/>
  <c r="B244" i="13"/>
  <c r="F244" i="13" s="1"/>
  <c r="D244" i="13"/>
  <c r="AB243" i="13" s="1"/>
  <c r="A1150" i="13"/>
  <c r="U1149" i="13"/>
  <c r="J244" i="13"/>
  <c r="L244" i="13" s="1"/>
  <c r="R312" i="16" l="1"/>
  <c r="S312" i="16"/>
  <c r="X312" i="16"/>
  <c r="AA312" i="16" s="1"/>
  <c r="W312" i="16"/>
  <c r="V312" i="16"/>
  <c r="Y312" i="16" s="1"/>
  <c r="E244" i="13"/>
  <c r="P244" i="13"/>
  <c r="Q244" i="13"/>
  <c r="K244" i="13"/>
  <c r="A1151" i="13"/>
  <c r="U1150" i="13"/>
  <c r="Z312" i="16" l="1"/>
  <c r="N244" i="13"/>
  <c r="O244" i="13" s="1"/>
  <c r="M244" i="13"/>
  <c r="G313" i="16"/>
  <c r="B313" i="16"/>
  <c r="H313" i="16"/>
  <c r="C313" i="16"/>
  <c r="D313" i="16"/>
  <c r="I313" i="16"/>
  <c r="A1152" i="13"/>
  <c r="U1151" i="13"/>
  <c r="F313" i="16" l="1"/>
  <c r="E313" i="16"/>
  <c r="P313" i="16"/>
  <c r="K313" i="16"/>
  <c r="Q313" i="16"/>
  <c r="AB312" i="16"/>
  <c r="J313" i="16"/>
  <c r="L313" i="16" s="1"/>
  <c r="A1153" i="13"/>
  <c r="U1152" i="13"/>
  <c r="S244" i="13"/>
  <c r="T244" i="13"/>
  <c r="R244" i="13"/>
  <c r="W244" i="13"/>
  <c r="X244" i="13"/>
  <c r="V244" i="13"/>
  <c r="M313" i="16" l="1"/>
  <c r="R313" i="16" s="1"/>
  <c r="N313" i="16"/>
  <c r="O313" i="16" s="1"/>
  <c r="A1154" i="13"/>
  <c r="U1153" i="13"/>
  <c r="Y244" i="13"/>
  <c r="AA244" i="13"/>
  <c r="Z244" i="13"/>
  <c r="T313" i="16" l="1"/>
  <c r="S313" i="16"/>
  <c r="V313" i="16"/>
  <c r="Y313" i="16" s="1"/>
  <c r="W313" i="16"/>
  <c r="Z313" i="16" s="1"/>
  <c r="X313" i="16"/>
  <c r="AA313" i="16" s="1"/>
  <c r="A1155" i="13"/>
  <c r="U1154" i="13"/>
  <c r="C245" i="13"/>
  <c r="H245" i="13"/>
  <c r="D245" i="13"/>
  <c r="I245" i="13"/>
  <c r="B245" i="13"/>
  <c r="G245" i="13"/>
  <c r="D314" i="16" l="1"/>
  <c r="I314" i="16"/>
  <c r="B314" i="16"/>
  <c r="G314" i="16"/>
  <c r="C314" i="16"/>
  <c r="H314" i="16"/>
  <c r="A1156" i="13"/>
  <c r="U1155" i="13"/>
  <c r="E245" i="13"/>
  <c r="P245" i="13"/>
  <c r="Q245" i="13"/>
  <c r="AB244" i="13"/>
  <c r="J245" i="13"/>
  <c r="L245" i="13" s="1"/>
  <c r="F245" i="13"/>
  <c r="J314" i="16" l="1"/>
  <c r="L314" i="16" s="1"/>
  <c r="E314" i="16"/>
  <c r="F314" i="16"/>
  <c r="P314" i="16"/>
  <c r="Q314" i="16"/>
  <c r="K314" i="16"/>
  <c r="AB313" i="16"/>
  <c r="K245" i="13"/>
  <c r="A1157" i="13"/>
  <c r="U1156" i="13"/>
  <c r="N314" i="16" l="1"/>
  <c r="O314" i="16" s="1"/>
  <c r="M314" i="16"/>
  <c r="R314" i="16" s="1"/>
  <c r="M245" i="13"/>
  <c r="N245" i="13"/>
  <c r="O245" i="13" s="1"/>
  <c r="A1158" i="13"/>
  <c r="U1158" i="13" s="1"/>
  <c r="U1157" i="13"/>
  <c r="S314" i="16" l="1"/>
  <c r="T314" i="16"/>
  <c r="W314" i="16"/>
  <c r="Z314" i="16" s="1"/>
  <c r="X314" i="16"/>
  <c r="AA314" i="16" s="1"/>
  <c r="V314" i="16"/>
  <c r="Y314" i="16" s="1"/>
  <c r="S245" i="13"/>
  <c r="T245" i="13"/>
  <c r="R245" i="13"/>
  <c r="W245" i="13"/>
  <c r="X245" i="13"/>
  <c r="V245" i="13"/>
  <c r="D315" i="16" l="1"/>
  <c r="I315" i="16"/>
  <c r="G315" i="16"/>
  <c r="B315" i="16"/>
  <c r="H315" i="16"/>
  <c r="C315" i="16"/>
  <c r="Y245" i="13"/>
  <c r="B246" i="13" s="1"/>
  <c r="Z245" i="13"/>
  <c r="H246" i="13" s="1"/>
  <c r="AA245" i="13"/>
  <c r="F315" i="16" l="1"/>
  <c r="E315" i="16"/>
  <c r="J315" i="16"/>
  <c r="L315" i="16" s="1"/>
  <c r="P315" i="16"/>
  <c r="Q315" i="16"/>
  <c r="K315" i="16"/>
  <c r="AB314" i="16"/>
  <c r="C246" i="13"/>
  <c r="E246" i="13" s="1"/>
  <c r="G246" i="13"/>
  <c r="D246" i="13"/>
  <c r="I246" i="13"/>
  <c r="M315" i="16" l="1"/>
  <c r="T315" i="16" s="1"/>
  <c r="N315" i="16"/>
  <c r="O315" i="16" s="1"/>
  <c r="J246" i="13"/>
  <c r="L246" i="13" s="1"/>
  <c r="F246" i="13"/>
  <c r="K246" i="13"/>
  <c r="P246" i="13"/>
  <c r="Q246" i="13"/>
  <c r="AB245" i="13"/>
  <c r="S315" i="16" l="1"/>
  <c r="R315" i="16"/>
  <c r="N246" i="13"/>
  <c r="O246" i="13" s="1"/>
  <c r="M246" i="13"/>
  <c r="S246" i="13" s="1"/>
  <c r="V315" i="16"/>
  <c r="Y315" i="16" s="1"/>
  <c r="X315" i="16"/>
  <c r="AA315" i="16" s="1"/>
  <c r="W315" i="16"/>
  <c r="Z315" i="16" s="1"/>
  <c r="H316" i="16" l="1"/>
  <c r="C316" i="16"/>
  <c r="D316" i="16"/>
  <c r="I316" i="16"/>
  <c r="G316" i="16"/>
  <c r="B316" i="16"/>
  <c r="X246" i="13"/>
  <c r="T246" i="13"/>
  <c r="R246" i="13"/>
  <c r="E316" i="16" l="1"/>
  <c r="P316" i="16"/>
  <c r="Q316" i="16"/>
  <c r="K316" i="16"/>
  <c r="AB315" i="16"/>
  <c r="F316" i="16"/>
  <c r="J316" i="16"/>
  <c r="L316" i="16" s="1"/>
  <c r="V246" i="13"/>
  <c r="Y246" i="13" s="1"/>
  <c r="B247" i="13" s="1"/>
  <c r="AA246" i="13"/>
  <c r="I247" i="13" s="1"/>
  <c r="W246" i="13"/>
  <c r="Z246" i="13" s="1"/>
  <c r="C247" i="13" s="1"/>
  <c r="N316" i="16" l="1"/>
  <c r="O316" i="16" s="1"/>
  <c r="M316" i="16"/>
  <c r="T316" i="16" s="1"/>
  <c r="D247" i="13"/>
  <c r="Q247" i="13" s="1"/>
  <c r="E247" i="13"/>
  <c r="H247" i="13"/>
  <c r="F247" i="13"/>
  <c r="G247" i="13"/>
  <c r="R316" i="16" l="1"/>
  <c r="S316" i="16"/>
  <c r="X316" i="16"/>
  <c r="AA316" i="16" s="1"/>
  <c r="W316" i="16"/>
  <c r="Z316" i="16" s="1"/>
  <c r="V316" i="16"/>
  <c r="Y316" i="16" s="1"/>
  <c r="AB246" i="13"/>
  <c r="P247" i="13"/>
  <c r="J247" i="13"/>
  <c r="L247" i="13" s="1"/>
  <c r="B317" i="16" l="1"/>
  <c r="G317" i="16"/>
  <c r="H317" i="16"/>
  <c r="C317" i="16"/>
  <c r="I317" i="16"/>
  <c r="D317" i="16"/>
  <c r="K247" i="13"/>
  <c r="M247" i="13" l="1"/>
  <c r="S247" i="13" s="1"/>
  <c r="N247" i="13"/>
  <c r="O247" i="13" s="1"/>
  <c r="P317" i="16"/>
  <c r="Q317" i="16"/>
  <c r="K317" i="16"/>
  <c r="AB316" i="16"/>
  <c r="F317" i="16"/>
  <c r="J317" i="16"/>
  <c r="L317" i="16" s="1"/>
  <c r="E317" i="16"/>
  <c r="M317" i="16" l="1"/>
  <c r="T317" i="16" s="1"/>
  <c r="N317" i="16"/>
  <c r="O317" i="16" s="1"/>
  <c r="T247" i="13"/>
  <c r="R247" i="13"/>
  <c r="X247" i="13"/>
  <c r="W247" i="13"/>
  <c r="Z247" i="13" s="1"/>
  <c r="H248" i="13" s="1"/>
  <c r="V247" i="13"/>
  <c r="Y247" i="13" s="1"/>
  <c r="B248" i="13" s="1"/>
  <c r="R317" i="16"/>
  <c r="AA247" i="13" l="1"/>
  <c r="D248" i="13" s="1"/>
  <c r="S317" i="16"/>
  <c r="I248" i="13"/>
  <c r="V317" i="16"/>
  <c r="Y317" i="16" s="1"/>
  <c r="W317" i="16"/>
  <c r="Z317" i="16" s="1"/>
  <c r="X317" i="16"/>
  <c r="AA317" i="16" s="1"/>
  <c r="G248" i="13"/>
  <c r="C248" i="13"/>
  <c r="F248" i="13" s="1"/>
  <c r="P248" i="13" l="1"/>
  <c r="Q248" i="13"/>
  <c r="AB247" i="13"/>
  <c r="H318" i="16"/>
  <c r="C318" i="16"/>
  <c r="D318" i="16"/>
  <c r="I318" i="16"/>
  <c r="B318" i="16"/>
  <c r="G318" i="16"/>
  <c r="J248" i="13"/>
  <c r="L248" i="13" s="1"/>
  <c r="E248" i="13"/>
  <c r="J318" i="16" l="1"/>
  <c r="L318" i="16" s="1"/>
  <c r="F318" i="16"/>
  <c r="P318" i="16"/>
  <c r="Q318" i="16"/>
  <c r="K318" i="16"/>
  <c r="AB317" i="16"/>
  <c r="E318" i="16"/>
  <c r="K248" i="13"/>
  <c r="N318" i="16" l="1"/>
  <c r="O318" i="16" s="1"/>
  <c r="M318" i="16"/>
  <c r="S318" i="16" s="1"/>
  <c r="N248" i="13"/>
  <c r="O248" i="13" s="1"/>
  <c r="M248" i="13"/>
  <c r="T248" i="13" s="1"/>
  <c r="R318" i="16" l="1"/>
  <c r="T318" i="16"/>
  <c r="X248" i="13"/>
  <c r="AA248" i="13" s="1"/>
  <c r="V248" i="13"/>
  <c r="W248" i="13"/>
  <c r="X318" i="16"/>
  <c r="W318" i="16"/>
  <c r="Z318" i="16" s="1"/>
  <c r="V318" i="16"/>
  <c r="R248" i="13"/>
  <c r="S248" i="13"/>
  <c r="AA318" i="16" l="1"/>
  <c r="I319" i="16" s="1"/>
  <c r="Y318" i="16"/>
  <c r="G319" i="16" s="1"/>
  <c r="D249" i="13"/>
  <c r="I249" i="13"/>
  <c r="Z248" i="13"/>
  <c r="C249" i="13" s="1"/>
  <c r="Y248" i="13"/>
  <c r="G249" i="13" s="1"/>
  <c r="C319" i="16"/>
  <c r="H319" i="16"/>
  <c r="H249" i="13"/>
  <c r="D319" i="16" l="1"/>
  <c r="P319" i="16" s="1"/>
  <c r="B319" i="16"/>
  <c r="B249" i="13"/>
  <c r="E249" i="13" s="1"/>
  <c r="AB248" i="13"/>
  <c r="P249" i="13"/>
  <c r="Q249" i="13"/>
  <c r="Q319" i="16"/>
  <c r="K319" i="16"/>
  <c r="AB318" i="16"/>
  <c r="J319" i="16"/>
  <c r="L319" i="16" s="1"/>
  <c r="F319" i="16"/>
  <c r="E319" i="16"/>
  <c r="J249" i="13"/>
  <c r="L249" i="13" s="1"/>
  <c r="M319" i="16" l="1"/>
  <c r="S319" i="16" s="1"/>
  <c r="N319" i="16"/>
  <c r="O319" i="16" s="1"/>
  <c r="F249" i="13"/>
  <c r="K249" i="13"/>
  <c r="R319" i="16" l="1"/>
  <c r="T319" i="16"/>
  <c r="M249" i="13"/>
  <c r="T249" i="13" s="1"/>
  <c r="N249" i="13"/>
  <c r="O249" i="13" s="1"/>
  <c r="X249" i="13" s="1"/>
  <c r="V319" i="16"/>
  <c r="Y319" i="16" s="1"/>
  <c r="W319" i="16"/>
  <c r="Z319" i="16" s="1"/>
  <c r="X319" i="16"/>
  <c r="AA319" i="16" s="1"/>
  <c r="S249" i="13" l="1"/>
  <c r="R249" i="13"/>
  <c r="I320" i="16"/>
  <c r="D320" i="16"/>
  <c r="H320" i="16"/>
  <c r="C320" i="16"/>
  <c r="B320" i="16"/>
  <c r="G320" i="16"/>
  <c r="V249" i="13"/>
  <c r="Y249" i="13" s="1"/>
  <c r="G250" i="13" s="1"/>
  <c r="AA249" i="13"/>
  <c r="I250" i="13" s="1"/>
  <c r="W249" i="13"/>
  <c r="Z249" i="13" l="1"/>
  <c r="H250" i="13" s="1"/>
  <c r="J250" i="13" s="1"/>
  <c r="L250" i="13" s="1"/>
  <c r="J320" i="16"/>
  <c r="L320" i="16" s="1"/>
  <c r="F320" i="16"/>
  <c r="P320" i="16"/>
  <c r="Q320" i="16"/>
  <c r="K320" i="16"/>
  <c r="AB319" i="16"/>
  <c r="E320" i="16"/>
  <c r="B250" i="13"/>
  <c r="D250" i="13"/>
  <c r="P250" i="13" s="1"/>
  <c r="C250" i="13"/>
  <c r="N320" i="16" l="1"/>
  <c r="O320" i="16" s="1"/>
  <c r="M320" i="16"/>
  <c r="S320" i="16" s="1"/>
  <c r="AB249" i="13"/>
  <c r="K250" i="13"/>
  <c r="Q250" i="13"/>
  <c r="F250" i="13"/>
  <c r="E250" i="13"/>
  <c r="R320" i="16" l="1"/>
  <c r="T320" i="16"/>
  <c r="N250" i="13"/>
  <c r="O250" i="13" s="1"/>
  <c r="X250" i="13" s="1"/>
  <c r="M250" i="13"/>
  <c r="S250" i="13" s="1"/>
  <c r="W320" i="16"/>
  <c r="Z320" i="16" s="1"/>
  <c r="X320" i="16"/>
  <c r="AA320" i="16" s="1"/>
  <c r="V320" i="16"/>
  <c r="Y320" i="16" s="1"/>
  <c r="T250" i="13" l="1"/>
  <c r="AA250" i="13" s="1"/>
  <c r="D251" i="13" s="1"/>
  <c r="AB250" i="13" s="1"/>
  <c r="R250" i="13"/>
  <c r="B321" i="16"/>
  <c r="G321" i="16"/>
  <c r="D321" i="16"/>
  <c r="I321" i="16"/>
  <c r="H321" i="16"/>
  <c r="C321" i="16"/>
  <c r="V250" i="13"/>
  <c r="W250" i="13"/>
  <c r="Z250" i="13" s="1"/>
  <c r="H251" i="13" s="1"/>
  <c r="Y250" i="13" l="1"/>
  <c r="G251" i="13" s="1"/>
  <c r="P321" i="16"/>
  <c r="Q321" i="16"/>
  <c r="K321" i="16"/>
  <c r="AB320" i="16"/>
  <c r="F321" i="16"/>
  <c r="J321" i="16"/>
  <c r="L321" i="16" s="1"/>
  <c r="E321" i="16"/>
  <c r="Q251" i="13"/>
  <c r="P251" i="13"/>
  <c r="C251" i="13"/>
  <c r="I251" i="13"/>
  <c r="J251" i="13" s="1"/>
  <c r="L251" i="13" s="1"/>
  <c r="B251" i="13"/>
  <c r="M321" i="16" l="1"/>
  <c r="T321" i="16" s="1"/>
  <c r="N321" i="16"/>
  <c r="O321" i="16" s="1"/>
  <c r="E251" i="13"/>
  <c r="K251" i="13"/>
  <c r="F251" i="13"/>
  <c r="S321" i="16" l="1"/>
  <c r="R321" i="16"/>
  <c r="M251" i="13"/>
  <c r="T251" i="13" s="1"/>
  <c r="N251" i="13"/>
  <c r="W321" i="16"/>
  <c r="Z321" i="16" s="1"/>
  <c r="V321" i="16"/>
  <c r="Y321" i="16" s="1"/>
  <c r="X321" i="16"/>
  <c r="AA321" i="16" s="1"/>
  <c r="O251" i="13"/>
  <c r="W251" i="13" s="1"/>
  <c r="I322" i="16" l="1"/>
  <c r="D322" i="16"/>
  <c r="B322" i="16"/>
  <c r="G322" i="16"/>
  <c r="C322" i="16"/>
  <c r="H322" i="16"/>
  <c r="X251" i="13"/>
  <c r="AA251" i="13" s="1"/>
  <c r="D252" i="13" s="1"/>
  <c r="AB251" i="13" s="1"/>
  <c r="V251" i="13"/>
  <c r="S251" i="13"/>
  <c r="Z251" i="13" s="1"/>
  <c r="H252" i="13" s="1"/>
  <c r="R251" i="13"/>
  <c r="J322" i="16" l="1"/>
  <c r="L322" i="16" s="1"/>
  <c r="E322" i="16"/>
  <c r="P322" i="16"/>
  <c r="Q322" i="16"/>
  <c r="K322" i="16"/>
  <c r="AB321" i="16"/>
  <c r="F322" i="16"/>
  <c r="Y251" i="13"/>
  <c r="G252" i="13" s="1"/>
  <c r="Q252" i="13"/>
  <c r="C252" i="13"/>
  <c r="I252" i="13"/>
  <c r="P252" i="13"/>
  <c r="N322" i="16" l="1"/>
  <c r="O322" i="16" s="1"/>
  <c r="M322" i="16"/>
  <c r="S322" i="16" s="1"/>
  <c r="B252" i="13"/>
  <c r="E252" i="13" s="1"/>
  <c r="J252" i="13"/>
  <c r="L252" i="13" s="1"/>
  <c r="R322" i="16" l="1"/>
  <c r="T322" i="16"/>
  <c r="W322" i="16"/>
  <c r="Z322" i="16" s="1"/>
  <c r="X322" i="16"/>
  <c r="AA322" i="16" s="1"/>
  <c r="V322" i="16"/>
  <c r="Y322" i="16" s="1"/>
  <c r="K252" i="13"/>
  <c r="F252" i="13"/>
  <c r="N252" i="13" l="1"/>
  <c r="O252" i="13" s="1"/>
  <c r="M252" i="13"/>
  <c r="R252" i="13" s="1"/>
  <c r="G323" i="16"/>
  <c r="B323" i="16"/>
  <c r="H323" i="16"/>
  <c r="C323" i="16"/>
  <c r="D323" i="16"/>
  <c r="I323" i="16"/>
  <c r="X252" i="13" l="1"/>
  <c r="V252" i="13"/>
  <c r="Y252" i="13" s="1"/>
  <c r="G253" i="13" s="1"/>
  <c r="W252" i="13"/>
  <c r="T252" i="13"/>
  <c r="F323" i="16"/>
  <c r="E323" i="16"/>
  <c r="P323" i="16"/>
  <c r="Q323" i="16"/>
  <c r="K323" i="16"/>
  <c r="AB322" i="16"/>
  <c r="J323" i="16"/>
  <c r="L323" i="16" s="1"/>
  <c r="S252" i="13"/>
  <c r="Z252" i="13" s="1"/>
  <c r="M323" i="16" l="1"/>
  <c r="T323" i="16" s="1"/>
  <c r="N323" i="16"/>
  <c r="O323" i="16" s="1"/>
  <c r="AA252" i="13"/>
  <c r="B253" i="13"/>
  <c r="C253" i="13"/>
  <c r="H253" i="13"/>
  <c r="S323" i="16" l="1"/>
  <c r="R323" i="16"/>
  <c r="I253" i="13"/>
  <c r="J253" i="13" s="1"/>
  <c r="L253" i="13" s="1"/>
  <c r="D253" i="13"/>
  <c r="V323" i="16"/>
  <c r="X323" i="16"/>
  <c r="AA323" i="16" s="1"/>
  <c r="W323" i="16"/>
  <c r="Z323" i="16" s="1"/>
  <c r="E253" i="13"/>
  <c r="F253" i="13"/>
  <c r="Y323" i="16" l="1"/>
  <c r="B324" i="16" s="1"/>
  <c r="P253" i="13"/>
  <c r="Q253" i="13"/>
  <c r="AB252" i="13"/>
  <c r="K253" i="13"/>
  <c r="C324" i="16"/>
  <c r="H324" i="16"/>
  <c r="D324" i="16"/>
  <c r="I324" i="16"/>
  <c r="G324" i="16" l="1"/>
  <c r="M253" i="13"/>
  <c r="N253" i="13"/>
  <c r="O253" i="13" s="1"/>
  <c r="W253" i="13" s="1"/>
  <c r="E324" i="16"/>
  <c r="J324" i="16"/>
  <c r="L324" i="16" s="1"/>
  <c r="P324" i="16"/>
  <c r="Q324" i="16"/>
  <c r="K324" i="16"/>
  <c r="AB323" i="16"/>
  <c r="F324" i="16"/>
  <c r="N324" i="16" l="1"/>
  <c r="O324" i="16" s="1"/>
  <c r="M324" i="16"/>
  <c r="R324" i="16" s="1"/>
  <c r="V253" i="13"/>
  <c r="X253" i="13"/>
  <c r="R253" i="13"/>
  <c r="Y253" i="13" s="1"/>
  <c r="S253" i="13"/>
  <c r="Z253" i="13" s="1"/>
  <c r="H254" i="13" s="1"/>
  <c r="T253" i="13"/>
  <c r="AA253" i="13" l="1"/>
  <c r="D254" i="13" s="1"/>
  <c r="AB253" i="13" s="1"/>
  <c r="S324" i="16"/>
  <c r="T324" i="16"/>
  <c r="I254" i="13"/>
  <c r="B254" i="13"/>
  <c r="G254" i="13"/>
  <c r="C254" i="13"/>
  <c r="X324" i="16"/>
  <c r="AA324" i="16" s="1"/>
  <c r="W324" i="16"/>
  <c r="Z324" i="16" s="1"/>
  <c r="V324" i="16"/>
  <c r="Y324" i="16" s="1"/>
  <c r="F254" i="13" l="1"/>
  <c r="J254" i="13"/>
  <c r="L254" i="13" s="1"/>
  <c r="E254" i="13"/>
  <c r="Q254" i="13"/>
  <c r="P254" i="13"/>
  <c r="B325" i="16"/>
  <c r="G325" i="16"/>
  <c r="I325" i="16"/>
  <c r="D325" i="16"/>
  <c r="H325" i="16"/>
  <c r="C325" i="16"/>
  <c r="K254" i="13"/>
  <c r="N254" i="13" l="1"/>
  <c r="O254" i="13" s="1"/>
  <c r="M254" i="13"/>
  <c r="R254" i="13" s="1"/>
  <c r="P325" i="16"/>
  <c r="Q325" i="16"/>
  <c r="K325" i="16"/>
  <c r="AB324" i="16"/>
  <c r="F325" i="16"/>
  <c r="J325" i="16"/>
  <c r="L325" i="16" s="1"/>
  <c r="E325" i="16"/>
  <c r="M325" i="16" l="1"/>
  <c r="T325" i="16" s="1"/>
  <c r="N325" i="16"/>
  <c r="O325" i="16" s="1"/>
  <c r="X254" i="13"/>
  <c r="V254" i="13"/>
  <c r="Y254" i="13" s="1"/>
  <c r="B255" i="13" s="1"/>
  <c r="W254" i="13"/>
  <c r="S254" i="13"/>
  <c r="T254" i="13"/>
  <c r="AA254" i="13" s="1"/>
  <c r="I255" i="13" s="1"/>
  <c r="S325" i="16" l="1"/>
  <c r="R325" i="16"/>
  <c r="Z254" i="13"/>
  <c r="H255" i="13" s="1"/>
  <c r="D255" i="13"/>
  <c r="AB254" i="13" s="1"/>
  <c r="V325" i="16"/>
  <c r="W325" i="16"/>
  <c r="X325" i="16"/>
  <c r="AA325" i="16" s="1"/>
  <c r="C255" i="13"/>
  <c r="E255" i="13" s="1"/>
  <c r="G255" i="13"/>
  <c r="Q255" i="13"/>
  <c r="P255" i="13" l="1"/>
  <c r="Y325" i="16"/>
  <c r="Z325" i="16"/>
  <c r="I326" i="16"/>
  <c r="D326" i="16"/>
  <c r="C326" i="16"/>
  <c r="H326" i="16"/>
  <c r="B326" i="16"/>
  <c r="G326" i="16"/>
  <c r="F255" i="13"/>
  <c r="J255" i="13"/>
  <c r="L255" i="13" s="1"/>
  <c r="F326" i="16" l="1"/>
  <c r="J326" i="16"/>
  <c r="L326" i="16" s="1"/>
  <c r="P326" i="16"/>
  <c r="Q326" i="16"/>
  <c r="K326" i="16"/>
  <c r="AB325" i="16"/>
  <c r="E326" i="16"/>
  <c r="K255" i="13"/>
  <c r="N326" i="16" l="1"/>
  <c r="O326" i="16" s="1"/>
  <c r="M326" i="16"/>
  <c r="R326" i="16" s="1"/>
  <c r="M255" i="13"/>
  <c r="T255" i="13" s="1"/>
  <c r="N255" i="13"/>
  <c r="O255" i="13" s="1"/>
  <c r="T326" i="16" l="1"/>
  <c r="S326" i="16"/>
  <c r="S255" i="13"/>
  <c r="X255" i="13"/>
  <c r="AA255" i="13" s="1"/>
  <c r="D256" i="13" s="1"/>
  <c r="P256" i="13" s="1"/>
  <c r="V255" i="13"/>
  <c r="Y255" i="13" s="1"/>
  <c r="G256" i="13" s="1"/>
  <c r="W255" i="13"/>
  <c r="Z255" i="13" s="1"/>
  <c r="C256" i="13" s="1"/>
  <c r="R255" i="13"/>
  <c r="X326" i="16"/>
  <c r="AA326" i="16" s="1"/>
  <c r="W326" i="16"/>
  <c r="Z326" i="16" s="1"/>
  <c r="V326" i="16"/>
  <c r="Y326" i="16" s="1"/>
  <c r="AB255" i="13" l="1"/>
  <c r="I256" i="13"/>
  <c r="Q256" i="13"/>
  <c r="H256" i="13"/>
  <c r="G327" i="16"/>
  <c r="B327" i="16"/>
  <c r="H327" i="16"/>
  <c r="C327" i="16"/>
  <c r="D327" i="16"/>
  <c r="I327" i="16"/>
  <c r="B256" i="13"/>
  <c r="F256" i="13" s="1"/>
  <c r="J256" i="13" l="1"/>
  <c r="L256" i="13" s="1"/>
  <c r="F327" i="16"/>
  <c r="E327" i="16"/>
  <c r="P327" i="16"/>
  <c r="Q327" i="16"/>
  <c r="K327" i="16"/>
  <c r="AB326" i="16"/>
  <c r="J327" i="16"/>
  <c r="L327" i="16" s="1"/>
  <c r="E256" i="13"/>
  <c r="K256" i="13"/>
  <c r="M327" i="16" l="1"/>
  <c r="T327" i="16" s="1"/>
  <c r="N327" i="16"/>
  <c r="O327" i="16" s="1"/>
  <c r="N256" i="13"/>
  <c r="O256" i="13" s="1"/>
  <c r="W256" i="13" s="1"/>
  <c r="M256" i="13"/>
  <c r="T256" i="13" s="1"/>
  <c r="S327" i="16" l="1"/>
  <c r="R327" i="16"/>
  <c r="S256" i="13"/>
  <c r="Z256" i="13" s="1"/>
  <c r="H257" i="13" s="1"/>
  <c r="R256" i="13"/>
  <c r="V327" i="16"/>
  <c r="Y327" i="16" s="1"/>
  <c r="W327" i="16"/>
  <c r="Z327" i="16" s="1"/>
  <c r="X327" i="16"/>
  <c r="AA327" i="16" s="1"/>
  <c r="V256" i="13"/>
  <c r="Y256" i="13" s="1"/>
  <c r="X256" i="13"/>
  <c r="AA256" i="13" s="1"/>
  <c r="D257" i="13" s="1"/>
  <c r="P257" i="13" s="1"/>
  <c r="D328" i="16" l="1"/>
  <c r="I328" i="16"/>
  <c r="C328" i="16"/>
  <c r="H328" i="16"/>
  <c r="B328" i="16"/>
  <c r="G328" i="16"/>
  <c r="I257" i="13"/>
  <c r="Q257" i="13"/>
  <c r="B257" i="13"/>
  <c r="G257" i="13"/>
  <c r="C257" i="13"/>
  <c r="AB256" i="13"/>
  <c r="F328" i="16" l="1"/>
  <c r="J328" i="16"/>
  <c r="L328" i="16" s="1"/>
  <c r="E328" i="16"/>
  <c r="P328" i="16"/>
  <c r="Q328" i="16"/>
  <c r="K328" i="16"/>
  <c r="AB327" i="16"/>
  <c r="E257" i="13"/>
  <c r="F257" i="13"/>
  <c r="J257" i="13"/>
  <c r="L257" i="13" s="1"/>
  <c r="K257" i="13"/>
  <c r="N328" i="16" l="1"/>
  <c r="O328" i="16" s="1"/>
  <c r="M328" i="16"/>
  <c r="T328" i="16" s="1"/>
  <c r="M257" i="13"/>
  <c r="T257" i="13" s="1"/>
  <c r="N257" i="13"/>
  <c r="O257" i="13" s="1"/>
  <c r="X257" i="13" s="1"/>
  <c r="R328" i="16" l="1"/>
  <c r="S328" i="16"/>
  <c r="R257" i="13"/>
  <c r="S257" i="13"/>
  <c r="V257" i="13"/>
  <c r="Y257" i="13" s="1"/>
  <c r="G258" i="13" s="1"/>
  <c r="W257" i="13"/>
  <c r="Z257" i="13" s="1"/>
  <c r="AA257" i="13"/>
  <c r="D258" i="13" s="1"/>
  <c r="W328" i="16"/>
  <c r="Z328" i="16" s="1"/>
  <c r="X328" i="16"/>
  <c r="AA328" i="16" s="1"/>
  <c r="V328" i="16"/>
  <c r="Y328" i="16" s="1"/>
  <c r="H258" i="13" l="1"/>
  <c r="C258" i="13"/>
  <c r="I258" i="13"/>
  <c r="G329" i="16"/>
  <c r="B329" i="16"/>
  <c r="H329" i="16"/>
  <c r="C329" i="16"/>
  <c r="D329" i="16"/>
  <c r="I329" i="16"/>
  <c r="B258" i="13"/>
  <c r="Q258" i="13"/>
  <c r="AB257" i="13"/>
  <c r="P258" i="13"/>
  <c r="E258" i="13" l="1"/>
  <c r="J258" i="13"/>
  <c r="L258" i="13" s="1"/>
  <c r="F329" i="16"/>
  <c r="E329" i="16"/>
  <c r="P329" i="16"/>
  <c r="Q329" i="16"/>
  <c r="K329" i="16"/>
  <c r="AB328" i="16"/>
  <c r="J329" i="16"/>
  <c r="L329" i="16" s="1"/>
  <c r="F258" i="13"/>
  <c r="K258" i="13"/>
  <c r="M329" i="16" l="1"/>
  <c r="T329" i="16" s="1"/>
  <c r="N329" i="16"/>
  <c r="O329" i="16" s="1"/>
  <c r="N258" i="13"/>
  <c r="O258" i="13" s="1"/>
  <c r="M258" i="13"/>
  <c r="R258" i="13" s="1"/>
  <c r="S329" i="16" l="1"/>
  <c r="R329" i="16"/>
  <c r="S258" i="13"/>
  <c r="T258" i="13"/>
  <c r="W329" i="16"/>
  <c r="Z329" i="16" s="1"/>
  <c r="V329" i="16"/>
  <c r="Y329" i="16" s="1"/>
  <c r="X329" i="16"/>
  <c r="AA329" i="16" s="1"/>
  <c r="V258" i="13"/>
  <c r="Y258" i="13" s="1"/>
  <c r="W258" i="13"/>
  <c r="X258" i="13"/>
  <c r="AA258" i="13" s="1"/>
  <c r="Z258" i="13" l="1"/>
  <c r="H259" i="13" s="1"/>
  <c r="I330" i="16"/>
  <c r="D330" i="16"/>
  <c r="H330" i="16"/>
  <c r="C330" i="16"/>
  <c r="B330" i="16"/>
  <c r="G330" i="16"/>
  <c r="B259" i="13"/>
  <c r="G259" i="13"/>
  <c r="C259" i="13"/>
  <c r="I259" i="13"/>
  <c r="D259" i="13"/>
  <c r="F330" i="16" l="1"/>
  <c r="J330" i="16"/>
  <c r="L330" i="16" s="1"/>
  <c r="P330" i="16"/>
  <c r="Q330" i="16"/>
  <c r="K330" i="16"/>
  <c r="AB329" i="16"/>
  <c r="E330" i="16"/>
  <c r="F259" i="13"/>
  <c r="J259" i="13"/>
  <c r="L259" i="13" s="1"/>
  <c r="P259" i="13"/>
  <c r="AB258" i="13"/>
  <c r="K259" i="13"/>
  <c r="Q259" i="13"/>
  <c r="E259" i="13"/>
  <c r="N330" i="16" l="1"/>
  <c r="M330" i="16"/>
  <c r="R330" i="16" s="1"/>
  <c r="M259" i="13"/>
  <c r="T259" i="13" s="1"/>
  <c r="N259" i="13"/>
  <c r="O259" i="13" s="1"/>
  <c r="O330" i="16"/>
  <c r="T330" i="16"/>
  <c r="S330" i="16"/>
  <c r="S259" i="13" l="1"/>
  <c r="R259" i="13"/>
  <c r="W330" i="16"/>
  <c r="Z330" i="16" s="1"/>
  <c r="X330" i="16"/>
  <c r="AA330" i="16" s="1"/>
  <c r="V330" i="16"/>
  <c r="Y330" i="16" s="1"/>
  <c r="X259" i="13"/>
  <c r="AA259" i="13" s="1"/>
  <c r="W259" i="13"/>
  <c r="V259" i="13"/>
  <c r="Y259" i="13" l="1"/>
  <c r="Z259" i="13"/>
  <c r="C260" i="13" s="1"/>
  <c r="G331" i="16"/>
  <c r="B331" i="16"/>
  <c r="C331" i="16"/>
  <c r="H331" i="16"/>
  <c r="D331" i="16"/>
  <c r="I331" i="16"/>
  <c r="D260" i="13"/>
  <c r="I260" i="13"/>
  <c r="H260" i="13"/>
  <c r="B260" i="13"/>
  <c r="F260" i="13" s="1"/>
  <c r="G260" i="13"/>
  <c r="F331" i="16" l="1"/>
  <c r="E331" i="16"/>
  <c r="P331" i="16"/>
  <c r="Q331" i="16"/>
  <c r="K331" i="16"/>
  <c r="AB330" i="16"/>
  <c r="J331" i="16"/>
  <c r="L331" i="16" s="1"/>
  <c r="P260" i="13"/>
  <c r="AB259" i="13"/>
  <c r="Q260" i="13"/>
  <c r="J260" i="13"/>
  <c r="L260" i="13" s="1"/>
  <c r="E260" i="13"/>
  <c r="M331" i="16" l="1"/>
  <c r="R331" i="16" s="1"/>
  <c r="N331" i="16"/>
  <c r="O331" i="16" s="1"/>
  <c r="K260" i="13"/>
  <c r="T331" i="16" l="1"/>
  <c r="S331" i="16"/>
  <c r="N260" i="13"/>
  <c r="M260" i="13"/>
  <c r="S260" i="13" s="1"/>
  <c r="V331" i="16"/>
  <c r="Y331" i="16" s="1"/>
  <c r="X331" i="16"/>
  <c r="AA331" i="16" s="1"/>
  <c r="W331" i="16"/>
  <c r="Z331" i="16" s="1"/>
  <c r="O260" i="13"/>
  <c r="R260" i="13" l="1"/>
  <c r="T260" i="13"/>
  <c r="B332" i="16"/>
  <c r="G332" i="16"/>
  <c r="H332" i="16"/>
  <c r="C332" i="16"/>
  <c r="I332" i="16"/>
  <c r="D332" i="16"/>
  <c r="W260" i="13"/>
  <c r="Z260" i="13" s="1"/>
  <c r="V260" i="13"/>
  <c r="Y260" i="13" s="1"/>
  <c r="X260" i="13"/>
  <c r="AA260" i="13" s="1"/>
  <c r="I261" i="13" s="1"/>
  <c r="P332" i="16" l="1"/>
  <c r="Q332" i="16"/>
  <c r="K332" i="16"/>
  <c r="AB331" i="16"/>
  <c r="J332" i="16"/>
  <c r="L332" i="16" s="1"/>
  <c r="F332" i="16"/>
  <c r="E332" i="16"/>
  <c r="C261" i="13"/>
  <c r="H261" i="13"/>
  <c r="D261" i="13"/>
  <c r="Q261" i="13" s="1"/>
  <c r="G261" i="13"/>
  <c r="B261" i="13"/>
  <c r="N332" i="16" l="1"/>
  <c r="O332" i="16" s="1"/>
  <c r="M332" i="16"/>
  <c r="S332" i="16" s="1"/>
  <c r="P261" i="13"/>
  <c r="J261" i="13"/>
  <c r="L261" i="13" s="1"/>
  <c r="F261" i="13"/>
  <c r="E261" i="13"/>
  <c r="K261" i="13"/>
  <c r="AB260" i="13"/>
  <c r="R332" i="16" l="1"/>
  <c r="T332" i="16"/>
  <c r="M261" i="13"/>
  <c r="T261" i="13" s="1"/>
  <c r="N261" i="13"/>
  <c r="O261" i="13" s="1"/>
  <c r="X261" i="13" s="1"/>
  <c r="X332" i="16"/>
  <c r="W332" i="16"/>
  <c r="Z332" i="16" s="1"/>
  <c r="V332" i="16"/>
  <c r="Y332" i="16" s="1"/>
  <c r="AA332" i="16" l="1"/>
  <c r="I333" i="16" s="1"/>
  <c r="S261" i="13"/>
  <c r="R261" i="13"/>
  <c r="B333" i="16"/>
  <c r="G333" i="16"/>
  <c r="D333" i="16"/>
  <c r="C333" i="16"/>
  <c r="H333" i="16"/>
  <c r="V261" i="13"/>
  <c r="Y261" i="13" s="1"/>
  <c r="G262" i="13" s="1"/>
  <c r="AA261" i="13"/>
  <c r="I262" i="13" s="1"/>
  <c r="W261" i="13"/>
  <c r="Z261" i="13" l="1"/>
  <c r="P333" i="16"/>
  <c r="Q333" i="16"/>
  <c r="K333" i="16"/>
  <c r="AB332" i="16"/>
  <c r="J333" i="16"/>
  <c r="L333" i="16" s="1"/>
  <c r="F333" i="16"/>
  <c r="E333" i="16"/>
  <c r="D262" i="13"/>
  <c r="P262" i="13" s="1"/>
  <c r="B262" i="13"/>
  <c r="H262" i="13"/>
  <c r="J262" i="13" s="1"/>
  <c r="L262" i="13" s="1"/>
  <c r="C262" i="13"/>
  <c r="M333" i="16" l="1"/>
  <c r="R333" i="16" s="1"/>
  <c r="N333" i="16"/>
  <c r="O333" i="16" s="1"/>
  <c r="AB261" i="13"/>
  <c r="Q262" i="13"/>
  <c r="F262" i="13"/>
  <c r="E262" i="13"/>
  <c r="K262" i="13"/>
  <c r="T333" i="16" l="1"/>
  <c r="S333" i="16"/>
  <c r="N262" i="13"/>
  <c r="O262" i="13" s="1"/>
  <c r="V262" i="13" s="1"/>
  <c r="M262" i="13"/>
  <c r="T262" i="13" s="1"/>
  <c r="V333" i="16"/>
  <c r="Y333" i="16" s="1"/>
  <c r="W333" i="16"/>
  <c r="Z333" i="16" s="1"/>
  <c r="X333" i="16"/>
  <c r="AA333" i="16" s="1"/>
  <c r="S262" i="13" l="1"/>
  <c r="R262" i="13"/>
  <c r="Y262" i="13" s="1"/>
  <c r="G263" i="13" s="1"/>
  <c r="B334" i="16"/>
  <c r="G334" i="16"/>
  <c r="I334" i="16"/>
  <c r="D334" i="16"/>
  <c r="H334" i="16"/>
  <c r="C334" i="16"/>
  <c r="W262" i="13"/>
  <c r="Z262" i="13" s="1"/>
  <c r="H263" i="13" s="1"/>
  <c r="X262" i="13"/>
  <c r="AA262" i="13" s="1"/>
  <c r="I263" i="13" s="1"/>
  <c r="J334" i="16" l="1"/>
  <c r="L334" i="16" s="1"/>
  <c r="P334" i="16"/>
  <c r="Q334" i="16"/>
  <c r="K334" i="16"/>
  <c r="AB333" i="16"/>
  <c r="F334" i="16"/>
  <c r="E334" i="16"/>
  <c r="B263" i="13"/>
  <c r="C263" i="13"/>
  <c r="D263" i="13"/>
  <c r="P263" i="13" s="1"/>
  <c r="J263" i="13"/>
  <c r="L263" i="13" s="1"/>
  <c r="N334" i="16" l="1"/>
  <c r="O334" i="16" s="1"/>
  <c r="M334" i="16"/>
  <c r="T334" i="16" s="1"/>
  <c r="F263" i="13"/>
  <c r="E263" i="13"/>
  <c r="Q263" i="13"/>
  <c r="AB262" i="13"/>
  <c r="K263" i="13"/>
  <c r="R334" i="16" l="1"/>
  <c r="S334" i="16"/>
  <c r="N263" i="13"/>
  <c r="O263" i="13" s="1"/>
  <c r="W263" i="13" s="1"/>
  <c r="M263" i="13"/>
  <c r="R263" i="13" s="1"/>
  <c r="X334" i="16"/>
  <c r="AA334" i="16" s="1"/>
  <c r="W334" i="16"/>
  <c r="Z334" i="16" s="1"/>
  <c r="V334" i="16"/>
  <c r="Y334" i="16" s="1"/>
  <c r="B335" i="16" l="1"/>
  <c r="G335" i="16"/>
  <c r="I335" i="16"/>
  <c r="D335" i="16"/>
  <c r="C335" i="16"/>
  <c r="H335" i="16"/>
  <c r="V263" i="13"/>
  <c r="Y263" i="13" s="1"/>
  <c r="G264" i="13" s="1"/>
  <c r="X263" i="13"/>
  <c r="T263" i="13"/>
  <c r="S263" i="13"/>
  <c r="Z263" i="13" s="1"/>
  <c r="H264" i="13" s="1"/>
  <c r="P335" i="16" l="1"/>
  <c r="Q335" i="16"/>
  <c r="K335" i="16"/>
  <c r="AB334" i="16"/>
  <c r="J335" i="16"/>
  <c r="L335" i="16" s="1"/>
  <c r="F335" i="16"/>
  <c r="E335" i="16"/>
  <c r="AA263" i="13"/>
  <c r="I264" i="13" s="1"/>
  <c r="J264" i="13" s="1"/>
  <c r="L264" i="13" s="1"/>
  <c r="C264" i="13"/>
  <c r="B264" i="13"/>
  <c r="M335" i="16" l="1"/>
  <c r="S335" i="16" s="1"/>
  <c r="N335" i="16"/>
  <c r="O335" i="16" s="1"/>
  <c r="D264" i="13"/>
  <c r="AB263" i="13" s="1"/>
  <c r="F264" i="13"/>
  <c r="E264" i="13"/>
  <c r="R335" i="16" l="1"/>
  <c r="T335" i="16"/>
  <c r="V335" i="16"/>
  <c r="Y335" i="16" s="1"/>
  <c r="W335" i="16"/>
  <c r="Z335" i="16" s="1"/>
  <c r="X335" i="16"/>
  <c r="AA335" i="16" s="1"/>
  <c r="P264" i="13"/>
  <c r="Q264" i="13"/>
  <c r="K264" i="13"/>
  <c r="N264" i="13" l="1"/>
  <c r="M264" i="13"/>
  <c r="R264" i="13" s="1"/>
  <c r="D336" i="16"/>
  <c r="I336" i="16"/>
  <c r="H336" i="16"/>
  <c r="C336" i="16"/>
  <c r="B336" i="16"/>
  <c r="G336" i="16"/>
  <c r="O264" i="13"/>
  <c r="X264" i="13" s="1"/>
  <c r="T264" i="13" l="1"/>
  <c r="AA264" i="13" s="1"/>
  <c r="D265" i="13" s="1"/>
  <c r="S264" i="13"/>
  <c r="F336" i="16"/>
  <c r="J336" i="16"/>
  <c r="L336" i="16" s="1"/>
  <c r="E336" i="16"/>
  <c r="P336" i="16"/>
  <c r="Q336" i="16"/>
  <c r="K336" i="16"/>
  <c r="AB335" i="16"/>
  <c r="W264" i="13"/>
  <c r="Z264" i="13" s="1"/>
  <c r="H265" i="13" s="1"/>
  <c r="V264" i="13"/>
  <c r="Y264" i="13" s="1"/>
  <c r="G265" i="13" s="1"/>
  <c r="N336" i="16" l="1"/>
  <c r="O336" i="16" s="1"/>
  <c r="M336" i="16"/>
  <c r="T336" i="16" s="1"/>
  <c r="B265" i="13"/>
  <c r="C265" i="13"/>
  <c r="I265" i="13"/>
  <c r="J265" i="13" s="1"/>
  <c r="L265" i="13" s="1"/>
  <c r="P265" i="13"/>
  <c r="Q265" i="13"/>
  <c r="AB264" i="13"/>
  <c r="R336" i="16" l="1"/>
  <c r="S336" i="16"/>
  <c r="W336" i="16"/>
  <c r="X336" i="16"/>
  <c r="AA336" i="16" s="1"/>
  <c r="V336" i="16"/>
  <c r="Y336" i="16" s="1"/>
  <c r="F265" i="13"/>
  <c r="K265" i="13"/>
  <c r="E265" i="13"/>
  <c r="Z336" i="16" l="1"/>
  <c r="N265" i="13"/>
  <c r="O265" i="13" s="1"/>
  <c r="X265" i="13" s="1"/>
  <c r="M265" i="13"/>
  <c r="S265" i="13" s="1"/>
  <c r="G337" i="16"/>
  <c r="B337" i="16"/>
  <c r="D337" i="16"/>
  <c r="I337" i="16"/>
  <c r="C337" i="16"/>
  <c r="H337" i="16"/>
  <c r="R265" i="13" l="1"/>
  <c r="T265" i="13"/>
  <c r="P337" i="16"/>
  <c r="Q337" i="16"/>
  <c r="K337" i="16"/>
  <c r="AB336" i="16"/>
  <c r="E337" i="16"/>
  <c r="F337" i="16"/>
  <c r="J337" i="16"/>
  <c r="L337" i="16" s="1"/>
  <c r="V265" i="13"/>
  <c r="Y265" i="13" s="1"/>
  <c r="G266" i="13" s="1"/>
  <c r="W265" i="13"/>
  <c r="Z265" i="13" s="1"/>
  <c r="H266" i="13" s="1"/>
  <c r="AA265" i="13"/>
  <c r="I266" i="13" s="1"/>
  <c r="M337" i="16" l="1"/>
  <c r="S337" i="16" s="1"/>
  <c r="N337" i="16"/>
  <c r="O337" i="16" s="1"/>
  <c r="D266" i="13"/>
  <c r="P266" i="13" s="1"/>
  <c r="C266" i="13"/>
  <c r="B266" i="13"/>
  <c r="J266" i="13"/>
  <c r="L266" i="13" s="1"/>
  <c r="T337" i="16" l="1"/>
  <c r="R337" i="16"/>
  <c r="W337" i="16"/>
  <c r="Z337" i="16" s="1"/>
  <c r="V337" i="16"/>
  <c r="X337" i="16"/>
  <c r="AA337" i="16" s="1"/>
  <c r="K266" i="13"/>
  <c r="Q266" i="13"/>
  <c r="AB265" i="13"/>
  <c r="F266" i="13"/>
  <c r="E266" i="13"/>
  <c r="Y337" i="16" l="1"/>
  <c r="N266" i="13"/>
  <c r="M266" i="13"/>
  <c r="R266" i="13" s="1"/>
  <c r="I338" i="16"/>
  <c r="D338" i="16"/>
  <c r="B338" i="16"/>
  <c r="G338" i="16"/>
  <c r="H338" i="16"/>
  <c r="C338" i="16"/>
  <c r="O266" i="13"/>
  <c r="X266" i="13" s="1"/>
  <c r="S266" i="13"/>
  <c r="T266" i="13" l="1"/>
  <c r="AA266" i="13" s="1"/>
  <c r="I267" i="13" s="1"/>
  <c r="E338" i="16"/>
  <c r="J338" i="16"/>
  <c r="L338" i="16" s="1"/>
  <c r="F338" i="16"/>
  <c r="P338" i="16"/>
  <c r="Q338" i="16"/>
  <c r="K338" i="16"/>
  <c r="AB337" i="16"/>
  <c r="V266" i="13"/>
  <c r="Y266" i="13" s="1"/>
  <c r="G267" i="13" s="1"/>
  <c r="W266" i="13"/>
  <c r="Z266" i="13" s="1"/>
  <c r="N338" i="16" l="1"/>
  <c r="O338" i="16" s="1"/>
  <c r="M338" i="16"/>
  <c r="R338" i="16" s="1"/>
  <c r="B267" i="13"/>
  <c r="D267" i="13"/>
  <c r="P267" i="13" s="1"/>
  <c r="H267" i="13"/>
  <c r="J267" i="13" s="1"/>
  <c r="L267" i="13" s="1"/>
  <c r="C267" i="13"/>
  <c r="T338" i="16" l="1"/>
  <c r="S338" i="16"/>
  <c r="W338" i="16"/>
  <c r="X338" i="16"/>
  <c r="AA338" i="16" s="1"/>
  <c r="V338" i="16"/>
  <c r="Y338" i="16" s="1"/>
  <c r="F267" i="13"/>
  <c r="Q267" i="13"/>
  <c r="AB266" i="13"/>
  <c r="K267" i="13"/>
  <c r="E267" i="13"/>
  <c r="Z338" i="16" l="1"/>
  <c r="N267" i="13"/>
  <c r="O267" i="13" s="1"/>
  <c r="X267" i="13" s="1"/>
  <c r="M267" i="13"/>
  <c r="R267" i="13" s="1"/>
  <c r="H339" i="16"/>
  <c r="C339" i="16"/>
  <c r="B339" i="16"/>
  <c r="G339" i="16"/>
  <c r="I339" i="16"/>
  <c r="D339" i="16"/>
  <c r="E339" i="16" l="1"/>
  <c r="J339" i="16"/>
  <c r="L339" i="16" s="1"/>
  <c r="P339" i="16"/>
  <c r="Q339" i="16"/>
  <c r="K339" i="16"/>
  <c r="AB338" i="16"/>
  <c r="F339" i="16"/>
  <c r="W267" i="13"/>
  <c r="V267" i="13"/>
  <c r="Y267" i="13" s="1"/>
  <c r="B268" i="13" s="1"/>
  <c r="S267" i="13"/>
  <c r="T267" i="13"/>
  <c r="AA267" i="13" s="1"/>
  <c r="D268" i="13" s="1"/>
  <c r="M339" i="16" l="1"/>
  <c r="S339" i="16" s="1"/>
  <c r="N339" i="16"/>
  <c r="O339" i="16" s="1"/>
  <c r="Z267" i="13"/>
  <c r="H268" i="13" s="1"/>
  <c r="G268" i="13"/>
  <c r="I268" i="13"/>
  <c r="P268" i="13"/>
  <c r="Q268" i="13"/>
  <c r="AB267" i="13"/>
  <c r="T339" i="16" l="1"/>
  <c r="R339" i="16"/>
  <c r="V339" i="16"/>
  <c r="W339" i="16"/>
  <c r="Z339" i="16" s="1"/>
  <c r="X339" i="16"/>
  <c r="AA339" i="16" s="1"/>
  <c r="C268" i="13"/>
  <c r="F268" i="13" s="1"/>
  <c r="J268" i="13"/>
  <c r="L268" i="13" s="1"/>
  <c r="Y339" i="16" l="1"/>
  <c r="D340" i="16"/>
  <c r="I340" i="16"/>
  <c r="B340" i="16"/>
  <c r="G340" i="16"/>
  <c r="H340" i="16"/>
  <c r="C340" i="16"/>
  <c r="K268" i="13"/>
  <c r="E268" i="13"/>
  <c r="N268" i="13" l="1"/>
  <c r="O268" i="13" s="1"/>
  <c r="M268" i="13"/>
  <c r="R268" i="13" s="1"/>
  <c r="E340" i="16"/>
  <c r="J340" i="16"/>
  <c r="L340" i="16" s="1"/>
  <c r="F340" i="16"/>
  <c r="P340" i="16"/>
  <c r="Q340" i="16"/>
  <c r="K340" i="16"/>
  <c r="AB339" i="16"/>
  <c r="N340" i="16" l="1"/>
  <c r="M340" i="16"/>
  <c r="T340" i="16" s="1"/>
  <c r="V268" i="13"/>
  <c r="Y268" i="13" s="1"/>
  <c r="W268" i="13"/>
  <c r="X268" i="13"/>
  <c r="O340" i="16"/>
  <c r="S268" i="13"/>
  <c r="T268" i="13"/>
  <c r="R340" i="16" l="1"/>
  <c r="S340" i="16"/>
  <c r="G269" i="13"/>
  <c r="B269" i="13"/>
  <c r="AA268" i="13"/>
  <c r="D269" i="13" s="1"/>
  <c r="P269" i="13" s="1"/>
  <c r="Z268" i="13"/>
  <c r="C269" i="13" s="1"/>
  <c r="X340" i="16"/>
  <c r="AA340" i="16" s="1"/>
  <c r="W340" i="16"/>
  <c r="Z340" i="16" s="1"/>
  <c r="V340" i="16"/>
  <c r="Y340" i="16" s="1"/>
  <c r="F269" i="13" l="1"/>
  <c r="E269" i="13"/>
  <c r="Q269" i="13"/>
  <c r="AB268" i="13"/>
  <c r="H269" i="13"/>
  <c r="I269" i="13"/>
  <c r="B341" i="16"/>
  <c r="G341" i="16"/>
  <c r="D341" i="16"/>
  <c r="I341" i="16"/>
  <c r="H341" i="16"/>
  <c r="C341" i="16"/>
  <c r="J269" i="13" l="1"/>
  <c r="L269" i="13" s="1"/>
  <c r="P341" i="16"/>
  <c r="Q341" i="16"/>
  <c r="K341" i="16"/>
  <c r="AB340" i="16"/>
  <c r="F341" i="16"/>
  <c r="J341" i="16"/>
  <c r="L341" i="16" s="1"/>
  <c r="E341" i="16"/>
  <c r="K269" i="13"/>
  <c r="M341" i="16" l="1"/>
  <c r="T341" i="16" s="1"/>
  <c r="N341" i="16"/>
  <c r="O341" i="16" s="1"/>
  <c r="N269" i="13"/>
  <c r="O269" i="13" s="1"/>
  <c r="W269" i="13" s="1"/>
  <c r="M269" i="13"/>
  <c r="T269" i="13" s="1"/>
  <c r="S341" i="16"/>
  <c r="R341" i="16"/>
  <c r="S269" i="13" l="1"/>
  <c r="R269" i="13"/>
  <c r="V341" i="16"/>
  <c r="Y341" i="16" s="1"/>
  <c r="W341" i="16"/>
  <c r="Z341" i="16" s="1"/>
  <c r="X341" i="16"/>
  <c r="AA341" i="16" s="1"/>
  <c r="X269" i="13"/>
  <c r="AA269" i="13" s="1"/>
  <c r="D270" i="13" s="1"/>
  <c r="Q270" i="13" s="1"/>
  <c r="Z269" i="13"/>
  <c r="H270" i="13" s="1"/>
  <c r="V269" i="13"/>
  <c r="Y269" i="13" s="1"/>
  <c r="B270" i="13" s="1"/>
  <c r="D342" i="16" l="1"/>
  <c r="I342" i="16"/>
  <c r="C342" i="16"/>
  <c r="H342" i="16"/>
  <c r="B342" i="16"/>
  <c r="G342" i="16"/>
  <c r="C270" i="13"/>
  <c r="F270" i="13" s="1"/>
  <c r="I270" i="13"/>
  <c r="G270" i="13"/>
  <c r="P270" i="13"/>
  <c r="AB269" i="13"/>
  <c r="F342" i="16" l="1"/>
  <c r="J342" i="16"/>
  <c r="L342" i="16" s="1"/>
  <c r="E342" i="16"/>
  <c r="P342" i="16"/>
  <c r="Q342" i="16"/>
  <c r="K342" i="16"/>
  <c r="AB341" i="16"/>
  <c r="E270" i="13"/>
  <c r="J270" i="13"/>
  <c r="L270" i="13" s="1"/>
  <c r="N342" i="16" l="1"/>
  <c r="O342" i="16" s="1"/>
  <c r="M342" i="16"/>
  <c r="T342" i="16" s="1"/>
  <c r="K270" i="13"/>
  <c r="S342" i="16" l="1"/>
  <c r="R342" i="16"/>
  <c r="N270" i="13"/>
  <c r="O270" i="13" s="1"/>
  <c r="X270" i="13" s="1"/>
  <c r="M270" i="13"/>
  <c r="T270" i="13" s="1"/>
  <c r="X342" i="16"/>
  <c r="AA342" i="16" s="1"/>
  <c r="W342" i="16"/>
  <c r="Z342" i="16" s="1"/>
  <c r="V342" i="16"/>
  <c r="Y342" i="16" l="1"/>
  <c r="G343" i="16" s="1"/>
  <c r="S270" i="13"/>
  <c r="R270" i="13"/>
  <c r="B343" i="16"/>
  <c r="H343" i="16"/>
  <c r="C343" i="16"/>
  <c r="D343" i="16"/>
  <c r="I343" i="16"/>
  <c r="V270" i="13"/>
  <c r="AA270" i="13"/>
  <c r="I271" i="13" s="1"/>
  <c r="W270" i="13"/>
  <c r="Z270" i="13" s="1"/>
  <c r="C271" i="13" s="1"/>
  <c r="Y270" i="13" l="1"/>
  <c r="G271" i="13" s="1"/>
  <c r="F343" i="16"/>
  <c r="E343" i="16"/>
  <c r="P343" i="16"/>
  <c r="Q343" i="16"/>
  <c r="K343" i="16"/>
  <c r="AB342" i="16"/>
  <c r="J343" i="16"/>
  <c r="L343" i="16" s="1"/>
  <c r="D271" i="13"/>
  <c r="P271" i="13" s="1"/>
  <c r="H271" i="13"/>
  <c r="B271" i="13"/>
  <c r="E271" i="13" s="1"/>
  <c r="M343" i="16" l="1"/>
  <c r="S343" i="16" s="1"/>
  <c r="N343" i="16"/>
  <c r="O343" i="16" s="1"/>
  <c r="J271" i="13"/>
  <c r="L271" i="13" s="1"/>
  <c r="AB270" i="13"/>
  <c r="Q271" i="13"/>
  <c r="K271" i="13"/>
  <c r="F271" i="13"/>
  <c r="R343" i="16" l="1"/>
  <c r="T343" i="16"/>
  <c r="N271" i="13"/>
  <c r="O271" i="13" s="1"/>
  <c r="M271" i="13"/>
  <c r="R271" i="13" s="1"/>
  <c r="V343" i="16"/>
  <c r="Y343" i="16" s="1"/>
  <c r="W343" i="16"/>
  <c r="Z343" i="16" s="1"/>
  <c r="X343" i="16"/>
  <c r="AA343" i="16" s="1"/>
  <c r="W271" i="13" l="1"/>
  <c r="X271" i="13"/>
  <c r="V271" i="13"/>
  <c r="Y271" i="13" s="1"/>
  <c r="G272" i="13" s="1"/>
  <c r="D344" i="16"/>
  <c r="I344" i="16"/>
  <c r="C344" i="16"/>
  <c r="H344" i="16"/>
  <c r="B344" i="16"/>
  <c r="G344" i="16"/>
  <c r="T271" i="13"/>
  <c r="AA271" i="13" s="1"/>
  <c r="S271" i="13"/>
  <c r="Z271" i="13" s="1"/>
  <c r="C272" i="13" s="1"/>
  <c r="F344" i="16" l="1"/>
  <c r="J344" i="16"/>
  <c r="L344" i="16" s="1"/>
  <c r="E344" i="16"/>
  <c r="P344" i="16"/>
  <c r="Q344" i="16"/>
  <c r="K344" i="16"/>
  <c r="AB343" i="16"/>
  <c r="B272" i="13"/>
  <c r="F272" i="13" s="1"/>
  <c r="H272" i="13"/>
  <c r="I272" i="13"/>
  <c r="D272" i="13"/>
  <c r="N344" i="16" l="1"/>
  <c r="O344" i="16" s="1"/>
  <c r="M344" i="16"/>
  <c r="S344" i="16" s="1"/>
  <c r="E272" i="13"/>
  <c r="J272" i="13"/>
  <c r="L272" i="13" s="1"/>
  <c r="Q272" i="13"/>
  <c r="AB271" i="13"/>
  <c r="P272" i="13"/>
  <c r="R344" i="16" l="1"/>
  <c r="T344" i="16"/>
  <c r="W344" i="16"/>
  <c r="Z344" i="16" s="1"/>
  <c r="X344" i="16"/>
  <c r="AA344" i="16" s="1"/>
  <c r="V344" i="16"/>
  <c r="Y344" i="16" s="1"/>
  <c r="K272" i="13"/>
  <c r="N272" i="13" l="1"/>
  <c r="O272" i="13" s="1"/>
  <c r="M272" i="13"/>
  <c r="S272" i="13" s="1"/>
  <c r="G345" i="16"/>
  <c r="B345" i="16"/>
  <c r="D345" i="16"/>
  <c r="I345" i="16"/>
  <c r="C345" i="16"/>
  <c r="H345" i="16"/>
  <c r="V272" i="13" l="1"/>
  <c r="W272" i="13"/>
  <c r="Z272" i="13" s="1"/>
  <c r="H273" i="13" s="1"/>
  <c r="X272" i="13"/>
  <c r="P345" i="16"/>
  <c r="Q345" i="16"/>
  <c r="K345" i="16"/>
  <c r="AB344" i="16"/>
  <c r="E345" i="16"/>
  <c r="F345" i="16"/>
  <c r="J345" i="16"/>
  <c r="L345" i="16" s="1"/>
  <c r="R272" i="13"/>
  <c r="Y272" i="13" s="1"/>
  <c r="G273" i="13" s="1"/>
  <c r="T272" i="13"/>
  <c r="M345" i="16" l="1"/>
  <c r="R345" i="16" s="1"/>
  <c r="N345" i="16"/>
  <c r="O345" i="16" s="1"/>
  <c r="AA272" i="13"/>
  <c r="D273" i="13" s="1"/>
  <c r="Q273" i="13" s="1"/>
  <c r="C273" i="13"/>
  <c r="B273" i="13"/>
  <c r="I273" i="13" l="1"/>
  <c r="J273" i="13" s="1"/>
  <c r="L273" i="13" s="1"/>
  <c r="T345" i="16"/>
  <c r="S345" i="16"/>
  <c r="P273" i="13"/>
  <c r="AB272" i="13"/>
  <c r="W345" i="16"/>
  <c r="Z345" i="16" s="1"/>
  <c r="V345" i="16"/>
  <c r="Y345" i="16" s="1"/>
  <c r="X345" i="16"/>
  <c r="AA345" i="16" s="1"/>
  <c r="E273" i="13"/>
  <c r="K273" i="13"/>
  <c r="F273" i="13"/>
  <c r="N273" i="13" l="1"/>
  <c r="M273" i="13"/>
  <c r="T273" i="13" s="1"/>
  <c r="I346" i="16"/>
  <c r="D346" i="16"/>
  <c r="H346" i="16"/>
  <c r="C346" i="16"/>
  <c r="B346" i="16"/>
  <c r="G346" i="16"/>
  <c r="O273" i="13"/>
  <c r="W273" i="13" s="1"/>
  <c r="R273" i="13" l="1"/>
  <c r="S273" i="13"/>
  <c r="P346" i="16"/>
  <c r="Q346" i="16"/>
  <c r="K346" i="16"/>
  <c r="AB345" i="16"/>
  <c r="E346" i="16"/>
  <c r="F346" i="16"/>
  <c r="J346" i="16"/>
  <c r="L346" i="16" s="1"/>
  <c r="X273" i="13"/>
  <c r="AA273" i="13" s="1"/>
  <c r="I274" i="13" s="1"/>
  <c r="V273" i="13"/>
  <c r="Y273" i="13" s="1"/>
  <c r="B274" i="13" s="1"/>
  <c r="Z273" i="13"/>
  <c r="N346" i="16" l="1"/>
  <c r="O346" i="16" s="1"/>
  <c r="M346" i="16"/>
  <c r="R346" i="16" s="1"/>
  <c r="D274" i="13"/>
  <c r="P274" i="13" s="1"/>
  <c r="G274" i="13"/>
  <c r="H274" i="13"/>
  <c r="C274" i="13"/>
  <c r="S346" i="16" l="1"/>
  <c r="T346" i="16"/>
  <c r="W346" i="16"/>
  <c r="Z346" i="16" s="1"/>
  <c r="X346" i="16"/>
  <c r="AA346" i="16" s="1"/>
  <c r="V346" i="16"/>
  <c r="Y346" i="16" s="1"/>
  <c r="Q274" i="13"/>
  <c r="AB273" i="13"/>
  <c r="J274" i="13"/>
  <c r="L274" i="13" s="1"/>
  <c r="F274" i="13"/>
  <c r="E274" i="13"/>
  <c r="B347" i="16" l="1"/>
  <c r="G347" i="16"/>
  <c r="C347" i="16"/>
  <c r="H347" i="16"/>
  <c r="I347" i="16"/>
  <c r="D347" i="16"/>
  <c r="K274" i="13"/>
  <c r="N274" i="13" l="1"/>
  <c r="O274" i="13" s="1"/>
  <c r="M274" i="13"/>
  <c r="T274" i="13" s="1"/>
  <c r="P347" i="16"/>
  <c r="Q347" i="16"/>
  <c r="K347" i="16"/>
  <c r="AB346" i="16"/>
  <c r="J347" i="16"/>
  <c r="L347" i="16" s="1"/>
  <c r="E347" i="16"/>
  <c r="F347" i="16"/>
  <c r="M347" i="16" l="1"/>
  <c r="T347" i="16" s="1"/>
  <c r="N347" i="16"/>
  <c r="O347" i="16" s="1"/>
  <c r="W274" i="13"/>
  <c r="X274" i="13"/>
  <c r="AA274" i="13" s="1"/>
  <c r="V274" i="13"/>
  <c r="S274" i="13"/>
  <c r="R274" i="13"/>
  <c r="R347" i="16" l="1"/>
  <c r="S347" i="16"/>
  <c r="Z274" i="13"/>
  <c r="H275" i="13" s="1"/>
  <c r="Y274" i="13"/>
  <c r="G275" i="13" s="1"/>
  <c r="V347" i="16"/>
  <c r="Y347" i="16" s="1"/>
  <c r="X347" i="16"/>
  <c r="AA347" i="16" s="1"/>
  <c r="W347" i="16"/>
  <c r="I275" i="13"/>
  <c r="D275" i="13"/>
  <c r="B275" i="13"/>
  <c r="Z347" i="16" l="1"/>
  <c r="J275" i="13"/>
  <c r="L275" i="13" s="1"/>
  <c r="C275" i="13"/>
  <c r="E275" i="13" s="1"/>
  <c r="H348" i="16"/>
  <c r="C348" i="16"/>
  <c r="D348" i="16"/>
  <c r="I348" i="16"/>
  <c r="G348" i="16"/>
  <c r="B348" i="16"/>
  <c r="P275" i="13"/>
  <c r="Q275" i="13"/>
  <c r="K275" i="13"/>
  <c r="AB274" i="13"/>
  <c r="F275" i="13" l="1"/>
  <c r="N275" i="13"/>
  <c r="O275" i="13" s="1"/>
  <c r="M275" i="13"/>
  <c r="T275" i="13" s="1"/>
  <c r="E348" i="16"/>
  <c r="F348" i="16"/>
  <c r="J348" i="16"/>
  <c r="L348" i="16" s="1"/>
  <c r="P348" i="16"/>
  <c r="Q348" i="16"/>
  <c r="K348" i="16"/>
  <c r="AB347" i="16"/>
  <c r="N348" i="16" l="1"/>
  <c r="O348" i="16" s="1"/>
  <c r="M348" i="16"/>
  <c r="R348" i="16" s="1"/>
  <c r="W275" i="13"/>
  <c r="X275" i="13"/>
  <c r="AA275" i="13" s="1"/>
  <c r="V275" i="13"/>
  <c r="Y275" i="13" s="1"/>
  <c r="B276" i="13" s="1"/>
  <c r="S275" i="13"/>
  <c r="R275" i="13"/>
  <c r="T348" i="16" l="1"/>
  <c r="S348" i="16"/>
  <c r="Z275" i="13"/>
  <c r="H276" i="13" s="1"/>
  <c r="X348" i="16"/>
  <c r="AA348" i="16" s="1"/>
  <c r="W348" i="16"/>
  <c r="Z348" i="16" s="1"/>
  <c r="V348" i="16"/>
  <c r="Y348" i="16" s="1"/>
  <c r="G276" i="13"/>
  <c r="I276" i="13"/>
  <c r="D276" i="13"/>
  <c r="C276" i="13" l="1"/>
  <c r="F276" i="13" s="1"/>
  <c r="H349" i="16"/>
  <c r="C349" i="16"/>
  <c r="D349" i="16"/>
  <c r="I349" i="16"/>
  <c r="B349" i="16"/>
  <c r="G349" i="16"/>
  <c r="J276" i="13"/>
  <c r="L276" i="13" s="1"/>
  <c r="Q276" i="13"/>
  <c r="AB275" i="13"/>
  <c r="P276" i="13"/>
  <c r="E276" i="13" l="1"/>
  <c r="E349" i="16"/>
  <c r="P349" i="16"/>
  <c r="Q349" i="16"/>
  <c r="K349" i="16"/>
  <c r="AB348" i="16"/>
  <c r="J349" i="16"/>
  <c r="L349" i="16" s="1"/>
  <c r="F349" i="16"/>
  <c r="K276" i="13"/>
  <c r="M349" i="16" l="1"/>
  <c r="R349" i="16" s="1"/>
  <c r="N349" i="16"/>
  <c r="O349" i="16" s="1"/>
  <c r="N276" i="13"/>
  <c r="O276" i="13" s="1"/>
  <c r="M276" i="13"/>
  <c r="S276" i="13" s="1"/>
  <c r="S349" i="16" l="1"/>
  <c r="T349" i="16"/>
  <c r="V276" i="13"/>
  <c r="W276" i="13"/>
  <c r="Z276" i="13" s="1"/>
  <c r="H277" i="13" s="1"/>
  <c r="X276" i="13"/>
  <c r="R276" i="13"/>
  <c r="T276" i="13"/>
  <c r="V349" i="16"/>
  <c r="Y349" i="16" s="1"/>
  <c r="W349" i="16"/>
  <c r="Z349" i="16" s="1"/>
  <c r="X349" i="16"/>
  <c r="AA349" i="16" s="1"/>
  <c r="AA276" i="13" l="1"/>
  <c r="D277" i="13" s="1"/>
  <c r="Q277" i="13" s="1"/>
  <c r="Y276" i="13"/>
  <c r="B277" i="13" s="1"/>
  <c r="AB276" i="13"/>
  <c r="P277" i="13"/>
  <c r="I277" i="13"/>
  <c r="I350" i="16"/>
  <c r="D350" i="16"/>
  <c r="G350" i="16"/>
  <c r="B350" i="16"/>
  <c r="H350" i="16"/>
  <c r="C350" i="16"/>
  <c r="C277" i="13"/>
  <c r="E277" i="13" s="1"/>
  <c r="G277" i="13" l="1"/>
  <c r="J277" i="13" s="1"/>
  <c r="L277" i="13" s="1"/>
  <c r="F350" i="16"/>
  <c r="E350" i="16"/>
  <c r="P350" i="16"/>
  <c r="Q350" i="16"/>
  <c r="K350" i="16"/>
  <c r="AB349" i="16"/>
  <c r="J350" i="16"/>
  <c r="L350" i="16" s="1"/>
  <c r="F277" i="13"/>
  <c r="N350" i="16" l="1"/>
  <c r="O350" i="16" s="1"/>
  <c r="M350" i="16"/>
  <c r="S350" i="16" s="1"/>
  <c r="K277" i="13"/>
  <c r="N277" i="13" s="1"/>
  <c r="O277" i="13" s="1"/>
  <c r="V277" i="13" s="1"/>
  <c r="T350" i="16"/>
  <c r="R350" i="16" l="1"/>
  <c r="M277" i="13"/>
  <c r="T277" i="13" s="1"/>
  <c r="X350" i="16"/>
  <c r="AA350" i="16" s="1"/>
  <c r="W350" i="16"/>
  <c r="Z350" i="16" s="1"/>
  <c r="V350" i="16"/>
  <c r="Y350" i="16" s="1"/>
  <c r="X277" i="13"/>
  <c r="AA277" i="13" s="1"/>
  <c r="I278" i="13" s="1"/>
  <c r="W277" i="13"/>
  <c r="S277" i="13" l="1"/>
  <c r="Z277" i="13" s="1"/>
  <c r="R277" i="13"/>
  <c r="Y277" i="13" s="1"/>
  <c r="B278" i="13" s="1"/>
  <c r="G278" i="13"/>
  <c r="G351" i="16"/>
  <c r="B351" i="16"/>
  <c r="I351" i="16"/>
  <c r="D351" i="16"/>
  <c r="H351" i="16"/>
  <c r="C351" i="16"/>
  <c r="D278" i="13"/>
  <c r="AB277" i="13" s="1"/>
  <c r="H278" i="13" l="1"/>
  <c r="K278" i="13" s="1"/>
  <c r="C278" i="13"/>
  <c r="F278" i="13" s="1"/>
  <c r="E351" i="16"/>
  <c r="J351" i="16"/>
  <c r="L351" i="16" s="1"/>
  <c r="P351" i="16"/>
  <c r="Q351" i="16"/>
  <c r="K351" i="16"/>
  <c r="AB350" i="16"/>
  <c r="F351" i="16"/>
  <c r="E278" i="13"/>
  <c r="P278" i="13"/>
  <c r="Q278" i="13"/>
  <c r="M351" i="16" l="1"/>
  <c r="T351" i="16" s="1"/>
  <c r="N351" i="16"/>
  <c r="J278" i="13"/>
  <c r="L278" i="13" s="1"/>
  <c r="N278" i="13"/>
  <c r="O278" i="13" s="1"/>
  <c r="M278" i="13"/>
  <c r="S278" i="13" s="1"/>
  <c r="O351" i="16"/>
  <c r="R351" i="16" l="1"/>
  <c r="S351" i="16"/>
  <c r="V278" i="13"/>
  <c r="X278" i="13"/>
  <c r="W278" i="13"/>
  <c r="Z278" i="13" s="1"/>
  <c r="H279" i="13" s="1"/>
  <c r="T278" i="13"/>
  <c r="R278" i="13"/>
  <c r="V351" i="16"/>
  <c r="Y351" i="16" s="1"/>
  <c r="W351" i="16"/>
  <c r="Z351" i="16" s="1"/>
  <c r="X351" i="16"/>
  <c r="AA351" i="16" s="1"/>
  <c r="AA278" i="13" l="1"/>
  <c r="D279" i="13" s="1"/>
  <c r="P279" i="13" s="1"/>
  <c r="Y278" i="13"/>
  <c r="B279" i="13" s="1"/>
  <c r="AB278" i="13"/>
  <c r="Q279" i="13"/>
  <c r="I279" i="13"/>
  <c r="D352" i="16"/>
  <c r="I352" i="16"/>
  <c r="G352" i="16"/>
  <c r="B352" i="16"/>
  <c r="H352" i="16"/>
  <c r="C352" i="16"/>
  <c r="G279" i="13"/>
  <c r="C279" i="13"/>
  <c r="F279" i="13" s="1"/>
  <c r="J279" i="13" l="1"/>
  <c r="L279" i="13" s="1"/>
  <c r="F352" i="16"/>
  <c r="P352" i="16"/>
  <c r="Q352" i="16"/>
  <c r="K352" i="16"/>
  <c r="AB351" i="16"/>
  <c r="E352" i="16"/>
  <c r="J352" i="16"/>
  <c r="L352" i="16" s="1"/>
  <c r="E279" i="13"/>
  <c r="K279" i="13"/>
  <c r="N352" i="16" l="1"/>
  <c r="M352" i="16"/>
  <c r="R352" i="16" s="1"/>
  <c r="N279" i="13"/>
  <c r="O279" i="13" s="1"/>
  <c r="W279" i="13" s="1"/>
  <c r="M279" i="13"/>
  <c r="T279" i="13" s="1"/>
  <c r="O352" i="16"/>
  <c r="T352" i="16" l="1"/>
  <c r="S352" i="16"/>
  <c r="S279" i="13"/>
  <c r="R279" i="13"/>
  <c r="X279" i="13"/>
  <c r="AA279" i="13" s="1"/>
  <c r="D280" i="13" s="1"/>
  <c r="V279" i="13"/>
  <c r="Z279" i="13"/>
  <c r="H280" i="13" s="1"/>
  <c r="W352" i="16"/>
  <c r="Z352" i="16" s="1"/>
  <c r="X352" i="16"/>
  <c r="AA352" i="16" s="1"/>
  <c r="V352" i="16"/>
  <c r="Y352" i="16" s="1"/>
  <c r="Y279" i="13" l="1"/>
  <c r="B280" i="13" s="1"/>
  <c r="C280" i="13"/>
  <c r="F280" i="13" s="1"/>
  <c r="D353" i="16"/>
  <c r="I353" i="16"/>
  <c r="B353" i="16"/>
  <c r="G353" i="16"/>
  <c r="H353" i="16"/>
  <c r="C353" i="16"/>
  <c r="I280" i="13"/>
  <c r="E280" i="13"/>
  <c r="G280" i="13"/>
  <c r="P280" i="13"/>
  <c r="AB279" i="13"/>
  <c r="Q280" i="13"/>
  <c r="J353" i="16" l="1"/>
  <c r="L353" i="16" s="1"/>
  <c r="F353" i="16"/>
  <c r="P353" i="16"/>
  <c r="Q353" i="16"/>
  <c r="K353" i="16"/>
  <c r="AB352" i="16"/>
  <c r="E353" i="16"/>
  <c r="K280" i="13"/>
  <c r="J280" i="13"/>
  <c r="L280" i="13" s="1"/>
  <c r="M353" i="16" l="1"/>
  <c r="R353" i="16" s="1"/>
  <c r="N353" i="16"/>
  <c r="O353" i="16" s="1"/>
  <c r="N280" i="13"/>
  <c r="O280" i="13" s="1"/>
  <c r="W280" i="13" s="1"/>
  <c r="M280" i="13"/>
  <c r="S280" i="13" s="1"/>
  <c r="Z280" i="13" l="1"/>
  <c r="T353" i="16"/>
  <c r="S353" i="16"/>
  <c r="T280" i="13"/>
  <c r="R280" i="13"/>
  <c r="W353" i="16"/>
  <c r="V353" i="16"/>
  <c r="Y353" i="16" s="1"/>
  <c r="X353" i="16"/>
  <c r="AA353" i="16" s="1"/>
  <c r="V280" i="13"/>
  <c r="Y280" i="13" s="1"/>
  <c r="G281" i="13" s="1"/>
  <c r="X280" i="13"/>
  <c r="AA280" i="13" s="1"/>
  <c r="I281" i="13" s="1"/>
  <c r="C281" i="13"/>
  <c r="H281" i="13"/>
  <c r="Z353" i="16" l="1"/>
  <c r="H354" i="16" s="1"/>
  <c r="G354" i="16"/>
  <c r="B354" i="16"/>
  <c r="C354" i="16"/>
  <c r="D354" i="16"/>
  <c r="I354" i="16"/>
  <c r="D281" i="13"/>
  <c r="P281" i="13" s="1"/>
  <c r="B281" i="13"/>
  <c r="F281" i="13" s="1"/>
  <c r="J281" i="13"/>
  <c r="L281" i="13" s="1"/>
  <c r="P354" i="16" l="1"/>
  <c r="Q354" i="16"/>
  <c r="K354" i="16"/>
  <c r="AB353" i="16"/>
  <c r="J354" i="16"/>
  <c r="L354" i="16" s="1"/>
  <c r="F354" i="16"/>
  <c r="E354" i="16"/>
  <c r="AB280" i="13"/>
  <c r="Q281" i="13"/>
  <c r="E281" i="13"/>
  <c r="K281" i="13"/>
  <c r="N354" i="16" l="1"/>
  <c r="O354" i="16" s="1"/>
  <c r="M354" i="16"/>
  <c r="S354" i="16" s="1"/>
  <c r="N281" i="13"/>
  <c r="O281" i="13" s="1"/>
  <c r="M281" i="13"/>
  <c r="S281" i="13" s="1"/>
  <c r="R354" i="16" l="1"/>
  <c r="T354" i="16"/>
  <c r="W281" i="13"/>
  <c r="Z281" i="13" s="1"/>
  <c r="X281" i="13"/>
  <c r="V281" i="13"/>
  <c r="T281" i="13"/>
  <c r="R281" i="13"/>
  <c r="Y281" i="13" s="1"/>
  <c r="B282" i="13" s="1"/>
  <c r="W354" i="16"/>
  <c r="Z354" i="16" s="1"/>
  <c r="X354" i="16"/>
  <c r="V354" i="16"/>
  <c r="Y354" i="16" s="1"/>
  <c r="AA281" i="13" l="1"/>
  <c r="I282" i="13" s="1"/>
  <c r="AA354" i="16"/>
  <c r="I355" i="16" s="1"/>
  <c r="C282" i="13"/>
  <c r="F282" i="13" s="1"/>
  <c r="H282" i="13"/>
  <c r="G282" i="13"/>
  <c r="B355" i="16"/>
  <c r="G355" i="16"/>
  <c r="D355" i="16"/>
  <c r="C355" i="16"/>
  <c r="H355" i="16"/>
  <c r="D282" i="13"/>
  <c r="Q282" i="13" s="1"/>
  <c r="J282" i="13" l="1"/>
  <c r="L282" i="13" s="1"/>
  <c r="E282" i="13"/>
  <c r="P355" i="16"/>
  <c r="Q355" i="16"/>
  <c r="K355" i="16"/>
  <c r="AB354" i="16"/>
  <c r="J355" i="16"/>
  <c r="L355" i="16" s="1"/>
  <c r="F355" i="16"/>
  <c r="E355" i="16"/>
  <c r="AB281" i="13"/>
  <c r="P282" i="13"/>
  <c r="K282" i="13"/>
  <c r="M355" i="16" l="1"/>
  <c r="R355" i="16" s="1"/>
  <c r="N355" i="16"/>
  <c r="O355" i="16" s="1"/>
  <c r="N282" i="13"/>
  <c r="O282" i="13" s="1"/>
  <c r="M282" i="13"/>
  <c r="S282" i="13" s="1"/>
  <c r="S355" i="16" l="1"/>
  <c r="T355" i="16"/>
  <c r="V282" i="13"/>
  <c r="X282" i="13"/>
  <c r="W282" i="13"/>
  <c r="Z282" i="13" s="1"/>
  <c r="H283" i="13" s="1"/>
  <c r="R282" i="13"/>
  <c r="T282" i="13"/>
  <c r="V355" i="16"/>
  <c r="Y355" i="16" s="1"/>
  <c r="W355" i="16"/>
  <c r="Z355" i="16" s="1"/>
  <c r="X355" i="16"/>
  <c r="AA355" i="16" s="1"/>
  <c r="Y282" i="13" l="1"/>
  <c r="G283" i="13" s="1"/>
  <c r="AA282" i="13"/>
  <c r="D283" i="13" s="1"/>
  <c r="Q283" i="13" s="1"/>
  <c r="C283" i="13"/>
  <c r="D356" i="16"/>
  <c r="I356" i="16"/>
  <c r="H356" i="16"/>
  <c r="C356" i="16"/>
  <c r="B356" i="16"/>
  <c r="G356" i="16"/>
  <c r="B283" i="13"/>
  <c r="E283" i="13" l="1"/>
  <c r="AB282" i="13"/>
  <c r="P283" i="13"/>
  <c r="I283" i="13"/>
  <c r="J283" i="13" s="1"/>
  <c r="L283" i="13" s="1"/>
  <c r="F356" i="16"/>
  <c r="J356" i="16"/>
  <c r="L356" i="16" s="1"/>
  <c r="E356" i="16"/>
  <c r="P356" i="16"/>
  <c r="Q356" i="16"/>
  <c r="K356" i="16"/>
  <c r="AB355" i="16"/>
  <c r="F283" i="13"/>
  <c r="K283" i="13" l="1"/>
  <c r="N356" i="16"/>
  <c r="O356" i="16" s="1"/>
  <c r="M356" i="16"/>
  <c r="R356" i="16" s="1"/>
  <c r="N283" i="13"/>
  <c r="O283" i="13" s="1"/>
  <c r="M283" i="13"/>
  <c r="T283" i="13" s="1"/>
  <c r="T356" i="16" l="1"/>
  <c r="S356" i="16"/>
  <c r="X283" i="13"/>
  <c r="AA283" i="13" s="1"/>
  <c r="W283" i="13"/>
  <c r="V283" i="13"/>
  <c r="R283" i="13"/>
  <c r="S283" i="13"/>
  <c r="X356" i="16"/>
  <c r="AA356" i="16" s="1"/>
  <c r="W356" i="16"/>
  <c r="Z356" i="16" s="1"/>
  <c r="V356" i="16"/>
  <c r="Y356" i="16" s="1"/>
  <c r="Y283" i="13" l="1"/>
  <c r="B284" i="13" s="1"/>
  <c r="Z283" i="13"/>
  <c r="C284" i="13" s="1"/>
  <c r="E284" i="13" s="1"/>
  <c r="I284" i="13"/>
  <c r="D284" i="13"/>
  <c r="Q284" i="13" s="1"/>
  <c r="G357" i="16"/>
  <c r="B357" i="16"/>
  <c r="C357" i="16"/>
  <c r="H357" i="16"/>
  <c r="D357" i="16"/>
  <c r="I357" i="16"/>
  <c r="G284" i="13"/>
  <c r="H284" i="13"/>
  <c r="AB283" i="13" l="1"/>
  <c r="F284" i="13"/>
  <c r="P284" i="13"/>
  <c r="F357" i="16"/>
  <c r="E357" i="16"/>
  <c r="P357" i="16"/>
  <c r="Q357" i="16"/>
  <c r="K357" i="16"/>
  <c r="AB356" i="16"/>
  <c r="J357" i="16"/>
  <c r="L357" i="16" s="1"/>
  <c r="J284" i="13"/>
  <c r="L284" i="13" s="1"/>
  <c r="M357" i="16" l="1"/>
  <c r="N357" i="16"/>
  <c r="O357" i="16" s="1"/>
  <c r="S357" i="16"/>
  <c r="T357" i="16"/>
  <c r="R357" i="16"/>
  <c r="K284" i="13"/>
  <c r="N284" i="13" l="1"/>
  <c r="O284" i="13" s="1"/>
  <c r="W284" i="13" s="1"/>
  <c r="M284" i="13"/>
  <c r="T284" i="13" s="1"/>
  <c r="W357" i="16"/>
  <c r="Z357" i="16" s="1"/>
  <c r="V357" i="16"/>
  <c r="Y357" i="16" s="1"/>
  <c r="X357" i="16"/>
  <c r="AA357" i="16" s="1"/>
  <c r="R284" i="13" l="1"/>
  <c r="S284" i="13"/>
  <c r="Z284" i="13" s="1"/>
  <c r="C285" i="13" s="1"/>
  <c r="I358" i="16"/>
  <c r="D358" i="16"/>
  <c r="H358" i="16"/>
  <c r="C358" i="16"/>
  <c r="B358" i="16"/>
  <c r="G358" i="16"/>
  <c r="X284" i="13"/>
  <c r="AA284" i="13" s="1"/>
  <c r="I285" i="13" s="1"/>
  <c r="V284" i="13"/>
  <c r="Y284" i="13" s="1"/>
  <c r="B285" i="13" s="1"/>
  <c r="E285" i="13" l="1"/>
  <c r="J358" i="16"/>
  <c r="L358" i="16" s="1"/>
  <c r="F358" i="16"/>
  <c r="P358" i="16"/>
  <c r="Q358" i="16"/>
  <c r="K358" i="16"/>
  <c r="AB357" i="16"/>
  <c r="E358" i="16"/>
  <c r="H285" i="13"/>
  <c r="D285" i="13"/>
  <c r="Q285" i="13" s="1"/>
  <c r="F285" i="13"/>
  <c r="G285" i="13"/>
  <c r="N358" i="16" l="1"/>
  <c r="O358" i="16" s="1"/>
  <c r="M358" i="16"/>
  <c r="T358" i="16" s="1"/>
  <c r="J285" i="13"/>
  <c r="L285" i="13" s="1"/>
  <c r="AB284" i="13"/>
  <c r="P285" i="13"/>
  <c r="K285" i="13"/>
  <c r="R358" i="16" l="1"/>
  <c r="S358" i="16"/>
  <c r="N285" i="13"/>
  <c r="O285" i="13" s="1"/>
  <c r="X285" i="13" s="1"/>
  <c r="M285" i="13"/>
  <c r="T285" i="13" s="1"/>
  <c r="X358" i="16"/>
  <c r="AA358" i="16" s="1"/>
  <c r="W358" i="16"/>
  <c r="Z358" i="16" s="1"/>
  <c r="V358" i="16"/>
  <c r="Y358" i="16" s="1"/>
  <c r="S285" i="13" l="1"/>
  <c r="R285" i="13"/>
  <c r="G359" i="16"/>
  <c r="B359" i="16"/>
  <c r="H359" i="16"/>
  <c r="C359" i="16"/>
  <c r="D359" i="16"/>
  <c r="I359" i="16"/>
  <c r="AA285" i="13"/>
  <c r="I286" i="13" s="1"/>
  <c r="V285" i="13"/>
  <c r="Y285" i="13" s="1"/>
  <c r="G286" i="13" s="1"/>
  <c r="W285" i="13"/>
  <c r="Z285" i="13" s="1"/>
  <c r="C286" i="13" s="1"/>
  <c r="F359" i="16" l="1"/>
  <c r="D286" i="13"/>
  <c r="P286" i="13" s="1"/>
  <c r="E359" i="16"/>
  <c r="P359" i="16"/>
  <c r="Q359" i="16"/>
  <c r="K359" i="16"/>
  <c r="AB358" i="16"/>
  <c r="J359" i="16"/>
  <c r="L359" i="16" s="1"/>
  <c r="H286" i="13"/>
  <c r="J286" i="13" s="1"/>
  <c r="L286" i="13" s="1"/>
  <c r="B286" i="13"/>
  <c r="E286" i="13" s="1"/>
  <c r="M359" i="16" l="1"/>
  <c r="R359" i="16" s="1"/>
  <c r="N359" i="16"/>
  <c r="O359" i="16" s="1"/>
  <c r="Q286" i="13"/>
  <c r="AB285" i="13"/>
  <c r="F286" i="13"/>
  <c r="K286" i="13"/>
  <c r="S359" i="16" l="1"/>
  <c r="T359" i="16"/>
  <c r="N286" i="13"/>
  <c r="O286" i="13" s="1"/>
  <c r="M286" i="13"/>
  <c r="S286" i="13" s="1"/>
  <c r="V359" i="16"/>
  <c r="Y359" i="16" s="1"/>
  <c r="W359" i="16"/>
  <c r="Z359" i="16" s="1"/>
  <c r="X359" i="16"/>
  <c r="AA359" i="16" s="1"/>
  <c r="W286" i="13" l="1"/>
  <c r="Z286" i="13" s="1"/>
  <c r="V286" i="13"/>
  <c r="X286" i="13"/>
  <c r="AA286" i="13" s="1"/>
  <c r="D287" i="13" s="1"/>
  <c r="Q287" i="13" s="1"/>
  <c r="R286" i="13"/>
  <c r="T286" i="13"/>
  <c r="I360" i="16"/>
  <c r="D360" i="16"/>
  <c r="H360" i="16"/>
  <c r="C360" i="16"/>
  <c r="B360" i="16"/>
  <c r="G360" i="16"/>
  <c r="Y286" i="13" l="1"/>
  <c r="G287" i="13" s="1"/>
  <c r="H287" i="13"/>
  <c r="C287" i="13"/>
  <c r="AB286" i="13"/>
  <c r="I287" i="13"/>
  <c r="K287" i="13" s="1"/>
  <c r="P287" i="13"/>
  <c r="J360" i="16"/>
  <c r="L360" i="16" s="1"/>
  <c r="F360" i="16"/>
  <c r="P360" i="16"/>
  <c r="Q360" i="16"/>
  <c r="K360" i="16"/>
  <c r="AB359" i="16"/>
  <c r="E360" i="16"/>
  <c r="B287" i="13"/>
  <c r="N360" i="16" l="1"/>
  <c r="O360" i="16" s="1"/>
  <c r="M360" i="16"/>
  <c r="S360" i="16" s="1"/>
  <c r="N287" i="13"/>
  <c r="M287" i="13"/>
  <c r="R287" i="13" s="1"/>
  <c r="J287" i="13"/>
  <c r="L287" i="13" s="1"/>
  <c r="F287" i="13"/>
  <c r="O287" i="13"/>
  <c r="E287" i="13"/>
  <c r="T360" i="16" l="1"/>
  <c r="R360" i="16"/>
  <c r="T287" i="13"/>
  <c r="S287" i="13"/>
  <c r="W360" i="16"/>
  <c r="Z360" i="16" s="1"/>
  <c r="X360" i="16"/>
  <c r="AA360" i="16" s="1"/>
  <c r="V360" i="16"/>
  <c r="X287" i="13"/>
  <c r="AA287" i="13" s="1"/>
  <c r="W287" i="13"/>
  <c r="Z287" i="13" s="1"/>
  <c r="V287" i="13"/>
  <c r="Y287" i="13" s="1"/>
  <c r="G288" i="13" s="1"/>
  <c r="Y360" i="16" l="1"/>
  <c r="G361" i="16"/>
  <c r="B361" i="16"/>
  <c r="H361" i="16"/>
  <c r="C361" i="16"/>
  <c r="D361" i="16"/>
  <c r="I361" i="16"/>
  <c r="B288" i="13"/>
  <c r="H288" i="13"/>
  <c r="C288" i="13"/>
  <c r="I288" i="13"/>
  <c r="D288" i="13"/>
  <c r="F361" i="16" l="1"/>
  <c r="E361" i="16"/>
  <c r="P361" i="16"/>
  <c r="Q361" i="16"/>
  <c r="K361" i="16"/>
  <c r="AB360" i="16"/>
  <c r="J361" i="16"/>
  <c r="L361" i="16" s="1"/>
  <c r="J288" i="13"/>
  <c r="L288" i="13" s="1"/>
  <c r="F288" i="13"/>
  <c r="E288" i="13"/>
  <c r="AB287" i="13"/>
  <c r="P288" i="13"/>
  <c r="Q288" i="13"/>
  <c r="K288" i="13"/>
  <c r="M361" i="16" l="1"/>
  <c r="R361" i="16" s="1"/>
  <c r="N361" i="16"/>
  <c r="O361" i="16" s="1"/>
  <c r="N288" i="13"/>
  <c r="O288" i="13" s="1"/>
  <c r="W288" i="13" s="1"/>
  <c r="M288" i="13"/>
  <c r="S288" i="13" s="1"/>
  <c r="T288" i="13" l="1"/>
  <c r="S361" i="16"/>
  <c r="T361" i="16"/>
  <c r="R288" i="13"/>
  <c r="V361" i="16"/>
  <c r="Y361" i="16" s="1"/>
  <c r="W361" i="16"/>
  <c r="Z361" i="16" s="1"/>
  <c r="X361" i="16"/>
  <c r="AA361" i="16" s="1"/>
  <c r="V288" i="13"/>
  <c r="Y288" i="13" s="1"/>
  <c r="G289" i="13" s="1"/>
  <c r="X288" i="13"/>
  <c r="AA288" i="13" s="1"/>
  <c r="I289" i="13" s="1"/>
  <c r="Z288" i="13"/>
  <c r="C289" i="13" s="1"/>
  <c r="C362" i="16" l="1"/>
  <c r="H362" i="16"/>
  <c r="B362" i="16"/>
  <c r="G362" i="16"/>
  <c r="D362" i="16"/>
  <c r="I362" i="16"/>
  <c r="H289" i="13"/>
  <c r="J289" i="13" s="1"/>
  <c r="L289" i="13" s="1"/>
  <c r="B289" i="13"/>
  <c r="D289" i="13"/>
  <c r="E362" i="16" l="1"/>
  <c r="J362" i="16"/>
  <c r="L362" i="16" s="1"/>
  <c r="P362" i="16"/>
  <c r="Q362" i="16"/>
  <c r="K362" i="16"/>
  <c r="AB361" i="16"/>
  <c r="F362" i="16"/>
  <c r="K289" i="13"/>
  <c r="AB288" i="13"/>
  <c r="E289" i="13"/>
  <c r="F289" i="13"/>
  <c r="P289" i="13"/>
  <c r="Q289" i="13"/>
  <c r="N362" i="16" l="1"/>
  <c r="O362" i="16" s="1"/>
  <c r="M362" i="16"/>
  <c r="T362" i="16" s="1"/>
  <c r="N289" i="13"/>
  <c r="O289" i="13" s="1"/>
  <c r="M289" i="13"/>
  <c r="T289" i="13" s="1"/>
  <c r="S362" i="16" l="1"/>
  <c r="R362" i="16"/>
  <c r="X289" i="13"/>
  <c r="W289" i="13"/>
  <c r="Z289" i="13" s="1"/>
  <c r="C290" i="13" s="1"/>
  <c r="V289" i="13"/>
  <c r="R289" i="13"/>
  <c r="Y289" i="13" s="1"/>
  <c r="G290" i="13" s="1"/>
  <c r="S289" i="13"/>
  <c r="AA289" i="13"/>
  <c r="D290" i="13" s="1"/>
  <c r="X362" i="16"/>
  <c r="AA362" i="16" s="1"/>
  <c r="W362" i="16"/>
  <c r="Z362" i="16" s="1"/>
  <c r="V362" i="16"/>
  <c r="Y362" i="16" s="1"/>
  <c r="I290" i="13" l="1"/>
  <c r="B363" i="16"/>
  <c r="G363" i="16"/>
  <c r="I363" i="16"/>
  <c r="D363" i="16"/>
  <c r="C363" i="16"/>
  <c r="H363" i="16"/>
  <c r="H290" i="13"/>
  <c r="B290" i="13"/>
  <c r="F290" i="13" s="1"/>
  <c r="AB289" i="13"/>
  <c r="Q290" i="13"/>
  <c r="P290" i="13"/>
  <c r="K290" i="13" l="1"/>
  <c r="J290" i="13"/>
  <c r="L290" i="13" s="1"/>
  <c r="P363" i="16"/>
  <c r="Q363" i="16"/>
  <c r="K363" i="16"/>
  <c r="AB362" i="16"/>
  <c r="J363" i="16"/>
  <c r="L363" i="16" s="1"/>
  <c r="F363" i="16"/>
  <c r="E363" i="16"/>
  <c r="E290" i="13"/>
  <c r="M363" i="16" l="1"/>
  <c r="R363" i="16" s="1"/>
  <c r="N363" i="16"/>
  <c r="O363" i="16" s="1"/>
  <c r="N290" i="13"/>
  <c r="O290" i="13" s="1"/>
  <c r="X290" i="13" s="1"/>
  <c r="M290" i="13"/>
  <c r="R290" i="13" s="1"/>
  <c r="S363" i="16" l="1"/>
  <c r="T363" i="16"/>
  <c r="T290" i="13"/>
  <c r="AA290" i="13" s="1"/>
  <c r="S290" i="13"/>
  <c r="W290" i="13"/>
  <c r="V290" i="13"/>
  <c r="Y290" i="13" s="1"/>
  <c r="B291" i="13" s="1"/>
  <c r="V363" i="16"/>
  <c r="Y363" i="16" s="1"/>
  <c r="W363" i="16"/>
  <c r="Z363" i="16" s="1"/>
  <c r="X363" i="16"/>
  <c r="AA363" i="16" s="1"/>
  <c r="Z290" i="13" l="1"/>
  <c r="I291" i="13"/>
  <c r="D291" i="13"/>
  <c r="Q291" i="13" s="1"/>
  <c r="H291" i="13"/>
  <c r="C291" i="13"/>
  <c r="E291" i="13" s="1"/>
  <c r="G291" i="13"/>
  <c r="D364" i="16"/>
  <c r="I364" i="16"/>
  <c r="H364" i="16"/>
  <c r="C364" i="16"/>
  <c r="B364" i="16"/>
  <c r="G364" i="16"/>
  <c r="AB290" i="13" l="1"/>
  <c r="P291" i="13"/>
  <c r="F291" i="13"/>
  <c r="J291" i="13"/>
  <c r="L291" i="13" s="1"/>
  <c r="J364" i="16"/>
  <c r="L364" i="16" s="1"/>
  <c r="F364" i="16"/>
  <c r="E364" i="16"/>
  <c r="P364" i="16"/>
  <c r="Q364" i="16"/>
  <c r="K364" i="16"/>
  <c r="AB363" i="16"/>
  <c r="K291" i="13"/>
  <c r="N364" i="16" l="1"/>
  <c r="O364" i="16" s="1"/>
  <c r="M364" i="16"/>
  <c r="T364" i="16" s="1"/>
  <c r="N291" i="13"/>
  <c r="O291" i="13" s="1"/>
  <c r="M291" i="13"/>
  <c r="R291" i="13" s="1"/>
  <c r="R364" i="16" l="1"/>
  <c r="S364" i="16"/>
  <c r="X291" i="13"/>
  <c r="V291" i="13"/>
  <c r="Y291" i="13" s="1"/>
  <c r="G292" i="13" s="1"/>
  <c r="W291" i="13"/>
  <c r="T291" i="13"/>
  <c r="S291" i="13"/>
  <c r="X364" i="16"/>
  <c r="AA364" i="16" s="1"/>
  <c r="W364" i="16"/>
  <c r="V364" i="16"/>
  <c r="Y364" i="16" s="1"/>
  <c r="AA291" i="13" l="1"/>
  <c r="D292" i="13" s="1"/>
  <c r="P292" i="13" s="1"/>
  <c r="Z291" i="13"/>
  <c r="C292" i="13" s="1"/>
  <c r="Z364" i="16"/>
  <c r="I292" i="13"/>
  <c r="Q292" i="13"/>
  <c r="AB291" i="13"/>
  <c r="G365" i="16"/>
  <c r="B365" i="16"/>
  <c r="D365" i="16"/>
  <c r="I365" i="16"/>
  <c r="H365" i="16"/>
  <c r="C365" i="16"/>
  <c r="H292" i="13"/>
  <c r="B292" i="13"/>
  <c r="F292" i="13" s="1"/>
  <c r="J292" i="13" l="1"/>
  <c r="L292" i="13" s="1"/>
  <c r="P365" i="16"/>
  <c r="Q365" i="16"/>
  <c r="K365" i="16"/>
  <c r="AB364" i="16"/>
  <c r="F365" i="16"/>
  <c r="E365" i="16"/>
  <c r="J365" i="16"/>
  <c r="L365" i="16" s="1"/>
  <c r="K292" i="13"/>
  <c r="E292" i="13"/>
  <c r="M365" i="16" l="1"/>
  <c r="T365" i="16" s="1"/>
  <c r="N365" i="16"/>
  <c r="O365" i="16" s="1"/>
  <c r="N292" i="13"/>
  <c r="O292" i="13" s="1"/>
  <c r="M292" i="13"/>
  <c r="R292" i="13" s="1"/>
  <c r="S365" i="16" l="1"/>
  <c r="R365" i="16"/>
  <c r="T292" i="13"/>
  <c r="W292" i="13"/>
  <c r="X292" i="13"/>
  <c r="AA292" i="13" s="1"/>
  <c r="D293" i="13" s="1"/>
  <c r="V292" i="13"/>
  <c r="Y292" i="13" s="1"/>
  <c r="G293" i="13" s="1"/>
  <c r="S292" i="13"/>
  <c r="V365" i="16"/>
  <c r="Y365" i="16" s="1"/>
  <c r="W365" i="16"/>
  <c r="Z365" i="16" s="1"/>
  <c r="X365" i="16"/>
  <c r="AA365" i="16" s="1"/>
  <c r="Z292" i="13" l="1"/>
  <c r="H293" i="13" s="1"/>
  <c r="C293" i="13"/>
  <c r="I366" i="16"/>
  <c r="D366" i="16"/>
  <c r="C366" i="16"/>
  <c r="H366" i="16"/>
  <c r="B366" i="16"/>
  <c r="G366" i="16"/>
  <c r="B293" i="13"/>
  <c r="I293" i="13"/>
  <c r="J293" i="13" s="1"/>
  <c r="L293" i="13" s="1"/>
  <c r="P293" i="13"/>
  <c r="Q293" i="13"/>
  <c r="AB292" i="13"/>
  <c r="E293" i="13" l="1"/>
  <c r="F366" i="16"/>
  <c r="J366" i="16"/>
  <c r="L366" i="16" s="1"/>
  <c r="P366" i="16"/>
  <c r="Q366" i="16"/>
  <c r="K366" i="16"/>
  <c r="AB365" i="16"/>
  <c r="E366" i="16"/>
  <c r="F293" i="13"/>
  <c r="K293" i="13"/>
  <c r="N366" i="16" l="1"/>
  <c r="M366" i="16"/>
  <c r="S366" i="16" s="1"/>
  <c r="N293" i="13"/>
  <c r="O293" i="13" s="1"/>
  <c r="X293" i="13" s="1"/>
  <c r="M293" i="13"/>
  <c r="T293" i="13" s="1"/>
  <c r="O366" i="16"/>
  <c r="R366" i="16" l="1"/>
  <c r="T366" i="16"/>
  <c r="AA293" i="13"/>
  <c r="I294" i="13" s="1"/>
  <c r="S293" i="13"/>
  <c r="Z293" i="13" s="1"/>
  <c r="H294" i="13" s="1"/>
  <c r="W293" i="13"/>
  <c r="R293" i="13"/>
  <c r="V293" i="13"/>
  <c r="X366" i="16"/>
  <c r="AA366" i="16" s="1"/>
  <c r="W366" i="16"/>
  <c r="Z366" i="16" s="1"/>
  <c r="V366" i="16"/>
  <c r="Y366" i="16" s="1"/>
  <c r="D294" i="13"/>
  <c r="Y293" i="13" l="1"/>
  <c r="B294" i="13" s="1"/>
  <c r="G367" i="16"/>
  <c r="B367" i="16"/>
  <c r="D367" i="16"/>
  <c r="I367" i="16"/>
  <c r="H367" i="16"/>
  <c r="C367" i="16"/>
  <c r="C294" i="13"/>
  <c r="F294" i="13" s="1"/>
  <c r="G294" i="13"/>
  <c r="J294" i="13" s="1"/>
  <c r="L294" i="13" s="1"/>
  <c r="P294" i="13"/>
  <c r="Q294" i="13"/>
  <c r="AB293" i="13"/>
  <c r="P367" i="16" l="1"/>
  <c r="Q367" i="16"/>
  <c r="K367" i="16"/>
  <c r="AB366" i="16"/>
  <c r="F367" i="16"/>
  <c r="E367" i="16"/>
  <c r="J367" i="16"/>
  <c r="L367" i="16" s="1"/>
  <c r="E294" i="13"/>
  <c r="K294" i="13"/>
  <c r="M367" i="16" l="1"/>
  <c r="N367" i="16"/>
  <c r="O367" i="16" s="1"/>
  <c r="N294" i="13"/>
  <c r="O294" i="13" s="1"/>
  <c r="M294" i="13"/>
  <c r="R294" i="13" s="1"/>
  <c r="S367" i="16"/>
  <c r="T367" i="16"/>
  <c r="R367" i="16"/>
  <c r="V294" i="13" l="1"/>
  <c r="Y294" i="13" s="1"/>
  <c r="W294" i="13"/>
  <c r="X294" i="13"/>
  <c r="T294" i="13"/>
  <c r="S294" i="13"/>
  <c r="Z294" i="13" s="1"/>
  <c r="H295" i="13" s="1"/>
  <c r="V367" i="16"/>
  <c r="Y367" i="16" s="1"/>
  <c r="X367" i="16"/>
  <c r="AA367" i="16" s="1"/>
  <c r="W367" i="16"/>
  <c r="Z367" i="16" s="1"/>
  <c r="AA294" i="13" l="1"/>
  <c r="D295" i="13" s="1"/>
  <c r="G295" i="13"/>
  <c r="B295" i="13"/>
  <c r="I295" i="13"/>
  <c r="C295" i="13"/>
  <c r="C368" i="16"/>
  <c r="H368" i="16"/>
  <c r="B368" i="16"/>
  <c r="G368" i="16"/>
  <c r="I368" i="16"/>
  <c r="D368" i="16"/>
  <c r="Q295" i="13"/>
  <c r="P295" i="13"/>
  <c r="AB294" i="13"/>
  <c r="J295" i="13" l="1"/>
  <c r="L295" i="13" s="1"/>
  <c r="F295" i="13"/>
  <c r="E295" i="13"/>
  <c r="J368" i="16"/>
  <c r="L368" i="16" s="1"/>
  <c r="E368" i="16"/>
  <c r="P368" i="16"/>
  <c r="Q368" i="16"/>
  <c r="K368" i="16"/>
  <c r="AB367" i="16"/>
  <c r="F368" i="16"/>
  <c r="K295" i="13"/>
  <c r="N368" i="16" l="1"/>
  <c r="O368" i="16" s="1"/>
  <c r="M368" i="16"/>
  <c r="R368" i="16" s="1"/>
  <c r="N295" i="13"/>
  <c r="O295" i="13" s="1"/>
  <c r="M295" i="13"/>
  <c r="R295" i="13" s="1"/>
  <c r="T368" i="16" l="1"/>
  <c r="S368" i="16"/>
  <c r="T295" i="13"/>
  <c r="X295" i="13"/>
  <c r="AA295" i="13" s="1"/>
  <c r="I296" i="13" s="1"/>
  <c r="V295" i="13"/>
  <c r="Y295" i="13" s="1"/>
  <c r="B296" i="13" s="1"/>
  <c r="W295" i="13"/>
  <c r="S295" i="13"/>
  <c r="W368" i="16"/>
  <c r="X368" i="16"/>
  <c r="AA368" i="16" s="1"/>
  <c r="V368" i="16"/>
  <c r="Y368" i="16" s="1"/>
  <c r="Z295" i="13" l="1"/>
  <c r="C296" i="13" s="1"/>
  <c r="Z368" i="16"/>
  <c r="D296" i="13"/>
  <c r="AB295" i="13" s="1"/>
  <c r="G369" i="16"/>
  <c r="B369" i="16"/>
  <c r="D369" i="16"/>
  <c r="I369" i="16"/>
  <c r="C369" i="16"/>
  <c r="H369" i="16"/>
  <c r="H296" i="13"/>
  <c r="G296" i="13"/>
  <c r="E296" i="13"/>
  <c r="F296" i="13"/>
  <c r="P296" i="13" l="1"/>
  <c r="Q296" i="13"/>
  <c r="P369" i="16"/>
  <c r="Q369" i="16"/>
  <c r="K369" i="16"/>
  <c r="AB368" i="16"/>
  <c r="E369" i="16"/>
  <c r="F369" i="16"/>
  <c r="J369" i="16"/>
  <c r="L369" i="16" s="1"/>
  <c r="J296" i="13"/>
  <c r="L296" i="13" s="1"/>
  <c r="K296" i="13"/>
  <c r="M369" i="16" l="1"/>
  <c r="S369" i="16" s="1"/>
  <c r="N369" i="16"/>
  <c r="O369" i="16" s="1"/>
  <c r="N296" i="13"/>
  <c r="O296" i="13" s="1"/>
  <c r="X296" i="13" s="1"/>
  <c r="M296" i="13"/>
  <c r="R296" i="13" s="1"/>
  <c r="T369" i="16" l="1"/>
  <c r="R369" i="16"/>
  <c r="T296" i="13"/>
  <c r="S296" i="13"/>
  <c r="V296" i="13"/>
  <c r="Y296" i="13" s="1"/>
  <c r="B297" i="13" s="1"/>
  <c r="W296" i="13"/>
  <c r="AA296" i="13"/>
  <c r="I297" i="13" s="1"/>
  <c r="W369" i="16"/>
  <c r="Z369" i="16" s="1"/>
  <c r="V369" i="16"/>
  <c r="X369" i="16"/>
  <c r="AA369" i="16" s="1"/>
  <c r="Z296" i="13" l="1"/>
  <c r="H297" i="13" s="1"/>
  <c r="Y369" i="16"/>
  <c r="D297" i="13"/>
  <c r="Q297" i="13" s="1"/>
  <c r="I370" i="16"/>
  <c r="D370" i="16"/>
  <c r="B370" i="16"/>
  <c r="G370" i="16"/>
  <c r="H370" i="16"/>
  <c r="C370" i="16"/>
  <c r="G297" i="13"/>
  <c r="J297" i="13" s="1"/>
  <c r="L297" i="13" s="1"/>
  <c r="C297" i="13"/>
  <c r="F297" i="13" s="1"/>
  <c r="AB296" i="13" l="1"/>
  <c r="P297" i="13"/>
  <c r="F370" i="16"/>
  <c r="J370" i="16"/>
  <c r="L370" i="16" s="1"/>
  <c r="E370" i="16"/>
  <c r="P370" i="16"/>
  <c r="Q370" i="16"/>
  <c r="K370" i="16"/>
  <c r="AB369" i="16"/>
  <c r="K297" i="13"/>
  <c r="E297" i="13"/>
  <c r="N370" i="16" l="1"/>
  <c r="O370" i="16" s="1"/>
  <c r="M370" i="16"/>
  <c r="T370" i="16" s="1"/>
  <c r="N297" i="13"/>
  <c r="O297" i="13" s="1"/>
  <c r="M297" i="13"/>
  <c r="S297" i="13" s="1"/>
  <c r="S370" i="16" l="1"/>
  <c r="R370" i="16"/>
  <c r="X297" i="13"/>
  <c r="V297" i="13"/>
  <c r="W297" i="13"/>
  <c r="Z297" i="13" s="1"/>
  <c r="C298" i="13" s="1"/>
  <c r="T297" i="13"/>
  <c r="R297" i="13"/>
  <c r="W370" i="16"/>
  <c r="Z370" i="16" s="1"/>
  <c r="X370" i="16"/>
  <c r="AA370" i="16" s="1"/>
  <c r="V370" i="16"/>
  <c r="Y370" i="16" s="1"/>
  <c r="Y297" i="13" l="1"/>
  <c r="B298" i="13" s="1"/>
  <c r="AA297" i="13"/>
  <c r="H298" i="13"/>
  <c r="B371" i="16"/>
  <c r="G371" i="16"/>
  <c r="I371" i="16"/>
  <c r="D371" i="16"/>
  <c r="H371" i="16"/>
  <c r="C371" i="16"/>
  <c r="G298" i="13"/>
  <c r="F298" i="13"/>
  <c r="E298" i="13"/>
  <c r="I298" i="13" l="1"/>
  <c r="J298" i="13" s="1"/>
  <c r="L298" i="13" s="1"/>
  <c r="D298" i="13"/>
  <c r="P371" i="16"/>
  <c r="Q371" i="16"/>
  <c r="K371" i="16"/>
  <c r="AB370" i="16"/>
  <c r="F371" i="16"/>
  <c r="J371" i="16"/>
  <c r="L371" i="16" s="1"/>
  <c r="E371" i="16"/>
  <c r="M371" i="16" l="1"/>
  <c r="R371" i="16" s="1"/>
  <c r="N371" i="16"/>
  <c r="O371" i="16" s="1"/>
  <c r="K298" i="13"/>
  <c r="N298" i="13" s="1"/>
  <c r="O298" i="13" s="1"/>
  <c r="AB297" i="13"/>
  <c r="Q298" i="13"/>
  <c r="P298" i="13"/>
  <c r="T371" i="16" l="1"/>
  <c r="S371" i="16"/>
  <c r="M298" i="13"/>
  <c r="S298" i="13" s="1"/>
  <c r="W298" i="13"/>
  <c r="X298" i="13"/>
  <c r="V298" i="13"/>
  <c r="V371" i="16"/>
  <c r="Y371" i="16" s="1"/>
  <c r="W371" i="16"/>
  <c r="Z371" i="16" s="1"/>
  <c r="X371" i="16"/>
  <c r="AA371" i="16" s="1"/>
  <c r="R298" i="13" l="1"/>
  <c r="Y298" i="13" s="1"/>
  <c r="G299" i="13" s="1"/>
  <c r="T298" i="13"/>
  <c r="AA298" i="13" s="1"/>
  <c r="I299" i="13" s="1"/>
  <c r="Z298" i="13"/>
  <c r="D372" i="16"/>
  <c r="I372" i="16"/>
  <c r="B372" i="16"/>
  <c r="G372" i="16"/>
  <c r="C372" i="16"/>
  <c r="H372" i="16"/>
  <c r="D299" i="13"/>
  <c r="P299" i="13" s="1"/>
  <c r="B299" i="13" l="1"/>
  <c r="H299" i="13"/>
  <c r="J299" i="13" s="1"/>
  <c r="L299" i="13" s="1"/>
  <c r="C299" i="13"/>
  <c r="F299" i="13" s="1"/>
  <c r="J372" i="16"/>
  <c r="L372" i="16" s="1"/>
  <c r="E372" i="16"/>
  <c r="F372" i="16"/>
  <c r="P372" i="16"/>
  <c r="Q372" i="16"/>
  <c r="K372" i="16"/>
  <c r="AB371" i="16"/>
  <c r="AB298" i="13"/>
  <c r="Q299" i="13"/>
  <c r="K299" i="13"/>
  <c r="N372" i="16" l="1"/>
  <c r="O372" i="16" s="1"/>
  <c r="M372" i="16"/>
  <c r="S372" i="16" s="1"/>
  <c r="E299" i="13"/>
  <c r="N299" i="13"/>
  <c r="O299" i="13" s="1"/>
  <c r="M299" i="13"/>
  <c r="R299" i="13" s="1"/>
  <c r="T372" i="16" l="1"/>
  <c r="R372" i="16"/>
  <c r="T299" i="13"/>
  <c r="X299" i="13"/>
  <c r="V299" i="13"/>
  <c r="W299" i="13"/>
  <c r="S299" i="13"/>
  <c r="X372" i="16"/>
  <c r="AA372" i="16" s="1"/>
  <c r="W372" i="16"/>
  <c r="Z372" i="16" s="1"/>
  <c r="V372" i="16"/>
  <c r="Y299" i="13"/>
  <c r="G300" i="13" s="1"/>
  <c r="Z299" i="13" l="1"/>
  <c r="H300" i="13" s="1"/>
  <c r="Y372" i="16"/>
  <c r="AA299" i="13"/>
  <c r="I300" i="13" s="1"/>
  <c r="J300" i="13" s="1"/>
  <c r="L300" i="13" s="1"/>
  <c r="G373" i="16"/>
  <c r="B373" i="16"/>
  <c r="D373" i="16"/>
  <c r="I373" i="16"/>
  <c r="B300" i="13"/>
  <c r="H373" i="16"/>
  <c r="C373" i="16"/>
  <c r="C300" i="13"/>
  <c r="D300" i="13"/>
  <c r="P300" i="13" s="1"/>
  <c r="F300" i="13" l="1"/>
  <c r="F373" i="16"/>
  <c r="P373" i="16"/>
  <c r="Q373" i="16"/>
  <c r="K373" i="16"/>
  <c r="AB372" i="16"/>
  <c r="E373" i="16"/>
  <c r="J373" i="16"/>
  <c r="L373" i="16" s="1"/>
  <c r="E300" i="13"/>
  <c r="AB299" i="13"/>
  <c r="Q300" i="13"/>
  <c r="K300" i="13"/>
  <c r="M373" i="16" l="1"/>
  <c r="T373" i="16" s="1"/>
  <c r="N373" i="16"/>
  <c r="O373" i="16" s="1"/>
  <c r="N300" i="13"/>
  <c r="O300" i="13" s="1"/>
  <c r="M300" i="13"/>
  <c r="S300" i="13" s="1"/>
  <c r="R373" i="16" l="1"/>
  <c r="S373" i="16"/>
  <c r="W300" i="13"/>
  <c r="Z300" i="13" s="1"/>
  <c r="V300" i="13"/>
  <c r="X300" i="13"/>
  <c r="R300" i="13"/>
  <c r="T300" i="13"/>
  <c r="W373" i="16"/>
  <c r="Z373" i="16" s="1"/>
  <c r="V373" i="16"/>
  <c r="Y373" i="16" s="1"/>
  <c r="X373" i="16"/>
  <c r="AA373" i="16" s="1"/>
  <c r="Y300" i="13" l="1"/>
  <c r="G301" i="13" s="1"/>
  <c r="AA300" i="13"/>
  <c r="I301" i="13" s="1"/>
  <c r="H301" i="13"/>
  <c r="J301" i="13" s="1"/>
  <c r="L301" i="13" s="1"/>
  <c r="C301" i="13"/>
  <c r="I374" i="16"/>
  <c r="D374" i="16"/>
  <c r="H374" i="16"/>
  <c r="C374" i="16"/>
  <c r="G374" i="16"/>
  <c r="B374" i="16"/>
  <c r="B301" i="13"/>
  <c r="D301" i="13"/>
  <c r="P301" i="13" s="1"/>
  <c r="E301" i="13" l="1"/>
  <c r="E374" i="16"/>
  <c r="F374" i="16"/>
  <c r="P374" i="16"/>
  <c r="Q374" i="16"/>
  <c r="K374" i="16"/>
  <c r="AB373" i="16"/>
  <c r="J374" i="16"/>
  <c r="L374" i="16" s="1"/>
  <c r="F301" i="13"/>
  <c r="AB300" i="13"/>
  <c r="Q301" i="13"/>
  <c r="K301" i="13"/>
  <c r="N374" i="16" l="1"/>
  <c r="O374" i="16" s="1"/>
  <c r="M374" i="16"/>
  <c r="S374" i="16" s="1"/>
  <c r="N301" i="13"/>
  <c r="O301" i="13" s="1"/>
  <c r="V301" i="13" s="1"/>
  <c r="M301" i="13"/>
  <c r="T301" i="13" s="1"/>
  <c r="T374" i="16" l="1"/>
  <c r="R374" i="16"/>
  <c r="W301" i="13"/>
  <c r="R301" i="13"/>
  <c r="Y301" i="13" s="1"/>
  <c r="G302" i="13" s="1"/>
  <c r="X301" i="13"/>
  <c r="AA301" i="13" s="1"/>
  <c r="I302" i="13" s="1"/>
  <c r="S301" i="13"/>
  <c r="X374" i="16"/>
  <c r="AA374" i="16" s="1"/>
  <c r="W374" i="16"/>
  <c r="Z374" i="16" s="1"/>
  <c r="V374" i="16"/>
  <c r="Y374" i="16" l="1"/>
  <c r="Z301" i="13"/>
  <c r="C302" i="13" s="1"/>
  <c r="B302" i="13"/>
  <c r="B375" i="16"/>
  <c r="G375" i="16"/>
  <c r="H375" i="16"/>
  <c r="C375" i="16"/>
  <c r="D375" i="16"/>
  <c r="I375" i="16"/>
  <c r="H302" i="13"/>
  <c r="J302" i="13" s="1"/>
  <c r="L302" i="13" s="1"/>
  <c r="D302" i="13"/>
  <c r="Q302" i="13" s="1"/>
  <c r="E302" i="13"/>
  <c r="F302" i="13" l="1"/>
  <c r="F375" i="16"/>
  <c r="J375" i="16"/>
  <c r="L375" i="16" s="1"/>
  <c r="P375" i="16"/>
  <c r="Q375" i="16"/>
  <c r="K375" i="16"/>
  <c r="AB374" i="16"/>
  <c r="E375" i="16"/>
  <c r="AB301" i="13"/>
  <c r="P302" i="13"/>
  <c r="K302" i="13"/>
  <c r="M375" i="16" l="1"/>
  <c r="S375" i="16" s="1"/>
  <c r="N375" i="16"/>
  <c r="O375" i="16" s="1"/>
  <c r="N302" i="13"/>
  <c r="O302" i="13" s="1"/>
  <c r="M302" i="13"/>
  <c r="T302" i="13" s="1"/>
  <c r="R375" i="16" l="1"/>
  <c r="T375" i="16"/>
  <c r="V302" i="13"/>
  <c r="W302" i="13"/>
  <c r="X302" i="13"/>
  <c r="AA302" i="13" s="1"/>
  <c r="D303" i="13" s="1"/>
  <c r="R302" i="13"/>
  <c r="S302" i="13"/>
  <c r="V375" i="16"/>
  <c r="Y375" i="16" s="1"/>
  <c r="X375" i="16"/>
  <c r="W375" i="16"/>
  <c r="Z375" i="16" s="1"/>
  <c r="Y302" i="13" l="1"/>
  <c r="G303" i="13" s="1"/>
  <c r="AA375" i="16"/>
  <c r="Z302" i="13"/>
  <c r="C303" i="13" s="1"/>
  <c r="E303" i="13" s="1"/>
  <c r="B303" i="13"/>
  <c r="H376" i="16"/>
  <c r="C376" i="16"/>
  <c r="I376" i="16"/>
  <c r="D376" i="16"/>
  <c r="B376" i="16"/>
  <c r="G376" i="16"/>
  <c r="I303" i="13"/>
  <c r="H303" i="13"/>
  <c r="Q303" i="13"/>
  <c r="P303" i="13"/>
  <c r="AB302" i="13"/>
  <c r="F303" i="13" l="1"/>
  <c r="P376" i="16"/>
  <c r="Q376" i="16"/>
  <c r="K376" i="16"/>
  <c r="AB375" i="16"/>
  <c r="J376" i="16"/>
  <c r="L376" i="16" s="1"/>
  <c r="F376" i="16"/>
  <c r="E376" i="16"/>
  <c r="K303" i="13"/>
  <c r="J303" i="13"/>
  <c r="L303" i="13" s="1"/>
  <c r="N376" i="16" l="1"/>
  <c r="O376" i="16" s="1"/>
  <c r="M376" i="16"/>
  <c r="R376" i="16" s="1"/>
  <c r="N303" i="13"/>
  <c r="O303" i="13" s="1"/>
  <c r="X303" i="13" s="1"/>
  <c r="M303" i="13"/>
  <c r="T303" i="13" s="1"/>
  <c r="T376" i="16" l="1"/>
  <c r="S376" i="16"/>
  <c r="S303" i="13"/>
  <c r="AA303" i="13"/>
  <c r="I304" i="13" s="1"/>
  <c r="R303" i="13"/>
  <c r="W376" i="16"/>
  <c r="Z376" i="16" s="1"/>
  <c r="X376" i="16"/>
  <c r="AA376" i="16" s="1"/>
  <c r="V376" i="16"/>
  <c r="Y376" i="16" s="1"/>
  <c r="V303" i="13"/>
  <c r="Y303" i="13" s="1"/>
  <c r="G304" i="13" s="1"/>
  <c r="W303" i="13"/>
  <c r="D304" i="13"/>
  <c r="Z303" i="13" l="1"/>
  <c r="C304" i="13" s="1"/>
  <c r="H377" i="16"/>
  <c r="C377" i="16"/>
  <c r="G377" i="16"/>
  <c r="B377" i="16"/>
  <c r="D377" i="16"/>
  <c r="I377" i="16"/>
  <c r="B304" i="13"/>
  <c r="F304" i="13" s="1"/>
  <c r="P304" i="13"/>
  <c r="Q304" i="13"/>
  <c r="AB303" i="13"/>
  <c r="H304" i="13" l="1"/>
  <c r="J304" i="13" s="1"/>
  <c r="L304" i="13" s="1"/>
  <c r="E377" i="16"/>
  <c r="J377" i="16"/>
  <c r="L377" i="16" s="1"/>
  <c r="F377" i="16"/>
  <c r="P377" i="16"/>
  <c r="Q377" i="16"/>
  <c r="K377" i="16"/>
  <c r="AB376" i="16"/>
  <c r="E304" i="13"/>
  <c r="M377" i="16" l="1"/>
  <c r="N377" i="16"/>
  <c r="O377" i="16" s="1"/>
  <c r="K304" i="13"/>
  <c r="N304" i="13" s="1"/>
  <c r="O304" i="13" s="1"/>
  <c r="S377" i="16"/>
  <c r="T377" i="16"/>
  <c r="R377" i="16"/>
  <c r="M304" i="13" l="1"/>
  <c r="R304" i="13" s="1"/>
  <c r="X304" i="13"/>
  <c r="W304" i="13"/>
  <c r="V304" i="13"/>
  <c r="Y304" i="13" s="1"/>
  <c r="G305" i="13" s="1"/>
  <c r="T304" i="13"/>
  <c r="AA304" i="13" s="1"/>
  <c r="I305" i="13" s="1"/>
  <c r="S304" i="13"/>
  <c r="V377" i="16"/>
  <c r="Y377" i="16" s="1"/>
  <c r="W377" i="16"/>
  <c r="Z377" i="16" s="1"/>
  <c r="X377" i="16"/>
  <c r="AA377" i="16" s="1"/>
  <c r="D305" i="13"/>
  <c r="Z304" i="13" l="1"/>
  <c r="C305" i="13" s="1"/>
  <c r="I378" i="16"/>
  <c r="D378" i="16"/>
  <c r="B378" i="16"/>
  <c r="G378" i="16"/>
  <c r="H378" i="16"/>
  <c r="C378" i="16"/>
  <c r="B305" i="13"/>
  <c r="H305" i="13"/>
  <c r="J305" i="13" s="1"/>
  <c r="L305" i="13" s="1"/>
  <c r="Q305" i="13"/>
  <c r="P305" i="13"/>
  <c r="AB304" i="13"/>
  <c r="F305" i="13" l="1"/>
  <c r="F378" i="16"/>
  <c r="J378" i="16"/>
  <c r="L378" i="16" s="1"/>
  <c r="E378" i="16"/>
  <c r="P378" i="16"/>
  <c r="Q378" i="16"/>
  <c r="K378" i="16"/>
  <c r="AB377" i="16"/>
  <c r="E305" i="13"/>
  <c r="K305" i="13"/>
  <c r="N378" i="16" l="1"/>
  <c r="O378" i="16" s="1"/>
  <c r="M378" i="16"/>
  <c r="S378" i="16" s="1"/>
  <c r="N305" i="13"/>
  <c r="O305" i="13" s="1"/>
  <c r="X305" i="13" s="1"/>
  <c r="M305" i="13"/>
  <c r="T305" i="13" s="1"/>
  <c r="T378" i="16" l="1"/>
  <c r="R378" i="16"/>
  <c r="AA305" i="13"/>
  <c r="R305" i="13"/>
  <c r="S305" i="13"/>
  <c r="X378" i="16"/>
  <c r="AA378" i="16" s="1"/>
  <c r="W378" i="16"/>
  <c r="Z378" i="16" s="1"/>
  <c r="V378" i="16"/>
  <c r="Y378" i="16" s="1"/>
  <c r="V305" i="13"/>
  <c r="W305" i="13"/>
  <c r="Z305" i="13" s="1"/>
  <c r="C306" i="13" s="1"/>
  <c r="I306" i="13"/>
  <c r="D306" i="13"/>
  <c r="Y305" i="13" l="1"/>
  <c r="G306" i="13" s="1"/>
  <c r="B379" i="16"/>
  <c r="G379" i="16"/>
  <c r="I379" i="16"/>
  <c r="D379" i="16"/>
  <c r="H379" i="16"/>
  <c r="C379" i="16"/>
  <c r="H306" i="13"/>
  <c r="K306" i="13" s="1"/>
  <c r="B306" i="13"/>
  <c r="F306" i="13" s="1"/>
  <c r="P306" i="13"/>
  <c r="Q306" i="13"/>
  <c r="AB305" i="13"/>
  <c r="N306" i="13" l="1"/>
  <c r="M306" i="13"/>
  <c r="R306" i="13" s="1"/>
  <c r="P379" i="16"/>
  <c r="Q379" i="16"/>
  <c r="K379" i="16"/>
  <c r="AB378" i="16"/>
  <c r="F379" i="16"/>
  <c r="J379" i="16"/>
  <c r="L379" i="16" s="1"/>
  <c r="E379" i="16"/>
  <c r="J306" i="13"/>
  <c r="L306" i="13" s="1"/>
  <c r="E306" i="13"/>
  <c r="M379" i="16" l="1"/>
  <c r="R379" i="16" s="1"/>
  <c r="N379" i="16"/>
  <c r="O379" i="16" s="1"/>
  <c r="S306" i="13"/>
  <c r="T306" i="13"/>
  <c r="O306" i="13"/>
  <c r="W306" i="13" s="1"/>
  <c r="Z306" i="13" s="1"/>
  <c r="H307" i="13" s="1"/>
  <c r="S379" i="16" l="1"/>
  <c r="T379" i="16"/>
  <c r="V379" i="16"/>
  <c r="Y379" i="16" s="1"/>
  <c r="W379" i="16"/>
  <c r="Z379" i="16" s="1"/>
  <c r="X379" i="16"/>
  <c r="AA379" i="16" s="1"/>
  <c r="X306" i="13"/>
  <c r="AA306" i="13" s="1"/>
  <c r="D307" i="13" s="1"/>
  <c r="V306" i="13"/>
  <c r="Y306" i="13" s="1"/>
  <c r="G307" i="13" s="1"/>
  <c r="C307" i="13"/>
  <c r="D380" i="16" l="1"/>
  <c r="I380" i="16"/>
  <c r="B380" i="16"/>
  <c r="G380" i="16"/>
  <c r="I307" i="13"/>
  <c r="J307" i="13" s="1"/>
  <c r="L307" i="13" s="1"/>
  <c r="C380" i="16"/>
  <c r="H380" i="16"/>
  <c r="B307" i="13"/>
  <c r="F307" i="13" s="1"/>
  <c r="Q307" i="13"/>
  <c r="P307" i="13"/>
  <c r="AB306" i="13"/>
  <c r="E307" i="13" l="1"/>
  <c r="J380" i="16"/>
  <c r="L380" i="16" s="1"/>
  <c r="E380" i="16"/>
  <c r="F380" i="16"/>
  <c r="P380" i="16"/>
  <c r="Q380" i="16"/>
  <c r="K380" i="16"/>
  <c r="AB379" i="16"/>
  <c r="K307" i="13"/>
  <c r="N380" i="16" l="1"/>
  <c r="O380" i="16" s="1"/>
  <c r="M380" i="16"/>
  <c r="S380" i="16" s="1"/>
  <c r="M307" i="13"/>
  <c r="T307" i="13" s="1"/>
  <c r="N307" i="13"/>
  <c r="O307" i="13" s="1"/>
  <c r="R380" i="16" l="1"/>
  <c r="T380" i="16"/>
  <c r="V307" i="13"/>
  <c r="W307" i="13"/>
  <c r="X307" i="13"/>
  <c r="AA307" i="13" s="1"/>
  <c r="I308" i="13" s="1"/>
  <c r="R307" i="13"/>
  <c r="S307" i="13"/>
  <c r="X380" i="16"/>
  <c r="AA380" i="16" s="1"/>
  <c r="W380" i="16"/>
  <c r="Z380" i="16" s="1"/>
  <c r="V380" i="16"/>
  <c r="Y380" i="16" s="1"/>
  <c r="Y307" i="13" l="1"/>
  <c r="Z307" i="13"/>
  <c r="H308" i="13" s="1"/>
  <c r="G381" i="16"/>
  <c r="B381" i="16"/>
  <c r="H381" i="16"/>
  <c r="C381" i="16"/>
  <c r="D381" i="16"/>
  <c r="I381" i="16"/>
  <c r="D308" i="13"/>
  <c r="Q308" i="13" s="1"/>
  <c r="C308" i="13"/>
  <c r="G308" i="13" l="1"/>
  <c r="J308" i="13" s="1"/>
  <c r="L308" i="13" s="1"/>
  <c r="B308" i="13"/>
  <c r="F308" i="13" s="1"/>
  <c r="F381" i="16"/>
  <c r="E381" i="16"/>
  <c r="P381" i="16"/>
  <c r="Q381" i="16"/>
  <c r="K381" i="16"/>
  <c r="AB380" i="16"/>
  <c r="J381" i="16"/>
  <c r="L381" i="16" s="1"/>
  <c r="P308" i="13"/>
  <c r="AB307" i="13"/>
  <c r="K308" i="13"/>
  <c r="M381" i="16" l="1"/>
  <c r="S381" i="16" s="1"/>
  <c r="N381" i="16"/>
  <c r="O381" i="16" s="1"/>
  <c r="E308" i="13"/>
  <c r="N308" i="13"/>
  <c r="O308" i="13" s="1"/>
  <c r="X308" i="13" s="1"/>
  <c r="M308" i="13"/>
  <c r="R308" i="13" s="1"/>
  <c r="T381" i="16" l="1"/>
  <c r="R381" i="16"/>
  <c r="S308" i="13"/>
  <c r="T308" i="13"/>
  <c r="AA308" i="13" s="1"/>
  <c r="D309" i="13" s="1"/>
  <c r="V381" i="16"/>
  <c r="Y381" i="16" s="1"/>
  <c r="W381" i="16"/>
  <c r="Z381" i="16" s="1"/>
  <c r="X381" i="16"/>
  <c r="AA381" i="16" s="1"/>
  <c r="W308" i="13"/>
  <c r="V308" i="13"/>
  <c r="Y308" i="13" s="1"/>
  <c r="G309" i="13" s="1"/>
  <c r="Z308" i="13" l="1"/>
  <c r="C309" i="13" s="1"/>
  <c r="I382" i="16"/>
  <c r="D382" i="16"/>
  <c r="C382" i="16"/>
  <c r="H382" i="16"/>
  <c r="B382" i="16"/>
  <c r="G382" i="16"/>
  <c r="I309" i="13"/>
  <c r="B309" i="13"/>
  <c r="P309" i="13"/>
  <c r="Q309" i="13"/>
  <c r="AB308" i="13"/>
  <c r="H309" i="13" l="1"/>
  <c r="F309" i="13"/>
  <c r="F382" i="16"/>
  <c r="J382" i="16"/>
  <c r="L382" i="16" s="1"/>
  <c r="P382" i="16"/>
  <c r="Q382" i="16"/>
  <c r="K382" i="16"/>
  <c r="AB381" i="16"/>
  <c r="E382" i="16"/>
  <c r="J309" i="13"/>
  <c r="L309" i="13" s="1"/>
  <c r="E309" i="13"/>
  <c r="K309" i="13"/>
  <c r="N382" i="16" l="1"/>
  <c r="O382" i="16" s="1"/>
  <c r="M382" i="16"/>
  <c r="S382" i="16" s="1"/>
  <c r="M309" i="13"/>
  <c r="T309" i="13" s="1"/>
  <c r="N309" i="13"/>
  <c r="O309" i="13" s="1"/>
  <c r="W309" i="13" s="1"/>
  <c r="T382" i="16" l="1"/>
  <c r="R382" i="16"/>
  <c r="R309" i="13"/>
  <c r="S309" i="13"/>
  <c r="Z309" i="13" s="1"/>
  <c r="H310" i="13" s="1"/>
  <c r="X382" i="16"/>
  <c r="AA382" i="16" s="1"/>
  <c r="V382" i="16"/>
  <c r="Y382" i="16" s="1"/>
  <c r="W382" i="16"/>
  <c r="Z382" i="16" s="1"/>
  <c r="V309" i="13"/>
  <c r="Y309" i="13" s="1"/>
  <c r="G310" i="13" s="1"/>
  <c r="X309" i="13"/>
  <c r="AA309" i="13" s="1"/>
  <c r="D310" i="13" s="1"/>
  <c r="H383" i="16" l="1"/>
  <c r="C383" i="16"/>
  <c r="D383" i="16"/>
  <c r="I383" i="16"/>
  <c r="G383" i="16"/>
  <c r="B383" i="16"/>
  <c r="C310" i="13"/>
  <c r="I310" i="13"/>
  <c r="J310" i="13" s="1"/>
  <c r="L310" i="13" s="1"/>
  <c r="B310" i="13"/>
  <c r="P310" i="13"/>
  <c r="Q310" i="13"/>
  <c r="AB309" i="13"/>
  <c r="P383" i="16" l="1"/>
  <c r="Q383" i="16"/>
  <c r="K383" i="16"/>
  <c r="AB382" i="16"/>
  <c r="E383" i="16"/>
  <c r="F383" i="16"/>
  <c r="J383" i="16"/>
  <c r="L383" i="16" s="1"/>
  <c r="E310" i="13"/>
  <c r="F310" i="13"/>
  <c r="K310" i="13"/>
  <c r="M383" i="16" l="1"/>
  <c r="R383" i="16" s="1"/>
  <c r="N383" i="16"/>
  <c r="O383" i="16" s="1"/>
  <c r="N310" i="13"/>
  <c r="O310" i="13" s="1"/>
  <c r="X310" i="13" s="1"/>
  <c r="M310" i="13"/>
  <c r="R310" i="13" s="1"/>
  <c r="T383" i="16"/>
  <c r="S383" i="16"/>
  <c r="W310" i="13" l="1"/>
  <c r="S310" i="13"/>
  <c r="V310" i="13"/>
  <c r="Y310" i="13" s="1"/>
  <c r="G311" i="13" s="1"/>
  <c r="T310" i="13"/>
  <c r="AA310" i="13" s="1"/>
  <c r="I311" i="13" s="1"/>
  <c r="V383" i="16"/>
  <c r="Y383" i="16" s="1"/>
  <c r="W383" i="16"/>
  <c r="Z383" i="16" s="1"/>
  <c r="X383" i="16"/>
  <c r="AA383" i="16" s="1"/>
  <c r="Z310" i="13" l="1"/>
  <c r="C311" i="13" s="1"/>
  <c r="D311" i="13"/>
  <c r="P311" i="13" s="1"/>
  <c r="I384" i="16"/>
  <c r="D384" i="16"/>
  <c r="C384" i="16"/>
  <c r="H384" i="16"/>
  <c r="G384" i="16"/>
  <c r="B384" i="16"/>
  <c r="B311" i="13"/>
  <c r="F311" i="13" s="1"/>
  <c r="H311" i="13"/>
  <c r="J311" i="13" s="1"/>
  <c r="L311" i="13" s="1"/>
  <c r="AB310" i="13"/>
  <c r="Q311" i="13"/>
  <c r="F384" i="16" l="1"/>
  <c r="E384" i="16"/>
  <c r="P384" i="16"/>
  <c r="Q384" i="16"/>
  <c r="K384" i="16"/>
  <c r="AB383" i="16"/>
  <c r="J384" i="16"/>
  <c r="L384" i="16" s="1"/>
  <c r="E311" i="13"/>
  <c r="K311" i="13"/>
  <c r="N384" i="16" l="1"/>
  <c r="O384" i="16" s="1"/>
  <c r="M384" i="16"/>
  <c r="R384" i="16" s="1"/>
  <c r="M311" i="13"/>
  <c r="R311" i="13" s="1"/>
  <c r="N311" i="13"/>
  <c r="O311" i="13" s="1"/>
  <c r="S311" i="13" l="1"/>
  <c r="T311" i="13"/>
  <c r="S384" i="16"/>
  <c r="T384" i="16"/>
  <c r="V311" i="13"/>
  <c r="X311" i="13"/>
  <c r="W311" i="13"/>
  <c r="Z311" i="13" s="1"/>
  <c r="H312" i="13" s="1"/>
  <c r="Y311" i="13"/>
  <c r="G312" i="13" s="1"/>
  <c r="W384" i="16"/>
  <c r="X384" i="16"/>
  <c r="V384" i="16"/>
  <c r="Y384" i="16" s="1"/>
  <c r="AA311" i="13"/>
  <c r="I312" i="13" s="1"/>
  <c r="AA384" i="16" l="1"/>
  <c r="Z384" i="16"/>
  <c r="B312" i="13"/>
  <c r="G385" i="16"/>
  <c r="B385" i="16"/>
  <c r="D385" i="16"/>
  <c r="I385" i="16"/>
  <c r="H385" i="16"/>
  <c r="C385" i="16"/>
  <c r="C312" i="13"/>
  <c r="D312" i="13"/>
  <c r="AB311" i="13" s="1"/>
  <c r="J312" i="13"/>
  <c r="L312" i="13" s="1"/>
  <c r="E312" i="13" l="1"/>
  <c r="P385" i="16"/>
  <c r="Q385" i="16"/>
  <c r="K385" i="16"/>
  <c r="AB384" i="16"/>
  <c r="F385" i="16"/>
  <c r="E385" i="16"/>
  <c r="J385" i="16"/>
  <c r="L385" i="16" s="1"/>
  <c r="F312" i="13"/>
  <c r="Q312" i="13"/>
  <c r="P312" i="13"/>
  <c r="K312" i="13"/>
  <c r="M385" i="16" l="1"/>
  <c r="T385" i="16" s="1"/>
  <c r="N385" i="16"/>
  <c r="O385" i="16" s="1"/>
  <c r="N312" i="13"/>
  <c r="O312" i="13" s="1"/>
  <c r="M312" i="13"/>
  <c r="S312" i="13" s="1"/>
  <c r="R385" i="16" l="1"/>
  <c r="S385" i="16"/>
  <c r="W312" i="13"/>
  <c r="V312" i="13"/>
  <c r="X312" i="13"/>
  <c r="T312" i="13"/>
  <c r="R312" i="13"/>
  <c r="W385" i="16"/>
  <c r="Z385" i="16" s="1"/>
  <c r="V385" i="16"/>
  <c r="Y385" i="16" s="1"/>
  <c r="X385" i="16"/>
  <c r="AA385" i="16" s="1"/>
  <c r="Z312" i="13"/>
  <c r="H313" i="13" s="1"/>
  <c r="Y312" i="13" l="1"/>
  <c r="B313" i="13" s="1"/>
  <c r="AA312" i="13"/>
  <c r="I313" i="13" s="1"/>
  <c r="G313" i="13"/>
  <c r="C313" i="13"/>
  <c r="F313" i="13" s="1"/>
  <c r="D386" i="16"/>
  <c r="I386" i="16"/>
  <c r="B386" i="16"/>
  <c r="G386" i="16"/>
  <c r="C386" i="16"/>
  <c r="H386" i="16"/>
  <c r="D313" i="13"/>
  <c r="P313" i="13" s="1"/>
  <c r="J313" i="13"/>
  <c r="L313" i="13" s="1"/>
  <c r="E313" i="13" l="1"/>
  <c r="AB312" i="13"/>
  <c r="J386" i="16"/>
  <c r="L386" i="16" s="1"/>
  <c r="E386" i="16"/>
  <c r="Q313" i="13"/>
  <c r="F386" i="16"/>
  <c r="P386" i="16"/>
  <c r="Q386" i="16"/>
  <c r="K386" i="16"/>
  <c r="AB385" i="16"/>
  <c r="K313" i="13"/>
  <c r="N386" i="16" l="1"/>
  <c r="O386" i="16" s="1"/>
  <c r="M386" i="16"/>
  <c r="R386" i="16" s="1"/>
  <c r="M313" i="13"/>
  <c r="T313" i="13" s="1"/>
  <c r="N313" i="13"/>
  <c r="O313" i="13" s="1"/>
  <c r="W313" i="13" s="1"/>
  <c r="T386" i="16" l="1"/>
  <c r="S386" i="16"/>
  <c r="R313" i="13"/>
  <c r="S313" i="13"/>
  <c r="Z313" i="13" s="1"/>
  <c r="C314" i="13" s="1"/>
  <c r="W386" i="16"/>
  <c r="Z386" i="16" s="1"/>
  <c r="X386" i="16"/>
  <c r="AA386" i="16" s="1"/>
  <c r="V386" i="16"/>
  <c r="Y386" i="16" s="1"/>
  <c r="V313" i="13"/>
  <c r="X313" i="13"/>
  <c r="AA313" i="13" s="1"/>
  <c r="I314" i="13" s="1"/>
  <c r="Y313" i="13" l="1"/>
  <c r="G314" i="13" s="1"/>
  <c r="H314" i="13"/>
  <c r="J314" i="13" s="1"/>
  <c r="L314" i="13" s="1"/>
  <c r="G387" i="16"/>
  <c r="B387" i="16"/>
  <c r="H387" i="16"/>
  <c r="C387" i="16"/>
  <c r="I387" i="16"/>
  <c r="D387" i="16"/>
  <c r="D314" i="13"/>
  <c r="P314" i="13" s="1"/>
  <c r="B314" i="13"/>
  <c r="F314" i="13" s="1"/>
  <c r="F387" i="16" l="1"/>
  <c r="P387" i="16"/>
  <c r="Q387" i="16"/>
  <c r="K387" i="16"/>
  <c r="AB386" i="16"/>
  <c r="E387" i="16"/>
  <c r="J387" i="16"/>
  <c r="L387" i="16" s="1"/>
  <c r="Q314" i="13"/>
  <c r="E314" i="13"/>
  <c r="AB313" i="13"/>
  <c r="K314" i="13"/>
  <c r="M387" i="16" l="1"/>
  <c r="T387" i="16" s="1"/>
  <c r="N387" i="16"/>
  <c r="O387" i="16" s="1"/>
  <c r="N314" i="13"/>
  <c r="O314" i="13" s="1"/>
  <c r="M314" i="13"/>
  <c r="T314" i="13" s="1"/>
  <c r="R387" i="16"/>
  <c r="S387" i="16" l="1"/>
  <c r="W314" i="13"/>
  <c r="X314" i="13"/>
  <c r="V314" i="13"/>
  <c r="S314" i="13"/>
  <c r="R314" i="13"/>
  <c r="V387" i="16"/>
  <c r="Y387" i="16" s="1"/>
  <c r="W387" i="16"/>
  <c r="Z387" i="16" s="1"/>
  <c r="X387" i="16"/>
  <c r="AA387" i="16" s="1"/>
  <c r="AA314" i="13"/>
  <c r="D315" i="13" s="1"/>
  <c r="Z314" i="13" l="1"/>
  <c r="H315" i="13" s="1"/>
  <c r="Y314" i="13"/>
  <c r="B315" i="13" s="1"/>
  <c r="C315" i="13"/>
  <c r="F315" i="13" s="1"/>
  <c r="D388" i="16"/>
  <c r="I388" i="16"/>
  <c r="H388" i="16"/>
  <c r="C388" i="16"/>
  <c r="B388" i="16"/>
  <c r="G388" i="16"/>
  <c r="G315" i="13"/>
  <c r="I315" i="13"/>
  <c r="E315" i="13"/>
  <c r="Q315" i="13"/>
  <c r="P315" i="13"/>
  <c r="AB314" i="13"/>
  <c r="J388" i="16" l="1"/>
  <c r="L388" i="16" s="1"/>
  <c r="F388" i="16"/>
  <c r="E388" i="16"/>
  <c r="P388" i="16"/>
  <c r="Q388" i="16"/>
  <c r="K388" i="16"/>
  <c r="AB387" i="16"/>
  <c r="J315" i="13"/>
  <c r="L315" i="13" s="1"/>
  <c r="K315" i="13"/>
  <c r="N388" i="16" l="1"/>
  <c r="O388" i="16" s="1"/>
  <c r="M388" i="16"/>
  <c r="R388" i="16" s="1"/>
  <c r="M315" i="13"/>
  <c r="T315" i="13" s="1"/>
  <c r="N315" i="13"/>
  <c r="O315" i="13" s="1"/>
  <c r="X315" i="13" s="1"/>
  <c r="S388" i="16" l="1"/>
  <c r="T388" i="16"/>
  <c r="S315" i="13"/>
  <c r="R315" i="13"/>
  <c r="X388" i="16"/>
  <c r="AA388" i="16" s="1"/>
  <c r="W388" i="16"/>
  <c r="Z388" i="16" s="1"/>
  <c r="V388" i="16"/>
  <c r="Y388" i="16" s="1"/>
  <c r="AA315" i="13"/>
  <c r="I316" i="13" s="1"/>
  <c r="W315" i="13"/>
  <c r="Z315" i="13" s="1"/>
  <c r="H316" i="13" s="1"/>
  <c r="V315" i="13"/>
  <c r="Y315" i="13" s="1"/>
  <c r="G316" i="13" s="1"/>
  <c r="G389" i="16" l="1"/>
  <c r="B389" i="16"/>
  <c r="D389" i="16"/>
  <c r="I389" i="16"/>
  <c r="H389" i="16"/>
  <c r="C389" i="16"/>
  <c r="D316" i="13"/>
  <c r="P316" i="13" s="1"/>
  <c r="C316" i="13"/>
  <c r="B316" i="13"/>
  <c r="J316" i="13"/>
  <c r="L316" i="13" s="1"/>
  <c r="P389" i="16" l="1"/>
  <c r="Q389" i="16"/>
  <c r="K389" i="16"/>
  <c r="AB388" i="16"/>
  <c r="F389" i="16"/>
  <c r="E389" i="16"/>
  <c r="J389" i="16"/>
  <c r="L389" i="16" s="1"/>
  <c r="AB315" i="13"/>
  <c r="Q316" i="13"/>
  <c r="F316" i="13"/>
  <c r="E316" i="13"/>
  <c r="K316" i="13"/>
  <c r="M389" i="16" l="1"/>
  <c r="R389" i="16" s="1"/>
  <c r="N389" i="16"/>
  <c r="O389" i="16" s="1"/>
  <c r="N316" i="13"/>
  <c r="O316" i="13" s="1"/>
  <c r="X316" i="13" s="1"/>
  <c r="M316" i="13"/>
  <c r="R316" i="13" s="1"/>
  <c r="S389" i="16" l="1"/>
  <c r="T389" i="16"/>
  <c r="S316" i="13"/>
  <c r="T316" i="13"/>
  <c r="AA316" i="13" s="1"/>
  <c r="D317" i="13" s="1"/>
  <c r="Q317" i="13" s="1"/>
  <c r="W389" i="16"/>
  <c r="Z389" i="16" s="1"/>
  <c r="V389" i="16"/>
  <c r="Y389" i="16" s="1"/>
  <c r="X389" i="16"/>
  <c r="AA389" i="16" s="1"/>
  <c r="V316" i="13"/>
  <c r="Y316" i="13" s="1"/>
  <c r="G317" i="13" s="1"/>
  <c r="W316" i="13"/>
  <c r="Z316" i="13" s="1"/>
  <c r="H317" i="13" s="1"/>
  <c r="I317" i="13" l="1"/>
  <c r="J317" i="13" s="1"/>
  <c r="L317" i="13" s="1"/>
  <c r="AB316" i="13"/>
  <c r="P317" i="13"/>
  <c r="I390" i="16"/>
  <c r="D390" i="16"/>
  <c r="C390" i="16"/>
  <c r="H390" i="16"/>
  <c r="B390" i="16"/>
  <c r="G390" i="16"/>
  <c r="B317" i="13"/>
  <c r="C317" i="13"/>
  <c r="F390" i="16" l="1"/>
  <c r="P390" i="16"/>
  <c r="Q390" i="16"/>
  <c r="K390" i="16"/>
  <c r="AB389" i="16"/>
  <c r="J390" i="16"/>
  <c r="L390" i="16" s="1"/>
  <c r="E390" i="16"/>
  <c r="E317" i="13"/>
  <c r="F317" i="13"/>
  <c r="K317" i="13"/>
  <c r="N390" i="16" l="1"/>
  <c r="O390" i="16" s="1"/>
  <c r="M390" i="16"/>
  <c r="T390" i="16" s="1"/>
  <c r="M317" i="13"/>
  <c r="R317" i="13" s="1"/>
  <c r="N317" i="13"/>
  <c r="O317" i="13" s="1"/>
  <c r="R390" i="16" l="1"/>
  <c r="S390" i="16"/>
  <c r="X317" i="13"/>
  <c r="V317" i="13"/>
  <c r="Y317" i="13" s="1"/>
  <c r="G318" i="13" s="1"/>
  <c r="W317" i="13"/>
  <c r="T317" i="13"/>
  <c r="S317" i="13"/>
  <c r="X390" i="16"/>
  <c r="AA390" i="16" s="1"/>
  <c r="W390" i="16"/>
  <c r="V390" i="16"/>
  <c r="Y390" i="16" s="1"/>
  <c r="Z390" i="16" l="1"/>
  <c r="C391" i="16" s="1"/>
  <c r="Z317" i="13"/>
  <c r="H318" i="13" s="1"/>
  <c r="AA317" i="13"/>
  <c r="G391" i="16"/>
  <c r="B391" i="16"/>
  <c r="H391" i="16"/>
  <c r="I391" i="16"/>
  <c r="D391" i="16"/>
  <c r="C318" i="13"/>
  <c r="B318" i="13"/>
  <c r="I318" i="13" l="1"/>
  <c r="J318" i="13" s="1"/>
  <c r="L318" i="13" s="1"/>
  <c r="D318" i="13"/>
  <c r="F391" i="16"/>
  <c r="P391" i="16"/>
  <c r="Q391" i="16"/>
  <c r="K391" i="16"/>
  <c r="AB390" i="16"/>
  <c r="E391" i="16"/>
  <c r="J391" i="16"/>
  <c r="L391" i="16" s="1"/>
  <c r="F318" i="13"/>
  <c r="E318" i="13"/>
  <c r="M391" i="16" l="1"/>
  <c r="R391" i="16" s="1"/>
  <c r="N391" i="16"/>
  <c r="O391" i="16" s="1"/>
  <c r="AB317" i="13"/>
  <c r="Q318" i="13"/>
  <c r="P318" i="13"/>
  <c r="K318" i="13"/>
  <c r="T391" i="16" l="1"/>
  <c r="S391" i="16"/>
  <c r="N318" i="13"/>
  <c r="O318" i="13" s="1"/>
  <c r="M318" i="13"/>
  <c r="V391" i="16"/>
  <c r="Y391" i="16" s="1"/>
  <c r="W391" i="16"/>
  <c r="X391" i="16"/>
  <c r="AA391" i="16" s="1"/>
  <c r="Z391" i="16" l="1"/>
  <c r="S318" i="13"/>
  <c r="T318" i="13"/>
  <c r="R318" i="13"/>
  <c r="X318" i="13"/>
  <c r="W318" i="13"/>
  <c r="Z318" i="13" s="1"/>
  <c r="V318" i="13"/>
  <c r="D392" i="16"/>
  <c r="I392" i="16"/>
  <c r="B392" i="16"/>
  <c r="G392" i="16"/>
  <c r="C392" i="16"/>
  <c r="H392" i="16"/>
  <c r="Y318" i="13" l="1"/>
  <c r="B319" i="13"/>
  <c r="G319" i="13"/>
  <c r="AA318" i="13"/>
  <c r="H319" i="13"/>
  <c r="C319" i="13"/>
  <c r="J392" i="16"/>
  <c r="L392" i="16" s="1"/>
  <c r="E392" i="16"/>
  <c r="F392" i="16"/>
  <c r="P392" i="16"/>
  <c r="Q392" i="16"/>
  <c r="K392" i="16"/>
  <c r="AB391" i="16"/>
  <c r="N392" i="16" l="1"/>
  <c r="O392" i="16" s="1"/>
  <c r="M392" i="16"/>
  <c r="R392" i="16" s="1"/>
  <c r="I319" i="13"/>
  <c r="D319" i="13"/>
  <c r="E319" i="13"/>
  <c r="F319" i="13"/>
  <c r="J319" i="13"/>
  <c r="L319" i="13" s="1"/>
  <c r="S392" i="16" l="1"/>
  <c r="T392" i="16"/>
  <c r="P319" i="13"/>
  <c r="AB318" i="13"/>
  <c r="Q319" i="13"/>
  <c r="K319" i="13"/>
  <c r="W392" i="16"/>
  <c r="Z392" i="16" s="1"/>
  <c r="X392" i="16"/>
  <c r="AA392" i="16" s="1"/>
  <c r="V392" i="16"/>
  <c r="Y392" i="16" s="1"/>
  <c r="M319" i="13" l="1"/>
  <c r="N319" i="13"/>
  <c r="O319" i="13" s="1"/>
  <c r="D393" i="16"/>
  <c r="I393" i="16"/>
  <c r="H393" i="16"/>
  <c r="C393" i="16"/>
  <c r="G393" i="16"/>
  <c r="B393" i="16"/>
  <c r="X319" i="13" l="1"/>
  <c r="V319" i="13"/>
  <c r="W319" i="13"/>
  <c r="S319" i="13"/>
  <c r="T319" i="13"/>
  <c r="AA319" i="13" s="1"/>
  <c r="R319" i="13"/>
  <c r="Y319" i="13" s="1"/>
  <c r="F393" i="16"/>
  <c r="E393" i="16"/>
  <c r="J393" i="16"/>
  <c r="L393" i="16" s="1"/>
  <c r="P393" i="16"/>
  <c r="Q393" i="16"/>
  <c r="K393" i="16"/>
  <c r="AB392" i="16"/>
  <c r="M393" i="16" l="1"/>
  <c r="S393" i="16" s="1"/>
  <c r="N393" i="16"/>
  <c r="O393" i="16" s="1"/>
  <c r="B320" i="13"/>
  <c r="G320" i="13"/>
  <c r="Z319" i="13"/>
  <c r="D320" i="13"/>
  <c r="I320" i="13"/>
  <c r="R393" i="16"/>
  <c r="T393" i="16" l="1"/>
  <c r="Q320" i="13"/>
  <c r="P320" i="13"/>
  <c r="AB319" i="13"/>
  <c r="H320" i="13"/>
  <c r="J320" i="13" s="1"/>
  <c r="L320" i="13" s="1"/>
  <c r="C320" i="13"/>
  <c r="V393" i="16"/>
  <c r="Y393" i="16" s="1"/>
  <c r="W393" i="16"/>
  <c r="Z393" i="16" s="1"/>
  <c r="X393" i="16"/>
  <c r="AA393" i="16" s="1"/>
  <c r="K320" i="13" l="1"/>
  <c r="N320" i="13"/>
  <c r="O320" i="13" s="1"/>
  <c r="M320" i="13"/>
  <c r="E320" i="13"/>
  <c r="F320" i="13"/>
  <c r="D394" i="16"/>
  <c r="I394" i="16"/>
  <c r="B394" i="16"/>
  <c r="G394" i="16"/>
  <c r="C394" i="16"/>
  <c r="H394" i="16"/>
  <c r="V320" i="13" l="1"/>
  <c r="X320" i="13"/>
  <c r="W320" i="13"/>
  <c r="T320" i="13"/>
  <c r="AA320" i="13" s="1"/>
  <c r="R320" i="13"/>
  <c r="Y320" i="13" s="1"/>
  <c r="S320" i="13"/>
  <c r="J394" i="16"/>
  <c r="L394" i="16" s="1"/>
  <c r="E394" i="16"/>
  <c r="F394" i="16"/>
  <c r="P394" i="16"/>
  <c r="Q394" i="16"/>
  <c r="K394" i="16"/>
  <c r="AB393" i="16"/>
  <c r="N394" i="16" l="1"/>
  <c r="M394" i="16"/>
  <c r="T394" i="16" s="1"/>
  <c r="Z320" i="13"/>
  <c r="H321" i="13" s="1"/>
  <c r="I321" i="13"/>
  <c r="D321" i="13"/>
  <c r="C321" i="13"/>
  <c r="B321" i="13"/>
  <c r="G321" i="13"/>
  <c r="O394" i="16"/>
  <c r="R394" i="16" l="1"/>
  <c r="S394" i="16"/>
  <c r="E321" i="13"/>
  <c r="F321" i="13"/>
  <c r="Q321" i="13"/>
  <c r="K321" i="13"/>
  <c r="AB320" i="13"/>
  <c r="P321" i="13"/>
  <c r="J321" i="13"/>
  <c r="L321" i="13" s="1"/>
  <c r="X394" i="16"/>
  <c r="AA394" i="16" s="1"/>
  <c r="W394" i="16"/>
  <c r="Z394" i="16" s="1"/>
  <c r="V394" i="16"/>
  <c r="Y394" i="16" s="1"/>
  <c r="M321" i="13" l="1"/>
  <c r="N321" i="13"/>
  <c r="O321" i="13" s="1"/>
  <c r="G395" i="16"/>
  <c r="B395" i="16"/>
  <c r="H395" i="16"/>
  <c r="C395" i="16"/>
  <c r="D395" i="16"/>
  <c r="I395" i="16"/>
  <c r="X321" i="13" l="1"/>
  <c r="V321" i="13"/>
  <c r="W321" i="13"/>
  <c r="T321" i="13"/>
  <c r="S321" i="13"/>
  <c r="R321" i="13"/>
  <c r="Y321" i="13" s="1"/>
  <c r="F395" i="16"/>
  <c r="E395" i="16"/>
  <c r="P395" i="16"/>
  <c r="Q395" i="16"/>
  <c r="K395" i="16"/>
  <c r="AB394" i="16"/>
  <c r="J395" i="16"/>
  <c r="L395" i="16" s="1"/>
  <c r="M395" i="16" l="1"/>
  <c r="S395" i="16" s="1"/>
  <c r="N395" i="16"/>
  <c r="O395" i="16" s="1"/>
  <c r="AA321" i="13"/>
  <c r="I322" i="13" s="1"/>
  <c r="G322" i="13"/>
  <c r="B322" i="13"/>
  <c r="Z321" i="13"/>
  <c r="R395" i="16"/>
  <c r="D322" i="13" l="1"/>
  <c r="T395" i="16"/>
  <c r="P322" i="13"/>
  <c r="Q322" i="13"/>
  <c r="AB321" i="13"/>
  <c r="H322" i="13"/>
  <c r="K322" i="13" s="1"/>
  <c r="C322" i="13"/>
  <c r="F322" i="13" s="1"/>
  <c r="V395" i="16"/>
  <c r="Y395" i="16" s="1"/>
  <c r="W395" i="16"/>
  <c r="Z395" i="16" s="1"/>
  <c r="X395" i="16"/>
  <c r="AA395" i="16" s="1"/>
  <c r="N322" i="13" l="1"/>
  <c r="O322" i="13" s="1"/>
  <c r="M322" i="13"/>
  <c r="J322" i="13"/>
  <c r="L322" i="13" s="1"/>
  <c r="E322" i="13"/>
  <c r="D396" i="16"/>
  <c r="I396" i="16"/>
  <c r="B396" i="16"/>
  <c r="G396" i="16"/>
  <c r="H396" i="16"/>
  <c r="C396" i="16"/>
  <c r="V322" i="13" l="1"/>
  <c r="W322" i="13"/>
  <c r="X322" i="13"/>
  <c r="T322" i="13"/>
  <c r="R322" i="13"/>
  <c r="Y322" i="13" s="1"/>
  <c r="S322" i="13"/>
  <c r="Z322" i="13" s="1"/>
  <c r="F396" i="16"/>
  <c r="J396" i="16"/>
  <c r="L396" i="16" s="1"/>
  <c r="E396" i="16"/>
  <c r="P396" i="16"/>
  <c r="Q396" i="16"/>
  <c r="K396" i="16"/>
  <c r="AB395" i="16"/>
  <c r="N396" i="16" l="1"/>
  <c r="O396" i="16" s="1"/>
  <c r="M396" i="16"/>
  <c r="R396" i="16" s="1"/>
  <c r="AA322" i="13"/>
  <c r="I323" i="13" s="1"/>
  <c r="H323" i="13"/>
  <c r="C323" i="13"/>
  <c r="B323" i="13"/>
  <c r="G323" i="13"/>
  <c r="F323" i="13" l="1"/>
  <c r="T396" i="16"/>
  <c r="S396" i="16"/>
  <c r="D323" i="13"/>
  <c r="Q323" i="13" s="1"/>
  <c r="J323" i="13"/>
  <c r="L323" i="13" s="1"/>
  <c r="E323" i="13"/>
  <c r="X396" i="16"/>
  <c r="AA396" i="16" s="1"/>
  <c r="W396" i="16"/>
  <c r="Z396" i="16" s="1"/>
  <c r="V396" i="16"/>
  <c r="Y396" i="16" s="1"/>
  <c r="K323" i="13" l="1"/>
  <c r="P323" i="13"/>
  <c r="AB322" i="13"/>
  <c r="M323" i="13"/>
  <c r="N323" i="13"/>
  <c r="O323" i="13" s="1"/>
  <c r="G397" i="16"/>
  <c r="B397" i="16"/>
  <c r="H397" i="16"/>
  <c r="C397" i="16"/>
  <c r="D397" i="16"/>
  <c r="I397" i="16"/>
  <c r="V323" i="13" l="1"/>
  <c r="W323" i="13"/>
  <c r="X323" i="13"/>
  <c r="R323" i="13"/>
  <c r="Y323" i="13" s="1"/>
  <c r="T323" i="13"/>
  <c r="S323" i="13"/>
  <c r="Z323" i="13" s="1"/>
  <c r="E397" i="16"/>
  <c r="F397" i="16"/>
  <c r="P397" i="16"/>
  <c r="Q397" i="16"/>
  <c r="K397" i="16"/>
  <c r="AB396" i="16"/>
  <c r="J397" i="16"/>
  <c r="L397" i="16" s="1"/>
  <c r="M397" i="16" l="1"/>
  <c r="T397" i="16" s="1"/>
  <c r="N397" i="16"/>
  <c r="G324" i="13"/>
  <c r="B324" i="13"/>
  <c r="C324" i="13"/>
  <c r="H324" i="13"/>
  <c r="AA323" i="13"/>
  <c r="O397" i="16"/>
  <c r="F324" i="13" l="1"/>
  <c r="R397" i="16"/>
  <c r="S397" i="16"/>
  <c r="E324" i="13"/>
  <c r="I324" i="13"/>
  <c r="J324" i="13" s="1"/>
  <c r="L324" i="13" s="1"/>
  <c r="D324" i="13"/>
  <c r="V397" i="16"/>
  <c r="Y397" i="16" s="1"/>
  <c r="W397" i="16"/>
  <c r="Z397" i="16" s="1"/>
  <c r="X397" i="16"/>
  <c r="AA397" i="16" s="1"/>
  <c r="Q324" i="13" l="1"/>
  <c r="K324" i="13"/>
  <c r="AB323" i="13"/>
  <c r="P324" i="13"/>
  <c r="I398" i="16"/>
  <c r="D398" i="16"/>
  <c r="H398" i="16"/>
  <c r="C398" i="16"/>
  <c r="G398" i="16"/>
  <c r="B398" i="16"/>
  <c r="N324" i="13" l="1"/>
  <c r="O324" i="13" s="1"/>
  <c r="M324" i="13"/>
  <c r="P398" i="16"/>
  <c r="Q398" i="16"/>
  <c r="K398" i="16"/>
  <c r="AB397" i="16"/>
  <c r="F398" i="16"/>
  <c r="E398" i="16"/>
  <c r="J398" i="16"/>
  <c r="L398" i="16" s="1"/>
  <c r="N398" i="16" l="1"/>
  <c r="O398" i="16" s="1"/>
  <c r="M398" i="16"/>
  <c r="R398" i="16" s="1"/>
  <c r="X324" i="13"/>
  <c r="V324" i="13"/>
  <c r="W324" i="13"/>
  <c r="R324" i="13"/>
  <c r="T324" i="13"/>
  <c r="S324" i="13"/>
  <c r="S398" i="16" l="1"/>
  <c r="T398" i="16"/>
  <c r="Z324" i="13"/>
  <c r="H325" i="13" s="1"/>
  <c r="Y324" i="13"/>
  <c r="AA324" i="13"/>
  <c r="X398" i="16"/>
  <c r="AA398" i="16" s="1"/>
  <c r="W398" i="16"/>
  <c r="Z398" i="16" s="1"/>
  <c r="V398" i="16"/>
  <c r="Y398" i="16" s="1"/>
  <c r="C325" i="13" l="1"/>
  <c r="B325" i="13"/>
  <c r="G325" i="13"/>
  <c r="D325" i="13"/>
  <c r="I325" i="13"/>
  <c r="G399" i="16"/>
  <c r="B399" i="16"/>
  <c r="H399" i="16"/>
  <c r="C399" i="16"/>
  <c r="D399" i="16"/>
  <c r="I399" i="16"/>
  <c r="E325" i="13" l="1"/>
  <c r="F325" i="13"/>
  <c r="J325" i="13"/>
  <c r="L325" i="13" s="1"/>
  <c r="P325" i="13"/>
  <c r="Q325" i="13"/>
  <c r="AB324" i="13"/>
  <c r="K325" i="13"/>
  <c r="F399" i="16"/>
  <c r="E399" i="16"/>
  <c r="P399" i="16"/>
  <c r="Q399" i="16"/>
  <c r="K399" i="16"/>
  <c r="AB398" i="16"/>
  <c r="J399" i="16"/>
  <c r="L399" i="16" s="1"/>
  <c r="M399" i="16" l="1"/>
  <c r="T399" i="16" s="1"/>
  <c r="N399" i="16"/>
  <c r="O399" i="16" s="1"/>
  <c r="M325" i="13"/>
  <c r="N325" i="13"/>
  <c r="O325" i="13" s="1"/>
  <c r="S399" i="16" l="1"/>
  <c r="R399" i="16"/>
  <c r="V325" i="13"/>
  <c r="X325" i="13"/>
  <c r="W325" i="13"/>
  <c r="S325" i="13"/>
  <c r="T325" i="13"/>
  <c r="R325" i="13"/>
  <c r="Y325" i="13" s="1"/>
  <c r="V399" i="16"/>
  <c r="X399" i="16"/>
  <c r="AA399" i="16" s="1"/>
  <c r="W399" i="16"/>
  <c r="Z399" i="16" s="1"/>
  <c r="AA325" i="13" l="1"/>
  <c r="Y399" i="16"/>
  <c r="Z325" i="13"/>
  <c r="G326" i="13"/>
  <c r="B326" i="13"/>
  <c r="D326" i="13"/>
  <c r="I326" i="13"/>
  <c r="H400" i="16"/>
  <c r="C400" i="16"/>
  <c r="I400" i="16"/>
  <c r="D400" i="16"/>
  <c r="B400" i="16"/>
  <c r="G400" i="16"/>
  <c r="P326" i="13" l="1"/>
  <c r="AB325" i="13"/>
  <c r="Q326" i="13"/>
  <c r="K326" i="13"/>
  <c r="H326" i="13"/>
  <c r="J326" i="13" s="1"/>
  <c r="L326" i="13" s="1"/>
  <c r="C326" i="13"/>
  <c r="E326" i="13" s="1"/>
  <c r="J400" i="16"/>
  <c r="L400" i="16" s="1"/>
  <c r="P400" i="16"/>
  <c r="Q400" i="16"/>
  <c r="K400" i="16"/>
  <c r="AB399" i="16"/>
  <c r="F400" i="16"/>
  <c r="E400" i="16"/>
  <c r="N400" i="16" l="1"/>
  <c r="O400" i="16" s="1"/>
  <c r="M400" i="16"/>
  <c r="S400" i="16" s="1"/>
  <c r="N326" i="13"/>
  <c r="O326" i="13" s="1"/>
  <c r="M326" i="13"/>
  <c r="F326" i="13"/>
  <c r="T400" i="16" l="1"/>
  <c r="R400" i="16"/>
  <c r="W326" i="13"/>
  <c r="X326" i="13"/>
  <c r="V326" i="13"/>
  <c r="T326" i="13"/>
  <c r="R326" i="13"/>
  <c r="S326" i="13"/>
  <c r="W400" i="16"/>
  <c r="Z400" i="16" s="1"/>
  <c r="X400" i="16"/>
  <c r="AA400" i="16" s="1"/>
  <c r="V400" i="16"/>
  <c r="Y400" i="16" s="1"/>
  <c r="AA326" i="13" l="1"/>
  <c r="Z326" i="13"/>
  <c r="C327" i="13" s="1"/>
  <c r="I327" i="13"/>
  <c r="D327" i="13"/>
  <c r="H327" i="13"/>
  <c r="Y326" i="13"/>
  <c r="H401" i="16"/>
  <c r="C401" i="16"/>
  <c r="B401" i="16"/>
  <c r="G401" i="16"/>
  <c r="I401" i="16"/>
  <c r="D401" i="16"/>
  <c r="Q327" i="13" l="1"/>
  <c r="AB326" i="13"/>
  <c r="P327" i="13"/>
  <c r="G327" i="13"/>
  <c r="K327" i="13" s="1"/>
  <c r="B327" i="13"/>
  <c r="F327" i="13" s="1"/>
  <c r="P401" i="16"/>
  <c r="Q401" i="16"/>
  <c r="K401" i="16"/>
  <c r="AB400" i="16"/>
  <c r="J401" i="16"/>
  <c r="L401" i="16" s="1"/>
  <c r="E401" i="16"/>
  <c r="F401" i="16"/>
  <c r="M401" i="16" l="1"/>
  <c r="R401" i="16" s="1"/>
  <c r="N401" i="16"/>
  <c r="O401" i="16" s="1"/>
  <c r="M327" i="13"/>
  <c r="N327" i="13"/>
  <c r="O327" i="13" s="1"/>
  <c r="J327" i="13"/>
  <c r="L327" i="13" s="1"/>
  <c r="E327" i="13"/>
  <c r="T401" i="16" l="1"/>
  <c r="S401" i="16"/>
  <c r="V327" i="13"/>
  <c r="X327" i="13"/>
  <c r="W327" i="13"/>
  <c r="S327" i="13"/>
  <c r="Z327" i="13" s="1"/>
  <c r="T327" i="13"/>
  <c r="R327" i="13"/>
  <c r="Y327" i="13" s="1"/>
  <c r="W401" i="16"/>
  <c r="V401" i="16"/>
  <c r="Y401" i="16" s="1"/>
  <c r="X401" i="16"/>
  <c r="AA401" i="16" s="1"/>
  <c r="Z401" i="16" l="1"/>
  <c r="C328" i="13"/>
  <c r="H328" i="13"/>
  <c r="G328" i="13"/>
  <c r="B328" i="13"/>
  <c r="AA327" i="13"/>
  <c r="D402" i="16"/>
  <c r="I402" i="16"/>
  <c r="H402" i="16"/>
  <c r="C402" i="16"/>
  <c r="B402" i="16"/>
  <c r="G402" i="16"/>
  <c r="E328" i="13" l="1"/>
  <c r="D328" i="13"/>
  <c r="I328" i="13"/>
  <c r="J328" i="13" s="1"/>
  <c r="L328" i="13" s="1"/>
  <c r="F328" i="13"/>
  <c r="J402" i="16"/>
  <c r="L402" i="16" s="1"/>
  <c r="F402" i="16"/>
  <c r="E402" i="16"/>
  <c r="P402" i="16"/>
  <c r="Q402" i="16"/>
  <c r="K402" i="16"/>
  <c r="AB401" i="16"/>
  <c r="N402" i="16" l="1"/>
  <c r="O402" i="16" s="1"/>
  <c r="M402" i="16"/>
  <c r="S402" i="16" s="1"/>
  <c r="Q328" i="13"/>
  <c r="P328" i="13"/>
  <c r="K328" i="13"/>
  <c r="AB327" i="13"/>
  <c r="R402" i="16" l="1"/>
  <c r="T402" i="16"/>
  <c r="N328" i="13"/>
  <c r="O328" i="13" s="1"/>
  <c r="M328" i="13"/>
  <c r="W402" i="16"/>
  <c r="Z402" i="16" s="1"/>
  <c r="X402" i="16"/>
  <c r="AA402" i="16" s="1"/>
  <c r="V402" i="16"/>
  <c r="Y402" i="16" s="1"/>
  <c r="T328" i="13" l="1"/>
  <c r="R328" i="13"/>
  <c r="S328" i="13"/>
  <c r="X328" i="13"/>
  <c r="V328" i="13"/>
  <c r="W328" i="13"/>
  <c r="Z328" i="13" s="1"/>
  <c r="G403" i="16"/>
  <c r="B403" i="16"/>
  <c r="D403" i="16"/>
  <c r="I403" i="16"/>
  <c r="H403" i="16"/>
  <c r="C403" i="16"/>
  <c r="C329" i="13" l="1"/>
  <c r="H329" i="13"/>
  <c r="Y328" i="13"/>
  <c r="AA328" i="13"/>
  <c r="P403" i="16"/>
  <c r="Q403" i="16"/>
  <c r="K403" i="16"/>
  <c r="AB402" i="16"/>
  <c r="E403" i="16"/>
  <c r="F403" i="16"/>
  <c r="J403" i="16"/>
  <c r="L403" i="16" s="1"/>
  <c r="M403" i="16" l="1"/>
  <c r="S403" i="16" s="1"/>
  <c r="N403" i="16"/>
  <c r="O403" i="16" s="1"/>
  <c r="G329" i="13"/>
  <c r="B329" i="13"/>
  <c r="E329" i="13" s="1"/>
  <c r="I329" i="13"/>
  <c r="D329" i="13"/>
  <c r="F329" i="13"/>
  <c r="R403" i="16" l="1"/>
  <c r="T403" i="16"/>
  <c r="J329" i="13"/>
  <c r="L329" i="13" s="1"/>
  <c r="AB328" i="13"/>
  <c r="P329" i="13"/>
  <c r="K329" i="13"/>
  <c r="Q329" i="13"/>
  <c r="V403" i="16"/>
  <c r="Y403" i="16" s="1"/>
  <c r="W403" i="16"/>
  <c r="Z403" i="16" s="1"/>
  <c r="X403" i="16"/>
  <c r="AA403" i="16" s="1"/>
  <c r="M329" i="13" l="1"/>
  <c r="N329" i="13"/>
  <c r="O329" i="13" s="1"/>
  <c r="I404" i="16"/>
  <c r="D404" i="16"/>
  <c r="H404" i="16"/>
  <c r="C404" i="16"/>
  <c r="B404" i="16"/>
  <c r="G404" i="16"/>
  <c r="X329" i="13" l="1"/>
  <c r="W329" i="13"/>
  <c r="V329" i="13"/>
  <c r="T329" i="13"/>
  <c r="S329" i="13"/>
  <c r="R329" i="13"/>
  <c r="F404" i="16"/>
  <c r="J404" i="16"/>
  <c r="L404" i="16" s="1"/>
  <c r="P404" i="16"/>
  <c r="Q404" i="16"/>
  <c r="K404" i="16"/>
  <c r="AB403" i="16"/>
  <c r="E404" i="16"/>
  <c r="N404" i="16" l="1"/>
  <c r="O404" i="16" s="1"/>
  <c r="M404" i="16"/>
  <c r="S404" i="16" s="1"/>
  <c r="AA329" i="13"/>
  <c r="I330" i="13" s="1"/>
  <c r="Y329" i="13"/>
  <c r="Z329" i="13"/>
  <c r="D330" i="13" l="1"/>
  <c r="T404" i="16"/>
  <c r="R404" i="16"/>
  <c r="B330" i="13"/>
  <c r="G330" i="13"/>
  <c r="K330" i="13" s="1"/>
  <c r="H330" i="13"/>
  <c r="C330" i="13"/>
  <c r="Q330" i="13"/>
  <c r="P330" i="13"/>
  <c r="AB329" i="13"/>
  <c r="X404" i="16"/>
  <c r="AA404" i="16" s="1"/>
  <c r="W404" i="16"/>
  <c r="Z404" i="16" s="1"/>
  <c r="V404" i="16"/>
  <c r="Y404" i="16" l="1"/>
  <c r="F330" i="13"/>
  <c r="N330" i="13"/>
  <c r="O330" i="13" s="1"/>
  <c r="M330" i="13"/>
  <c r="J330" i="13"/>
  <c r="L330" i="13" s="1"/>
  <c r="E330" i="13"/>
  <c r="G405" i="16"/>
  <c r="B405" i="16"/>
  <c r="C405" i="16"/>
  <c r="H405" i="16"/>
  <c r="D405" i="16"/>
  <c r="I405" i="16"/>
  <c r="W330" i="13" l="1"/>
  <c r="X330" i="13"/>
  <c r="V330" i="13"/>
  <c r="R330" i="13"/>
  <c r="S330" i="13"/>
  <c r="Z330" i="13" s="1"/>
  <c r="T330" i="13"/>
  <c r="AA330" i="13" s="1"/>
  <c r="E405" i="16"/>
  <c r="F405" i="16"/>
  <c r="P405" i="16"/>
  <c r="Q405" i="16"/>
  <c r="K405" i="16"/>
  <c r="AB404" i="16"/>
  <c r="J405" i="16"/>
  <c r="L405" i="16" s="1"/>
  <c r="Y330" i="13" l="1"/>
  <c r="M405" i="16"/>
  <c r="N405" i="16"/>
  <c r="O405" i="16" s="1"/>
  <c r="G331" i="13"/>
  <c r="B331" i="13"/>
  <c r="D331" i="13"/>
  <c r="I331" i="13"/>
  <c r="C331" i="13"/>
  <c r="H331" i="13"/>
  <c r="R405" i="16"/>
  <c r="S405" i="16"/>
  <c r="T405" i="16"/>
  <c r="J331" i="13" l="1"/>
  <c r="L331" i="13" s="1"/>
  <c r="Q331" i="13"/>
  <c r="P331" i="13"/>
  <c r="K331" i="13"/>
  <c r="AB330" i="13"/>
  <c r="F331" i="13"/>
  <c r="E331" i="13"/>
  <c r="W405" i="16"/>
  <c r="Z405" i="16" s="1"/>
  <c r="V405" i="16"/>
  <c r="Y405" i="16" s="1"/>
  <c r="X405" i="16"/>
  <c r="AA405" i="16" s="1"/>
  <c r="M331" i="13" l="1"/>
  <c r="N331" i="13"/>
  <c r="O331" i="13" s="1"/>
  <c r="I406" i="16"/>
  <c r="D406" i="16"/>
  <c r="G406" i="16"/>
  <c r="B406" i="16"/>
  <c r="H406" i="16"/>
  <c r="C406" i="16"/>
  <c r="W331" i="13" l="1"/>
  <c r="X331" i="13"/>
  <c r="V331" i="13"/>
  <c r="S331" i="13"/>
  <c r="Z331" i="13" s="1"/>
  <c r="T331" i="13"/>
  <c r="R331" i="13"/>
  <c r="J406" i="16"/>
  <c r="L406" i="16" s="1"/>
  <c r="F406" i="16"/>
  <c r="P406" i="16"/>
  <c r="Q406" i="16"/>
  <c r="K406" i="16"/>
  <c r="AB405" i="16"/>
  <c r="E406" i="16"/>
  <c r="N406" i="16" l="1"/>
  <c r="O406" i="16" s="1"/>
  <c r="M406" i="16"/>
  <c r="T406" i="16" s="1"/>
  <c r="Y331" i="13"/>
  <c r="H332" i="13"/>
  <c r="C332" i="13"/>
  <c r="B332" i="13"/>
  <c r="G332" i="13"/>
  <c r="AA331" i="13"/>
  <c r="S406" i="16" l="1"/>
  <c r="R406" i="16"/>
  <c r="E332" i="13"/>
  <c r="F332" i="13"/>
  <c r="I332" i="13"/>
  <c r="D332" i="13"/>
  <c r="X406" i="16"/>
  <c r="AA406" i="16" s="1"/>
  <c r="W406" i="16"/>
  <c r="Z406" i="16" s="1"/>
  <c r="V406" i="16"/>
  <c r="Y406" i="16" s="1"/>
  <c r="Q332" i="13" l="1"/>
  <c r="P332" i="13"/>
  <c r="K332" i="13"/>
  <c r="AB331" i="13"/>
  <c r="J332" i="13"/>
  <c r="L332" i="13" s="1"/>
  <c r="B407" i="16"/>
  <c r="G407" i="16"/>
  <c r="H407" i="16"/>
  <c r="C407" i="16"/>
  <c r="D407" i="16"/>
  <c r="I407" i="16"/>
  <c r="N332" i="13" l="1"/>
  <c r="O332" i="13" s="1"/>
  <c r="M332" i="13"/>
  <c r="J407" i="16"/>
  <c r="L407" i="16" s="1"/>
  <c r="F407" i="16"/>
  <c r="P407" i="16"/>
  <c r="Q407" i="16"/>
  <c r="K407" i="16"/>
  <c r="AB406" i="16"/>
  <c r="E407" i="16"/>
  <c r="M407" i="16" l="1"/>
  <c r="S407" i="16" s="1"/>
  <c r="N407" i="16"/>
  <c r="O407" i="16" s="1"/>
  <c r="V332" i="13"/>
  <c r="W332" i="13"/>
  <c r="X332" i="13"/>
  <c r="T332" i="13"/>
  <c r="S332" i="13"/>
  <c r="R332" i="13"/>
  <c r="R407" i="16" l="1"/>
  <c r="T407" i="16"/>
  <c r="Y332" i="13"/>
  <c r="G333" i="13" s="1"/>
  <c r="AA332" i="13"/>
  <c r="Z332" i="13"/>
  <c r="V407" i="16"/>
  <c r="Y407" i="16" s="1"/>
  <c r="X407" i="16"/>
  <c r="W407" i="16"/>
  <c r="Z407" i="16" s="1"/>
  <c r="B333" i="13" l="1"/>
  <c r="AA407" i="16"/>
  <c r="C333" i="13"/>
  <c r="F333" i="13" s="1"/>
  <c r="H333" i="13"/>
  <c r="D333" i="13"/>
  <c r="I333" i="13"/>
  <c r="I408" i="16"/>
  <c r="D408" i="16"/>
  <c r="B408" i="16"/>
  <c r="G408" i="16"/>
  <c r="H408" i="16"/>
  <c r="C408" i="16"/>
  <c r="J333" i="13" l="1"/>
  <c r="L333" i="13" s="1"/>
  <c r="Q333" i="13"/>
  <c r="P333" i="13"/>
  <c r="K333" i="13"/>
  <c r="AB332" i="13"/>
  <c r="E333" i="13"/>
  <c r="E408" i="16"/>
  <c r="F408" i="16"/>
  <c r="P408" i="16"/>
  <c r="Q408" i="16"/>
  <c r="K408" i="16"/>
  <c r="AB407" i="16"/>
  <c r="J408" i="16"/>
  <c r="L408" i="16" s="1"/>
  <c r="N408" i="16" l="1"/>
  <c r="O408" i="16" s="1"/>
  <c r="M408" i="16"/>
  <c r="R408" i="16" s="1"/>
  <c r="M333" i="13"/>
  <c r="N333" i="13"/>
  <c r="O333" i="13" s="1"/>
  <c r="S408" i="16" l="1"/>
  <c r="T408" i="16"/>
  <c r="R333" i="13"/>
  <c r="S333" i="13"/>
  <c r="T333" i="13"/>
  <c r="W333" i="13"/>
  <c r="X333" i="13"/>
  <c r="AA333" i="13" s="1"/>
  <c r="V333" i="13"/>
  <c r="Y333" i="13" s="1"/>
  <c r="W408" i="16"/>
  <c r="Z408" i="16" s="1"/>
  <c r="X408" i="16"/>
  <c r="AA408" i="16" s="1"/>
  <c r="V408" i="16"/>
  <c r="Y408" i="16" s="1"/>
  <c r="B334" i="13" l="1"/>
  <c r="G334" i="13"/>
  <c r="Z333" i="13"/>
  <c r="I334" i="13"/>
  <c r="D334" i="13"/>
  <c r="B409" i="16"/>
  <c r="G409" i="16"/>
  <c r="D409" i="16"/>
  <c r="I409" i="16"/>
  <c r="C409" i="16"/>
  <c r="H409" i="16"/>
  <c r="C334" i="13" l="1"/>
  <c r="H334" i="13"/>
  <c r="J334" i="13"/>
  <c r="L334" i="13" s="1"/>
  <c r="AB333" i="13"/>
  <c r="Q334" i="13"/>
  <c r="K334" i="13"/>
  <c r="P334" i="13"/>
  <c r="E334" i="13"/>
  <c r="P409" i="16"/>
  <c r="Q409" i="16"/>
  <c r="K409" i="16"/>
  <c r="AB408" i="16"/>
  <c r="J409" i="16"/>
  <c r="L409" i="16" s="1"/>
  <c r="F409" i="16"/>
  <c r="E409" i="16"/>
  <c r="M409" i="16" l="1"/>
  <c r="S409" i="16" s="1"/>
  <c r="N409" i="16"/>
  <c r="O409" i="16" s="1"/>
  <c r="N334" i="13"/>
  <c r="O334" i="13" s="1"/>
  <c r="M334" i="13"/>
  <c r="F334" i="13"/>
  <c r="R409" i="16" l="1"/>
  <c r="T409" i="16"/>
  <c r="R334" i="13"/>
  <c r="S334" i="13"/>
  <c r="T334" i="13"/>
  <c r="V334" i="13"/>
  <c r="W334" i="13"/>
  <c r="X334" i="13"/>
  <c r="V409" i="16"/>
  <c r="Y409" i="16" s="1"/>
  <c r="W409" i="16"/>
  <c r="Z409" i="16" s="1"/>
  <c r="X409" i="16"/>
  <c r="AA409" i="16" s="1"/>
  <c r="Z334" i="13" l="1"/>
  <c r="AA334" i="13"/>
  <c r="H335" i="13"/>
  <c r="C335" i="13"/>
  <c r="Y334" i="13"/>
  <c r="I410" i="16"/>
  <c r="D410" i="16"/>
  <c r="B410" i="16"/>
  <c r="G410" i="16"/>
  <c r="H410" i="16"/>
  <c r="C410" i="16"/>
  <c r="B335" i="13" l="1"/>
  <c r="E335" i="13" s="1"/>
  <c r="G335" i="13"/>
  <c r="I335" i="13"/>
  <c r="D335" i="13"/>
  <c r="J410" i="16"/>
  <c r="L410" i="16" s="1"/>
  <c r="E410" i="16"/>
  <c r="F410" i="16"/>
  <c r="P410" i="16"/>
  <c r="Q410" i="16"/>
  <c r="K410" i="16"/>
  <c r="AB409" i="16"/>
  <c r="N410" i="16" l="1"/>
  <c r="M410" i="16"/>
  <c r="T410" i="16" s="1"/>
  <c r="J335" i="13"/>
  <c r="L335" i="13" s="1"/>
  <c r="Q335" i="13"/>
  <c r="K335" i="13"/>
  <c r="P335" i="13"/>
  <c r="AB334" i="13"/>
  <c r="F335" i="13"/>
  <c r="O410" i="16"/>
  <c r="S410" i="16" l="1"/>
  <c r="R410" i="16"/>
  <c r="M335" i="13"/>
  <c r="N335" i="13"/>
  <c r="O335" i="13" s="1"/>
  <c r="X410" i="16"/>
  <c r="AA410" i="16" s="1"/>
  <c r="W410" i="16"/>
  <c r="Z410" i="16" s="1"/>
  <c r="V410" i="16"/>
  <c r="Y410" i="16" s="1"/>
  <c r="X335" i="13" l="1"/>
  <c r="W335" i="13"/>
  <c r="V335" i="13"/>
  <c r="S335" i="13"/>
  <c r="Z335" i="13" s="1"/>
  <c r="R335" i="13"/>
  <c r="T335" i="13"/>
  <c r="AA335" i="13" s="1"/>
  <c r="H411" i="16"/>
  <c r="C411" i="16"/>
  <c r="I411" i="16"/>
  <c r="D411" i="16"/>
  <c r="G411" i="16"/>
  <c r="B411" i="16"/>
  <c r="C336" i="13" l="1"/>
  <c r="H336" i="13"/>
  <c r="D336" i="13"/>
  <c r="I336" i="13"/>
  <c r="Y335" i="13"/>
  <c r="P411" i="16"/>
  <c r="Q411" i="16"/>
  <c r="K411" i="16"/>
  <c r="AB410" i="16"/>
  <c r="E411" i="16"/>
  <c r="F411" i="16"/>
  <c r="J411" i="16"/>
  <c r="L411" i="16" s="1"/>
  <c r="M411" i="16" l="1"/>
  <c r="R411" i="16" s="1"/>
  <c r="N411" i="16"/>
  <c r="O411" i="16" s="1"/>
  <c r="P336" i="13"/>
  <c r="Q336" i="13"/>
  <c r="AB335" i="13"/>
  <c r="B336" i="13"/>
  <c r="G336" i="13"/>
  <c r="J336" i="13" s="1"/>
  <c r="L336" i="13" s="1"/>
  <c r="T411" i="16" l="1"/>
  <c r="S411" i="16"/>
  <c r="E336" i="13"/>
  <c r="K336" i="13"/>
  <c r="F336" i="13"/>
  <c r="V411" i="16"/>
  <c r="Y411" i="16" s="1"/>
  <c r="W411" i="16"/>
  <c r="Z411" i="16" s="1"/>
  <c r="X411" i="16"/>
  <c r="AA411" i="16" s="1"/>
  <c r="N336" i="13" l="1"/>
  <c r="O336" i="13" s="1"/>
  <c r="M336" i="13"/>
  <c r="D412" i="16"/>
  <c r="I412" i="16"/>
  <c r="H412" i="16"/>
  <c r="C412" i="16"/>
  <c r="G412" i="16"/>
  <c r="B412" i="16"/>
  <c r="T336" i="13" l="1"/>
  <c r="R336" i="13"/>
  <c r="S336" i="13"/>
  <c r="X336" i="13"/>
  <c r="W336" i="13"/>
  <c r="V336" i="13"/>
  <c r="Y336" i="13" s="1"/>
  <c r="F412" i="16"/>
  <c r="J412" i="16"/>
  <c r="L412" i="16" s="1"/>
  <c r="E412" i="16"/>
  <c r="P412" i="16"/>
  <c r="Q412" i="16"/>
  <c r="K412" i="16"/>
  <c r="AB411" i="16"/>
  <c r="N412" i="16" l="1"/>
  <c r="O412" i="16" s="1"/>
  <c r="M412" i="16"/>
  <c r="T412" i="16" s="1"/>
  <c r="Z336" i="13"/>
  <c r="C337" i="13" s="1"/>
  <c r="G337" i="13"/>
  <c r="B337" i="13"/>
  <c r="H337" i="13"/>
  <c r="AA336" i="13"/>
  <c r="R412" i="16" l="1"/>
  <c r="S412" i="16"/>
  <c r="F337" i="13"/>
  <c r="E337" i="13"/>
  <c r="I337" i="13"/>
  <c r="J337" i="13" s="1"/>
  <c r="L337" i="13" s="1"/>
  <c r="D337" i="13"/>
  <c r="X412" i="16"/>
  <c r="AA412" i="16" s="1"/>
  <c r="W412" i="16"/>
  <c r="Z412" i="16" s="1"/>
  <c r="V412" i="16"/>
  <c r="Y412" i="16" s="1"/>
  <c r="AB336" i="13" l="1"/>
  <c r="K337" i="13"/>
  <c r="P337" i="13"/>
  <c r="Q337" i="13"/>
  <c r="B413" i="16"/>
  <c r="G413" i="16"/>
  <c r="H413" i="16"/>
  <c r="C413" i="16"/>
  <c r="D413" i="16"/>
  <c r="I413" i="16"/>
  <c r="M337" i="13" l="1"/>
  <c r="N337" i="13"/>
  <c r="O337" i="13" s="1"/>
  <c r="F413" i="16"/>
  <c r="J413" i="16"/>
  <c r="L413" i="16" s="1"/>
  <c r="P413" i="16"/>
  <c r="Q413" i="16"/>
  <c r="K413" i="16"/>
  <c r="AB412" i="16"/>
  <c r="E413" i="16"/>
  <c r="M413" i="16" l="1"/>
  <c r="R413" i="16" s="1"/>
  <c r="N413" i="16"/>
  <c r="O413" i="16" s="1"/>
  <c r="X337" i="13"/>
  <c r="W337" i="13"/>
  <c r="V337" i="13"/>
  <c r="R337" i="13"/>
  <c r="S337" i="13"/>
  <c r="T337" i="13"/>
  <c r="AA337" i="13" s="1"/>
  <c r="Z337" i="13" l="1"/>
  <c r="T413" i="16"/>
  <c r="S413" i="16"/>
  <c r="Y337" i="13"/>
  <c r="G338" i="13" s="1"/>
  <c r="I338" i="13"/>
  <c r="D338" i="13"/>
  <c r="C338" i="13"/>
  <c r="H338" i="13"/>
  <c r="V413" i="16"/>
  <c r="Y413" i="16" s="1"/>
  <c r="W413" i="16"/>
  <c r="Z413" i="16" s="1"/>
  <c r="X413" i="16"/>
  <c r="AA413" i="16" s="1"/>
  <c r="B338" i="13" l="1"/>
  <c r="Q338" i="13"/>
  <c r="K338" i="13"/>
  <c r="P338" i="13"/>
  <c r="AB337" i="13"/>
  <c r="J338" i="13"/>
  <c r="L338" i="13" s="1"/>
  <c r="E338" i="13"/>
  <c r="F338" i="13"/>
  <c r="I414" i="16"/>
  <c r="D414" i="16"/>
  <c r="C414" i="16"/>
  <c r="H414" i="16"/>
  <c r="B414" i="16"/>
  <c r="G414" i="16"/>
  <c r="N338" i="13" l="1"/>
  <c r="O338" i="13" s="1"/>
  <c r="M338" i="13"/>
  <c r="F414" i="16"/>
  <c r="J414" i="16"/>
  <c r="L414" i="16" s="1"/>
  <c r="P414" i="16"/>
  <c r="Q414" i="16"/>
  <c r="K414" i="16"/>
  <c r="AB413" i="16"/>
  <c r="E414" i="16"/>
  <c r="N414" i="16" l="1"/>
  <c r="M414" i="16"/>
  <c r="T414" i="16" s="1"/>
  <c r="X338" i="13"/>
  <c r="V338" i="13"/>
  <c r="W338" i="13"/>
  <c r="S338" i="13"/>
  <c r="R338" i="13"/>
  <c r="T338" i="13"/>
  <c r="O414" i="16"/>
  <c r="R414" i="16" l="1"/>
  <c r="S414" i="16"/>
  <c r="Y338" i="13"/>
  <c r="G339" i="13" s="1"/>
  <c r="Z338" i="13"/>
  <c r="B339" i="13"/>
  <c r="AA338" i="13"/>
  <c r="X414" i="16"/>
  <c r="AA414" i="16" s="1"/>
  <c r="W414" i="16"/>
  <c r="Z414" i="16" s="1"/>
  <c r="V414" i="16"/>
  <c r="Y414" i="16" s="1"/>
  <c r="I339" i="13" l="1"/>
  <c r="D339" i="13"/>
  <c r="H339" i="13"/>
  <c r="J339" i="13" s="1"/>
  <c r="L339" i="13" s="1"/>
  <c r="C339" i="13"/>
  <c r="F339" i="13" s="1"/>
  <c r="G415" i="16"/>
  <c r="B415" i="16"/>
  <c r="C415" i="16"/>
  <c r="H415" i="16"/>
  <c r="D415" i="16"/>
  <c r="I415" i="16"/>
  <c r="P339" i="13" l="1"/>
  <c r="Q339" i="13"/>
  <c r="K339" i="13"/>
  <c r="AB338" i="13"/>
  <c r="E339" i="13"/>
  <c r="F415" i="16"/>
  <c r="E415" i="16"/>
  <c r="P415" i="16"/>
  <c r="Q415" i="16"/>
  <c r="K415" i="16"/>
  <c r="AB414" i="16"/>
  <c r="J415" i="16"/>
  <c r="L415" i="16" s="1"/>
  <c r="M415" i="16" l="1"/>
  <c r="R415" i="16" s="1"/>
  <c r="N415" i="16"/>
  <c r="O415" i="16" s="1"/>
  <c r="M339" i="13"/>
  <c r="N339" i="13"/>
  <c r="O339" i="13" s="1"/>
  <c r="T415" i="16" l="1"/>
  <c r="S415" i="16"/>
  <c r="V339" i="13"/>
  <c r="X339" i="13"/>
  <c r="W339" i="13"/>
  <c r="S339" i="13"/>
  <c r="R339" i="13"/>
  <c r="Y339" i="13" s="1"/>
  <c r="T339" i="13"/>
  <c r="V415" i="16"/>
  <c r="Y415" i="16" s="1"/>
  <c r="W415" i="16"/>
  <c r="Z415" i="16" s="1"/>
  <c r="X415" i="16"/>
  <c r="AA415" i="16" s="1"/>
  <c r="Z339" i="13" l="1"/>
  <c r="AA339" i="13"/>
  <c r="B340" i="13"/>
  <c r="G340" i="13"/>
  <c r="D416" i="16"/>
  <c r="I416" i="16"/>
  <c r="H416" i="16"/>
  <c r="C416" i="16"/>
  <c r="B416" i="16"/>
  <c r="G416" i="16"/>
  <c r="I340" i="13" l="1"/>
  <c r="D340" i="13"/>
  <c r="C340" i="13"/>
  <c r="H340" i="13"/>
  <c r="J340" i="13" s="1"/>
  <c r="L340" i="13" s="1"/>
  <c r="F416" i="16"/>
  <c r="J416" i="16"/>
  <c r="L416" i="16" s="1"/>
  <c r="E416" i="16"/>
  <c r="P416" i="16"/>
  <c r="Q416" i="16"/>
  <c r="K416" i="16"/>
  <c r="AB415" i="16"/>
  <c r="N416" i="16" l="1"/>
  <c r="O416" i="16" s="1"/>
  <c r="M416" i="16"/>
  <c r="S416" i="16" s="1"/>
  <c r="F340" i="13"/>
  <c r="E340" i="13"/>
  <c r="P340" i="13"/>
  <c r="Q340" i="13"/>
  <c r="K340" i="13"/>
  <c r="AB339" i="13"/>
  <c r="R416" i="16" l="1"/>
  <c r="T416" i="16"/>
  <c r="N340" i="13"/>
  <c r="O340" i="13" s="1"/>
  <c r="M340" i="13"/>
  <c r="W416" i="16"/>
  <c r="Z416" i="16" s="1"/>
  <c r="X416" i="16"/>
  <c r="AA416" i="16" s="1"/>
  <c r="V416" i="16"/>
  <c r="Y416" i="16" s="1"/>
  <c r="S340" i="13" l="1"/>
  <c r="T340" i="13"/>
  <c r="R340" i="13"/>
  <c r="W340" i="13"/>
  <c r="V340" i="13"/>
  <c r="X340" i="13"/>
  <c r="AA340" i="13" s="1"/>
  <c r="G417" i="16"/>
  <c r="B417" i="16"/>
  <c r="H417" i="16"/>
  <c r="C417" i="16"/>
  <c r="D417" i="16"/>
  <c r="I417" i="16"/>
  <c r="D341" i="13" l="1"/>
  <c r="I341" i="13"/>
  <c r="Y340" i="13"/>
  <c r="Z340" i="13"/>
  <c r="F417" i="16"/>
  <c r="E417" i="16"/>
  <c r="P417" i="16"/>
  <c r="Q417" i="16"/>
  <c r="K417" i="16"/>
  <c r="AB416" i="16"/>
  <c r="J417" i="16"/>
  <c r="L417" i="16" s="1"/>
  <c r="M417" i="16" l="1"/>
  <c r="S417" i="16" s="1"/>
  <c r="N417" i="16"/>
  <c r="H341" i="13"/>
  <c r="C341" i="13"/>
  <c r="B341" i="13"/>
  <c r="G341" i="13"/>
  <c r="J341" i="13" s="1"/>
  <c r="L341" i="13" s="1"/>
  <c r="P341" i="13"/>
  <c r="Q341" i="13"/>
  <c r="AB340" i="13"/>
  <c r="O417" i="16"/>
  <c r="R417" i="16"/>
  <c r="T417" i="16" l="1"/>
  <c r="K341" i="13"/>
  <c r="M341" i="13"/>
  <c r="N341" i="13"/>
  <c r="O341" i="13" s="1"/>
  <c r="E341" i="13"/>
  <c r="F341" i="13"/>
  <c r="W417" i="16"/>
  <c r="Z417" i="16" s="1"/>
  <c r="V417" i="16"/>
  <c r="Y417" i="16" s="1"/>
  <c r="X417" i="16"/>
  <c r="AA417" i="16" s="1"/>
  <c r="V341" i="13" l="1"/>
  <c r="X341" i="13"/>
  <c r="AA341" i="13" s="1"/>
  <c r="W341" i="13"/>
  <c r="S341" i="13"/>
  <c r="T341" i="13"/>
  <c r="R341" i="13"/>
  <c r="Y341" i="13" s="1"/>
  <c r="D418" i="16"/>
  <c r="I418" i="16"/>
  <c r="B418" i="16"/>
  <c r="G418" i="16"/>
  <c r="C418" i="16"/>
  <c r="H418" i="16"/>
  <c r="Z341" i="13" l="1"/>
  <c r="H342" i="13"/>
  <c r="C342" i="13"/>
  <c r="D342" i="13"/>
  <c r="I342" i="13"/>
  <c r="G342" i="13"/>
  <c r="B342" i="13"/>
  <c r="J418" i="16"/>
  <c r="L418" i="16" s="1"/>
  <c r="E418" i="16"/>
  <c r="F418" i="16"/>
  <c r="P418" i="16"/>
  <c r="Q418" i="16"/>
  <c r="K418" i="16"/>
  <c r="AB417" i="16"/>
  <c r="N418" i="16" l="1"/>
  <c r="O418" i="16" s="1"/>
  <c r="M418" i="16"/>
  <c r="R418" i="16" s="1"/>
  <c r="J342" i="13"/>
  <c r="L342" i="13" s="1"/>
  <c r="Q342" i="13"/>
  <c r="P342" i="13"/>
  <c r="K342" i="13"/>
  <c r="AB341" i="13"/>
  <c r="F342" i="13"/>
  <c r="E342" i="13"/>
  <c r="S418" i="16" l="1"/>
  <c r="T418" i="16"/>
  <c r="N342" i="13"/>
  <c r="O342" i="13" s="1"/>
  <c r="M342" i="13"/>
  <c r="W418" i="16"/>
  <c r="Z418" i="16" s="1"/>
  <c r="X418" i="16"/>
  <c r="AA418" i="16" s="1"/>
  <c r="V418" i="16"/>
  <c r="Y418" i="16" s="1"/>
  <c r="V342" i="13" l="1"/>
  <c r="W342" i="13"/>
  <c r="X342" i="13"/>
  <c r="S342" i="13"/>
  <c r="Z342" i="13" s="1"/>
  <c r="R342" i="13"/>
  <c r="Y342" i="13" s="1"/>
  <c r="T342" i="13"/>
  <c r="D419" i="16"/>
  <c r="I419" i="16"/>
  <c r="H419" i="16"/>
  <c r="C419" i="16"/>
  <c r="G419" i="16"/>
  <c r="B419" i="16"/>
  <c r="H343" i="13" l="1"/>
  <c r="C343" i="13"/>
  <c r="AA342" i="13"/>
  <c r="G343" i="13"/>
  <c r="B343" i="13"/>
  <c r="F419" i="16"/>
  <c r="E419" i="16"/>
  <c r="J419" i="16"/>
  <c r="L419" i="16" s="1"/>
  <c r="P419" i="16"/>
  <c r="Q419" i="16"/>
  <c r="K419" i="16"/>
  <c r="AB418" i="16"/>
  <c r="M419" i="16" l="1"/>
  <c r="S419" i="16" s="1"/>
  <c r="N419" i="16"/>
  <c r="O419" i="16" s="1"/>
  <c r="D343" i="13"/>
  <c r="I343" i="13"/>
  <c r="J343" i="13" s="1"/>
  <c r="L343" i="13" s="1"/>
  <c r="F343" i="13"/>
  <c r="E343" i="13"/>
  <c r="T419" i="16" l="1"/>
  <c r="R419" i="16"/>
  <c r="P343" i="13"/>
  <c r="Q343" i="13"/>
  <c r="K343" i="13"/>
  <c r="AB342" i="13"/>
  <c r="V419" i="16"/>
  <c r="W419" i="16"/>
  <c r="Z419" i="16" s="1"/>
  <c r="X419" i="16"/>
  <c r="AA419" i="16" s="1"/>
  <c r="Y419" i="16" l="1"/>
  <c r="B420" i="16" s="1"/>
  <c r="M343" i="13"/>
  <c r="N343" i="13"/>
  <c r="O343" i="13" s="1"/>
  <c r="D420" i="16"/>
  <c r="I420" i="16"/>
  <c r="C420" i="16"/>
  <c r="H420" i="16"/>
  <c r="G420" i="16"/>
  <c r="W343" i="13" l="1"/>
  <c r="V343" i="13"/>
  <c r="X343" i="13"/>
  <c r="R343" i="13"/>
  <c r="Y343" i="13" s="1"/>
  <c r="S343" i="13"/>
  <c r="Z343" i="13" s="1"/>
  <c r="T343" i="13"/>
  <c r="E420" i="16"/>
  <c r="P420" i="16"/>
  <c r="Q420" i="16"/>
  <c r="K420" i="16"/>
  <c r="AB419" i="16"/>
  <c r="F420" i="16"/>
  <c r="J420" i="16"/>
  <c r="L420" i="16" s="1"/>
  <c r="N420" i="16" l="1"/>
  <c r="O420" i="16" s="1"/>
  <c r="M420" i="16"/>
  <c r="T420" i="16" s="1"/>
  <c r="G344" i="13"/>
  <c r="B344" i="13"/>
  <c r="AA343" i="13"/>
  <c r="H344" i="13"/>
  <c r="C344" i="13"/>
  <c r="S420" i="16" l="1"/>
  <c r="R420" i="16"/>
  <c r="I344" i="13"/>
  <c r="D344" i="13"/>
  <c r="F344" i="13"/>
  <c r="E344" i="13"/>
  <c r="J344" i="13"/>
  <c r="L344" i="13" s="1"/>
  <c r="X420" i="16"/>
  <c r="AA420" i="16" s="1"/>
  <c r="W420" i="16"/>
  <c r="Z420" i="16" s="1"/>
  <c r="V420" i="16"/>
  <c r="Y420" i="16" s="1"/>
  <c r="P344" i="13" l="1"/>
  <c r="Q344" i="13"/>
  <c r="K344" i="13"/>
  <c r="AB343" i="13"/>
  <c r="B421" i="16"/>
  <c r="G421" i="16"/>
  <c r="I421" i="16"/>
  <c r="D421" i="16"/>
  <c r="H421" i="16"/>
  <c r="C421" i="16"/>
  <c r="N344" i="13" l="1"/>
  <c r="O344" i="13" s="1"/>
  <c r="M344" i="13"/>
  <c r="P421" i="16"/>
  <c r="Q421" i="16"/>
  <c r="K421" i="16"/>
  <c r="AB420" i="16"/>
  <c r="F421" i="16"/>
  <c r="J421" i="16"/>
  <c r="L421" i="16" s="1"/>
  <c r="E421" i="16"/>
  <c r="M421" i="16" l="1"/>
  <c r="S421" i="16" s="1"/>
  <c r="N421" i="16"/>
  <c r="O421" i="16" s="1"/>
  <c r="V344" i="13"/>
  <c r="X344" i="13"/>
  <c r="W344" i="13"/>
  <c r="S344" i="13"/>
  <c r="Z344" i="13" s="1"/>
  <c r="R344" i="13"/>
  <c r="Y344" i="13" s="1"/>
  <c r="T344" i="13"/>
  <c r="AA344" i="13" s="1"/>
  <c r="T421" i="16"/>
  <c r="R421" i="16" l="1"/>
  <c r="H345" i="13"/>
  <c r="C345" i="13"/>
  <c r="I345" i="13"/>
  <c r="D345" i="13"/>
  <c r="B345" i="13"/>
  <c r="G345" i="13"/>
  <c r="W421" i="16"/>
  <c r="Z421" i="16" s="1"/>
  <c r="V421" i="16"/>
  <c r="Y421" i="16" s="1"/>
  <c r="X421" i="16"/>
  <c r="AA421" i="16" s="1"/>
  <c r="Q345" i="13" l="1"/>
  <c r="K345" i="13"/>
  <c r="P345" i="13"/>
  <c r="AB344" i="13"/>
  <c r="J345" i="13"/>
  <c r="L345" i="13" s="1"/>
  <c r="E345" i="13"/>
  <c r="F345" i="13"/>
  <c r="D422" i="16"/>
  <c r="I422" i="16"/>
  <c r="B422" i="16"/>
  <c r="G422" i="16"/>
  <c r="C422" i="16"/>
  <c r="H422" i="16"/>
  <c r="M345" i="13" l="1"/>
  <c r="N345" i="13"/>
  <c r="O345" i="13" s="1"/>
  <c r="E422" i="16"/>
  <c r="J422" i="16"/>
  <c r="L422" i="16" s="1"/>
  <c r="F422" i="16"/>
  <c r="P422" i="16"/>
  <c r="Q422" i="16"/>
  <c r="K422" i="16"/>
  <c r="AB421" i="16"/>
  <c r="N422" i="16" l="1"/>
  <c r="O422" i="16" s="1"/>
  <c r="M422" i="16"/>
  <c r="T422" i="16" s="1"/>
  <c r="X345" i="13"/>
  <c r="V345" i="13"/>
  <c r="W345" i="13"/>
  <c r="R345" i="13"/>
  <c r="T345" i="13"/>
  <c r="S345" i="13"/>
  <c r="AA345" i="13" l="1"/>
  <c r="Y345" i="13"/>
  <c r="B346" i="13" s="1"/>
  <c r="R422" i="16"/>
  <c r="S422" i="16"/>
  <c r="G346" i="13"/>
  <c r="Z345" i="13"/>
  <c r="I346" i="13"/>
  <c r="D346" i="13"/>
  <c r="X422" i="16"/>
  <c r="AA422" i="16" s="1"/>
  <c r="W422" i="16"/>
  <c r="V422" i="16"/>
  <c r="Y422" i="16" s="1"/>
  <c r="Z422" i="16" l="1"/>
  <c r="C346" i="13"/>
  <c r="F346" i="13" s="1"/>
  <c r="H346" i="13"/>
  <c r="J346" i="13"/>
  <c r="L346" i="13" s="1"/>
  <c r="AB345" i="13"/>
  <c r="P346" i="13"/>
  <c r="Q346" i="13"/>
  <c r="K346" i="13"/>
  <c r="B423" i="16"/>
  <c r="G423" i="16"/>
  <c r="H423" i="16"/>
  <c r="C423" i="16"/>
  <c r="D423" i="16"/>
  <c r="I423" i="16"/>
  <c r="N346" i="13" l="1"/>
  <c r="O346" i="13" s="1"/>
  <c r="M346" i="13"/>
  <c r="E346" i="13"/>
  <c r="F423" i="16"/>
  <c r="J423" i="16"/>
  <c r="L423" i="16" s="1"/>
  <c r="P423" i="16"/>
  <c r="Q423" i="16"/>
  <c r="K423" i="16"/>
  <c r="AB422" i="16"/>
  <c r="E423" i="16"/>
  <c r="M423" i="16" l="1"/>
  <c r="N423" i="16"/>
  <c r="O423" i="16" s="1"/>
  <c r="T346" i="13"/>
  <c r="S346" i="13"/>
  <c r="R346" i="13"/>
  <c r="V346" i="13"/>
  <c r="X346" i="13"/>
  <c r="AA346" i="13" s="1"/>
  <c r="W346" i="13"/>
  <c r="Z346" i="13" s="1"/>
  <c r="S423" i="16"/>
  <c r="R423" i="16"/>
  <c r="T423" i="16"/>
  <c r="Y346" i="13" l="1"/>
  <c r="C347" i="13"/>
  <c r="H347" i="13"/>
  <c r="D347" i="13"/>
  <c r="I347" i="13"/>
  <c r="V423" i="16"/>
  <c r="Y423" i="16" s="1"/>
  <c r="W423" i="16"/>
  <c r="Z423" i="16" s="1"/>
  <c r="X423" i="16"/>
  <c r="AA423" i="16" s="1"/>
  <c r="P347" i="13" l="1"/>
  <c r="Q347" i="13"/>
  <c r="AB346" i="13"/>
  <c r="G347" i="13"/>
  <c r="B347" i="13"/>
  <c r="I424" i="16"/>
  <c r="D424" i="16"/>
  <c r="B424" i="16"/>
  <c r="G424" i="16"/>
  <c r="C424" i="16"/>
  <c r="H424" i="16"/>
  <c r="J347" i="13" l="1"/>
  <c r="L347" i="13" s="1"/>
  <c r="K347" i="13"/>
  <c r="F347" i="13"/>
  <c r="E347" i="13"/>
  <c r="E424" i="16"/>
  <c r="P424" i="16"/>
  <c r="Q424" i="16"/>
  <c r="K424" i="16"/>
  <c r="AB423" i="16"/>
  <c r="J424" i="16"/>
  <c r="L424" i="16" s="1"/>
  <c r="F424" i="16"/>
  <c r="N424" i="16" l="1"/>
  <c r="M424" i="16"/>
  <c r="T424" i="16" s="1"/>
  <c r="M347" i="13"/>
  <c r="N347" i="13"/>
  <c r="O347" i="13" s="1"/>
  <c r="O424" i="16"/>
  <c r="S424" i="16"/>
  <c r="R424" i="16"/>
  <c r="V347" i="13" l="1"/>
  <c r="W347" i="13"/>
  <c r="X347" i="13"/>
  <c r="R347" i="13"/>
  <c r="Y347" i="13" s="1"/>
  <c r="T347" i="13"/>
  <c r="S347" i="13"/>
  <c r="W424" i="16"/>
  <c r="Z424" i="16" s="1"/>
  <c r="X424" i="16"/>
  <c r="AA424" i="16" s="1"/>
  <c r="V424" i="16"/>
  <c r="Y424" i="16" s="1"/>
  <c r="G348" i="13" l="1"/>
  <c r="B348" i="13"/>
  <c r="Z347" i="13"/>
  <c r="AA347" i="13"/>
  <c r="B425" i="16"/>
  <c r="G425" i="16"/>
  <c r="C425" i="16"/>
  <c r="H425" i="16"/>
  <c r="I425" i="16"/>
  <c r="D425" i="16"/>
  <c r="D348" i="13" l="1"/>
  <c r="I348" i="13"/>
  <c r="C348" i="13"/>
  <c r="F348" i="13" s="1"/>
  <c r="H348" i="13"/>
  <c r="F425" i="16"/>
  <c r="P425" i="16"/>
  <c r="Q425" i="16"/>
  <c r="K425" i="16"/>
  <c r="AB424" i="16"/>
  <c r="J425" i="16"/>
  <c r="L425" i="16" s="1"/>
  <c r="E425" i="16"/>
  <c r="M425" i="16" l="1"/>
  <c r="T425" i="16" s="1"/>
  <c r="N425" i="16"/>
  <c r="J348" i="13"/>
  <c r="L348" i="13" s="1"/>
  <c r="E348" i="13"/>
  <c r="P348" i="13"/>
  <c r="Q348" i="13"/>
  <c r="K348" i="13"/>
  <c r="AB347" i="13"/>
  <c r="O425" i="16"/>
  <c r="S425" i="16" l="1"/>
  <c r="R425" i="16"/>
  <c r="N348" i="13"/>
  <c r="O348" i="13" s="1"/>
  <c r="M348" i="13"/>
  <c r="V425" i="16"/>
  <c r="W425" i="16"/>
  <c r="Z425" i="16" s="1"/>
  <c r="X425" i="16"/>
  <c r="AA425" i="16" s="1"/>
  <c r="Y425" i="16" l="1"/>
  <c r="V348" i="13"/>
  <c r="W348" i="13"/>
  <c r="X348" i="13"/>
  <c r="S348" i="13"/>
  <c r="R348" i="13"/>
  <c r="Y348" i="13" s="1"/>
  <c r="T348" i="13"/>
  <c r="H426" i="16"/>
  <c r="C426" i="16"/>
  <c r="B426" i="16"/>
  <c r="G426" i="16"/>
  <c r="D426" i="16"/>
  <c r="I426" i="16"/>
  <c r="Z348" i="13" l="1"/>
  <c r="C349" i="13"/>
  <c r="H349" i="13"/>
  <c r="AA348" i="13"/>
  <c r="B349" i="13"/>
  <c r="G349" i="13"/>
  <c r="E426" i="16"/>
  <c r="J426" i="16"/>
  <c r="L426" i="16" s="1"/>
  <c r="F426" i="16"/>
  <c r="P426" i="16"/>
  <c r="Q426" i="16"/>
  <c r="K426" i="16"/>
  <c r="AB425" i="16"/>
  <c r="N426" i="16" l="1"/>
  <c r="O426" i="16" s="1"/>
  <c r="M426" i="16"/>
  <c r="S426" i="16" s="1"/>
  <c r="I349" i="13"/>
  <c r="D349" i="13"/>
  <c r="J349" i="13"/>
  <c r="L349" i="13" s="1"/>
  <c r="E349" i="13"/>
  <c r="F349" i="13"/>
  <c r="R426" i="16" l="1"/>
  <c r="T426" i="16"/>
  <c r="P349" i="13"/>
  <c r="Q349" i="13"/>
  <c r="K349" i="13"/>
  <c r="AB348" i="13"/>
  <c r="X426" i="16"/>
  <c r="AA426" i="16" s="1"/>
  <c r="W426" i="16"/>
  <c r="Z426" i="16" s="1"/>
  <c r="V426" i="16"/>
  <c r="Y426" i="16" s="1"/>
  <c r="M349" i="13" l="1"/>
  <c r="N349" i="13"/>
  <c r="O349" i="13" s="1"/>
  <c r="H427" i="16"/>
  <c r="C427" i="16"/>
  <c r="B427" i="16"/>
  <c r="G427" i="16"/>
  <c r="I427" i="16"/>
  <c r="D427" i="16"/>
  <c r="X349" i="13" l="1"/>
  <c r="W349" i="13"/>
  <c r="V349" i="13"/>
  <c r="R349" i="13"/>
  <c r="S349" i="13"/>
  <c r="T349" i="13"/>
  <c r="P427" i="16"/>
  <c r="Q427" i="16"/>
  <c r="K427" i="16"/>
  <c r="AB426" i="16"/>
  <c r="J427" i="16"/>
  <c r="L427" i="16" s="1"/>
  <c r="E427" i="16"/>
  <c r="F427" i="16"/>
  <c r="M427" i="16" l="1"/>
  <c r="S427" i="16" s="1"/>
  <c r="N427" i="16"/>
  <c r="Z349" i="13"/>
  <c r="C350" i="13" s="1"/>
  <c r="Y349" i="13"/>
  <c r="AA349" i="13"/>
  <c r="O427" i="16"/>
  <c r="H350" i="13" l="1"/>
  <c r="T427" i="16"/>
  <c r="R427" i="16"/>
  <c r="I350" i="13"/>
  <c r="D350" i="13"/>
  <c r="B350" i="13"/>
  <c r="E350" i="13" s="1"/>
  <c r="G350" i="13"/>
  <c r="V427" i="16"/>
  <c r="Y427" i="16" s="1"/>
  <c r="W427" i="16"/>
  <c r="Z427" i="16" s="1"/>
  <c r="X427" i="16"/>
  <c r="AA427" i="16" s="1"/>
  <c r="J350" i="13" l="1"/>
  <c r="L350" i="13" s="1"/>
  <c r="P350" i="13"/>
  <c r="Q350" i="13"/>
  <c r="K350" i="13"/>
  <c r="AB349" i="13"/>
  <c r="F350" i="13"/>
  <c r="D428" i="16"/>
  <c r="I428" i="16"/>
  <c r="H428" i="16"/>
  <c r="C428" i="16"/>
  <c r="B428" i="16"/>
  <c r="G428" i="16"/>
  <c r="N350" i="13" l="1"/>
  <c r="O350" i="13" s="1"/>
  <c r="M350" i="13"/>
  <c r="J428" i="16"/>
  <c r="L428" i="16" s="1"/>
  <c r="F428" i="16"/>
  <c r="E428" i="16"/>
  <c r="P428" i="16"/>
  <c r="Q428" i="16"/>
  <c r="K428" i="16"/>
  <c r="AB427" i="16"/>
  <c r="N428" i="16" l="1"/>
  <c r="M428" i="16"/>
  <c r="T428" i="16" s="1"/>
  <c r="X350" i="13"/>
  <c r="W350" i="13"/>
  <c r="V350" i="13"/>
  <c r="R350" i="13"/>
  <c r="S350" i="13"/>
  <c r="T350" i="13"/>
  <c r="O428" i="16"/>
  <c r="S428" i="16"/>
  <c r="R428" i="16"/>
  <c r="AA350" i="13" l="1"/>
  <c r="D351" i="13" s="1"/>
  <c r="Y350" i="13"/>
  <c r="Z350" i="13"/>
  <c r="X428" i="16"/>
  <c r="AA428" i="16" s="1"/>
  <c r="W428" i="16"/>
  <c r="Z428" i="16" s="1"/>
  <c r="V428" i="16"/>
  <c r="Y428" i="16" s="1"/>
  <c r="I351" i="13" l="1"/>
  <c r="C351" i="13"/>
  <c r="H351" i="13"/>
  <c r="B351" i="13"/>
  <c r="E351" i="13" s="1"/>
  <c r="G351" i="13"/>
  <c r="P351" i="13"/>
  <c r="Q351" i="13"/>
  <c r="AB350" i="13"/>
  <c r="G429" i="16"/>
  <c r="B429" i="16"/>
  <c r="H429" i="16"/>
  <c r="C429" i="16"/>
  <c r="D429" i="16"/>
  <c r="I429" i="16"/>
  <c r="F351" i="13" l="1"/>
  <c r="K351" i="13"/>
  <c r="J351" i="13"/>
  <c r="L351" i="13" s="1"/>
  <c r="F429" i="16"/>
  <c r="E429" i="16"/>
  <c r="P429" i="16"/>
  <c r="Q429" i="16"/>
  <c r="K429" i="16"/>
  <c r="AB428" i="16"/>
  <c r="J429" i="16"/>
  <c r="L429" i="16" s="1"/>
  <c r="M429" i="16" l="1"/>
  <c r="T429" i="16" s="1"/>
  <c r="N429" i="16"/>
  <c r="M351" i="13"/>
  <c r="N351" i="13"/>
  <c r="O351" i="13" s="1"/>
  <c r="O429" i="16"/>
  <c r="R429" i="16" l="1"/>
  <c r="S429" i="16"/>
  <c r="V351" i="13"/>
  <c r="W351" i="13"/>
  <c r="X351" i="13"/>
  <c r="R351" i="13"/>
  <c r="S351" i="13"/>
  <c r="T351" i="13"/>
  <c r="V429" i="16"/>
  <c r="Y429" i="16" s="1"/>
  <c r="W429" i="16"/>
  <c r="Z429" i="16" s="1"/>
  <c r="X429" i="16"/>
  <c r="AA429" i="16" s="1"/>
  <c r="Y351" i="13" l="1"/>
  <c r="AA351" i="13"/>
  <c r="Z351" i="13"/>
  <c r="C352" i="13" s="1"/>
  <c r="B352" i="13"/>
  <c r="G352" i="13"/>
  <c r="H352" i="13"/>
  <c r="D352" i="13"/>
  <c r="I352" i="13"/>
  <c r="I430" i="16"/>
  <c r="D430" i="16"/>
  <c r="C430" i="16"/>
  <c r="H430" i="16"/>
  <c r="B430" i="16"/>
  <c r="G430" i="16"/>
  <c r="F352" i="13" l="1"/>
  <c r="J352" i="13"/>
  <c r="L352" i="13" s="1"/>
  <c r="Q352" i="13"/>
  <c r="P352" i="13"/>
  <c r="K352" i="13"/>
  <c r="AB351" i="13"/>
  <c r="E352" i="13"/>
  <c r="J430" i="16"/>
  <c r="L430" i="16" s="1"/>
  <c r="F430" i="16"/>
  <c r="P430" i="16"/>
  <c r="Q430" i="16"/>
  <c r="K430" i="16"/>
  <c r="AB429" i="16"/>
  <c r="E430" i="16"/>
  <c r="N430" i="16" l="1"/>
  <c r="M430" i="16"/>
  <c r="R430" i="16" s="1"/>
  <c r="N352" i="13"/>
  <c r="O352" i="13" s="1"/>
  <c r="M352" i="13"/>
  <c r="O430" i="16"/>
  <c r="S430" i="16"/>
  <c r="T430" i="16"/>
  <c r="W352" i="13" l="1"/>
  <c r="X352" i="13"/>
  <c r="V352" i="13"/>
  <c r="R352" i="13"/>
  <c r="S352" i="13"/>
  <c r="Z352" i="13" s="1"/>
  <c r="T352" i="13"/>
  <c r="AA352" i="13" s="1"/>
  <c r="X430" i="16"/>
  <c r="AA430" i="16" s="1"/>
  <c r="V430" i="16"/>
  <c r="Y430" i="16" s="1"/>
  <c r="W430" i="16"/>
  <c r="Z430" i="16" s="1"/>
  <c r="I353" i="13" l="1"/>
  <c r="D353" i="13"/>
  <c r="Y352" i="13"/>
  <c r="C353" i="13"/>
  <c r="H353" i="13"/>
  <c r="C431" i="16"/>
  <c r="H431" i="16"/>
  <c r="G431" i="16"/>
  <c r="B431" i="16"/>
  <c r="D431" i="16"/>
  <c r="I431" i="16"/>
  <c r="G353" i="13" l="1"/>
  <c r="J353" i="13" s="1"/>
  <c r="L353" i="13" s="1"/>
  <c r="B353" i="13"/>
  <c r="F353" i="13" s="1"/>
  <c r="AB352" i="13"/>
  <c r="Q353" i="13"/>
  <c r="K353" i="13"/>
  <c r="P353" i="13"/>
  <c r="E431" i="16"/>
  <c r="J431" i="16"/>
  <c r="L431" i="16" s="1"/>
  <c r="P431" i="16"/>
  <c r="Q431" i="16"/>
  <c r="K431" i="16"/>
  <c r="AB430" i="16"/>
  <c r="F431" i="16"/>
  <c r="M431" i="16" l="1"/>
  <c r="S431" i="16" s="1"/>
  <c r="N431" i="16"/>
  <c r="E353" i="13"/>
  <c r="M353" i="13"/>
  <c r="N353" i="13"/>
  <c r="O353" i="13" s="1"/>
  <c r="O431" i="16"/>
  <c r="T431" i="16" l="1"/>
  <c r="R431" i="16"/>
  <c r="W353" i="13"/>
  <c r="X353" i="13"/>
  <c r="V353" i="13"/>
  <c r="R353" i="13"/>
  <c r="T353" i="13"/>
  <c r="S353" i="13"/>
  <c r="V431" i="16"/>
  <c r="Y431" i="16" s="1"/>
  <c r="X431" i="16"/>
  <c r="AA431" i="16" s="1"/>
  <c r="W431" i="16"/>
  <c r="Z431" i="16" s="1"/>
  <c r="Z353" i="13" l="1"/>
  <c r="AA353" i="13"/>
  <c r="Y353" i="13"/>
  <c r="C354" i="13"/>
  <c r="H354" i="13"/>
  <c r="I354" i="13"/>
  <c r="D354" i="13"/>
  <c r="H432" i="16"/>
  <c r="C432" i="16"/>
  <c r="I432" i="16"/>
  <c r="D432" i="16"/>
  <c r="G432" i="16"/>
  <c r="B432" i="16"/>
  <c r="P354" i="13" l="1"/>
  <c r="Q354" i="13"/>
  <c r="AB353" i="13"/>
  <c r="G354" i="13"/>
  <c r="J354" i="13" s="1"/>
  <c r="L354" i="13" s="1"/>
  <c r="B354" i="13"/>
  <c r="P432" i="16"/>
  <c r="Q432" i="16"/>
  <c r="K432" i="16"/>
  <c r="AB431" i="16"/>
  <c r="E432" i="16"/>
  <c r="F432" i="16"/>
  <c r="J432" i="16"/>
  <c r="L432" i="16" s="1"/>
  <c r="N432" i="16" l="1"/>
  <c r="O432" i="16" s="1"/>
  <c r="M432" i="16"/>
  <c r="S432" i="16" s="1"/>
  <c r="E354" i="13"/>
  <c r="F354" i="13"/>
  <c r="K354" i="13"/>
  <c r="R432" i="16" l="1"/>
  <c r="T432" i="16"/>
  <c r="N354" i="13"/>
  <c r="O354" i="13" s="1"/>
  <c r="M354" i="13"/>
  <c r="W432" i="16"/>
  <c r="Z432" i="16" s="1"/>
  <c r="X432" i="16"/>
  <c r="AA432" i="16" s="1"/>
  <c r="V432" i="16"/>
  <c r="Y432" i="16" s="1"/>
  <c r="W354" i="13" l="1"/>
  <c r="V354" i="13"/>
  <c r="X354" i="13"/>
  <c r="S354" i="13"/>
  <c r="Z354" i="13" s="1"/>
  <c r="T354" i="13"/>
  <c r="R354" i="13"/>
  <c r="G433" i="16"/>
  <c r="B433" i="16"/>
  <c r="D433" i="16"/>
  <c r="I433" i="16"/>
  <c r="H433" i="16"/>
  <c r="C433" i="16"/>
  <c r="AA354" i="13" l="1"/>
  <c r="I355" i="13" s="1"/>
  <c r="Y354" i="13"/>
  <c r="H355" i="13"/>
  <c r="C355" i="13"/>
  <c r="G355" i="13"/>
  <c r="B355" i="13"/>
  <c r="D355" i="13"/>
  <c r="P433" i="16"/>
  <c r="Q433" i="16"/>
  <c r="K433" i="16"/>
  <c r="AB432" i="16"/>
  <c r="F433" i="16"/>
  <c r="E433" i="16"/>
  <c r="J433" i="16"/>
  <c r="L433" i="16" s="1"/>
  <c r="M433" i="16" l="1"/>
  <c r="T433" i="16" s="1"/>
  <c r="N433" i="16"/>
  <c r="J355" i="13"/>
  <c r="L355" i="13" s="1"/>
  <c r="E355" i="13"/>
  <c r="F355" i="13"/>
  <c r="P355" i="13"/>
  <c r="K355" i="13"/>
  <c r="Q355" i="13"/>
  <c r="AB354" i="13"/>
  <c r="O433" i="16"/>
  <c r="R433" i="16" l="1"/>
  <c r="S433" i="16"/>
  <c r="M355" i="13"/>
  <c r="N355" i="13"/>
  <c r="O355" i="13" s="1"/>
  <c r="W433" i="16"/>
  <c r="V433" i="16"/>
  <c r="Y433" i="16" s="1"/>
  <c r="X433" i="16"/>
  <c r="AA433" i="16" s="1"/>
  <c r="Z433" i="16" l="1"/>
  <c r="X355" i="13"/>
  <c r="V355" i="13"/>
  <c r="W355" i="13"/>
  <c r="S355" i="13"/>
  <c r="T355" i="13"/>
  <c r="AA355" i="13" s="1"/>
  <c r="R355" i="13"/>
  <c r="I434" i="16"/>
  <c r="D434" i="16"/>
  <c r="C434" i="16"/>
  <c r="H434" i="16"/>
  <c r="B434" i="16"/>
  <c r="G434" i="16"/>
  <c r="Y355" i="13" l="1"/>
  <c r="Z355" i="13"/>
  <c r="G356" i="13"/>
  <c r="B356" i="13"/>
  <c r="D356" i="13"/>
  <c r="I356" i="13"/>
  <c r="F434" i="16"/>
  <c r="J434" i="16"/>
  <c r="L434" i="16" s="1"/>
  <c r="P434" i="16"/>
  <c r="Q434" i="16"/>
  <c r="K434" i="16"/>
  <c r="AB433" i="16"/>
  <c r="E434" i="16"/>
  <c r="N434" i="16" l="1"/>
  <c r="O434" i="16" s="1"/>
  <c r="M434" i="16"/>
  <c r="S434" i="16" s="1"/>
  <c r="Q356" i="13"/>
  <c r="P356" i="13"/>
  <c r="AB355" i="13"/>
  <c r="H356" i="13"/>
  <c r="J356" i="13" s="1"/>
  <c r="L356" i="13" s="1"/>
  <c r="C356" i="13"/>
  <c r="T434" i="16" l="1"/>
  <c r="R434" i="16"/>
  <c r="K356" i="13"/>
  <c r="N356" i="13" s="1"/>
  <c r="O356" i="13" s="1"/>
  <c r="F356" i="13"/>
  <c r="E356" i="13"/>
  <c r="W434" i="16"/>
  <c r="Z434" i="16" s="1"/>
  <c r="X434" i="16"/>
  <c r="AA434" i="16" s="1"/>
  <c r="V434" i="16"/>
  <c r="M356" i="13" l="1"/>
  <c r="Y434" i="16"/>
  <c r="G435" i="16" s="1"/>
  <c r="R356" i="13"/>
  <c r="T356" i="13"/>
  <c r="X356" i="13"/>
  <c r="V356" i="13"/>
  <c r="Y356" i="13" s="1"/>
  <c r="W356" i="13"/>
  <c r="S356" i="13"/>
  <c r="B435" i="16"/>
  <c r="I435" i="16"/>
  <c r="D435" i="16"/>
  <c r="H435" i="16"/>
  <c r="C435" i="16"/>
  <c r="AA356" i="13" l="1"/>
  <c r="B357" i="13"/>
  <c r="G357" i="13"/>
  <c r="Z356" i="13"/>
  <c r="F435" i="16"/>
  <c r="P435" i="16"/>
  <c r="Q435" i="16"/>
  <c r="K435" i="16"/>
  <c r="AB434" i="16"/>
  <c r="E435" i="16"/>
  <c r="J435" i="16"/>
  <c r="L435" i="16" s="1"/>
  <c r="M435" i="16" l="1"/>
  <c r="N435" i="16"/>
  <c r="O435" i="16" s="1"/>
  <c r="H357" i="13"/>
  <c r="J357" i="13" s="1"/>
  <c r="L357" i="13" s="1"/>
  <c r="C357" i="13"/>
  <c r="I357" i="13"/>
  <c r="D357" i="13"/>
  <c r="R435" i="16"/>
  <c r="S435" i="16"/>
  <c r="T435" i="16"/>
  <c r="Q357" i="13" l="1"/>
  <c r="K357" i="13"/>
  <c r="P357" i="13"/>
  <c r="AB356" i="13"/>
  <c r="E357" i="13"/>
  <c r="F357" i="13"/>
  <c r="V435" i="16"/>
  <c r="Y435" i="16" s="1"/>
  <c r="W435" i="16"/>
  <c r="Z435" i="16" s="1"/>
  <c r="X435" i="16"/>
  <c r="AA435" i="16" s="1"/>
  <c r="M357" i="13" l="1"/>
  <c r="N357" i="13"/>
  <c r="O357" i="13" s="1"/>
  <c r="I436" i="16"/>
  <c r="D436" i="16"/>
  <c r="B436" i="16"/>
  <c r="G436" i="16"/>
  <c r="H436" i="16"/>
  <c r="C436" i="16"/>
  <c r="V357" i="13" l="1"/>
  <c r="X357" i="13"/>
  <c r="W357" i="13"/>
  <c r="Z357" i="13" s="1"/>
  <c r="S357" i="13"/>
  <c r="T357" i="13"/>
  <c r="R357" i="13"/>
  <c r="J436" i="16"/>
  <c r="L436" i="16" s="1"/>
  <c r="F436" i="16"/>
  <c r="E436" i="16"/>
  <c r="P436" i="16"/>
  <c r="Q436" i="16"/>
  <c r="K436" i="16"/>
  <c r="AB435" i="16"/>
  <c r="N436" i="16" l="1"/>
  <c r="M436" i="16"/>
  <c r="T436" i="16" s="1"/>
  <c r="Y357" i="13"/>
  <c r="B358" i="13" s="1"/>
  <c r="AA357" i="13"/>
  <c r="I358" i="13" s="1"/>
  <c r="H358" i="13"/>
  <c r="C358" i="13"/>
  <c r="G358" i="13"/>
  <c r="D358" i="13"/>
  <c r="O436" i="16"/>
  <c r="R436" i="16" l="1"/>
  <c r="S436" i="16"/>
  <c r="E358" i="13"/>
  <c r="J358" i="13"/>
  <c r="L358" i="13" s="1"/>
  <c r="AB357" i="13"/>
  <c r="P358" i="13"/>
  <c r="K358" i="13"/>
  <c r="Q358" i="13"/>
  <c r="F358" i="13"/>
  <c r="X436" i="16"/>
  <c r="AA436" i="16" s="1"/>
  <c r="W436" i="16"/>
  <c r="Z436" i="16" s="1"/>
  <c r="V436" i="16"/>
  <c r="Y436" i="16" s="1"/>
  <c r="N358" i="13" l="1"/>
  <c r="O358" i="13" s="1"/>
  <c r="M358" i="13"/>
  <c r="B437" i="16"/>
  <c r="G437" i="16"/>
  <c r="I437" i="16"/>
  <c r="D437" i="16"/>
  <c r="H437" i="16"/>
  <c r="C437" i="16"/>
  <c r="V358" i="13" l="1"/>
  <c r="W358" i="13"/>
  <c r="X358" i="13"/>
  <c r="S358" i="13"/>
  <c r="T358" i="13"/>
  <c r="R358" i="13"/>
  <c r="Y358" i="13" s="1"/>
  <c r="P437" i="16"/>
  <c r="Q437" i="16"/>
  <c r="K437" i="16"/>
  <c r="AB436" i="16"/>
  <c r="F437" i="16"/>
  <c r="J437" i="16"/>
  <c r="L437" i="16" s="1"/>
  <c r="E437" i="16"/>
  <c r="Z358" i="13" l="1"/>
  <c r="M437" i="16"/>
  <c r="R437" i="16" s="1"/>
  <c r="N437" i="16"/>
  <c r="O437" i="16" s="1"/>
  <c r="B359" i="13"/>
  <c r="G359" i="13"/>
  <c r="H359" i="13"/>
  <c r="C359" i="13"/>
  <c r="AA358" i="13"/>
  <c r="T437" i="16" l="1"/>
  <c r="S437" i="16"/>
  <c r="E359" i="13"/>
  <c r="F359" i="13"/>
  <c r="D359" i="13"/>
  <c r="I359" i="13"/>
  <c r="J359" i="13" s="1"/>
  <c r="L359" i="13" s="1"/>
  <c r="W437" i="16"/>
  <c r="Z437" i="16" s="1"/>
  <c r="V437" i="16"/>
  <c r="Y437" i="16" s="1"/>
  <c r="X437" i="16"/>
  <c r="AA437" i="16" s="1"/>
  <c r="Q359" i="13" l="1"/>
  <c r="P359" i="13"/>
  <c r="K359" i="13"/>
  <c r="AB358" i="13"/>
  <c r="D438" i="16"/>
  <c r="I438" i="16"/>
  <c r="B438" i="16"/>
  <c r="G438" i="16"/>
  <c r="C438" i="16"/>
  <c r="H438" i="16"/>
  <c r="M359" i="13" l="1"/>
  <c r="N359" i="13"/>
  <c r="O359" i="13" s="1"/>
  <c r="J438" i="16"/>
  <c r="L438" i="16" s="1"/>
  <c r="E438" i="16"/>
  <c r="F438" i="16"/>
  <c r="P438" i="16"/>
  <c r="Q438" i="16"/>
  <c r="K438" i="16"/>
  <c r="AB437" i="16"/>
  <c r="N438" i="16" l="1"/>
  <c r="O438" i="16" s="1"/>
  <c r="M438" i="16"/>
  <c r="R438" i="16" s="1"/>
  <c r="X359" i="13"/>
  <c r="V359" i="13"/>
  <c r="W359" i="13"/>
  <c r="R359" i="13"/>
  <c r="S359" i="13"/>
  <c r="T359" i="13"/>
  <c r="S438" i="16"/>
  <c r="T438" i="16"/>
  <c r="Z359" i="13" l="1"/>
  <c r="H360" i="13" s="1"/>
  <c r="C360" i="13"/>
  <c r="Y359" i="13"/>
  <c r="AA359" i="13"/>
  <c r="X438" i="16"/>
  <c r="AA438" i="16" s="1"/>
  <c r="W438" i="16"/>
  <c r="Z438" i="16" s="1"/>
  <c r="V438" i="16"/>
  <c r="Y438" i="16" s="1"/>
  <c r="I360" i="13" l="1"/>
  <c r="D360" i="13"/>
  <c r="B360" i="13"/>
  <c r="G360" i="13"/>
  <c r="G439" i="16"/>
  <c r="B439" i="16"/>
  <c r="H439" i="16"/>
  <c r="C439" i="16"/>
  <c r="D439" i="16"/>
  <c r="I439" i="16"/>
  <c r="J360" i="13" l="1"/>
  <c r="L360" i="13" s="1"/>
  <c r="E360" i="13"/>
  <c r="P360" i="13"/>
  <c r="Q360" i="13"/>
  <c r="K360" i="13"/>
  <c r="AB359" i="13"/>
  <c r="F360" i="13"/>
  <c r="F439" i="16"/>
  <c r="E439" i="16"/>
  <c r="P439" i="16"/>
  <c r="Q439" i="16"/>
  <c r="K439" i="16"/>
  <c r="AB438" i="16"/>
  <c r="J439" i="16"/>
  <c r="L439" i="16" s="1"/>
  <c r="M439" i="16" l="1"/>
  <c r="R439" i="16" s="1"/>
  <c r="N439" i="16"/>
  <c r="N360" i="13"/>
  <c r="O360" i="13" s="1"/>
  <c r="M360" i="13"/>
  <c r="O439" i="16"/>
  <c r="S439" i="16" l="1"/>
  <c r="T439" i="16"/>
  <c r="V360" i="13"/>
  <c r="X360" i="13"/>
  <c r="W360" i="13"/>
  <c r="R360" i="13"/>
  <c r="T360" i="13"/>
  <c r="S360" i="13"/>
  <c r="V439" i="16"/>
  <c r="Y439" i="16" s="1"/>
  <c r="W439" i="16"/>
  <c r="X439" i="16"/>
  <c r="AA439" i="16" s="1"/>
  <c r="Y360" i="13" l="1"/>
  <c r="Z360" i="13"/>
  <c r="C361" i="13" s="1"/>
  <c r="F361" i="13" s="1"/>
  <c r="Z439" i="16"/>
  <c r="H440" i="16" s="1"/>
  <c r="H361" i="13"/>
  <c r="AA360" i="13"/>
  <c r="G361" i="13"/>
  <c r="B361" i="13"/>
  <c r="D440" i="16"/>
  <c r="I440" i="16"/>
  <c r="C440" i="16"/>
  <c r="B440" i="16"/>
  <c r="G440" i="16"/>
  <c r="I361" i="13" l="1"/>
  <c r="J361" i="13" s="1"/>
  <c r="L361" i="13" s="1"/>
  <c r="D361" i="13"/>
  <c r="E361" i="13"/>
  <c r="F440" i="16"/>
  <c r="J440" i="16"/>
  <c r="L440" i="16" s="1"/>
  <c r="E440" i="16"/>
  <c r="P440" i="16"/>
  <c r="Q440" i="16"/>
  <c r="K440" i="16"/>
  <c r="AB439" i="16"/>
  <c r="N440" i="16" l="1"/>
  <c r="O440" i="16" s="1"/>
  <c r="M440" i="16"/>
  <c r="S440" i="16" s="1"/>
  <c r="P361" i="13"/>
  <c r="Q361" i="13"/>
  <c r="K361" i="13"/>
  <c r="AB360" i="13"/>
  <c r="R440" i="16"/>
  <c r="T440" i="16"/>
  <c r="M361" i="13" l="1"/>
  <c r="N361" i="13"/>
  <c r="O361" i="13" s="1"/>
  <c r="W440" i="16"/>
  <c r="Z440" i="16" s="1"/>
  <c r="X440" i="16"/>
  <c r="AA440" i="16" s="1"/>
  <c r="V440" i="16"/>
  <c r="Y440" i="16" s="1"/>
  <c r="V361" i="13" l="1"/>
  <c r="W361" i="13"/>
  <c r="X361" i="13"/>
  <c r="R361" i="13"/>
  <c r="S361" i="13"/>
  <c r="T361" i="13"/>
  <c r="B441" i="16"/>
  <c r="G441" i="16"/>
  <c r="H441" i="16"/>
  <c r="C441" i="16"/>
  <c r="D441" i="16"/>
  <c r="I441" i="16"/>
  <c r="Z361" i="13" l="1"/>
  <c r="Y361" i="13"/>
  <c r="B362" i="13" s="1"/>
  <c r="AA361" i="13"/>
  <c r="C362" i="13"/>
  <c r="H362" i="13"/>
  <c r="F441" i="16"/>
  <c r="J441" i="16"/>
  <c r="L441" i="16" s="1"/>
  <c r="P441" i="16"/>
  <c r="Q441" i="16"/>
  <c r="K441" i="16"/>
  <c r="AB440" i="16"/>
  <c r="E441" i="16"/>
  <c r="M441" i="16" l="1"/>
  <c r="T441" i="16" s="1"/>
  <c r="N441" i="16"/>
  <c r="G362" i="13"/>
  <c r="F362" i="13"/>
  <c r="E362" i="13"/>
  <c r="I362" i="13"/>
  <c r="D362" i="13"/>
  <c r="O441" i="16"/>
  <c r="S441" i="16" l="1"/>
  <c r="R441" i="16"/>
  <c r="AB361" i="13"/>
  <c r="K362" i="13"/>
  <c r="Q362" i="13"/>
  <c r="P362" i="13"/>
  <c r="J362" i="13"/>
  <c r="L362" i="13" s="1"/>
  <c r="V441" i="16"/>
  <c r="Y441" i="16" s="1"/>
  <c r="W441" i="16"/>
  <c r="Z441" i="16" s="1"/>
  <c r="X441" i="16"/>
  <c r="AA441" i="16" s="1"/>
  <c r="N362" i="13" l="1"/>
  <c r="O362" i="13" s="1"/>
  <c r="M362" i="13"/>
  <c r="B442" i="16"/>
  <c r="G442" i="16"/>
  <c r="C442" i="16"/>
  <c r="H442" i="16"/>
  <c r="D442" i="16"/>
  <c r="I442" i="16"/>
  <c r="S362" i="13" l="1"/>
  <c r="R362" i="13"/>
  <c r="T362" i="13"/>
  <c r="V362" i="13"/>
  <c r="W362" i="13"/>
  <c r="Z362" i="13" s="1"/>
  <c r="X362" i="13"/>
  <c r="F442" i="16"/>
  <c r="J442" i="16"/>
  <c r="L442" i="16" s="1"/>
  <c r="P442" i="16"/>
  <c r="Q442" i="16"/>
  <c r="K442" i="16"/>
  <c r="AB441" i="16"/>
  <c r="E442" i="16"/>
  <c r="N442" i="16" l="1"/>
  <c r="O442" i="16" s="1"/>
  <c r="M442" i="16"/>
  <c r="T442" i="16" s="1"/>
  <c r="AA362" i="13"/>
  <c r="D363" i="13" s="1"/>
  <c r="Y362" i="13"/>
  <c r="H363" i="13"/>
  <c r="C363" i="13"/>
  <c r="R442" i="16" l="1"/>
  <c r="S442" i="16"/>
  <c r="I363" i="13"/>
  <c r="P363" i="13"/>
  <c r="Q363" i="13"/>
  <c r="AB362" i="13"/>
  <c r="B363" i="13"/>
  <c r="F363" i="13" s="1"/>
  <c r="G363" i="13"/>
  <c r="X442" i="16"/>
  <c r="AA442" i="16" s="1"/>
  <c r="W442" i="16"/>
  <c r="Z442" i="16" s="1"/>
  <c r="V442" i="16"/>
  <c r="Y442" i="16" s="1"/>
  <c r="K363" i="13" l="1"/>
  <c r="M363" i="13"/>
  <c r="N363" i="13"/>
  <c r="O363" i="13" s="1"/>
  <c r="J363" i="13"/>
  <c r="L363" i="13" s="1"/>
  <c r="E363" i="13"/>
  <c r="B443" i="16"/>
  <c r="G443" i="16"/>
  <c r="H443" i="16"/>
  <c r="C443" i="16"/>
  <c r="D443" i="16"/>
  <c r="I443" i="16"/>
  <c r="V363" i="13" l="1"/>
  <c r="X363" i="13"/>
  <c r="W363" i="13"/>
  <c r="R363" i="13"/>
  <c r="S363" i="13"/>
  <c r="T363" i="13"/>
  <c r="F443" i="16"/>
  <c r="J443" i="16"/>
  <c r="L443" i="16" s="1"/>
  <c r="P443" i="16"/>
  <c r="Q443" i="16"/>
  <c r="K443" i="16"/>
  <c r="AB442" i="16"/>
  <c r="E443" i="16"/>
  <c r="Y363" i="13" l="1"/>
  <c r="M443" i="16"/>
  <c r="T443" i="16" s="1"/>
  <c r="N443" i="16"/>
  <c r="O443" i="16" s="1"/>
  <c r="B364" i="13"/>
  <c r="G364" i="13"/>
  <c r="Z363" i="13"/>
  <c r="AA363" i="13"/>
  <c r="S443" i="16" l="1"/>
  <c r="R443" i="16"/>
  <c r="D364" i="13"/>
  <c r="I364" i="13"/>
  <c r="C364" i="13"/>
  <c r="F364" i="13" s="1"/>
  <c r="H364" i="13"/>
  <c r="V443" i="16"/>
  <c r="Y443" i="16" s="1"/>
  <c r="W443" i="16"/>
  <c r="Z443" i="16" s="1"/>
  <c r="X443" i="16"/>
  <c r="AA443" i="16" s="1"/>
  <c r="E364" i="13" l="1"/>
  <c r="J364" i="13"/>
  <c r="L364" i="13" s="1"/>
  <c r="Q364" i="13"/>
  <c r="P364" i="13"/>
  <c r="K364" i="13"/>
  <c r="AB363" i="13"/>
  <c r="I444" i="16"/>
  <c r="D444" i="16"/>
  <c r="C444" i="16"/>
  <c r="H444" i="16"/>
  <c r="B444" i="16"/>
  <c r="G444" i="16"/>
  <c r="N364" i="13" l="1"/>
  <c r="O364" i="13" s="1"/>
  <c r="M364" i="13"/>
  <c r="F444" i="16"/>
  <c r="J444" i="16"/>
  <c r="L444" i="16" s="1"/>
  <c r="P444" i="16"/>
  <c r="Q444" i="16"/>
  <c r="K444" i="16"/>
  <c r="AB443" i="16"/>
  <c r="E444" i="16"/>
  <c r="N444" i="16" l="1"/>
  <c r="M444" i="16"/>
  <c r="S444" i="16" s="1"/>
  <c r="T364" i="13"/>
  <c r="S364" i="13"/>
  <c r="X364" i="13"/>
  <c r="V364" i="13"/>
  <c r="W364" i="13"/>
  <c r="R364" i="13"/>
  <c r="O444" i="16"/>
  <c r="T444" i="16"/>
  <c r="R444" i="16"/>
  <c r="Y364" i="13" l="1"/>
  <c r="G365" i="13"/>
  <c r="B365" i="13"/>
  <c r="Z364" i="13"/>
  <c r="AA364" i="13"/>
  <c r="X444" i="16"/>
  <c r="AA444" i="16" s="1"/>
  <c r="W444" i="16"/>
  <c r="Z444" i="16" s="1"/>
  <c r="V444" i="16"/>
  <c r="Y444" i="16" s="1"/>
  <c r="I365" i="13" l="1"/>
  <c r="D365" i="13"/>
  <c r="C365" i="13"/>
  <c r="H365" i="13"/>
  <c r="G445" i="16"/>
  <c r="B445" i="16"/>
  <c r="H445" i="16"/>
  <c r="C445" i="16"/>
  <c r="D445" i="16"/>
  <c r="I445" i="16"/>
  <c r="J365" i="13" l="1"/>
  <c r="L365" i="13" s="1"/>
  <c r="E365" i="13"/>
  <c r="P365" i="13"/>
  <c r="K365" i="13"/>
  <c r="Q365" i="13"/>
  <c r="AB364" i="13"/>
  <c r="F365" i="13"/>
  <c r="F445" i="16"/>
  <c r="E445" i="16"/>
  <c r="P445" i="16"/>
  <c r="Q445" i="16"/>
  <c r="K445" i="16"/>
  <c r="AB444" i="16"/>
  <c r="J445" i="16"/>
  <c r="L445" i="16" s="1"/>
  <c r="M445" i="16" l="1"/>
  <c r="R445" i="16" s="1"/>
  <c r="N445" i="16"/>
  <c r="O445" i="16" s="1"/>
  <c r="M365" i="13"/>
  <c r="N365" i="13"/>
  <c r="O365" i="13" s="1"/>
  <c r="T445" i="16"/>
  <c r="S445" i="16" l="1"/>
  <c r="X365" i="13"/>
  <c r="W365" i="13"/>
  <c r="V365" i="13"/>
  <c r="R365" i="13"/>
  <c r="T365" i="13"/>
  <c r="AA365" i="13" s="1"/>
  <c r="S365" i="13"/>
  <c r="Z365" i="13" s="1"/>
  <c r="W445" i="16"/>
  <c r="Z445" i="16" s="1"/>
  <c r="V445" i="16"/>
  <c r="Y445" i="16" s="1"/>
  <c r="X445" i="16"/>
  <c r="AA445" i="16" s="1"/>
  <c r="Y365" i="13" l="1"/>
  <c r="H366" i="13"/>
  <c r="C366" i="13"/>
  <c r="I366" i="13"/>
  <c r="D366" i="13"/>
  <c r="D446" i="16"/>
  <c r="I446" i="16"/>
  <c r="B446" i="16"/>
  <c r="G446" i="16"/>
  <c r="C446" i="16"/>
  <c r="H446" i="16"/>
  <c r="P366" i="13" l="1"/>
  <c r="Q366" i="13"/>
  <c r="AB365" i="13"/>
  <c r="G366" i="13"/>
  <c r="J366" i="13" s="1"/>
  <c r="L366" i="13" s="1"/>
  <c r="B366" i="13"/>
  <c r="E366" i="13" s="1"/>
  <c r="J446" i="16"/>
  <c r="L446" i="16" s="1"/>
  <c r="E446" i="16"/>
  <c r="F446" i="16"/>
  <c r="P446" i="16"/>
  <c r="Q446" i="16"/>
  <c r="K446" i="16"/>
  <c r="AB445" i="16"/>
  <c r="N446" i="16" l="1"/>
  <c r="M446" i="16"/>
  <c r="S446" i="16" s="1"/>
  <c r="K366" i="13"/>
  <c r="F366" i="13"/>
  <c r="O446" i="16"/>
  <c r="T446" i="16"/>
  <c r="R446" i="16"/>
  <c r="N366" i="13" l="1"/>
  <c r="O366" i="13" s="1"/>
  <c r="M366" i="13"/>
  <c r="X446" i="16"/>
  <c r="AA446" i="16" s="1"/>
  <c r="W446" i="16"/>
  <c r="Z446" i="16" s="1"/>
  <c r="V446" i="16"/>
  <c r="Y446" i="16" s="1"/>
  <c r="V366" i="13" l="1"/>
  <c r="X366" i="13"/>
  <c r="W366" i="13"/>
  <c r="T366" i="13"/>
  <c r="S366" i="13"/>
  <c r="R366" i="13"/>
  <c r="G447" i="16"/>
  <c r="B447" i="16"/>
  <c r="H447" i="16"/>
  <c r="C447" i="16"/>
  <c r="D447" i="16"/>
  <c r="I447" i="16"/>
  <c r="Z366" i="13" l="1"/>
  <c r="H367" i="13" s="1"/>
  <c r="AA366" i="13"/>
  <c r="Y366" i="13"/>
  <c r="E447" i="16"/>
  <c r="P447" i="16"/>
  <c r="Q447" i="16"/>
  <c r="K447" i="16"/>
  <c r="AB446" i="16"/>
  <c r="F447" i="16"/>
  <c r="J447" i="16"/>
  <c r="L447" i="16" s="1"/>
  <c r="M447" i="16" l="1"/>
  <c r="R447" i="16" s="1"/>
  <c r="N447" i="16"/>
  <c r="O447" i="16" s="1"/>
  <c r="C367" i="13"/>
  <c r="I367" i="13"/>
  <c r="D367" i="13"/>
  <c r="B367" i="13"/>
  <c r="G367" i="13"/>
  <c r="J367" i="13" s="1"/>
  <c r="L367" i="13" s="1"/>
  <c r="T447" i="16"/>
  <c r="S447" i="16" l="1"/>
  <c r="E367" i="13"/>
  <c r="Q367" i="13"/>
  <c r="K367" i="13"/>
  <c r="P367" i="13"/>
  <c r="AB366" i="13"/>
  <c r="F367" i="13"/>
  <c r="V447" i="16"/>
  <c r="Y447" i="16" s="1"/>
  <c r="W447" i="16"/>
  <c r="Z447" i="16" s="1"/>
  <c r="X447" i="16"/>
  <c r="AA447" i="16" s="1"/>
  <c r="M367" i="13" l="1"/>
  <c r="N367" i="13"/>
  <c r="O367" i="13" s="1"/>
  <c r="D448" i="16"/>
  <c r="I448" i="16"/>
  <c r="H448" i="16"/>
  <c r="C448" i="16"/>
  <c r="B448" i="16"/>
  <c r="G448" i="16"/>
  <c r="W367" i="13" l="1"/>
  <c r="V367" i="13"/>
  <c r="X367" i="13"/>
  <c r="S367" i="13"/>
  <c r="Z367" i="13" s="1"/>
  <c r="R367" i="13"/>
  <c r="T367" i="13"/>
  <c r="F448" i="16"/>
  <c r="J448" i="16"/>
  <c r="L448" i="16" s="1"/>
  <c r="E448" i="16"/>
  <c r="P448" i="16"/>
  <c r="Q448" i="16"/>
  <c r="K448" i="16"/>
  <c r="AB447" i="16"/>
  <c r="N448" i="16" l="1"/>
  <c r="O448" i="16" s="1"/>
  <c r="M448" i="16"/>
  <c r="S448" i="16" s="1"/>
  <c r="AA367" i="13"/>
  <c r="I368" i="13" s="1"/>
  <c r="Y367" i="13"/>
  <c r="G368" i="13" s="1"/>
  <c r="B368" i="13"/>
  <c r="H368" i="13"/>
  <c r="C368" i="13"/>
  <c r="T448" i="16"/>
  <c r="J368" i="13" l="1"/>
  <c r="L368" i="13" s="1"/>
  <c r="D368" i="13"/>
  <c r="AB367" i="13" s="1"/>
  <c r="R448" i="16"/>
  <c r="E368" i="13"/>
  <c r="F368" i="13"/>
  <c r="P368" i="13"/>
  <c r="K368" i="13"/>
  <c r="Q368" i="13"/>
  <c r="X448" i="16"/>
  <c r="AA448" i="16" s="1"/>
  <c r="V448" i="16"/>
  <c r="Y448" i="16" s="1"/>
  <c r="W448" i="16"/>
  <c r="Z448" i="16" s="1"/>
  <c r="N368" i="13" l="1"/>
  <c r="O368" i="13" s="1"/>
  <c r="M368" i="13"/>
  <c r="D449" i="16"/>
  <c r="I449" i="16"/>
  <c r="C449" i="16"/>
  <c r="H449" i="16"/>
  <c r="G449" i="16"/>
  <c r="B449" i="16"/>
  <c r="X368" i="13" l="1"/>
  <c r="V368" i="13"/>
  <c r="W368" i="13"/>
  <c r="S368" i="13"/>
  <c r="R368" i="13"/>
  <c r="T368" i="13"/>
  <c r="F449" i="16"/>
  <c r="E449" i="16"/>
  <c r="J449" i="16"/>
  <c r="L449" i="16" s="1"/>
  <c r="P449" i="16"/>
  <c r="Q449" i="16"/>
  <c r="K449" i="16"/>
  <c r="AB448" i="16"/>
  <c r="Z368" i="13" l="1"/>
  <c r="M449" i="16"/>
  <c r="R449" i="16" s="1"/>
  <c r="N449" i="16"/>
  <c r="O449" i="16" s="1"/>
  <c r="Y368" i="13"/>
  <c r="H369" i="13"/>
  <c r="C369" i="13"/>
  <c r="G369" i="13"/>
  <c r="B369" i="13"/>
  <c r="AA368" i="13"/>
  <c r="S449" i="16"/>
  <c r="T449" i="16"/>
  <c r="F369" i="13" l="1"/>
  <c r="E369" i="13"/>
  <c r="I369" i="13"/>
  <c r="J369" i="13" s="1"/>
  <c r="L369" i="13" s="1"/>
  <c r="D369" i="13"/>
  <c r="W449" i="16"/>
  <c r="Z449" i="16" s="1"/>
  <c r="V449" i="16"/>
  <c r="Y449" i="16" s="1"/>
  <c r="X449" i="16"/>
  <c r="AA449" i="16" s="1"/>
  <c r="P369" i="13" l="1"/>
  <c r="Q369" i="13"/>
  <c r="K369" i="13"/>
  <c r="AB368" i="13"/>
  <c r="D450" i="16"/>
  <c r="I450" i="16"/>
  <c r="G450" i="16"/>
  <c r="B450" i="16"/>
  <c r="H450" i="16"/>
  <c r="C450" i="16"/>
  <c r="M369" i="13" l="1"/>
  <c r="N369" i="13"/>
  <c r="O369" i="13" s="1"/>
  <c r="F450" i="16"/>
  <c r="E450" i="16"/>
  <c r="J450" i="16"/>
  <c r="L450" i="16" s="1"/>
  <c r="P450" i="16"/>
  <c r="Q450" i="16"/>
  <c r="K450" i="16"/>
  <c r="AB449" i="16"/>
  <c r="N450" i="16" l="1"/>
  <c r="O450" i="16" s="1"/>
  <c r="M450" i="16"/>
  <c r="V369" i="13"/>
  <c r="X369" i="13"/>
  <c r="W369" i="13"/>
  <c r="T369" i="13"/>
  <c r="S369" i="13"/>
  <c r="R369" i="13"/>
  <c r="R450" i="16"/>
  <c r="T450" i="16"/>
  <c r="S450" i="16"/>
  <c r="Z369" i="13" l="1"/>
  <c r="C370" i="13" s="1"/>
  <c r="AA369" i="13"/>
  <c r="Y369" i="13"/>
  <c r="W450" i="16"/>
  <c r="Z450" i="16" s="1"/>
  <c r="X450" i="16"/>
  <c r="AA450" i="16" s="1"/>
  <c r="V450" i="16"/>
  <c r="Y450" i="16" s="1"/>
  <c r="H370" i="13" l="1"/>
  <c r="G370" i="13"/>
  <c r="B370" i="13"/>
  <c r="D370" i="13"/>
  <c r="I370" i="13"/>
  <c r="G451" i="16"/>
  <c r="B451" i="16"/>
  <c r="C451" i="16"/>
  <c r="H451" i="16"/>
  <c r="D451" i="16"/>
  <c r="I451" i="16"/>
  <c r="P370" i="13" l="1"/>
  <c r="Q370" i="13"/>
  <c r="K370" i="13"/>
  <c r="AB369" i="13"/>
  <c r="E370" i="13"/>
  <c r="F370" i="13"/>
  <c r="J370" i="13"/>
  <c r="L370" i="13" s="1"/>
  <c r="F451" i="16"/>
  <c r="E451" i="16"/>
  <c r="P451" i="16"/>
  <c r="Q451" i="16"/>
  <c r="K451" i="16"/>
  <c r="AB450" i="16"/>
  <c r="J451" i="16"/>
  <c r="L451" i="16" s="1"/>
  <c r="M451" i="16" l="1"/>
  <c r="S451" i="16" s="1"/>
  <c r="N451" i="16"/>
  <c r="O451" i="16" s="1"/>
  <c r="N370" i="13"/>
  <c r="O370" i="13" s="1"/>
  <c r="M370" i="13"/>
  <c r="T451" i="16"/>
  <c r="R451" i="16" l="1"/>
  <c r="V370" i="13"/>
  <c r="W370" i="13"/>
  <c r="X370" i="13"/>
  <c r="AA370" i="13" s="1"/>
  <c r="R370" i="13"/>
  <c r="T370" i="13"/>
  <c r="S370" i="13"/>
  <c r="V451" i="16"/>
  <c r="Y451" i="16" s="1"/>
  <c r="X451" i="16"/>
  <c r="AA451" i="16" s="1"/>
  <c r="W451" i="16"/>
  <c r="Z451" i="16" s="1"/>
  <c r="Y370" i="13" l="1"/>
  <c r="I371" i="13"/>
  <c r="D371" i="13"/>
  <c r="Z370" i="13"/>
  <c r="G371" i="13"/>
  <c r="B371" i="13"/>
  <c r="H452" i="16"/>
  <c r="C452" i="16"/>
  <c r="B452" i="16"/>
  <c r="G452" i="16"/>
  <c r="I452" i="16"/>
  <c r="D452" i="16"/>
  <c r="H371" i="13" l="1"/>
  <c r="J371" i="13" s="1"/>
  <c r="L371" i="13" s="1"/>
  <c r="C371" i="13"/>
  <c r="P371" i="13"/>
  <c r="Q371" i="13"/>
  <c r="K371" i="13"/>
  <c r="AB370" i="13"/>
  <c r="E371" i="13"/>
  <c r="J452" i="16"/>
  <c r="L452" i="16" s="1"/>
  <c r="E452" i="16"/>
  <c r="P452" i="16"/>
  <c r="Q452" i="16"/>
  <c r="K452" i="16"/>
  <c r="AB451" i="16"/>
  <c r="F452" i="16"/>
  <c r="N452" i="16" l="1"/>
  <c r="O452" i="16" s="1"/>
  <c r="M452" i="16"/>
  <c r="T452" i="16" s="1"/>
  <c r="F371" i="13"/>
  <c r="M371" i="13"/>
  <c r="N371" i="13"/>
  <c r="O371" i="13" s="1"/>
  <c r="R452" i="16" l="1"/>
  <c r="S452" i="16"/>
  <c r="T371" i="13"/>
  <c r="S371" i="13"/>
  <c r="R371" i="13"/>
  <c r="X371" i="13"/>
  <c r="V371" i="13"/>
  <c r="W371" i="13"/>
  <c r="W452" i="16"/>
  <c r="Z452" i="16" s="1"/>
  <c r="X452" i="16"/>
  <c r="AA452" i="16" s="1"/>
  <c r="V452" i="16"/>
  <c r="Y452" i="16" s="1"/>
  <c r="Y371" i="13" l="1"/>
  <c r="G372" i="13" s="1"/>
  <c r="Z371" i="13"/>
  <c r="AA371" i="13"/>
  <c r="G453" i="16"/>
  <c r="B453" i="16"/>
  <c r="D453" i="16"/>
  <c r="I453" i="16"/>
  <c r="C453" i="16"/>
  <c r="H453" i="16"/>
  <c r="B372" i="13" l="1"/>
  <c r="I372" i="13"/>
  <c r="D372" i="13"/>
  <c r="H372" i="13"/>
  <c r="J372" i="13" s="1"/>
  <c r="L372" i="13" s="1"/>
  <c r="C372" i="13"/>
  <c r="P453" i="16"/>
  <c r="Q453" i="16"/>
  <c r="K453" i="16"/>
  <c r="AB452" i="16"/>
  <c r="E453" i="16"/>
  <c r="F453" i="16"/>
  <c r="J453" i="16"/>
  <c r="L453" i="16" s="1"/>
  <c r="M453" i="16" l="1"/>
  <c r="T453" i="16" s="1"/>
  <c r="N453" i="16"/>
  <c r="K372" i="13"/>
  <c r="Q372" i="13"/>
  <c r="P372" i="13"/>
  <c r="AB371" i="13"/>
  <c r="E372" i="13"/>
  <c r="F372" i="13"/>
  <c r="O453" i="16"/>
  <c r="R453" i="16" l="1"/>
  <c r="S453" i="16"/>
  <c r="N372" i="13"/>
  <c r="O372" i="13" s="1"/>
  <c r="M372" i="13"/>
  <c r="V453" i="16"/>
  <c r="Y453" i="16" s="1"/>
  <c r="X453" i="16"/>
  <c r="AA453" i="16" s="1"/>
  <c r="W453" i="16"/>
  <c r="Z453" i="16" s="1"/>
  <c r="X372" i="13" l="1"/>
  <c r="V372" i="13"/>
  <c r="W372" i="13"/>
  <c r="S372" i="13"/>
  <c r="T372" i="13"/>
  <c r="R372" i="13"/>
  <c r="H454" i="16"/>
  <c r="C454" i="16"/>
  <c r="I454" i="16"/>
  <c r="D454" i="16"/>
  <c r="B454" i="16"/>
  <c r="G454" i="16"/>
  <c r="AA372" i="13" l="1"/>
  <c r="Y372" i="13"/>
  <c r="Z372" i="13"/>
  <c r="I373" i="13"/>
  <c r="D373" i="13"/>
  <c r="P454" i="16"/>
  <c r="Q454" i="16"/>
  <c r="K454" i="16"/>
  <c r="AB453" i="16"/>
  <c r="J454" i="16"/>
  <c r="L454" i="16" s="1"/>
  <c r="F454" i="16"/>
  <c r="E454" i="16"/>
  <c r="N454" i="16" l="1"/>
  <c r="O454" i="16" s="1"/>
  <c r="M454" i="16"/>
  <c r="R454" i="16" s="1"/>
  <c r="Q373" i="13"/>
  <c r="P373" i="13"/>
  <c r="AB372" i="13"/>
  <c r="H373" i="13"/>
  <c r="C373" i="13"/>
  <c r="B373" i="13"/>
  <c r="G373" i="13"/>
  <c r="T454" i="16"/>
  <c r="S454" i="16"/>
  <c r="E373" i="13" l="1"/>
  <c r="F373" i="13"/>
  <c r="J373" i="13"/>
  <c r="L373" i="13" s="1"/>
  <c r="K373" i="13"/>
  <c r="X454" i="16"/>
  <c r="AA454" i="16" s="1"/>
  <c r="W454" i="16"/>
  <c r="Z454" i="16" s="1"/>
  <c r="V454" i="16"/>
  <c r="Y454" i="16" s="1"/>
  <c r="M373" i="13" l="1"/>
  <c r="N373" i="13"/>
  <c r="O373" i="13" s="1"/>
  <c r="C455" i="16"/>
  <c r="H455" i="16"/>
  <c r="D455" i="16"/>
  <c r="I455" i="16"/>
  <c r="G455" i="16"/>
  <c r="B455" i="16"/>
  <c r="V373" i="13" l="1"/>
  <c r="W373" i="13"/>
  <c r="X373" i="13"/>
  <c r="T373" i="13"/>
  <c r="R373" i="13"/>
  <c r="S373" i="13"/>
  <c r="P455" i="16"/>
  <c r="Q455" i="16"/>
  <c r="K455" i="16"/>
  <c r="AB454" i="16"/>
  <c r="E455" i="16"/>
  <c r="J455" i="16"/>
  <c r="L455" i="16" s="1"/>
  <c r="F455" i="16"/>
  <c r="N455" i="16" l="1"/>
  <c r="M455" i="16"/>
  <c r="T455" i="16" s="1"/>
  <c r="AA373" i="13"/>
  <c r="Z373" i="13"/>
  <c r="Y373" i="13"/>
  <c r="O455" i="16"/>
  <c r="R455" i="16" l="1"/>
  <c r="S455" i="16"/>
  <c r="B374" i="13"/>
  <c r="G374" i="13"/>
  <c r="H374" i="13"/>
  <c r="C374" i="13"/>
  <c r="I374" i="13"/>
  <c r="D374" i="13"/>
  <c r="V455" i="16"/>
  <c r="Y455" i="16" s="1"/>
  <c r="W455" i="16"/>
  <c r="Z455" i="16" s="1"/>
  <c r="X455" i="16"/>
  <c r="AA455" i="16" s="1"/>
  <c r="F374" i="13" l="1"/>
  <c r="J374" i="13"/>
  <c r="L374" i="13" s="1"/>
  <c r="P374" i="13"/>
  <c r="K374" i="13"/>
  <c r="Q374" i="13"/>
  <c r="AB373" i="13"/>
  <c r="E374" i="13"/>
  <c r="I456" i="16"/>
  <c r="D456" i="16"/>
  <c r="B456" i="16"/>
  <c r="G456" i="16"/>
  <c r="H456" i="16"/>
  <c r="C456" i="16"/>
  <c r="N374" i="13" l="1"/>
  <c r="O374" i="13" s="1"/>
  <c r="M374" i="13"/>
  <c r="E456" i="16"/>
  <c r="J456" i="16"/>
  <c r="L456" i="16" s="1"/>
  <c r="F456" i="16"/>
  <c r="P456" i="16"/>
  <c r="Q456" i="16"/>
  <c r="K456" i="16"/>
  <c r="AB455" i="16"/>
  <c r="N456" i="16" l="1"/>
  <c r="O456" i="16" s="1"/>
  <c r="M456" i="16"/>
  <c r="S456" i="16" s="1"/>
  <c r="T374" i="13"/>
  <c r="S374" i="13"/>
  <c r="R374" i="13"/>
  <c r="W374" i="13"/>
  <c r="X374" i="13"/>
  <c r="AA374" i="13" s="1"/>
  <c r="V374" i="13"/>
  <c r="R456" i="16" l="1"/>
  <c r="T456" i="16"/>
  <c r="Y374" i="13"/>
  <c r="Z374" i="13"/>
  <c r="I375" i="13"/>
  <c r="D375" i="13"/>
  <c r="X456" i="16"/>
  <c r="W456" i="16"/>
  <c r="Z456" i="16" s="1"/>
  <c r="V456" i="16"/>
  <c r="Y456" i="16" s="1"/>
  <c r="AA456" i="16" l="1"/>
  <c r="P375" i="13"/>
  <c r="Q375" i="13"/>
  <c r="AB374" i="13"/>
  <c r="H375" i="13"/>
  <c r="C375" i="13"/>
  <c r="G375" i="13"/>
  <c r="K375" i="13" s="1"/>
  <c r="B375" i="13"/>
  <c r="B457" i="16"/>
  <c r="G457" i="16"/>
  <c r="H457" i="16"/>
  <c r="C457" i="16"/>
  <c r="I457" i="16"/>
  <c r="D457" i="16"/>
  <c r="M375" i="13" l="1"/>
  <c r="N375" i="13"/>
  <c r="O375" i="13" s="1"/>
  <c r="E375" i="13"/>
  <c r="J375" i="13"/>
  <c r="L375" i="13" s="1"/>
  <c r="F375" i="13"/>
  <c r="F457" i="16"/>
  <c r="P457" i="16"/>
  <c r="Q457" i="16"/>
  <c r="K457" i="16"/>
  <c r="AB456" i="16"/>
  <c r="J457" i="16"/>
  <c r="L457" i="16" s="1"/>
  <c r="E457" i="16"/>
  <c r="N457" i="16" l="1"/>
  <c r="O457" i="16" s="1"/>
  <c r="M457" i="16"/>
  <c r="S457" i="16" s="1"/>
  <c r="W375" i="13"/>
  <c r="X375" i="13"/>
  <c r="V375" i="13"/>
  <c r="T375" i="13"/>
  <c r="AA375" i="13" s="1"/>
  <c r="R375" i="13"/>
  <c r="S375" i="13"/>
  <c r="Z375" i="13" s="1"/>
  <c r="R457" i="16" l="1"/>
  <c r="T457" i="16"/>
  <c r="D376" i="13"/>
  <c r="I376" i="13"/>
  <c r="H376" i="13"/>
  <c r="C376" i="13"/>
  <c r="Y375" i="13"/>
  <c r="V457" i="16"/>
  <c r="Y457" i="16" s="1"/>
  <c r="W457" i="16"/>
  <c r="Z457" i="16" s="1"/>
  <c r="X457" i="16"/>
  <c r="AA457" i="16" s="1"/>
  <c r="G376" i="13" l="1"/>
  <c r="J376" i="13" s="1"/>
  <c r="L376" i="13" s="1"/>
  <c r="B376" i="13"/>
  <c r="P376" i="13"/>
  <c r="Q376" i="13"/>
  <c r="AB375" i="13"/>
  <c r="C458" i="16"/>
  <c r="H458" i="16"/>
  <c r="B458" i="16"/>
  <c r="G458" i="16"/>
  <c r="D458" i="16"/>
  <c r="I458" i="16"/>
  <c r="E376" i="13" l="1"/>
  <c r="K376" i="13"/>
  <c r="F376" i="13"/>
  <c r="J458" i="16"/>
  <c r="L458" i="16" s="1"/>
  <c r="E458" i="16"/>
  <c r="P458" i="16"/>
  <c r="Q458" i="16"/>
  <c r="K458" i="16"/>
  <c r="AB457" i="16"/>
  <c r="F458" i="16"/>
  <c r="M458" i="16" l="1"/>
  <c r="T458" i="16" s="1"/>
  <c r="N458" i="16"/>
  <c r="O458" i="16" s="1"/>
  <c r="N376" i="13"/>
  <c r="O376" i="13" s="1"/>
  <c r="M376" i="13"/>
  <c r="S458" i="16" l="1"/>
  <c r="R458" i="16"/>
  <c r="W376" i="13"/>
  <c r="X376" i="13"/>
  <c r="V376" i="13"/>
  <c r="T376" i="13"/>
  <c r="AA376" i="13" s="1"/>
  <c r="S376" i="13"/>
  <c r="Z376" i="13" s="1"/>
  <c r="R376" i="13"/>
  <c r="X458" i="16"/>
  <c r="AA458" i="16" s="1"/>
  <c r="W458" i="16"/>
  <c r="Z458" i="16" s="1"/>
  <c r="V458" i="16"/>
  <c r="Y458" i="16" l="1"/>
  <c r="D377" i="13"/>
  <c r="I377" i="13"/>
  <c r="Y376" i="13"/>
  <c r="H377" i="13"/>
  <c r="C377" i="13"/>
  <c r="G459" i="16"/>
  <c r="B459" i="16"/>
  <c r="H459" i="16"/>
  <c r="C459" i="16"/>
  <c r="I459" i="16"/>
  <c r="D459" i="16"/>
  <c r="B377" i="13" l="1"/>
  <c r="F377" i="13" s="1"/>
  <c r="G377" i="13"/>
  <c r="J377" i="13" s="1"/>
  <c r="L377" i="13" s="1"/>
  <c r="Q377" i="13"/>
  <c r="P377" i="13"/>
  <c r="AB376" i="13"/>
  <c r="F459" i="16"/>
  <c r="P459" i="16"/>
  <c r="Q459" i="16"/>
  <c r="K459" i="16"/>
  <c r="AB458" i="16"/>
  <c r="E459" i="16"/>
  <c r="J459" i="16"/>
  <c r="L459" i="16" s="1"/>
  <c r="K377" i="13" l="1"/>
  <c r="N459" i="16"/>
  <c r="O459" i="16" s="1"/>
  <c r="M459" i="16"/>
  <c r="R459" i="16" s="1"/>
  <c r="M377" i="13"/>
  <c r="N377" i="13"/>
  <c r="O377" i="13" s="1"/>
  <c r="E377" i="13"/>
  <c r="S459" i="16" l="1"/>
  <c r="T459" i="16"/>
  <c r="V377" i="13"/>
  <c r="W377" i="13"/>
  <c r="X377" i="13"/>
  <c r="S377" i="13"/>
  <c r="R377" i="13"/>
  <c r="Y377" i="13" s="1"/>
  <c r="T377" i="13"/>
  <c r="V459" i="16"/>
  <c r="Y459" i="16" s="1"/>
  <c r="X459" i="16"/>
  <c r="AA459" i="16" s="1"/>
  <c r="W459" i="16"/>
  <c r="Z459" i="16" s="1"/>
  <c r="Z377" i="13" l="1"/>
  <c r="H378" i="13" s="1"/>
  <c r="C378" i="13"/>
  <c r="AA377" i="13"/>
  <c r="G378" i="13"/>
  <c r="B378" i="13"/>
  <c r="H460" i="16"/>
  <c r="C460" i="16"/>
  <c r="D460" i="16"/>
  <c r="I460" i="16"/>
  <c r="B460" i="16"/>
  <c r="G460" i="16"/>
  <c r="E378" i="13" l="1"/>
  <c r="F378" i="13"/>
  <c r="I378" i="13"/>
  <c r="J378" i="13" s="1"/>
  <c r="L378" i="13" s="1"/>
  <c r="D378" i="13"/>
  <c r="P460" i="16"/>
  <c r="Q460" i="16"/>
  <c r="K460" i="16"/>
  <c r="AB459" i="16"/>
  <c r="J460" i="16"/>
  <c r="L460" i="16" s="1"/>
  <c r="F460" i="16"/>
  <c r="E460" i="16"/>
  <c r="N460" i="16" l="1"/>
  <c r="O460" i="16" s="1"/>
  <c r="M460" i="16"/>
  <c r="S460" i="16" s="1"/>
  <c r="P378" i="13"/>
  <c r="Q378" i="13"/>
  <c r="K378" i="13"/>
  <c r="AB377" i="13"/>
  <c r="R460" i="16" l="1"/>
  <c r="T460" i="16"/>
  <c r="N378" i="13"/>
  <c r="O378" i="13" s="1"/>
  <c r="M378" i="13"/>
  <c r="W460" i="16"/>
  <c r="Z460" i="16" s="1"/>
  <c r="X460" i="16"/>
  <c r="AA460" i="16" s="1"/>
  <c r="V460" i="16"/>
  <c r="Y460" i="16" s="1"/>
  <c r="W378" i="13" l="1"/>
  <c r="X378" i="13"/>
  <c r="V378" i="13"/>
  <c r="R378" i="13"/>
  <c r="S378" i="13"/>
  <c r="Z378" i="13" s="1"/>
  <c r="T378" i="13"/>
  <c r="G461" i="16"/>
  <c r="B461" i="16"/>
  <c r="H461" i="16"/>
  <c r="C461" i="16"/>
  <c r="D461" i="16"/>
  <c r="I461" i="16"/>
  <c r="Y378" i="13" l="1"/>
  <c r="AA378" i="13"/>
  <c r="C379" i="13"/>
  <c r="H379" i="13"/>
  <c r="F461" i="16"/>
  <c r="E461" i="16"/>
  <c r="P461" i="16"/>
  <c r="Q461" i="16"/>
  <c r="K461" i="16"/>
  <c r="AB460" i="16"/>
  <c r="J461" i="16"/>
  <c r="L461" i="16" s="1"/>
  <c r="N461" i="16" l="1"/>
  <c r="O461" i="16" s="1"/>
  <c r="M461" i="16"/>
  <c r="T461" i="16" s="1"/>
  <c r="D379" i="13"/>
  <c r="I379" i="13"/>
  <c r="G379" i="13"/>
  <c r="B379" i="13"/>
  <c r="E379" i="13" s="1"/>
  <c r="R461" i="16" l="1"/>
  <c r="S461" i="16"/>
  <c r="F379" i="13"/>
  <c r="P379" i="13"/>
  <c r="Q379" i="13"/>
  <c r="K379" i="13"/>
  <c r="AB378" i="13"/>
  <c r="J379" i="13"/>
  <c r="L379" i="13" s="1"/>
  <c r="V461" i="16"/>
  <c r="Y461" i="16" s="1"/>
  <c r="W461" i="16"/>
  <c r="Z461" i="16" s="1"/>
  <c r="X461" i="16"/>
  <c r="AA461" i="16" s="1"/>
  <c r="M379" i="13" l="1"/>
  <c r="N379" i="13"/>
  <c r="O379" i="13" s="1"/>
  <c r="I462" i="16"/>
  <c r="D462" i="16"/>
  <c r="B462" i="16"/>
  <c r="G462" i="16"/>
  <c r="H462" i="16"/>
  <c r="C462" i="16"/>
  <c r="W379" i="13" l="1"/>
  <c r="X379" i="13"/>
  <c r="AA379" i="13" s="1"/>
  <c r="V379" i="13"/>
  <c r="S379" i="13"/>
  <c r="Z379" i="13" s="1"/>
  <c r="T379" i="13"/>
  <c r="R379" i="13"/>
  <c r="J462" i="16"/>
  <c r="L462" i="16" s="1"/>
  <c r="E462" i="16"/>
  <c r="F462" i="16"/>
  <c r="P462" i="16"/>
  <c r="Q462" i="16"/>
  <c r="K462" i="16"/>
  <c r="AB461" i="16"/>
  <c r="Y379" i="13" l="1"/>
  <c r="N462" i="16"/>
  <c r="M462" i="16"/>
  <c r="R462" i="16" s="1"/>
  <c r="C380" i="13"/>
  <c r="H380" i="13"/>
  <c r="I380" i="13"/>
  <c r="D380" i="13"/>
  <c r="B380" i="13"/>
  <c r="E380" i="13" s="1"/>
  <c r="G380" i="13"/>
  <c r="O462" i="16"/>
  <c r="S462" i="16" l="1"/>
  <c r="T462" i="16"/>
  <c r="P380" i="13"/>
  <c r="K380" i="13"/>
  <c r="Q380" i="13"/>
  <c r="AB379" i="13"/>
  <c r="J380" i="13"/>
  <c r="L380" i="13" s="1"/>
  <c r="F380" i="13"/>
  <c r="X462" i="16"/>
  <c r="V462" i="16"/>
  <c r="Y462" i="16" s="1"/>
  <c r="W462" i="16"/>
  <c r="Z462" i="16" s="1"/>
  <c r="AA462" i="16" l="1"/>
  <c r="N380" i="13"/>
  <c r="O380" i="13" s="1"/>
  <c r="M380" i="13"/>
  <c r="H463" i="16"/>
  <c r="C463" i="16"/>
  <c r="G463" i="16"/>
  <c r="B463" i="16"/>
  <c r="I463" i="16"/>
  <c r="D463" i="16"/>
  <c r="R380" i="13" l="1"/>
  <c r="T380" i="13"/>
  <c r="S380" i="13"/>
  <c r="V380" i="13"/>
  <c r="W380" i="13"/>
  <c r="X380" i="13"/>
  <c r="AA380" i="13" s="1"/>
  <c r="J463" i="16"/>
  <c r="L463" i="16" s="1"/>
  <c r="P463" i="16"/>
  <c r="Q463" i="16"/>
  <c r="K463" i="16"/>
  <c r="AB462" i="16"/>
  <c r="E463" i="16"/>
  <c r="F463" i="16"/>
  <c r="N463" i="16" l="1"/>
  <c r="O463" i="16" s="1"/>
  <c r="M463" i="16"/>
  <c r="S463" i="16" s="1"/>
  <c r="Z380" i="13"/>
  <c r="H381" i="13" s="1"/>
  <c r="D381" i="13"/>
  <c r="I381" i="13"/>
  <c r="C381" i="13"/>
  <c r="Y380" i="13"/>
  <c r="T463" i="16" l="1"/>
  <c r="R463" i="16"/>
  <c r="B381" i="13"/>
  <c r="F381" i="13" s="1"/>
  <c r="G381" i="13"/>
  <c r="J381" i="13" s="1"/>
  <c r="L381" i="13" s="1"/>
  <c r="Q381" i="13"/>
  <c r="P381" i="13"/>
  <c r="K381" i="13"/>
  <c r="AB380" i="13"/>
  <c r="V463" i="16"/>
  <c r="Y463" i="16" s="1"/>
  <c r="W463" i="16"/>
  <c r="Z463" i="16" s="1"/>
  <c r="X463" i="16"/>
  <c r="AA463" i="16" s="1"/>
  <c r="M381" i="13" l="1"/>
  <c r="N381" i="13"/>
  <c r="O381" i="13" s="1"/>
  <c r="E381" i="13"/>
  <c r="I464" i="16"/>
  <c r="D464" i="16"/>
  <c r="C464" i="16"/>
  <c r="H464" i="16"/>
  <c r="B464" i="16"/>
  <c r="G464" i="16"/>
  <c r="W381" i="13" l="1"/>
  <c r="X381" i="13"/>
  <c r="AA381" i="13" s="1"/>
  <c r="V381" i="13"/>
  <c r="S381" i="13"/>
  <c r="Z381" i="13" s="1"/>
  <c r="T381" i="13"/>
  <c r="R381" i="13"/>
  <c r="F464" i="16"/>
  <c r="J464" i="16"/>
  <c r="L464" i="16" s="1"/>
  <c r="P464" i="16"/>
  <c r="Q464" i="16"/>
  <c r="K464" i="16"/>
  <c r="AB463" i="16"/>
  <c r="E464" i="16"/>
  <c r="Y381" i="13" l="1"/>
  <c r="N464" i="16"/>
  <c r="O464" i="16" s="1"/>
  <c r="M464" i="16"/>
  <c r="T464" i="16" s="1"/>
  <c r="G382" i="13"/>
  <c r="B382" i="13"/>
  <c r="H382" i="13"/>
  <c r="C382" i="13"/>
  <c r="I382" i="13"/>
  <c r="D382" i="13"/>
  <c r="S464" i="16" l="1"/>
  <c r="R464" i="16"/>
  <c r="F382" i="13"/>
  <c r="E382" i="13"/>
  <c r="P382" i="13"/>
  <c r="K382" i="13"/>
  <c r="Q382" i="13"/>
  <c r="AB381" i="13"/>
  <c r="J382" i="13"/>
  <c r="L382" i="13" s="1"/>
  <c r="X464" i="16"/>
  <c r="AA464" i="16" s="1"/>
  <c r="W464" i="16"/>
  <c r="Z464" i="16" s="1"/>
  <c r="V464" i="16"/>
  <c r="Y464" i="16" l="1"/>
  <c r="N382" i="13"/>
  <c r="O382" i="13" s="1"/>
  <c r="M382" i="13"/>
  <c r="G465" i="16"/>
  <c r="B465" i="16"/>
  <c r="H465" i="16"/>
  <c r="C465" i="16"/>
  <c r="D465" i="16"/>
  <c r="I465" i="16"/>
  <c r="W382" i="13" l="1"/>
  <c r="V382" i="13"/>
  <c r="X382" i="13"/>
  <c r="T382" i="13"/>
  <c r="R382" i="13"/>
  <c r="S382" i="13"/>
  <c r="Z382" i="13" s="1"/>
  <c r="F465" i="16"/>
  <c r="E465" i="16"/>
  <c r="P465" i="16"/>
  <c r="Q465" i="16"/>
  <c r="K465" i="16"/>
  <c r="AB464" i="16"/>
  <c r="J465" i="16"/>
  <c r="L465" i="16" s="1"/>
  <c r="AA382" i="13" l="1"/>
  <c r="N465" i="16"/>
  <c r="O465" i="16" s="1"/>
  <c r="M465" i="16"/>
  <c r="R465" i="16" s="1"/>
  <c r="D383" i="13"/>
  <c r="I383" i="13"/>
  <c r="H383" i="13"/>
  <c r="C383" i="13"/>
  <c r="Y382" i="13"/>
  <c r="S465" i="16" l="1"/>
  <c r="T465" i="16"/>
  <c r="B383" i="13"/>
  <c r="G383" i="13"/>
  <c r="K383" i="13" s="1"/>
  <c r="Q383" i="13"/>
  <c r="P383" i="13"/>
  <c r="AB382" i="13"/>
  <c r="V465" i="16"/>
  <c r="Y465" i="16" s="1"/>
  <c r="W465" i="16"/>
  <c r="Z465" i="16" s="1"/>
  <c r="X465" i="16"/>
  <c r="AA465" i="16" s="1"/>
  <c r="M383" i="13" l="1"/>
  <c r="N383" i="13"/>
  <c r="O383" i="13" s="1"/>
  <c r="E383" i="13"/>
  <c r="J383" i="13"/>
  <c r="L383" i="13" s="1"/>
  <c r="F383" i="13"/>
  <c r="I466" i="16"/>
  <c r="D466" i="16"/>
  <c r="B466" i="16"/>
  <c r="G466" i="16"/>
  <c r="H466" i="16"/>
  <c r="C466" i="16"/>
  <c r="V383" i="13" l="1"/>
  <c r="X383" i="13"/>
  <c r="W383" i="13"/>
  <c r="Z383" i="13" s="1"/>
  <c r="S383" i="13"/>
  <c r="R383" i="13"/>
  <c r="T383" i="13"/>
  <c r="E466" i="16"/>
  <c r="F466" i="16"/>
  <c r="J466" i="16"/>
  <c r="L466" i="16" s="1"/>
  <c r="P466" i="16"/>
  <c r="Q466" i="16"/>
  <c r="K466" i="16"/>
  <c r="AB465" i="16"/>
  <c r="M466" i="16" l="1"/>
  <c r="T466" i="16" s="1"/>
  <c r="N466" i="16"/>
  <c r="O466" i="16" s="1"/>
  <c r="Y383" i="13"/>
  <c r="H384" i="13"/>
  <c r="C384" i="13"/>
  <c r="AA383" i="13"/>
  <c r="G384" i="13"/>
  <c r="B384" i="13"/>
  <c r="R466" i="16" l="1"/>
  <c r="S466" i="16"/>
  <c r="F384" i="13"/>
  <c r="I384" i="13"/>
  <c r="J384" i="13" s="1"/>
  <c r="L384" i="13" s="1"/>
  <c r="D384" i="13"/>
  <c r="E384" i="13"/>
  <c r="W466" i="16"/>
  <c r="X466" i="16"/>
  <c r="AA466" i="16" s="1"/>
  <c r="V466" i="16"/>
  <c r="Y466" i="16" s="1"/>
  <c r="Z466" i="16" l="1"/>
  <c r="Q384" i="13"/>
  <c r="P384" i="13"/>
  <c r="K384" i="13"/>
  <c r="AB383" i="13"/>
  <c r="B467" i="16"/>
  <c r="G467" i="16"/>
  <c r="I467" i="16"/>
  <c r="D467" i="16"/>
  <c r="H467" i="16"/>
  <c r="C467" i="16"/>
  <c r="N384" i="13" l="1"/>
  <c r="O384" i="13" s="1"/>
  <c r="M384" i="13"/>
  <c r="P467" i="16"/>
  <c r="Q467" i="16"/>
  <c r="K467" i="16"/>
  <c r="AB466" i="16"/>
  <c r="F467" i="16"/>
  <c r="J467" i="16"/>
  <c r="L467" i="16" s="1"/>
  <c r="E467" i="16"/>
  <c r="N467" i="16" l="1"/>
  <c r="O467" i="16" s="1"/>
  <c r="M467" i="16"/>
  <c r="S467" i="16" s="1"/>
  <c r="X384" i="13"/>
  <c r="W384" i="13"/>
  <c r="V384" i="13"/>
  <c r="T384" i="13"/>
  <c r="S384" i="13"/>
  <c r="R384" i="13"/>
  <c r="T467" i="16" l="1"/>
  <c r="R467" i="16"/>
  <c r="AA384" i="13"/>
  <c r="I385" i="13" s="1"/>
  <c r="Y384" i="13"/>
  <c r="Z384" i="13"/>
  <c r="V467" i="16"/>
  <c r="Y467" i="16" s="1"/>
  <c r="W467" i="16"/>
  <c r="Z467" i="16" s="1"/>
  <c r="X467" i="16"/>
  <c r="AA467" i="16" s="1"/>
  <c r="D385" i="13" l="1"/>
  <c r="Q385" i="13" s="1"/>
  <c r="H385" i="13"/>
  <c r="C385" i="13"/>
  <c r="B385" i="13"/>
  <c r="G385" i="13"/>
  <c r="P385" i="13"/>
  <c r="AB384" i="13"/>
  <c r="D468" i="16"/>
  <c r="I468" i="16"/>
  <c r="B468" i="16"/>
  <c r="G468" i="16"/>
  <c r="C468" i="16"/>
  <c r="H468" i="16"/>
  <c r="J385" i="13" l="1"/>
  <c r="L385" i="13" s="1"/>
  <c r="E385" i="13"/>
  <c r="K385" i="13"/>
  <c r="F385" i="13"/>
  <c r="J468" i="16"/>
  <c r="L468" i="16" s="1"/>
  <c r="E468" i="16"/>
  <c r="F468" i="16"/>
  <c r="P468" i="16"/>
  <c r="Q468" i="16"/>
  <c r="K468" i="16"/>
  <c r="AB467" i="16"/>
  <c r="N468" i="16" l="1"/>
  <c r="M468" i="16"/>
  <c r="R468" i="16" s="1"/>
  <c r="M385" i="13"/>
  <c r="N385" i="13"/>
  <c r="O385" i="13" s="1"/>
  <c r="O468" i="16"/>
  <c r="T468" i="16" l="1"/>
  <c r="S468" i="16"/>
  <c r="W385" i="13"/>
  <c r="X385" i="13"/>
  <c r="V385" i="13"/>
  <c r="S385" i="13"/>
  <c r="Z385" i="13" s="1"/>
  <c r="R385" i="13"/>
  <c r="T385" i="13"/>
  <c r="W468" i="16"/>
  <c r="X468" i="16"/>
  <c r="AA468" i="16" s="1"/>
  <c r="V468" i="16"/>
  <c r="Y468" i="16" s="1"/>
  <c r="Y385" i="13" l="1"/>
  <c r="Z468" i="16"/>
  <c r="C469" i="16" s="1"/>
  <c r="G386" i="13"/>
  <c r="B386" i="13"/>
  <c r="AA385" i="13"/>
  <c r="H386" i="13"/>
  <c r="C386" i="13"/>
  <c r="G469" i="16"/>
  <c r="B469" i="16"/>
  <c r="D469" i="16"/>
  <c r="I469" i="16"/>
  <c r="H469" i="16"/>
  <c r="E386" i="13" l="1"/>
  <c r="I386" i="13"/>
  <c r="J386" i="13" s="1"/>
  <c r="L386" i="13" s="1"/>
  <c r="D386" i="13"/>
  <c r="F386" i="13"/>
  <c r="P469" i="16"/>
  <c r="Q469" i="16"/>
  <c r="K469" i="16"/>
  <c r="AB468" i="16"/>
  <c r="F469" i="16"/>
  <c r="E469" i="16"/>
  <c r="J469" i="16"/>
  <c r="L469" i="16" s="1"/>
  <c r="N469" i="16" l="1"/>
  <c r="O469" i="16" s="1"/>
  <c r="M469" i="16"/>
  <c r="R469" i="16" s="1"/>
  <c r="AB385" i="13"/>
  <c r="Q386" i="13"/>
  <c r="P386" i="13"/>
  <c r="K386" i="13"/>
  <c r="S469" i="16" l="1"/>
  <c r="T469" i="16"/>
  <c r="N386" i="13"/>
  <c r="O386" i="13" s="1"/>
  <c r="M386" i="13"/>
  <c r="V469" i="16"/>
  <c r="Y469" i="16" s="1"/>
  <c r="W469" i="16"/>
  <c r="Z469" i="16" s="1"/>
  <c r="X469" i="16"/>
  <c r="AA469" i="16" s="1"/>
  <c r="W386" i="13" l="1"/>
  <c r="V386" i="13"/>
  <c r="X386" i="13"/>
  <c r="S386" i="13"/>
  <c r="Z386" i="13" s="1"/>
  <c r="R386" i="13"/>
  <c r="T386" i="13"/>
  <c r="I470" i="16"/>
  <c r="D470" i="16"/>
  <c r="C470" i="16"/>
  <c r="H470" i="16"/>
  <c r="B470" i="16"/>
  <c r="G470" i="16"/>
  <c r="AA386" i="13" l="1"/>
  <c r="C387" i="13"/>
  <c r="H387" i="13"/>
  <c r="Y386" i="13"/>
  <c r="F470" i="16"/>
  <c r="J470" i="16"/>
  <c r="L470" i="16" s="1"/>
  <c r="P470" i="16"/>
  <c r="Q470" i="16"/>
  <c r="K470" i="16"/>
  <c r="AB469" i="16"/>
  <c r="E470" i="16"/>
  <c r="N470" i="16" l="1"/>
  <c r="O470" i="16" s="1"/>
  <c r="M470" i="16"/>
  <c r="S470" i="16" s="1"/>
  <c r="B387" i="13"/>
  <c r="E387" i="13" s="1"/>
  <c r="G387" i="13"/>
  <c r="I387" i="13"/>
  <c r="D387" i="13"/>
  <c r="R470" i="16" l="1"/>
  <c r="T470" i="16"/>
  <c r="F387" i="13"/>
  <c r="Q387" i="13"/>
  <c r="K387" i="13"/>
  <c r="P387" i="13"/>
  <c r="AB386" i="13"/>
  <c r="J387" i="13"/>
  <c r="L387" i="13" s="1"/>
  <c r="W470" i="16"/>
  <c r="Z470" i="16" s="1"/>
  <c r="X470" i="16"/>
  <c r="AA470" i="16" s="1"/>
  <c r="V470" i="16"/>
  <c r="Y470" i="16" s="1"/>
  <c r="M387" i="13" l="1"/>
  <c r="N387" i="13"/>
  <c r="O387" i="13" s="1"/>
  <c r="G471" i="16"/>
  <c r="B471" i="16"/>
  <c r="H471" i="16"/>
  <c r="C471" i="16"/>
  <c r="D471" i="16"/>
  <c r="I471" i="16"/>
  <c r="X387" i="13" l="1"/>
  <c r="V387" i="13"/>
  <c r="W387" i="13"/>
  <c r="S387" i="13"/>
  <c r="R387" i="13"/>
  <c r="T387" i="13"/>
  <c r="F471" i="16"/>
  <c r="E471" i="16"/>
  <c r="P471" i="16"/>
  <c r="Q471" i="16"/>
  <c r="K471" i="16"/>
  <c r="AB470" i="16"/>
  <c r="J471" i="16"/>
  <c r="L471" i="16" s="1"/>
  <c r="N471" i="16" l="1"/>
  <c r="M471" i="16"/>
  <c r="T471" i="16" s="1"/>
  <c r="Y387" i="13"/>
  <c r="B388" i="13" s="1"/>
  <c r="Z387" i="13"/>
  <c r="AA387" i="13"/>
  <c r="O471" i="16"/>
  <c r="S471" i="16" l="1"/>
  <c r="R471" i="16"/>
  <c r="G388" i="13"/>
  <c r="I388" i="13"/>
  <c r="D388" i="13"/>
  <c r="C388" i="13"/>
  <c r="E388" i="13" s="1"/>
  <c r="H388" i="13"/>
  <c r="V471" i="16"/>
  <c r="W471" i="16"/>
  <c r="Z471" i="16" s="1"/>
  <c r="X471" i="16"/>
  <c r="AA471" i="16" s="1"/>
  <c r="Y471" i="16" l="1"/>
  <c r="J388" i="13"/>
  <c r="L388" i="13" s="1"/>
  <c r="Q388" i="13"/>
  <c r="P388" i="13"/>
  <c r="K388" i="13"/>
  <c r="AB387" i="13"/>
  <c r="F388" i="13"/>
  <c r="I472" i="16"/>
  <c r="D472" i="16"/>
  <c r="C472" i="16"/>
  <c r="H472" i="16"/>
  <c r="B472" i="16"/>
  <c r="G472" i="16"/>
  <c r="N388" i="13" l="1"/>
  <c r="O388" i="13" s="1"/>
  <c r="M388" i="13"/>
  <c r="F472" i="16"/>
  <c r="J472" i="16"/>
  <c r="L472" i="16" s="1"/>
  <c r="P472" i="16"/>
  <c r="Q472" i="16"/>
  <c r="K472" i="16"/>
  <c r="AB471" i="16"/>
  <c r="E472" i="16"/>
  <c r="N472" i="16" l="1"/>
  <c r="M472" i="16"/>
  <c r="T472" i="16" s="1"/>
  <c r="S388" i="13"/>
  <c r="R388" i="13"/>
  <c r="T388" i="13"/>
  <c r="W388" i="13"/>
  <c r="V388" i="13"/>
  <c r="Y388" i="13" s="1"/>
  <c r="X388" i="13"/>
  <c r="AA388" i="13" s="1"/>
  <c r="O472" i="16"/>
  <c r="S472" i="16" l="1"/>
  <c r="R472" i="16"/>
  <c r="I389" i="13"/>
  <c r="D389" i="13"/>
  <c r="G389" i="13"/>
  <c r="B389" i="13"/>
  <c r="Z388" i="13"/>
  <c r="X472" i="16"/>
  <c r="AA472" i="16" s="1"/>
  <c r="W472" i="16"/>
  <c r="Z472" i="16" s="1"/>
  <c r="V472" i="16"/>
  <c r="Y472" i="16" s="1"/>
  <c r="AB388" i="13" l="1"/>
  <c r="Q389" i="13"/>
  <c r="P389" i="13"/>
  <c r="H389" i="13"/>
  <c r="K389" i="13" s="1"/>
  <c r="C389" i="13"/>
  <c r="G473" i="16"/>
  <c r="B473" i="16"/>
  <c r="D473" i="16"/>
  <c r="I473" i="16"/>
  <c r="H473" i="16"/>
  <c r="C473" i="16"/>
  <c r="M389" i="13" l="1"/>
  <c r="N389" i="13"/>
  <c r="O389" i="13" s="1"/>
  <c r="J389" i="13"/>
  <c r="L389" i="13" s="1"/>
  <c r="F389" i="13"/>
  <c r="E389" i="13"/>
  <c r="P473" i="16"/>
  <c r="Q473" i="16"/>
  <c r="K473" i="16"/>
  <c r="AB472" i="16"/>
  <c r="F473" i="16"/>
  <c r="E473" i="16"/>
  <c r="J473" i="16"/>
  <c r="L473" i="16" s="1"/>
  <c r="N473" i="16" l="1"/>
  <c r="M473" i="16"/>
  <c r="S473" i="16" s="1"/>
  <c r="W389" i="13"/>
  <c r="X389" i="13"/>
  <c r="V389" i="13"/>
  <c r="R389" i="13"/>
  <c r="Y389" i="13" s="1"/>
  <c r="S389" i="13"/>
  <c r="T389" i="13"/>
  <c r="O473" i="16"/>
  <c r="R473" i="16" l="1"/>
  <c r="T473" i="16"/>
  <c r="G390" i="13"/>
  <c r="B390" i="13"/>
  <c r="AA389" i="13"/>
  <c r="Z389" i="13"/>
  <c r="V473" i="16"/>
  <c r="Y473" i="16" s="1"/>
  <c r="W473" i="16"/>
  <c r="Z473" i="16" s="1"/>
  <c r="X473" i="16"/>
  <c r="AA473" i="16" l="1"/>
  <c r="H390" i="13"/>
  <c r="C390" i="13"/>
  <c r="I390" i="13"/>
  <c r="D390" i="13"/>
  <c r="J390" i="13"/>
  <c r="L390" i="13" s="1"/>
  <c r="D474" i="16"/>
  <c r="I474" i="16"/>
  <c r="C474" i="16"/>
  <c r="H474" i="16"/>
  <c r="G474" i="16"/>
  <c r="B474" i="16"/>
  <c r="P390" i="13" l="1"/>
  <c r="K390" i="13"/>
  <c r="Q390" i="13"/>
  <c r="AB389" i="13"/>
  <c r="E390" i="13"/>
  <c r="F390" i="13"/>
  <c r="F474" i="16"/>
  <c r="E474" i="16"/>
  <c r="J474" i="16"/>
  <c r="L474" i="16" s="1"/>
  <c r="P474" i="16"/>
  <c r="Q474" i="16"/>
  <c r="K474" i="16"/>
  <c r="AB473" i="16"/>
  <c r="M474" i="16" l="1"/>
  <c r="S474" i="16" s="1"/>
  <c r="N474" i="16"/>
  <c r="O474" i="16" s="1"/>
  <c r="N390" i="13"/>
  <c r="O390" i="13" s="1"/>
  <c r="M390" i="13"/>
  <c r="R474" i="16" l="1"/>
  <c r="T474" i="16"/>
  <c r="X390" i="13"/>
  <c r="V390" i="13"/>
  <c r="W390" i="13"/>
  <c r="T390" i="13"/>
  <c r="S390" i="13"/>
  <c r="R390" i="13"/>
  <c r="X474" i="16"/>
  <c r="W474" i="16"/>
  <c r="Z474" i="16" s="1"/>
  <c r="V474" i="16"/>
  <c r="Y474" i="16" s="1"/>
  <c r="AA474" i="16" l="1"/>
  <c r="AA390" i="13"/>
  <c r="D391" i="13" s="1"/>
  <c r="Z390" i="13"/>
  <c r="C391" i="13" s="1"/>
  <c r="H391" i="13"/>
  <c r="I391" i="13"/>
  <c r="Y390" i="13"/>
  <c r="B475" i="16"/>
  <c r="G475" i="16"/>
  <c r="H475" i="16"/>
  <c r="C475" i="16"/>
  <c r="D475" i="16"/>
  <c r="I475" i="16"/>
  <c r="Q391" i="13" l="1"/>
  <c r="P391" i="13"/>
  <c r="AB390" i="13"/>
  <c r="G391" i="13"/>
  <c r="B391" i="13"/>
  <c r="F391" i="13" s="1"/>
  <c r="J475" i="16"/>
  <c r="L475" i="16" s="1"/>
  <c r="F475" i="16"/>
  <c r="P475" i="16"/>
  <c r="Q475" i="16"/>
  <c r="K475" i="16"/>
  <c r="AB474" i="16"/>
  <c r="E475" i="16"/>
  <c r="N475" i="16" l="1"/>
  <c r="O475" i="16" s="1"/>
  <c r="M475" i="16"/>
  <c r="S475" i="16" s="1"/>
  <c r="J391" i="13"/>
  <c r="L391" i="13" s="1"/>
  <c r="K391" i="13"/>
  <c r="E391" i="13"/>
  <c r="T475" i="16" l="1"/>
  <c r="R475" i="16"/>
  <c r="M391" i="13"/>
  <c r="N391" i="13"/>
  <c r="O391" i="13" s="1"/>
  <c r="V475" i="16"/>
  <c r="W475" i="16"/>
  <c r="Z475" i="16" s="1"/>
  <c r="X475" i="16"/>
  <c r="AA475" i="16" s="1"/>
  <c r="Y475" i="16" l="1"/>
  <c r="V391" i="13"/>
  <c r="X391" i="13"/>
  <c r="W391" i="13"/>
  <c r="R391" i="13"/>
  <c r="T391" i="13"/>
  <c r="S391" i="13"/>
  <c r="I476" i="16"/>
  <c r="D476" i="16"/>
  <c r="C476" i="16"/>
  <c r="H476" i="16"/>
  <c r="B476" i="16"/>
  <c r="G476" i="16"/>
  <c r="Y391" i="13" l="1"/>
  <c r="B392" i="13" s="1"/>
  <c r="Z391" i="13"/>
  <c r="AA391" i="13"/>
  <c r="J476" i="16"/>
  <c r="L476" i="16" s="1"/>
  <c r="P476" i="16"/>
  <c r="Q476" i="16"/>
  <c r="K476" i="16"/>
  <c r="AB475" i="16"/>
  <c r="F476" i="16"/>
  <c r="E476" i="16"/>
  <c r="N476" i="16" l="1"/>
  <c r="M476" i="16"/>
  <c r="R476" i="16" s="1"/>
  <c r="G392" i="13"/>
  <c r="D392" i="13"/>
  <c r="I392" i="13"/>
  <c r="C392" i="13"/>
  <c r="H392" i="13"/>
  <c r="O476" i="16"/>
  <c r="J392" i="13" l="1"/>
  <c r="L392" i="13" s="1"/>
  <c r="S476" i="16"/>
  <c r="T476" i="16"/>
  <c r="F392" i="13"/>
  <c r="P392" i="13"/>
  <c r="Q392" i="13"/>
  <c r="K392" i="13"/>
  <c r="AB391" i="13"/>
  <c r="E392" i="13"/>
  <c r="W476" i="16"/>
  <c r="Z476" i="16" s="1"/>
  <c r="X476" i="16"/>
  <c r="AA476" i="16" s="1"/>
  <c r="V476" i="16"/>
  <c r="Y476" i="16" s="1"/>
  <c r="N392" i="13" l="1"/>
  <c r="O392" i="13" s="1"/>
  <c r="M392" i="13"/>
  <c r="G477" i="16"/>
  <c r="B477" i="16"/>
  <c r="H477" i="16"/>
  <c r="C477" i="16"/>
  <c r="I477" i="16"/>
  <c r="D477" i="16"/>
  <c r="T392" i="13" l="1"/>
  <c r="R392" i="13"/>
  <c r="V392" i="13"/>
  <c r="X392" i="13"/>
  <c r="AA392" i="13" s="1"/>
  <c r="W392" i="13"/>
  <c r="S392" i="13"/>
  <c r="F477" i="16"/>
  <c r="P477" i="16"/>
  <c r="Q477" i="16"/>
  <c r="K477" i="16"/>
  <c r="AB476" i="16"/>
  <c r="E477" i="16"/>
  <c r="J477" i="16"/>
  <c r="L477" i="16" s="1"/>
  <c r="N477" i="16" l="1"/>
  <c r="O477" i="16" s="1"/>
  <c r="M477" i="16"/>
  <c r="S477" i="16" s="1"/>
  <c r="Y392" i="13"/>
  <c r="I393" i="13"/>
  <c r="D393" i="13"/>
  <c r="Z392" i="13"/>
  <c r="R477" i="16" l="1"/>
  <c r="T477" i="16"/>
  <c r="H393" i="13"/>
  <c r="C393" i="13"/>
  <c r="P393" i="13"/>
  <c r="Q393" i="13"/>
  <c r="AB392" i="13"/>
  <c r="B393" i="13"/>
  <c r="G393" i="13"/>
  <c r="J393" i="13" s="1"/>
  <c r="L393" i="13" s="1"/>
  <c r="V477" i="16"/>
  <c r="Y477" i="16" s="1"/>
  <c r="X477" i="16"/>
  <c r="W477" i="16"/>
  <c r="Z477" i="16" s="1"/>
  <c r="AA477" i="16" l="1"/>
  <c r="F393" i="13"/>
  <c r="E393" i="13"/>
  <c r="K393" i="13"/>
  <c r="C478" i="16"/>
  <c r="H478" i="16"/>
  <c r="B478" i="16"/>
  <c r="G478" i="16"/>
  <c r="D478" i="16"/>
  <c r="I478" i="16"/>
  <c r="M393" i="13" l="1"/>
  <c r="N393" i="13"/>
  <c r="O393" i="13" s="1"/>
  <c r="J478" i="16"/>
  <c r="L478" i="16" s="1"/>
  <c r="E478" i="16"/>
  <c r="P478" i="16"/>
  <c r="Q478" i="16"/>
  <c r="K478" i="16"/>
  <c r="AB477" i="16"/>
  <c r="F478" i="16"/>
  <c r="N478" i="16" l="1"/>
  <c r="O478" i="16" s="1"/>
  <c r="M478" i="16"/>
  <c r="R478" i="16" s="1"/>
  <c r="V393" i="13"/>
  <c r="X393" i="13"/>
  <c r="W393" i="13"/>
  <c r="T393" i="13"/>
  <c r="S393" i="13"/>
  <c r="R393" i="13"/>
  <c r="Y393" i="13" s="1"/>
  <c r="T478" i="16" l="1"/>
  <c r="S478" i="16"/>
  <c r="AA393" i="13"/>
  <c r="D394" i="13" s="1"/>
  <c r="I394" i="13"/>
  <c r="G394" i="13"/>
  <c r="B394" i="13"/>
  <c r="Z393" i="13"/>
  <c r="X478" i="16"/>
  <c r="AA478" i="16" s="1"/>
  <c r="W478" i="16"/>
  <c r="Z478" i="16" s="1"/>
  <c r="V478" i="16"/>
  <c r="Y478" i="16" s="1"/>
  <c r="Q394" i="13" l="1"/>
  <c r="P394" i="13"/>
  <c r="AB393" i="13"/>
  <c r="C394" i="13"/>
  <c r="E394" i="13" s="1"/>
  <c r="H394" i="13"/>
  <c r="J394" i="13" s="1"/>
  <c r="L394" i="13" s="1"/>
  <c r="B479" i="16"/>
  <c r="G479" i="16"/>
  <c r="C479" i="16"/>
  <c r="H479" i="16"/>
  <c r="I479" i="16"/>
  <c r="D479" i="16"/>
  <c r="K394" i="13" l="1"/>
  <c r="F394" i="13"/>
  <c r="P479" i="16"/>
  <c r="Q479" i="16"/>
  <c r="K479" i="16"/>
  <c r="AB478" i="16"/>
  <c r="F479" i="16"/>
  <c r="J479" i="16"/>
  <c r="L479" i="16" s="1"/>
  <c r="E479" i="16"/>
  <c r="N479" i="16" l="1"/>
  <c r="M479" i="16"/>
  <c r="S479" i="16" s="1"/>
  <c r="N394" i="13"/>
  <c r="O394" i="13" s="1"/>
  <c r="M394" i="13"/>
  <c r="O479" i="16"/>
  <c r="R479" i="16" l="1"/>
  <c r="T479" i="16"/>
  <c r="V394" i="13"/>
  <c r="X394" i="13"/>
  <c r="W394" i="13"/>
  <c r="R394" i="13"/>
  <c r="T394" i="13"/>
  <c r="S394" i="13"/>
  <c r="V479" i="16"/>
  <c r="Y479" i="16" s="1"/>
  <c r="W479" i="16"/>
  <c r="Z479" i="16" s="1"/>
  <c r="X479" i="16"/>
  <c r="AA479" i="16" l="1"/>
  <c r="Z394" i="13"/>
  <c r="H395" i="13" s="1"/>
  <c r="AA394" i="13"/>
  <c r="D395" i="13" s="1"/>
  <c r="I395" i="13"/>
  <c r="Y394" i="13"/>
  <c r="D480" i="16"/>
  <c r="I480" i="16"/>
  <c r="C480" i="16"/>
  <c r="H480" i="16"/>
  <c r="B480" i="16"/>
  <c r="G480" i="16"/>
  <c r="C395" i="13" l="1"/>
  <c r="Q395" i="13"/>
  <c r="P395" i="13"/>
  <c r="AB394" i="13"/>
  <c r="B395" i="13"/>
  <c r="E395" i="13" s="1"/>
  <c r="G395" i="13"/>
  <c r="J480" i="16"/>
  <c r="L480" i="16" s="1"/>
  <c r="F480" i="16"/>
  <c r="E480" i="16"/>
  <c r="P480" i="16"/>
  <c r="Q480" i="16"/>
  <c r="K480" i="16"/>
  <c r="AB479" i="16"/>
  <c r="N480" i="16" l="1"/>
  <c r="O480" i="16" s="1"/>
  <c r="M480" i="16"/>
  <c r="T480" i="16" s="1"/>
  <c r="J395" i="13"/>
  <c r="L395" i="13" s="1"/>
  <c r="F395" i="13"/>
  <c r="K395" i="13"/>
  <c r="S480" i="16" l="1"/>
  <c r="R480" i="16"/>
  <c r="M395" i="13"/>
  <c r="N395" i="13"/>
  <c r="O395" i="13" s="1"/>
  <c r="X480" i="16"/>
  <c r="AA480" i="16" s="1"/>
  <c r="W480" i="16"/>
  <c r="Z480" i="16" s="1"/>
  <c r="V480" i="16"/>
  <c r="Y480" i="16" s="1"/>
  <c r="W395" i="13" l="1"/>
  <c r="X395" i="13"/>
  <c r="V395" i="13"/>
  <c r="R395" i="13"/>
  <c r="S395" i="13"/>
  <c r="Z395" i="13" s="1"/>
  <c r="T395" i="13"/>
  <c r="G481" i="16"/>
  <c r="B481" i="16"/>
  <c r="H481" i="16"/>
  <c r="C481" i="16"/>
  <c r="D481" i="16"/>
  <c r="I481" i="16"/>
  <c r="Y395" i="13" l="1"/>
  <c r="AA395" i="13"/>
  <c r="H396" i="13"/>
  <c r="C396" i="13"/>
  <c r="F481" i="16"/>
  <c r="E481" i="16"/>
  <c r="P481" i="16"/>
  <c r="Q481" i="16"/>
  <c r="K481" i="16"/>
  <c r="AB480" i="16"/>
  <c r="J481" i="16"/>
  <c r="L481" i="16" s="1"/>
  <c r="N481" i="16" l="1"/>
  <c r="O481" i="16" s="1"/>
  <c r="M481" i="16"/>
  <c r="S481" i="16" s="1"/>
  <c r="I396" i="13"/>
  <c r="D396" i="13"/>
  <c r="B396" i="13"/>
  <c r="G396" i="13"/>
  <c r="R481" i="16" l="1"/>
  <c r="T481" i="16"/>
  <c r="P396" i="13"/>
  <c r="Q396" i="13"/>
  <c r="K396" i="13"/>
  <c r="AB395" i="13"/>
  <c r="J396" i="13"/>
  <c r="L396" i="13" s="1"/>
  <c r="E396" i="13"/>
  <c r="F396" i="13"/>
  <c r="V481" i="16"/>
  <c r="Y481" i="16" s="1"/>
  <c r="W481" i="16"/>
  <c r="Z481" i="16" s="1"/>
  <c r="X481" i="16"/>
  <c r="AA481" i="16" s="1"/>
  <c r="N396" i="13" l="1"/>
  <c r="O396" i="13" s="1"/>
  <c r="M396" i="13"/>
  <c r="I482" i="16"/>
  <c r="D482" i="16"/>
  <c r="C482" i="16"/>
  <c r="H482" i="16"/>
  <c r="B482" i="16"/>
  <c r="G482" i="16"/>
  <c r="V396" i="13" l="1"/>
  <c r="X396" i="13"/>
  <c r="W396" i="13"/>
  <c r="R396" i="13"/>
  <c r="Y396" i="13" s="1"/>
  <c r="T396" i="13"/>
  <c r="S396" i="13"/>
  <c r="J482" i="16"/>
  <c r="L482" i="16" s="1"/>
  <c r="F482" i="16"/>
  <c r="P482" i="16"/>
  <c r="Q482" i="16"/>
  <c r="K482" i="16"/>
  <c r="AB481" i="16"/>
  <c r="E482" i="16"/>
  <c r="M482" i="16" l="1"/>
  <c r="R482" i="16" s="1"/>
  <c r="N482" i="16"/>
  <c r="O482" i="16" s="1"/>
  <c r="G397" i="13"/>
  <c r="B397" i="13"/>
  <c r="Z396" i="13"/>
  <c r="AA396" i="13"/>
  <c r="T482" i="16" l="1"/>
  <c r="S482" i="16"/>
  <c r="I397" i="13"/>
  <c r="D397" i="13"/>
  <c r="H397" i="13"/>
  <c r="C397" i="13"/>
  <c r="E397" i="13" s="1"/>
  <c r="W482" i="16"/>
  <c r="X482" i="16"/>
  <c r="AA482" i="16" s="1"/>
  <c r="V482" i="16"/>
  <c r="Y482" i="16" s="1"/>
  <c r="Z482" i="16" l="1"/>
  <c r="Q397" i="13"/>
  <c r="P397" i="13"/>
  <c r="K397" i="13"/>
  <c r="AB396" i="13"/>
  <c r="F397" i="13"/>
  <c r="J397" i="13"/>
  <c r="L397" i="13" s="1"/>
  <c r="G483" i="16"/>
  <c r="B483" i="16"/>
  <c r="C483" i="16"/>
  <c r="H483" i="16"/>
  <c r="D483" i="16"/>
  <c r="I483" i="16"/>
  <c r="M397" i="13" l="1"/>
  <c r="N397" i="13"/>
  <c r="O397" i="13" s="1"/>
  <c r="F483" i="16"/>
  <c r="E483" i="16"/>
  <c r="P483" i="16"/>
  <c r="Q483" i="16"/>
  <c r="K483" i="16"/>
  <c r="AB482" i="16"/>
  <c r="J483" i="16"/>
  <c r="L483" i="16" s="1"/>
  <c r="N483" i="16" l="1"/>
  <c r="M483" i="16"/>
  <c r="T483" i="16" s="1"/>
  <c r="V397" i="13"/>
  <c r="W397" i="13"/>
  <c r="X397" i="13"/>
  <c r="R397" i="13"/>
  <c r="Y397" i="13" s="1"/>
  <c r="S397" i="13"/>
  <c r="T397" i="13"/>
  <c r="O483" i="16"/>
  <c r="S483" i="16" l="1"/>
  <c r="R483" i="16"/>
  <c r="G398" i="13"/>
  <c r="B398" i="13"/>
  <c r="AA397" i="13"/>
  <c r="Z397" i="13"/>
  <c r="V483" i="16"/>
  <c r="X483" i="16"/>
  <c r="AA483" i="16" s="1"/>
  <c r="W483" i="16"/>
  <c r="Z483" i="16" s="1"/>
  <c r="Y483" i="16" l="1"/>
  <c r="H398" i="13"/>
  <c r="J398" i="13" s="1"/>
  <c r="L398" i="13" s="1"/>
  <c r="C398" i="13"/>
  <c r="I398" i="13"/>
  <c r="D398" i="13"/>
  <c r="H484" i="16"/>
  <c r="C484" i="16"/>
  <c r="I484" i="16"/>
  <c r="D484" i="16"/>
  <c r="B484" i="16"/>
  <c r="G484" i="16"/>
  <c r="F398" i="13" l="1"/>
  <c r="Q398" i="13"/>
  <c r="P398" i="13"/>
  <c r="K398" i="13"/>
  <c r="AB397" i="13"/>
  <c r="E398" i="13"/>
  <c r="J484" i="16"/>
  <c r="L484" i="16" s="1"/>
  <c r="P484" i="16"/>
  <c r="Q484" i="16"/>
  <c r="K484" i="16"/>
  <c r="AB483" i="16"/>
  <c r="F484" i="16"/>
  <c r="E484" i="16"/>
  <c r="N484" i="16" l="1"/>
  <c r="M484" i="16"/>
  <c r="T484" i="16" s="1"/>
  <c r="N398" i="13"/>
  <c r="O398" i="13" s="1"/>
  <c r="M398" i="13"/>
  <c r="O484" i="16"/>
  <c r="S484" i="16" l="1"/>
  <c r="R484" i="16"/>
  <c r="X398" i="13"/>
  <c r="V398" i="13"/>
  <c r="W398" i="13"/>
  <c r="T398" i="13"/>
  <c r="R398" i="13"/>
  <c r="Y398" i="13" s="1"/>
  <c r="S398" i="13"/>
  <c r="W484" i="16"/>
  <c r="Z484" i="16" s="1"/>
  <c r="X484" i="16"/>
  <c r="AA484" i="16" s="1"/>
  <c r="V484" i="16"/>
  <c r="Y484" i="16" l="1"/>
  <c r="AA398" i="13"/>
  <c r="I399" i="13" s="1"/>
  <c r="Z398" i="13"/>
  <c r="G399" i="13"/>
  <c r="B399" i="13"/>
  <c r="G485" i="16"/>
  <c r="B485" i="16"/>
  <c r="I485" i="16"/>
  <c r="D485" i="16"/>
  <c r="C485" i="16"/>
  <c r="H485" i="16"/>
  <c r="D399" i="13" l="1"/>
  <c r="J399" i="13"/>
  <c r="L399" i="13" s="1"/>
  <c r="H399" i="13"/>
  <c r="C399" i="13"/>
  <c r="P399" i="13"/>
  <c r="Q399" i="13"/>
  <c r="K399" i="13"/>
  <c r="AB398" i="13"/>
  <c r="P485" i="16"/>
  <c r="Q485" i="16"/>
  <c r="K485" i="16"/>
  <c r="AB484" i="16"/>
  <c r="E485" i="16"/>
  <c r="F485" i="16"/>
  <c r="J485" i="16"/>
  <c r="L485" i="16" s="1"/>
  <c r="N485" i="16" l="1"/>
  <c r="O485" i="16" s="1"/>
  <c r="M485" i="16"/>
  <c r="S485" i="16" s="1"/>
  <c r="F399" i="13"/>
  <c r="M399" i="13"/>
  <c r="N399" i="13"/>
  <c r="O399" i="13" s="1"/>
  <c r="E399" i="13"/>
  <c r="T485" i="16" l="1"/>
  <c r="R485" i="16"/>
  <c r="V399" i="13"/>
  <c r="X399" i="13"/>
  <c r="W399" i="13"/>
  <c r="S399" i="13"/>
  <c r="R399" i="13"/>
  <c r="T399" i="13"/>
  <c r="V485" i="16"/>
  <c r="Y485" i="16" s="1"/>
  <c r="X485" i="16"/>
  <c r="AA485" i="16" s="1"/>
  <c r="W485" i="16"/>
  <c r="Z485" i="16" s="1"/>
  <c r="Z399" i="13" l="1"/>
  <c r="Y399" i="13"/>
  <c r="H400" i="13"/>
  <c r="C400" i="13"/>
  <c r="AA399" i="13"/>
  <c r="B400" i="13"/>
  <c r="G400" i="13"/>
  <c r="H486" i="16"/>
  <c r="C486" i="16"/>
  <c r="B486" i="16"/>
  <c r="G486" i="16"/>
  <c r="D486" i="16"/>
  <c r="I486" i="16"/>
  <c r="F400" i="13" l="1"/>
  <c r="E400" i="13"/>
  <c r="I400" i="13"/>
  <c r="D400" i="13"/>
  <c r="J486" i="16"/>
  <c r="L486" i="16" s="1"/>
  <c r="E486" i="16"/>
  <c r="F486" i="16"/>
  <c r="P486" i="16"/>
  <c r="Q486" i="16"/>
  <c r="K486" i="16"/>
  <c r="AB485" i="16"/>
  <c r="N486" i="16" l="1"/>
  <c r="O486" i="16" s="1"/>
  <c r="M486" i="16"/>
  <c r="S486" i="16" s="1"/>
  <c r="J400" i="13"/>
  <c r="L400" i="13" s="1"/>
  <c r="P400" i="13"/>
  <c r="Q400" i="13"/>
  <c r="K400" i="13"/>
  <c r="AB399" i="13"/>
  <c r="T486" i="16" l="1"/>
  <c r="R486" i="16"/>
  <c r="N400" i="13"/>
  <c r="O400" i="13" s="1"/>
  <c r="M400" i="13"/>
  <c r="X486" i="16"/>
  <c r="AA486" i="16" s="1"/>
  <c r="W486" i="16"/>
  <c r="Z486" i="16" s="1"/>
  <c r="V486" i="16"/>
  <c r="Y486" i="16" s="1"/>
  <c r="X400" i="13" l="1"/>
  <c r="V400" i="13"/>
  <c r="W400" i="13"/>
  <c r="T400" i="13"/>
  <c r="S400" i="13"/>
  <c r="R400" i="13"/>
  <c r="Y400" i="13" s="1"/>
  <c r="G487" i="16"/>
  <c r="B487" i="16"/>
  <c r="C487" i="16"/>
  <c r="H487" i="16"/>
  <c r="I487" i="16"/>
  <c r="D487" i="16"/>
  <c r="AA400" i="13" l="1"/>
  <c r="I401" i="13" s="1"/>
  <c r="D401" i="13"/>
  <c r="G401" i="13"/>
  <c r="B401" i="13"/>
  <c r="Z400" i="13"/>
  <c r="F487" i="16"/>
  <c r="P487" i="16"/>
  <c r="Q487" i="16"/>
  <c r="K487" i="16"/>
  <c r="AB486" i="16"/>
  <c r="E487" i="16"/>
  <c r="J487" i="16"/>
  <c r="L487" i="16" s="1"/>
  <c r="N487" i="16" l="1"/>
  <c r="O487" i="16" s="1"/>
  <c r="M487" i="16"/>
  <c r="S487" i="16" s="1"/>
  <c r="Q401" i="13"/>
  <c r="P401" i="13"/>
  <c r="AB400" i="13"/>
  <c r="C401" i="13"/>
  <c r="H401" i="13"/>
  <c r="J401" i="13" s="1"/>
  <c r="L401" i="13" s="1"/>
  <c r="T487" i="16" l="1"/>
  <c r="R487" i="16"/>
  <c r="F401" i="13"/>
  <c r="K401" i="13"/>
  <c r="E401" i="13"/>
  <c r="V487" i="16"/>
  <c r="Y487" i="16" s="1"/>
  <c r="W487" i="16"/>
  <c r="Z487" i="16" s="1"/>
  <c r="X487" i="16"/>
  <c r="AA487" i="16" s="1"/>
  <c r="M401" i="13" l="1"/>
  <c r="N401" i="13"/>
  <c r="O401" i="13" s="1"/>
  <c r="I488" i="16"/>
  <c r="D488" i="16"/>
  <c r="G488" i="16"/>
  <c r="B488" i="16"/>
  <c r="H488" i="16"/>
  <c r="C488" i="16"/>
  <c r="V401" i="13" l="1"/>
  <c r="W401" i="13"/>
  <c r="X401" i="13"/>
  <c r="S401" i="13"/>
  <c r="Z401" i="13" s="1"/>
  <c r="R401" i="13"/>
  <c r="Y401" i="13" s="1"/>
  <c r="T401" i="13"/>
  <c r="E488" i="16"/>
  <c r="J488" i="16"/>
  <c r="L488" i="16" s="1"/>
  <c r="F488" i="16"/>
  <c r="P488" i="16"/>
  <c r="Q488" i="16"/>
  <c r="K488" i="16"/>
  <c r="AB487" i="16"/>
  <c r="N488" i="16" l="1"/>
  <c r="O488" i="16" s="1"/>
  <c r="M488" i="16"/>
  <c r="R488" i="16" s="1"/>
  <c r="H402" i="13"/>
  <c r="C402" i="13"/>
  <c r="AA401" i="13"/>
  <c r="G402" i="13"/>
  <c r="B402" i="13"/>
  <c r="T488" i="16" l="1"/>
  <c r="S488" i="16"/>
  <c r="I402" i="13"/>
  <c r="J402" i="13" s="1"/>
  <c r="L402" i="13" s="1"/>
  <c r="D402" i="13"/>
  <c r="F402" i="13"/>
  <c r="E402" i="13"/>
  <c r="X488" i="16"/>
  <c r="AA488" i="16" s="1"/>
  <c r="W488" i="16"/>
  <c r="Z488" i="16" s="1"/>
  <c r="V488" i="16"/>
  <c r="Y488" i="16" s="1"/>
  <c r="P402" i="13" l="1"/>
  <c r="Q402" i="13"/>
  <c r="K402" i="13"/>
  <c r="AB401" i="13"/>
  <c r="B489" i="16"/>
  <c r="G489" i="16"/>
  <c r="H489" i="16"/>
  <c r="C489" i="16"/>
  <c r="I489" i="16"/>
  <c r="D489" i="16"/>
  <c r="N402" i="13" l="1"/>
  <c r="O402" i="13" s="1"/>
  <c r="M402" i="13"/>
  <c r="P489" i="16"/>
  <c r="Q489" i="16"/>
  <c r="K489" i="16"/>
  <c r="AB488" i="16"/>
  <c r="E489" i="16"/>
  <c r="F489" i="16"/>
  <c r="J489" i="16"/>
  <c r="L489" i="16" s="1"/>
  <c r="N489" i="16" l="1"/>
  <c r="O489" i="16" s="1"/>
  <c r="M489" i="16"/>
  <c r="S489" i="16" s="1"/>
  <c r="W402" i="13"/>
  <c r="X402" i="13"/>
  <c r="V402" i="13"/>
  <c r="S402" i="13"/>
  <c r="R402" i="13"/>
  <c r="T402" i="13"/>
  <c r="AA402" i="13" s="1"/>
  <c r="T489" i="16" l="1"/>
  <c r="R489" i="16"/>
  <c r="Z402" i="13"/>
  <c r="H403" i="13" s="1"/>
  <c r="I403" i="13"/>
  <c r="D403" i="13"/>
  <c r="Y402" i="13"/>
  <c r="V489" i="16"/>
  <c r="Y489" i="16" s="1"/>
  <c r="W489" i="16"/>
  <c r="Z489" i="16" s="1"/>
  <c r="X489" i="16"/>
  <c r="AA489" i="16" s="1"/>
  <c r="C403" i="13" l="1"/>
  <c r="Q403" i="13"/>
  <c r="P403" i="13"/>
  <c r="AB402" i="13"/>
  <c r="G403" i="13"/>
  <c r="J403" i="13" s="1"/>
  <c r="L403" i="13" s="1"/>
  <c r="B403" i="13"/>
  <c r="C490" i="16"/>
  <c r="H490" i="16"/>
  <c r="B490" i="16"/>
  <c r="G490" i="16"/>
  <c r="D490" i="16"/>
  <c r="I490" i="16"/>
  <c r="K403" i="13" l="1"/>
  <c r="F403" i="13"/>
  <c r="E403" i="13"/>
  <c r="P490" i="16"/>
  <c r="Q490" i="16"/>
  <c r="K490" i="16"/>
  <c r="AB489" i="16"/>
  <c r="F490" i="16"/>
  <c r="J490" i="16"/>
  <c r="L490" i="16" s="1"/>
  <c r="E490" i="16"/>
  <c r="M490" i="16" l="1"/>
  <c r="R490" i="16" s="1"/>
  <c r="N490" i="16"/>
  <c r="O490" i="16" s="1"/>
  <c r="M403" i="13"/>
  <c r="N403" i="13"/>
  <c r="O403" i="13" s="1"/>
  <c r="S490" i="16"/>
  <c r="T490" i="16" l="1"/>
  <c r="X403" i="13"/>
  <c r="V403" i="13"/>
  <c r="W403" i="13"/>
  <c r="T403" i="13"/>
  <c r="R403" i="13"/>
  <c r="S403" i="13"/>
  <c r="X490" i="16"/>
  <c r="AA490" i="16" s="1"/>
  <c r="W490" i="16"/>
  <c r="Z490" i="16" s="1"/>
  <c r="V490" i="16"/>
  <c r="Y490" i="16" s="1"/>
  <c r="AA403" i="13" l="1"/>
  <c r="I404" i="13" s="1"/>
  <c r="D404" i="13"/>
  <c r="Z403" i="13"/>
  <c r="Y403" i="13"/>
  <c r="D491" i="16"/>
  <c r="I491" i="16"/>
  <c r="G491" i="16"/>
  <c r="B491" i="16"/>
  <c r="H491" i="16"/>
  <c r="C491" i="16"/>
  <c r="G404" i="13" l="1"/>
  <c r="B404" i="13"/>
  <c r="H404" i="13"/>
  <c r="C404" i="13"/>
  <c r="P404" i="13"/>
  <c r="Q404" i="13"/>
  <c r="K404" i="13"/>
  <c r="AB403" i="13"/>
  <c r="P491" i="16"/>
  <c r="Q491" i="16"/>
  <c r="K491" i="16"/>
  <c r="AB490" i="16"/>
  <c r="E491" i="16"/>
  <c r="J491" i="16"/>
  <c r="L491" i="16" s="1"/>
  <c r="F491" i="16"/>
  <c r="N491" i="16" l="1"/>
  <c r="O491" i="16" s="1"/>
  <c r="M491" i="16"/>
  <c r="R491" i="16" s="1"/>
  <c r="N404" i="13"/>
  <c r="O404" i="13" s="1"/>
  <c r="M404" i="13"/>
  <c r="E404" i="13"/>
  <c r="F404" i="13"/>
  <c r="J404" i="13"/>
  <c r="L404" i="13" s="1"/>
  <c r="S491" i="16" l="1"/>
  <c r="T491" i="16"/>
  <c r="X404" i="13"/>
  <c r="W404" i="13"/>
  <c r="V404" i="13"/>
  <c r="S404" i="13"/>
  <c r="R404" i="13"/>
  <c r="T404" i="13"/>
  <c r="AA404" i="13" s="1"/>
  <c r="V491" i="16"/>
  <c r="Y491" i="16" s="1"/>
  <c r="X491" i="16"/>
  <c r="AA491" i="16" s="1"/>
  <c r="W491" i="16"/>
  <c r="Z491" i="16" s="1"/>
  <c r="Z404" i="13" l="1"/>
  <c r="I405" i="13"/>
  <c r="D405" i="13"/>
  <c r="H405" i="13"/>
  <c r="C405" i="13"/>
  <c r="Y404" i="13"/>
  <c r="H492" i="16"/>
  <c r="C492" i="16"/>
  <c r="G492" i="16"/>
  <c r="B492" i="16"/>
  <c r="D492" i="16"/>
  <c r="I492" i="16"/>
  <c r="P405" i="13" l="1"/>
  <c r="Q405" i="13"/>
  <c r="AB404" i="13"/>
  <c r="G405" i="13"/>
  <c r="K405" i="13" s="1"/>
  <c r="B405" i="13"/>
  <c r="E405" i="13" s="1"/>
  <c r="E492" i="16"/>
  <c r="J492" i="16"/>
  <c r="L492" i="16" s="1"/>
  <c r="F492" i="16"/>
  <c r="P492" i="16"/>
  <c r="Q492" i="16"/>
  <c r="K492" i="16"/>
  <c r="AB491" i="16"/>
  <c r="N492" i="16" l="1"/>
  <c r="O492" i="16" s="1"/>
  <c r="M492" i="16"/>
  <c r="T492" i="16" s="1"/>
  <c r="F405" i="13"/>
  <c r="M405" i="13"/>
  <c r="N405" i="13"/>
  <c r="O405" i="13" s="1"/>
  <c r="J405" i="13"/>
  <c r="L405" i="13" s="1"/>
  <c r="S492" i="16" l="1"/>
  <c r="R492" i="16"/>
  <c r="W405" i="13"/>
  <c r="X405" i="13"/>
  <c r="V405" i="13"/>
  <c r="R405" i="13"/>
  <c r="Y405" i="13" s="1"/>
  <c r="T405" i="13"/>
  <c r="AA405" i="13" s="1"/>
  <c r="S405" i="13"/>
  <c r="W492" i="16"/>
  <c r="Z492" i="16" s="1"/>
  <c r="X492" i="16"/>
  <c r="AA492" i="16" s="1"/>
  <c r="V492" i="16"/>
  <c r="Y492" i="16" s="1"/>
  <c r="Z405" i="13" l="1"/>
  <c r="B406" i="13"/>
  <c r="G406" i="13"/>
  <c r="C406" i="13"/>
  <c r="H406" i="13"/>
  <c r="I406" i="13"/>
  <c r="D406" i="13"/>
  <c r="G493" i="16"/>
  <c r="B493" i="16"/>
  <c r="H493" i="16"/>
  <c r="C493" i="16"/>
  <c r="I493" i="16"/>
  <c r="D493" i="16"/>
  <c r="J406" i="13" l="1"/>
  <c r="L406" i="13" s="1"/>
  <c r="P406" i="13"/>
  <c r="Q406" i="13"/>
  <c r="K406" i="13"/>
  <c r="AB405" i="13"/>
  <c r="F406" i="13"/>
  <c r="E406" i="13"/>
  <c r="F493" i="16"/>
  <c r="P493" i="16"/>
  <c r="Q493" i="16"/>
  <c r="AB492" i="16"/>
  <c r="E493" i="16"/>
  <c r="J493" i="16"/>
  <c r="L493" i="16" s="1"/>
  <c r="N406" i="13" l="1"/>
  <c r="O406" i="13" s="1"/>
  <c r="M406" i="13"/>
  <c r="K493" i="16"/>
  <c r="N493" i="16" l="1"/>
  <c r="M493" i="16"/>
  <c r="R493" i="16" s="1"/>
  <c r="W406" i="13"/>
  <c r="V406" i="13"/>
  <c r="X406" i="13"/>
  <c r="S406" i="13"/>
  <c r="Z406" i="13" s="1"/>
  <c r="T406" i="13"/>
  <c r="R406" i="13"/>
  <c r="O493" i="16"/>
  <c r="V493" i="16" s="1"/>
  <c r="AA406" i="13" l="1"/>
  <c r="T493" i="16"/>
  <c r="Y493" i="16"/>
  <c r="G494" i="16" s="1"/>
  <c r="S493" i="16"/>
  <c r="I407" i="13"/>
  <c r="D407" i="13"/>
  <c r="Y406" i="13"/>
  <c r="C407" i="13"/>
  <c r="H407" i="13"/>
  <c r="X493" i="16"/>
  <c r="AA493" i="16" s="1"/>
  <c r="I494" i="16" s="1"/>
  <c r="W493" i="16"/>
  <c r="B494" i="16"/>
  <c r="Z493" i="16" l="1"/>
  <c r="C494" i="16" s="1"/>
  <c r="G407" i="13"/>
  <c r="B407" i="13"/>
  <c r="E407" i="13" s="1"/>
  <c r="AB406" i="13"/>
  <c r="Q407" i="13"/>
  <c r="K407" i="13"/>
  <c r="P407" i="13"/>
  <c r="D494" i="16"/>
  <c r="P494" i="16" s="1"/>
  <c r="H494" i="16"/>
  <c r="J494" i="16" s="1"/>
  <c r="L494" i="16" s="1"/>
  <c r="E494" i="16"/>
  <c r="F494" i="16"/>
  <c r="AB493" i="16" l="1"/>
  <c r="Q494" i="16"/>
  <c r="F407" i="13"/>
  <c r="M407" i="13"/>
  <c r="N407" i="13"/>
  <c r="O407" i="13" s="1"/>
  <c r="J407" i="13"/>
  <c r="L407" i="13" s="1"/>
  <c r="K494" i="16"/>
  <c r="N494" i="16" l="1"/>
  <c r="O494" i="16" s="1"/>
  <c r="X494" i="16" s="1"/>
  <c r="M494" i="16"/>
  <c r="S494" i="16" s="1"/>
  <c r="X407" i="13"/>
  <c r="W407" i="13"/>
  <c r="V407" i="13"/>
  <c r="R407" i="13"/>
  <c r="T407" i="13"/>
  <c r="S407" i="13"/>
  <c r="T494" i="16" l="1"/>
  <c r="R494" i="16"/>
  <c r="Y407" i="13"/>
  <c r="Z407" i="13"/>
  <c r="AA407" i="13"/>
  <c r="V494" i="16"/>
  <c r="Y494" i="16" s="1"/>
  <c r="B495" i="16" s="1"/>
  <c r="AA494" i="16"/>
  <c r="I495" i="16" s="1"/>
  <c r="W494" i="16"/>
  <c r="Z494" i="16" s="1"/>
  <c r="H495" i="16" s="1"/>
  <c r="D495" i="16" l="1"/>
  <c r="G495" i="16"/>
  <c r="K495" i="16" s="1"/>
  <c r="I408" i="13"/>
  <c r="D408" i="13"/>
  <c r="C408" i="13"/>
  <c r="H408" i="13"/>
  <c r="B408" i="13"/>
  <c r="G408" i="13"/>
  <c r="C495" i="16"/>
  <c r="F495" i="16" s="1"/>
  <c r="P495" i="16"/>
  <c r="Q495" i="16"/>
  <c r="AB494" i="16"/>
  <c r="J495" i="16"/>
  <c r="L495" i="16" s="1"/>
  <c r="N495" i="16" l="1"/>
  <c r="M495" i="16"/>
  <c r="T495" i="16" s="1"/>
  <c r="E495" i="16"/>
  <c r="F408" i="13"/>
  <c r="P408" i="13"/>
  <c r="Q408" i="13"/>
  <c r="K408" i="13"/>
  <c r="AB407" i="13"/>
  <c r="J408" i="13"/>
  <c r="L408" i="13" s="1"/>
  <c r="E408" i="13"/>
  <c r="O495" i="16"/>
  <c r="S495" i="16" l="1"/>
  <c r="R495" i="16"/>
  <c r="N408" i="13"/>
  <c r="O408" i="13" s="1"/>
  <c r="M408" i="13"/>
  <c r="V495" i="16"/>
  <c r="W495" i="16"/>
  <c r="Z495" i="16" s="1"/>
  <c r="X495" i="16"/>
  <c r="AA495" i="16" s="1"/>
  <c r="Y495" i="16" l="1"/>
  <c r="W408" i="13"/>
  <c r="V408" i="13"/>
  <c r="X408" i="13"/>
  <c r="S408" i="13"/>
  <c r="T408" i="13"/>
  <c r="R408" i="13"/>
  <c r="Y408" i="13" s="1"/>
  <c r="D496" i="16"/>
  <c r="I496" i="16"/>
  <c r="C496" i="16"/>
  <c r="H496" i="16"/>
  <c r="B496" i="16"/>
  <c r="G496" i="16"/>
  <c r="Z408" i="13" l="1"/>
  <c r="H409" i="13"/>
  <c r="C409" i="13"/>
  <c r="G409" i="13"/>
  <c r="B409" i="13"/>
  <c r="AA408" i="13"/>
  <c r="F496" i="16"/>
  <c r="J496" i="16"/>
  <c r="L496" i="16" s="1"/>
  <c r="E496" i="16"/>
  <c r="P496" i="16"/>
  <c r="Q496" i="16"/>
  <c r="AB495" i="16"/>
  <c r="E409" i="13" l="1"/>
  <c r="F409" i="13"/>
  <c r="I409" i="13"/>
  <c r="J409" i="13" s="1"/>
  <c r="L409" i="13" s="1"/>
  <c r="D409" i="13"/>
  <c r="K496" i="16"/>
  <c r="N496" i="16" l="1"/>
  <c r="O496" i="16" s="1"/>
  <c r="V496" i="16" s="1"/>
  <c r="M496" i="16"/>
  <c r="R496" i="16" s="1"/>
  <c r="Q409" i="13"/>
  <c r="P409" i="13"/>
  <c r="K409" i="13"/>
  <c r="AB408" i="13"/>
  <c r="Y496" i="16" l="1"/>
  <c r="T496" i="16"/>
  <c r="S496" i="16"/>
  <c r="M409" i="13"/>
  <c r="N409" i="13"/>
  <c r="O409" i="13" s="1"/>
  <c r="W496" i="16"/>
  <c r="X496" i="16"/>
  <c r="AA496" i="16" s="1"/>
  <c r="I497" i="16" s="1"/>
  <c r="G497" i="16"/>
  <c r="B497" i="16"/>
  <c r="Z496" i="16" l="1"/>
  <c r="W409" i="13"/>
  <c r="X409" i="13"/>
  <c r="V409" i="13"/>
  <c r="S409" i="13"/>
  <c r="T409" i="13"/>
  <c r="R409" i="13"/>
  <c r="D497" i="16"/>
  <c r="Q497" i="16" s="1"/>
  <c r="AA409" i="13" l="1"/>
  <c r="AB496" i="16"/>
  <c r="K497" i="16"/>
  <c r="P497" i="16"/>
  <c r="H497" i="16"/>
  <c r="J497" i="16" s="1"/>
  <c r="L497" i="16" s="1"/>
  <c r="C497" i="16"/>
  <c r="Z409" i="13"/>
  <c r="H410" i="13" s="1"/>
  <c r="Y409" i="13"/>
  <c r="I410" i="13"/>
  <c r="D410" i="13"/>
  <c r="E497" i="16" l="1"/>
  <c r="F497" i="16"/>
  <c r="N497" i="16"/>
  <c r="O497" i="16" s="1"/>
  <c r="X497" i="16" s="1"/>
  <c r="M497" i="16"/>
  <c r="C410" i="13"/>
  <c r="B410" i="13"/>
  <c r="G410" i="13"/>
  <c r="J410" i="13" s="1"/>
  <c r="L410" i="13" s="1"/>
  <c r="P410" i="13"/>
  <c r="Q410" i="13"/>
  <c r="AB409" i="13"/>
  <c r="K410" i="13" l="1"/>
  <c r="F410" i="13"/>
  <c r="T497" i="16"/>
  <c r="AA497" i="16" s="1"/>
  <c r="S497" i="16"/>
  <c r="R497" i="16"/>
  <c r="V497" i="16"/>
  <c r="W497" i="16"/>
  <c r="N410" i="13"/>
  <c r="O410" i="13" s="1"/>
  <c r="M410" i="13"/>
  <c r="E410" i="13"/>
  <c r="Z497" i="16" l="1"/>
  <c r="H498" i="16" s="1"/>
  <c r="D498" i="16"/>
  <c r="P498" i="16" s="1"/>
  <c r="I498" i="16"/>
  <c r="C498" i="16"/>
  <c r="Y497" i="16"/>
  <c r="G498" i="16" s="1"/>
  <c r="B498" i="16"/>
  <c r="W410" i="13"/>
  <c r="V410" i="13"/>
  <c r="X410" i="13"/>
  <c r="R410" i="13"/>
  <c r="T410" i="13"/>
  <c r="S410" i="13"/>
  <c r="Z410" i="13" s="1"/>
  <c r="J498" i="16"/>
  <c r="L498" i="16" s="1"/>
  <c r="AB497" i="16"/>
  <c r="Y410" i="13" l="1"/>
  <c r="E498" i="16"/>
  <c r="F498" i="16"/>
  <c r="Q498" i="16"/>
  <c r="G411" i="13"/>
  <c r="B411" i="13"/>
  <c r="C411" i="13"/>
  <c r="F411" i="13" s="1"/>
  <c r="H411" i="13"/>
  <c r="AA410" i="13"/>
  <c r="K498" i="16"/>
  <c r="M498" i="16" l="1"/>
  <c r="S498" i="16" s="1"/>
  <c r="N498" i="16"/>
  <c r="O498" i="16" s="1"/>
  <c r="X498" i="16" s="1"/>
  <c r="E411" i="13"/>
  <c r="D411" i="13"/>
  <c r="I411" i="13"/>
  <c r="J411" i="13" s="1"/>
  <c r="L411" i="13" s="1"/>
  <c r="T498" i="16" l="1"/>
  <c r="AA498" i="16" s="1"/>
  <c r="R498" i="16"/>
  <c r="P411" i="13"/>
  <c r="Q411" i="13"/>
  <c r="K411" i="13"/>
  <c r="AB410" i="13"/>
  <c r="W498" i="16"/>
  <c r="Z498" i="16" s="1"/>
  <c r="H499" i="16" s="1"/>
  <c r="V498" i="16"/>
  <c r="I499" i="16" l="1"/>
  <c r="D499" i="16"/>
  <c r="AB498" i="16" s="1"/>
  <c r="C499" i="16"/>
  <c r="Y498" i="16"/>
  <c r="G499" i="16" s="1"/>
  <c r="J499" i="16" s="1"/>
  <c r="L499" i="16" s="1"/>
  <c r="M411" i="13"/>
  <c r="N411" i="13"/>
  <c r="O411" i="13" s="1"/>
  <c r="Q499" i="16" l="1"/>
  <c r="P499" i="16"/>
  <c r="B499" i="16"/>
  <c r="X411" i="13"/>
  <c r="W411" i="13"/>
  <c r="V411" i="13"/>
  <c r="Y411" i="13" s="1"/>
  <c r="S411" i="13"/>
  <c r="T411" i="13"/>
  <c r="R411" i="13"/>
  <c r="K499" i="16"/>
  <c r="N499" i="16" l="1"/>
  <c r="M499" i="16"/>
  <c r="S499" i="16" s="1"/>
  <c r="E499" i="16"/>
  <c r="F499" i="16"/>
  <c r="B412" i="13"/>
  <c r="G412" i="13"/>
  <c r="Z411" i="13"/>
  <c r="AA411" i="13"/>
  <c r="O499" i="16"/>
  <c r="W499" i="16" s="1"/>
  <c r="R499" i="16" l="1"/>
  <c r="T499" i="16"/>
  <c r="Z499" i="16"/>
  <c r="H500" i="16" s="1"/>
  <c r="C412" i="13"/>
  <c r="E412" i="13" s="1"/>
  <c r="H412" i="13"/>
  <c r="I412" i="13"/>
  <c r="J412" i="13" s="1"/>
  <c r="L412" i="13" s="1"/>
  <c r="D412" i="13"/>
  <c r="V499" i="16"/>
  <c r="Y499" i="16" s="1"/>
  <c r="G500" i="16" s="1"/>
  <c r="X499" i="16"/>
  <c r="AA499" i="16" s="1"/>
  <c r="I500" i="16" s="1"/>
  <c r="C500" i="16"/>
  <c r="B500" i="16" l="1"/>
  <c r="F500" i="16" s="1"/>
  <c r="P412" i="13"/>
  <c r="Q412" i="13"/>
  <c r="K412" i="13"/>
  <c r="AB411" i="13"/>
  <c r="F412" i="13"/>
  <c r="D500" i="16"/>
  <c r="P500" i="16" s="1"/>
  <c r="J500" i="16"/>
  <c r="L500" i="16" s="1"/>
  <c r="E500" i="16"/>
  <c r="K500" i="16" l="1"/>
  <c r="AB499" i="16"/>
  <c r="N412" i="13"/>
  <c r="O412" i="13" s="1"/>
  <c r="M412" i="13"/>
  <c r="Q500" i="16"/>
  <c r="N500" i="16" l="1"/>
  <c r="O500" i="16" s="1"/>
  <c r="V500" i="16" s="1"/>
  <c r="M500" i="16"/>
  <c r="X412" i="13"/>
  <c r="W412" i="13"/>
  <c r="V412" i="13"/>
  <c r="R412" i="13"/>
  <c r="T412" i="13"/>
  <c r="AA412" i="13" s="1"/>
  <c r="S412" i="13"/>
  <c r="Z412" i="13" l="1"/>
  <c r="X500" i="16"/>
  <c r="W500" i="16"/>
  <c r="R500" i="16"/>
  <c r="Y500" i="16" s="1"/>
  <c r="T500" i="16"/>
  <c r="S500" i="16"/>
  <c r="Y412" i="13"/>
  <c r="G413" i="13" s="1"/>
  <c r="H413" i="13"/>
  <c r="C413" i="13"/>
  <c r="I413" i="13"/>
  <c r="D413" i="13"/>
  <c r="J413" i="13" l="1"/>
  <c r="L413" i="13" s="1"/>
  <c r="B413" i="13"/>
  <c r="AA500" i="16"/>
  <c r="I501" i="16" s="1"/>
  <c r="D501" i="16"/>
  <c r="AB500" i="16" s="1"/>
  <c r="G501" i="16"/>
  <c r="B501" i="16"/>
  <c r="Z500" i="16"/>
  <c r="P413" i="13"/>
  <c r="K413" i="13"/>
  <c r="Q413" i="13"/>
  <c r="AB412" i="13"/>
  <c r="F413" i="13"/>
  <c r="E413" i="13"/>
  <c r="Q501" i="16" l="1"/>
  <c r="P501" i="16"/>
  <c r="C501" i="16"/>
  <c r="H501" i="16"/>
  <c r="J501" i="16" s="1"/>
  <c r="L501" i="16" s="1"/>
  <c r="M413" i="13"/>
  <c r="N413" i="13"/>
  <c r="O413" i="13" s="1"/>
  <c r="K501" i="16"/>
  <c r="N501" i="16" l="1"/>
  <c r="M501" i="16"/>
  <c r="S501" i="16" s="1"/>
  <c r="F501" i="16"/>
  <c r="E501" i="16"/>
  <c r="X413" i="13"/>
  <c r="V413" i="13"/>
  <c r="W413" i="13"/>
  <c r="Z413" i="13" s="1"/>
  <c r="T413" i="13"/>
  <c r="S413" i="13"/>
  <c r="R413" i="13"/>
  <c r="Y413" i="13" s="1"/>
  <c r="O501" i="16"/>
  <c r="X501" i="16" s="1"/>
  <c r="T501" i="16" l="1"/>
  <c r="AA501" i="16" s="1"/>
  <c r="D502" i="16" s="1"/>
  <c r="R501" i="16"/>
  <c r="AA413" i="13"/>
  <c r="H414" i="13"/>
  <c r="C414" i="13"/>
  <c r="G414" i="13"/>
  <c r="B414" i="13"/>
  <c r="I414" i="13"/>
  <c r="D414" i="13"/>
  <c r="W501" i="16"/>
  <c r="Z501" i="16" s="1"/>
  <c r="C502" i="16" s="1"/>
  <c r="V501" i="16"/>
  <c r="Y501" i="16" s="1"/>
  <c r="B502" i="16" s="1"/>
  <c r="J414" i="13" l="1"/>
  <c r="L414" i="13" s="1"/>
  <c r="H502" i="16"/>
  <c r="I502" i="16"/>
  <c r="F414" i="13"/>
  <c r="E414" i="13"/>
  <c r="P414" i="13"/>
  <c r="Q414" i="13"/>
  <c r="K414" i="13"/>
  <c r="AB413" i="13"/>
  <c r="G502" i="16"/>
  <c r="E502" i="16"/>
  <c r="F502" i="16"/>
  <c r="P502" i="16"/>
  <c r="Q502" i="16"/>
  <c r="AB501" i="16"/>
  <c r="J502" i="16" l="1"/>
  <c r="L502" i="16" s="1"/>
  <c r="K502" i="16"/>
  <c r="N414" i="13"/>
  <c r="O414" i="13" s="1"/>
  <c r="M414" i="13"/>
  <c r="N502" i="16" l="1"/>
  <c r="O502" i="16" s="1"/>
  <c r="V502" i="16" s="1"/>
  <c r="M502" i="16"/>
  <c r="V414" i="13"/>
  <c r="W414" i="13"/>
  <c r="X414" i="13"/>
  <c r="R414" i="13"/>
  <c r="Y414" i="13" s="1"/>
  <c r="T414" i="13"/>
  <c r="S414" i="13"/>
  <c r="Z414" i="13" s="1"/>
  <c r="W502" i="16" l="1"/>
  <c r="X502" i="16"/>
  <c r="AA502" i="16" s="1"/>
  <c r="D503" i="16" s="1"/>
  <c r="R502" i="16"/>
  <c r="Y502" i="16" s="1"/>
  <c r="S502" i="16"/>
  <c r="T502" i="16"/>
  <c r="G415" i="13"/>
  <c r="B415" i="13"/>
  <c r="H415" i="13"/>
  <c r="C415" i="13"/>
  <c r="AA414" i="13"/>
  <c r="I503" i="16" l="1"/>
  <c r="Z502" i="16"/>
  <c r="H503" i="16" s="1"/>
  <c r="B503" i="16"/>
  <c r="G503" i="16"/>
  <c r="J503" i="16" s="1"/>
  <c r="L503" i="16" s="1"/>
  <c r="F415" i="13"/>
  <c r="E415" i="13"/>
  <c r="I415" i="13"/>
  <c r="J415" i="13" s="1"/>
  <c r="L415" i="13" s="1"/>
  <c r="D415" i="13"/>
  <c r="P503" i="16"/>
  <c r="Q503" i="16"/>
  <c r="AB502" i="16"/>
  <c r="C503" i="16" l="1"/>
  <c r="F503" i="16" s="1"/>
  <c r="Q415" i="13"/>
  <c r="P415" i="13"/>
  <c r="K415" i="13"/>
  <c r="AB414" i="13"/>
  <c r="K503" i="16"/>
  <c r="E503" i="16" l="1"/>
  <c r="N503" i="16"/>
  <c r="O503" i="16" s="1"/>
  <c r="V503" i="16" s="1"/>
  <c r="Y503" i="16" s="1"/>
  <c r="M503" i="16"/>
  <c r="R503" i="16" s="1"/>
  <c r="M415" i="13"/>
  <c r="N415" i="13"/>
  <c r="O415" i="13" s="1"/>
  <c r="S503" i="16" l="1"/>
  <c r="T503" i="16"/>
  <c r="V415" i="13"/>
  <c r="W415" i="13"/>
  <c r="X415" i="13"/>
  <c r="S415" i="13"/>
  <c r="T415" i="13"/>
  <c r="R415" i="13"/>
  <c r="X503" i="16"/>
  <c r="AA503" i="16" s="1"/>
  <c r="D504" i="16" s="1"/>
  <c r="W503" i="16"/>
  <c r="Z503" i="16" s="1"/>
  <c r="C504" i="16" s="1"/>
  <c r="G504" i="16"/>
  <c r="B504" i="16"/>
  <c r="Y415" i="13" l="1"/>
  <c r="Z415" i="13"/>
  <c r="C416" i="13" s="1"/>
  <c r="I504" i="16"/>
  <c r="H416" i="13"/>
  <c r="G416" i="13"/>
  <c r="B416" i="13"/>
  <c r="AA415" i="13"/>
  <c r="H504" i="16"/>
  <c r="E504" i="16"/>
  <c r="F504" i="16"/>
  <c r="P504" i="16"/>
  <c r="Q504" i="16"/>
  <c r="AB503" i="16"/>
  <c r="J504" i="16" l="1"/>
  <c r="L504" i="16" s="1"/>
  <c r="F416" i="13"/>
  <c r="E416" i="13"/>
  <c r="I416" i="13"/>
  <c r="J416" i="13" s="1"/>
  <c r="L416" i="13" s="1"/>
  <c r="D416" i="13"/>
  <c r="K504" i="16"/>
  <c r="N504" i="16" l="1"/>
  <c r="M504" i="16"/>
  <c r="S504" i="16" s="1"/>
  <c r="P416" i="13"/>
  <c r="K416" i="13"/>
  <c r="Q416" i="13"/>
  <c r="AB415" i="13"/>
  <c r="O504" i="16"/>
  <c r="X504" i="16" s="1"/>
  <c r="T504" i="16" l="1"/>
  <c r="AA504" i="16" s="1"/>
  <c r="R504" i="16"/>
  <c r="N416" i="13"/>
  <c r="O416" i="13" s="1"/>
  <c r="M416" i="13"/>
  <c r="W504" i="16"/>
  <c r="Z504" i="16" s="1"/>
  <c r="H505" i="16" s="1"/>
  <c r="V504" i="16"/>
  <c r="Y504" i="16" s="1"/>
  <c r="G505" i="16" s="1"/>
  <c r="I505" i="16" l="1"/>
  <c r="J505" i="16" s="1"/>
  <c r="L505" i="16" s="1"/>
  <c r="D505" i="16"/>
  <c r="AB504" i="16" s="1"/>
  <c r="W416" i="13"/>
  <c r="X416" i="13"/>
  <c r="V416" i="13"/>
  <c r="S416" i="13"/>
  <c r="Z416" i="13" s="1"/>
  <c r="T416" i="13"/>
  <c r="R416" i="13"/>
  <c r="C505" i="16"/>
  <c r="B505" i="16"/>
  <c r="E505" i="16" s="1"/>
  <c r="K505" i="16" l="1"/>
  <c r="N505" i="16" s="1"/>
  <c r="O505" i="16" s="1"/>
  <c r="Q505" i="16"/>
  <c r="P505" i="16"/>
  <c r="M505" i="16"/>
  <c r="R505" i="16" s="1"/>
  <c r="H417" i="13"/>
  <c r="C417" i="13"/>
  <c r="Y416" i="13"/>
  <c r="AA416" i="13"/>
  <c r="F505" i="16"/>
  <c r="T505" i="16" l="1"/>
  <c r="S505" i="16"/>
  <c r="G417" i="13"/>
  <c r="B417" i="13"/>
  <c r="I417" i="13"/>
  <c r="D417" i="13"/>
  <c r="V505" i="16"/>
  <c r="Y505" i="16" s="1"/>
  <c r="W505" i="16"/>
  <c r="Z505" i="16" s="1"/>
  <c r="X505" i="16"/>
  <c r="AA505" i="16" s="1"/>
  <c r="F417" i="13" l="1"/>
  <c r="E417" i="13"/>
  <c r="AB416" i="13"/>
  <c r="Q417" i="13"/>
  <c r="P417" i="13"/>
  <c r="K417" i="13"/>
  <c r="J417" i="13"/>
  <c r="L417" i="13" s="1"/>
  <c r="C506" i="16"/>
  <c r="H506" i="16"/>
  <c r="B506" i="16"/>
  <c r="G506" i="16"/>
  <c r="I506" i="16"/>
  <c r="D506" i="16"/>
  <c r="M417" i="13" l="1"/>
  <c r="N417" i="13"/>
  <c r="O417" i="13" s="1"/>
  <c r="P506" i="16"/>
  <c r="Q506" i="16"/>
  <c r="K506" i="16"/>
  <c r="AB505" i="16"/>
  <c r="J506" i="16"/>
  <c r="L506" i="16" s="1"/>
  <c r="E506" i="16"/>
  <c r="F506" i="16"/>
  <c r="M506" i="16" l="1"/>
  <c r="R506" i="16" s="1"/>
  <c r="N506" i="16"/>
  <c r="O506" i="16" s="1"/>
  <c r="X417" i="13"/>
  <c r="W417" i="13"/>
  <c r="V417" i="13"/>
  <c r="S417" i="13"/>
  <c r="T417" i="13"/>
  <c r="R417" i="13"/>
  <c r="S506" i="16"/>
  <c r="Y417" i="13" l="1"/>
  <c r="T506" i="16"/>
  <c r="AA417" i="13"/>
  <c r="B418" i="13"/>
  <c r="G418" i="13"/>
  <c r="Z417" i="13"/>
  <c r="D418" i="13"/>
  <c r="I418" i="13"/>
  <c r="X506" i="16"/>
  <c r="AA506" i="16" s="1"/>
  <c r="W506" i="16"/>
  <c r="Z506" i="16" s="1"/>
  <c r="V506" i="16"/>
  <c r="Y506" i="16" s="1"/>
  <c r="P418" i="13" l="1"/>
  <c r="Q418" i="13"/>
  <c r="AB417" i="13"/>
  <c r="C418" i="13"/>
  <c r="E418" i="13" s="1"/>
  <c r="H418" i="13"/>
  <c r="K418" i="13" s="1"/>
  <c r="B507" i="16"/>
  <c r="G507" i="16"/>
  <c r="D507" i="16"/>
  <c r="I507" i="16"/>
  <c r="H507" i="16"/>
  <c r="C507" i="16"/>
  <c r="J418" i="13" l="1"/>
  <c r="L418" i="13" s="1"/>
  <c r="N418" i="13"/>
  <c r="O418" i="13" s="1"/>
  <c r="M418" i="13"/>
  <c r="F418" i="13"/>
  <c r="P507" i="16"/>
  <c r="Q507" i="16"/>
  <c r="K507" i="16"/>
  <c r="AB506" i="16"/>
  <c r="F507" i="16"/>
  <c r="J507" i="16"/>
  <c r="L507" i="16" s="1"/>
  <c r="E507" i="16"/>
  <c r="N507" i="16" l="1"/>
  <c r="O507" i="16" s="1"/>
  <c r="M507" i="16"/>
  <c r="S507" i="16" s="1"/>
  <c r="S418" i="13"/>
  <c r="R418" i="13"/>
  <c r="T418" i="13"/>
  <c r="X418" i="13"/>
  <c r="W418" i="13"/>
  <c r="Z418" i="13" s="1"/>
  <c r="V418" i="13"/>
  <c r="Y418" i="13" s="1"/>
  <c r="T507" i="16" l="1"/>
  <c r="R507" i="16"/>
  <c r="AA418" i="13"/>
  <c r="G419" i="13"/>
  <c r="B419" i="13"/>
  <c r="H419" i="13"/>
  <c r="C419" i="13"/>
  <c r="V507" i="16"/>
  <c r="Y507" i="16" s="1"/>
  <c r="X507" i="16"/>
  <c r="AA507" i="16" s="1"/>
  <c r="W507" i="16"/>
  <c r="Z507" i="16" s="1"/>
  <c r="E419" i="13" l="1"/>
  <c r="F419" i="13"/>
  <c r="D419" i="13"/>
  <c r="I419" i="13"/>
  <c r="K419" i="13" s="1"/>
  <c r="C508" i="16"/>
  <c r="H508" i="16"/>
  <c r="B508" i="16"/>
  <c r="G508" i="16"/>
  <c r="I508" i="16"/>
  <c r="D508" i="16"/>
  <c r="AB418" i="13" l="1"/>
  <c r="Q419" i="13"/>
  <c r="P419" i="13"/>
  <c r="M419" i="13"/>
  <c r="N419" i="13"/>
  <c r="O419" i="13" s="1"/>
  <c r="J419" i="13"/>
  <c r="L419" i="13" s="1"/>
  <c r="J508" i="16"/>
  <c r="L508" i="16" s="1"/>
  <c r="E508" i="16"/>
  <c r="P508" i="16"/>
  <c r="Q508" i="16"/>
  <c r="K508" i="16"/>
  <c r="AB507" i="16"/>
  <c r="F508" i="16"/>
  <c r="N508" i="16" l="1"/>
  <c r="M508" i="16"/>
  <c r="S508" i="16" s="1"/>
  <c r="V419" i="13"/>
  <c r="W419" i="13"/>
  <c r="X419" i="13"/>
  <c r="R419" i="13"/>
  <c r="S419" i="13"/>
  <c r="T419" i="13"/>
  <c r="O508" i="16"/>
  <c r="R508" i="16" l="1"/>
  <c r="T508" i="16"/>
  <c r="AA419" i="13"/>
  <c r="I420" i="13" s="1"/>
  <c r="Z419" i="13"/>
  <c r="Y419" i="13"/>
  <c r="W508" i="16"/>
  <c r="Z508" i="16" s="1"/>
  <c r="X508" i="16"/>
  <c r="AA508" i="16" s="1"/>
  <c r="V508" i="16"/>
  <c r="Y508" i="16" s="1"/>
  <c r="D420" i="13" l="1"/>
  <c r="P420" i="13" s="1"/>
  <c r="G420" i="13"/>
  <c r="B420" i="13"/>
  <c r="AB419" i="13"/>
  <c r="Q420" i="13"/>
  <c r="H420" i="13"/>
  <c r="C420" i="13"/>
  <c r="G509" i="16"/>
  <c r="B509" i="16"/>
  <c r="H509" i="16"/>
  <c r="C509" i="16"/>
  <c r="D509" i="16"/>
  <c r="I509" i="16"/>
  <c r="K420" i="13" l="1"/>
  <c r="M420" i="13" s="1"/>
  <c r="E420" i="13"/>
  <c r="F420" i="13"/>
  <c r="J420" i="13"/>
  <c r="L420" i="13" s="1"/>
  <c r="F509" i="16"/>
  <c r="E509" i="16"/>
  <c r="P509" i="16"/>
  <c r="Q509" i="16"/>
  <c r="AB508" i="16"/>
  <c r="J509" i="16"/>
  <c r="L509" i="16" s="1"/>
  <c r="N420" i="13" l="1"/>
  <c r="O420" i="13" s="1"/>
  <c r="W420" i="13" s="1"/>
  <c r="R420" i="13"/>
  <c r="S420" i="13"/>
  <c r="T420" i="13"/>
  <c r="K509" i="16"/>
  <c r="N509" i="16" l="1"/>
  <c r="M509" i="16"/>
  <c r="T509" i="16" s="1"/>
  <c r="V420" i="13"/>
  <c r="X420" i="13"/>
  <c r="AA420" i="13" s="1"/>
  <c r="Z420" i="13"/>
  <c r="Y420" i="13"/>
  <c r="B421" i="13"/>
  <c r="G421" i="13"/>
  <c r="C421" i="13"/>
  <c r="H421" i="13"/>
  <c r="O509" i="16"/>
  <c r="V509" i="16" s="1"/>
  <c r="R509" i="16" l="1"/>
  <c r="S509" i="16"/>
  <c r="D421" i="13"/>
  <c r="P421" i="13" s="1"/>
  <c r="I421" i="13"/>
  <c r="J421" i="13" s="1"/>
  <c r="L421" i="13" s="1"/>
  <c r="F421" i="13"/>
  <c r="E421" i="13"/>
  <c r="Y509" i="16"/>
  <c r="B510" i="16" s="1"/>
  <c r="W509" i="16"/>
  <c r="Z509" i="16" s="1"/>
  <c r="H510" i="16" s="1"/>
  <c r="X509" i="16"/>
  <c r="AA509" i="16" s="1"/>
  <c r="D510" i="16" s="1"/>
  <c r="AB420" i="13" l="1"/>
  <c r="Q421" i="13"/>
  <c r="G510" i="16"/>
  <c r="K421" i="13"/>
  <c r="M421" i="13" s="1"/>
  <c r="C510" i="16"/>
  <c r="E510" i="16" s="1"/>
  <c r="I510" i="16"/>
  <c r="J510" i="16" s="1"/>
  <c r="L510" i="16" s="1"/>
  <c r="P510" i="16"/>
  <c r="Q510" i="16"/>
  <c r="K510" i="16"/>
  <c r="AB509" i="16"/>
  <c r="F510" i="16"/>
  <c r="N510" i="16" l="1"/>
  <c r="O510" i="16" s="1"/>
  <c r="M510" i="16"/>
  <c r="T510" i="16" s="1"/>
  <c r="N421" i="13"/>
  <c r="O421" i="13" s="1"/>
  <c r="X421" i="13" s="1"/>
  <c r="T421" i="13"/>
  <c r="R421" i="13"/>
  <c r="S421" i="13"/>
  <c r="S510" i="16" l="1"/>
  <c r="R510" i="16"/>
  <c r="AA421" i="13"/>
  <c r="W421" i="13"/>
  <c r="V421" i="13"/>
  <c r="Y421" i="13" s="1"/>
  <c r="D422" i="13"/>
  <c r="I422" i="13"/>
  <c r="Z421" i="13"/>
  <c r="X510" i="16"/>
  <c r="AA510" i="16" s="1"/>
  <c r="W510" i="16"/>
  <c r="Z510" i="16" s="1"/>
  <c r="V510" i="16"/>
  <c r="Y510" i="16" l="1"/>
  <c r="G511" i="16" s="1"/>
  <c r="G422" i="13"/>
  <c r="B422" i="13"/>
  <c r="H422" i="13"/>
  <c r="K422" i="13" s="1"/>
  <c r="C422" i="13"/>
  <c r="Q422" i="13"/>
  <c r="P422" i="13"/>
  <c r="AB421" i="13"/>
  <c r="B511" i="16"/>
  <c r="H511" i="16"/>
  <c r="C511" i="16"/>
  <c r="D511" i="16"/>
  <c r="I511" i="16"/>
  <c r="J422" i="13" l="1"/>
  <c r="L422" i="13" s="1"/>
  <c r="F422" i="13"/>
  <c r="N422" i="13"/>
  <c r="O422" i="13" s="1"/>
  <c r="M422" i="13"/>
  <c r="E422" i="13"/>
  <c r="F511" i="16"/>
  <c r="E511" i="16"/>
  <c r="P511" i="16"/>
  <c r="Q511" i="16"/>
  <c r="AB510" i="16"/>
  <c r="J511" i="16"/>
  <c r="L511" i="16" s="1"/>
  <c r="V422" i="13" l="1"/>
  <c r="X422" i="13"/>
  <c r="W422" i="13"/>
  <c r="R422" i="13"/>
  <c r="S422" i="13"/>
  <c r="T422" i="13"/>
  <c r="K511" i="16"/>
  <c r="N511" i="16" l="1"/>
  <c r="O511" i="16" s="1"/>
  <c r="W511" i="16" s="1"/>
  <c r="M511" i="16"/>
  <c r="T511" i="16" s="1"/>
  <c r="Y422" i="13"/>
  <c r="G423" i="13" s="1"/>
  <c r="Z422" i="13"/>
  <c r="C423" i="13"/>
  <c r="H423" i="13"/>
  <c r="AA422" i="13"/>
  <c r="B423" i="13" l="1"/>
  <c r="R511" i="16"/>
  <c r="S511" i="16"/>
  <c r="Z511" i="16" s="1"/>
  <c r="F423" i="13"/>
  <c r="E423" i="13"/>
  <c r="I423" i="13"/>
  <c r="D423" i="13"/>
  <c r="J423" i="13"/>
  <c r="L423" i="13" s="1"/>
  <c r="X511" i="16"/>
  <c r="AA511" i="16" s="1"/>
  <c r="I512" i="16" s="1"/>
  <c r="V511" i="16"/>
  <c r="Y511" i="16" s="1"/>
  <c r="G512" i="16" s="1"/>
  <c r="C512" i="16" l="1"/>
  <c r="H512" i="16"/>
  <c r="J512" i="16" s="1"/>
  <c r="L512" i="16" s="1"/>
  <c r="Q423" i="13"/>
  <c r="P423" i="13"/>
  <c r="K423" i="13"/>
  <c r="AB422" i="13"/>
  <c r="D512" i="16"/>
  <c r="AB511" i="16" s="1"/>
  <c r="B512" i="16"/>
  <c r="F512" i="16" s="1"/>
  <c r="K512" i="16" l="1"/>
  <c r="Q512" i="16"/>
  <c r="N512" i="16"/>
  <c r="O512" i="16" s="1"/>
  <c r="M512" i="16"/>
  <c r="R512" i="16" s="1"/>
  <c r="P512" i="16"/>
  <c r="M423" i="13"/>
  <c r="N423" i="13"/>
  <c r="O423" i="13" s="1"/>
  <c r="E512" i="16"/>
  <c r="T512" i="16" l="1"/>
  <c r="S512" i="16"/>
  <c r="W423" i="13"/>
  <c r="V423" i="13"/>
  <c r="X423" i="13"/>
  <c r="S423" i="13"/>
  <c r="T423" i="13"/>
  <c r="R423" i="13"/>
  <c r="X512" i="16"/>
  <c r="AA512" i="16" s="1"/>
  <c r="W512" i="16"/>
  <c r="Z512" i="16" s="1"/>
  <c r="V512" i="16"/>
  <c r="Y512" i="16" s="1"/>
  <c r="Y423" i="13" l="1"/>
  <c r="Z423" i="13"/>
  <c r="H424" i="13" s="1"/>
  <c r="G424" i="13"/>
  <c r="B424" i="13"/>
  <c r="AA423" i="13"/>
  <c r="G513" i="16"/>
  <c r="B513" i="16"/>
  <c r="H513" i="16"/>
  <c r="C513" i="16"/>
  <c r="D513" i="16"/>
  <c r="I513" i="16"/>
  <c r="C424" i="13" l="1"/>
  <c r="E424" i="13" s="1"/>
  <c r="I424" i="13"/>
  <c r="J424" i="13" s="1"/>
  <c r="L424" i="13" s="1"/>
  <c r="D424" i="13"/>
  <c r="F513" i="16"/>
  <c r="E513" i="16"/>
  <c r="P513" i="16"/>
  <c r="Q513" i="16"/>
  <c r="AB512" i="16"/>
  <c r="J513" i="16"/>
  <c r="L513" i="16" s="1"/>
  <c r="F424" i="13" l="1"/>
  <c r="P424" i="13"/>
  <c r="Q424" i="13"/>
  <c r="K424" i="13"/>
  <c r="AB423" i="13"/>
  <c r="K513" i="16"/>
  <c r="N513" i="16" l="1"/>
  <c r="M513" i="16"/>
  <c r="R513" i="16" s="1"/>
  <c r="N424" i="13"/>
  <c r="O424" i="13" s="1"/>
  <c r="M424" i="13"/>
  <c r="O513" i="16"/>
  <c r="W513" i="16" s="1"/>
  <c r="T513" i="16" l="1"/>
  <c r="V513" i="16"/>
  <c r="Y513" i="16" s="1"/>
  <c r="G514" i="16" s="1"/>
  <c r="S513" i="16"/>
  <c r="R424" i="13"/>
  <c r="S424" i="13"/>
  <c r="T424" i="13"/>
  <c r="W424" i="13"/>
  <c r="X424" i="13"/>
  <c r="V424" i="13"/>
  <c r="X513" i="16"/>
  <c r="AA513" i="16" s="1"/>
  <c r="I514" i="16" s="1"/>
  <c r="Z513" i="16"/>
  <c r="C514" i="16" s="1"/>
  <c r="H514" i="16" l="1"/>
  <c r="B514" i="16"/>
  <c r="F514" i="16" s="1"/>
  <c r="AA424" i="13"/>
  <c r="I425" i="13" s="1"/>
  <c r="Z424" i="13"/>
  <c r="Y424" i="13"/>
  <c r="D514" i="16"/>
  <c r="AB513" i="16" s="1"/>
  <c r="J514" i="16"/>
  <c r="L514" i="16" s="1"/>
  <c r="E514" i="16" l="1"/>
  <c r="P514" i="16"/>
  <c r="Q514" i="16"/>
  <c r="D425" i="13"/>
  <c r="Q425" i="13" s="1"/>
  <c r="G425" i="13"/>
  <c r="B425" i="13"/>
  <c r="C425" i="13"/>
  <c r="H425" i="13"/>
  <c r="K514" i="16"/>
  <c r="AB424" i="13" l="1"/>
  <c r="M514" i="16"/>
  <c r="T514" i="16" s="1"/>
  <c r="N514" i="16"/>
  <c r="O514" i="16" s="1"/>
  <c r="X514" i="16" s="1"/>
  <c r="AA514" i="16" s="1"/>
  <c r="K425" i="13"/>
  <c r="M425" i="13" s="1"/>
  <c r="P425" i="13"/>
  <c r="F425" i="13"/>
  <c r="E425" i="13"/>
  <c r="J425" i="13"/>
  <c r="L425" i="13" s="1"/>
  <c r="R514" i="16" l="1"/>
  <c r="S514" i="16"/>
  <c r="N425" i="13"/>
  <c r="O425" i="13" s="1"/>
  <c r="W425" i="13" s="1"/>
  <c r="R425" i="13"/>
  <c r="S425" i="13"/>
  <c r="T425" i="13"/>
  <c r="V514" i="16"/>
  <c r="Y514" i="16" s="1"/>
  <c r="G515" i="16" s="1"/>
  <c r="W514" i="16"/>
  <c r="Z514" i="16" s="1"/>
  <c r="H515" i="16" s="1"/>
  <c r="D515" i="16"/>
  <c r="I515" i="16"/>
  <c r="B515" i="16" l="1"/>
  <c r="X425" i="13"/>
  <c r="AA425" i="13" s="1"/>
  <c r="V425" i="13"/>
  <c r="Y425" i="13" s="1"/>
  <c r="B426" i="13" s="1"/>
  <c r="Z425" i="13"/>
  <c r="H426" i="13" s="1"/>
  <c r="G426" i="13"/>
  <c r="C426" i="13"/>
  <c r="C515" i="16"/>
  <c r="E515" i="16" s="1"/>
  <c r="F515" i="16"/>
  <c r="P515" i="16"/>
  <c r="Q515" i="16"/>
  <c r="AB514" i="16"/>
  <c r="J515" i="16"/>
  <c r="L515" i="16" s="1"/>
  <c r="E426" i="13" l="1"/>
  <c r="F426" i="13"/>
  <c r="I426" i="13"/>
  <c r="J426" i="13" s="1"/>
  <c r="L426" i="13" s="1"/>
  <c r="D426" i="13"/>
  <c r="K515" i="16"/>
  <c r="N515" i="16" l="1"/>
  <c r="M515" i="16"/>
  <c r="S515" i="16" s="1"/>
  <c r="P426" i="13"/>
  <c r="Q426" i="13"/>
  <c r="K426" i="13"/>
  <c r="AB425" i="13"/>
  <c r="O515" i="16"/>
  <c r="X515" i="16" s="1"/>
  <c r="T515" i="16" l="1"/>
  <c r="AA515" i="16" s="1"/>
  <c r="I516" i="16" s="1"/>
  <c r="R515" i="16"/>
  <c r="N426" i="13"/>
  <c r="O426" i="13" s="1"/>
  <c r="M426" i="13"/>
  <c r="V515" i="16"/>
  <c r="W515" i="16"/>
  <c r="Z515" i="16" s="1"/>
  <c r="H516" i="16" s="1"/>
  <c r="Y515" i="16" l="1"/>
  <c r="W426" i="13"/>
  <c r="V426" i="13"/>
  <c r="X426" i="13"/>
  <c r="R426" i="13"/>
  <c r="S426" i="13"/>
  <c r="Z426" i="13" s="1"/>
  <c r="T426" i="13"/>
  <c r="D516" i="16"/>
  <c r="AB515" i="16" s="1"/>
  <c r="C516" i="16"/>
  <c r="Y426" i="13" l="1"/>
  <c r="Q516" i="16"/>
  <c r="P516" i="16"/>
  <c r="K516" i="16"/>
  <c r="G516" i="16"/>
  <c r="J516" i="16" s="1"/>
  <c r="L516" i="16" s="1"/>
  <c r="B516" i="16"/>
  <c r="E516" i="16" s="1"/>
  <c r="G427" i="13"/>
  <c r="B427" i="13"/>
  <c r="AA426" i="13"/>
  <c r="H427" i="13"/>
  <c r="C427" i="13"/>
  <c r="F516" i="16" l="1"/>
  <c r="N516" i="16"/>
  <c r="O516" i="16" s="1"/>
  <c r="W516" i="16" s="1"/>
  <c r="M516" i="16"/>
  <c r="I427" i="13"/>
  <c r="D427" i="13"/>
  <c r="E427" i="13"/>
  <c r="F427" i="13"/>
  <c r="J427" i="13"/>
  <c r="L427" i="13" s="1"/>
  <c r="X516" i="16" l="1"/>
  <c r="V516" i="16"/>
  <c r="T516" i="16"/>
  <c r="AA516" i="16" s="1"/>
  <c r="I517" i="16" s="1"/>
  <c r="R516" i="16"/>
  <c r="S516" i="16"/>
  <c r="Z516" i="16" s="1"/>
  <c r="P427" i="13"/>
  <c r="K427" i="13"/>
  <c r="Q427" i="13"/>
  <c r="AB426" i="13"/>
  <c r="Y516" i="16" l="1"/>
  <c r="H517" i="16"/>
  <c r="C517" i="16"/>
  <c r="F517" i="16" s="1"/>
  <c r="B517" i="16"/>
  <c r="E517" i="16" s="1"/>
  <c r="G517" i="16"/>
  <c r="D517" i="16"/>
  <c r="Q517" i="16" s="1"/>
  <c r="M427" i="13"/>
  <c r="N427" i="13"/>
  <c r="O427" i="13" s="1"/>
  <c r="P517" i="16" l="1"/>
  <c r="AB516" i="16"/>
  <c r="J517" i="16"/>
  <c r="L517" i="16" s="1"/>
  <c r="K517" i="16"/>
  <c r="W427" i="13"/>
  <c r="V427" i="13"/>
  <c r="X427" i="13"/>
  <c r="R427" i="13"/>
  <c r="Y427" i="13" s="1"/>
  <c r="T427" i="13"/>
  <c r="S427" i="13"/>
  <c r="Z427" i="13" s="1"/>
  <c r="N517" i="16" l="1"/>
  <c r="O517" i="16" s="1"/>
  <c r="V517" i="16" s="1"/>
  <c r="M517" i="16"/>
  <c r="B428" i="13"/>
  <c r="G428" i="13"/>
  <c r="H428" i="13"/>
  <c r="C428" i="13"/>
  <c r="AA427" i="13"/>
  <c r="X517" i="16" l="1"/>
  <c r="W517" i="16"/>
  <c r="T517" i="16"/>
  <c r="AA517" i="16" s="1"/>
  <c r="I518" i="16" s="1"/>
  <c r="R517" i="16"/>
  <c r="Y517" i="16" s="1"/>
  <c r="S517" i="16"/>
  <c r="F428" i="13"/>
  <c r="D428" i="13"/>
  <c r="I428" i="13"/>
  <c r="J428" i="13" s="1"/>
  <c r="L428" i="13" s="1"/>
  <c r="E428" i="13"/>
  <c r="Z517" i="16" l="1"/>
  <c r="D518" i="16"/>
  <c r="Q518" i="16" s="1"/>
  <c r="C518" i="16"/>
  <c r="H518" i="16"/>
  <c r="B518" i="16"/>
  <c r="G518" i="16"/>
  <c r="P428" i="13"/>
  <c r="Q428" i="13"/>
  <c r="K428" i="13"/>
  <c r="AB427" i="13"/>
  <c r="P518" i="16"/>
  <c r="AB517" i="16"/>
  <c r="J518" i="16" l="1"/>
  <c r="L518" i="16" s="1"/>
  <c r="E518" i="16"/>
  <c r="F518" i="16"/>
  <c r="K518" i="16"/>
  <c r="N428" i="13"/>
  <c r="O428" i="13" s="1"/>
  <c r="M428" i="13"/>
  <c r="N518" i="16" l="1"/>
  <c r="O518" i="16" s="1"/>
  <c r="V518" i="16" s="1"/>
  <c r="M518" i="16"/>
  <c r="T428" i="13"/>
  <c r="R428" i="13"/>
  <c r="V428" i="13"/>
  <c r="W428" i="13"/>
  <c r="X428" i="13"/>
  <c r="AA428" i="13" s="1"/>
  <c r="S428" i="13"/>
  <c r="Z428" i="13" l="1"/>
  <c r="X518" i="16"/>
  <c r="W518" i="16"/>
  <c r="R518" i="16"/>
  <c r="Y518" i="16" s="1"/>
  <c r="S518" i="16"/>
  <c r="T518" i="16"/>
  <c r="AA518" i="16" s="1"/>
  <c r="I519" i="16" s="1"/>
  <c r="H429" i="13"/>
  <c r="C429" i="13"/>
  <c r="Y428" i="13"/>
  <c r="I429" i="13"/>
  <c r="D429" i="13"/>
  <c r="Z518" i="16" l="1"/>
  <c r="D519" i="16"/>
  <c r="P519" i="16" s="1"/>
  <c r="C519" i="16"/>
  <c r="H519" i="16"/>
  <c r="G519" i="16"/>
  <c r="B519" i="16"/>
  <c r="F519" i="16" s="1"/>
  <c r="B429" i="13"/>
  <c r="E429" i="13" s="1"/>
  <c r="G429" i="13"/>
  <c r="J429" i="13" s="1"/>
  <c r="L429" i="13" s="1"/>
  <c r="Q429" i="13"/>
  <c r="P429" i="13"/>
  <c r="AB428" i="13"/>
  <c r="J519" i="16"/>
  <c r="L519" i="16" s="1"/>
  <c r="Q519" i="16" l="1"/>
  <c r="AB518" i="16"/>
  <c r="E519" i="16"/>
  <c r="K429" i="13"/>
  <c r="F429" i="13"/>
  <c r="K519" i="16"/>
  <c r="N519" i="16" l="1"/>
  <c r="O519" i="16" s="1"/>
  <c r="M519" i="16"/>
  <c r="T519" i="16" s="1"/>
  <c r="M429" i="13"/>
  <c r="N429" i="13"/>
  <c r="O429" i="13" s="1"/>
  <c r="V519" i="16" l="1"/>
  <c r="W519" i="16"/>
  <c r="X519" i="16"/>
  <c r="AA519" i="16" s="1"/>
  <c r="D520" i="16" s="1"/>
  <c r="S519" i="16"/>
  <c r="R519" i="16"/>
  <c r="Y519" i="16" s="1"/>
  <c r="B520" i="16" s="1"/>
  <c r="X429" i="13"/>
  <c r="V429" i="13"/>
  <c r="W429" i="13"/>
  <c r="S429" i="13"/>
  <c r="T429" i="13"/>
  <c r="R429" i="13"/>
  <c r="Y429" i="13" l="1"/>
  <c r="Z429" i="13"/>
  <c r="Z519" i="16"/>
  <c r="H520" i="16" s="1"/>
  <c r="C520" i="16"/>
  <c r="F520" i="16" s="1"/>
  <c r="I520" i="16"/>
  <c r="AA429" i="13"/>
  <c r="I430" i="13" s="1"/>
  <c r="H430" i="13"/>
  <c r="C430" i="13"/>
  <c r="G430" i="13"/>
  <c r="B430" i="13"/>
  <c r="D430" i="13"/>
  <c r="G520" i="16"/>
  <c r="P520" i="16"/>
  <c r="Q520" i="16"/>
  <c r="AB519" i="16"/>
  <c r="E520" i="16" l="1"/>
  <c r="K520" i="16"/>
  <c r="M520" i="16" s="1"/>
  <c r="R520" i="16" s="1"/>
  <c r="J520" i="16"/>
  <c r="L520" i="16" s="1"/>
  <c r="N520" i="16"/>
  <c r="O520" i="16" s="1"/>
  <c r="E430" i="13"/>
  <c r="J430" i="13"/>
  <c r="L430" i="13" s="1"/>
  <c r="F430" i="13"/>
  <c r="P430" i="13"/>
  <c r="Q430" i="13"/>
  <c r="K430" i="13"/>
  <c r="AB429" i="13"/>
  <c r="T520" i="16" l="1"/>
  <c r="S520" i="16"/>
  <c r="N430" i="13"/>
  <c r="O430" i="13" s="1"/>
  <c r="M430" i="13"/>
  <c r="X520" i="16"/>
  <c r="AA520" i="16" s="1"/>
  <c r="W520" i="16"/>
  <c r="Z520" i="16" s="1"/>
  <c r="V520" i="16"/>
  <c r="Y520" i="16" s="1"/>
  <c r="T430" i="13" l="1"/>
  <c r="R430" i="13"/>
  <c r="V430" i="13"/>
  <c r="X430" i="13"/>
  <c r="AA430" i="13" s="1"/>
  <c r="W430" i="13"/>
  <c r="S430" i="13"/>
  <c r="G521" i="16"/>
  <c r="B521" i="16"/>
  <c r="C521" i="16"/>
  <c r="H521" i="16"/>
  <c r="D521" i="16"/>
  <c r="I521" i="16"/>
  <c r="D431" i="13" l="1"/>
  <c r="I431" i="13"/>
  <c r="Y430" i="13"/>
  <c r="Z430" i="13"/>
  <c r="F521" i="16"/>
  <c r="E521" i="16"/>
  <c r="P521" i="16"/>
  <c r="Q521" i="16"/>
  <c r="AB520" i="16"/>
  <c r="J521" i="16"/>
  <c r="L521" i="16" s="1"/>
  <c r="G431" i="13" l="1"/>
  <c r="B431" i="13"/>
  <c r="H431" i="13"/>
  <c r="C431" i="13"/>
  <c r="P431" i="13"/>
  <c r="Q431" i="13"/>
  <c r="K431" i="13"/>
  <c r="AB430" i="13"/>
  <c r="K521" i="16"/>
  <c r="N521" i="16" l="1"/>
  <c r="M521" i="16"/>
  <c r="T521" i="16" s="1"/>
  <c r="F431" i="13"/>
  <c r="E431" i="13"/>
  <c r="M431" i="13"/>
  <c r="N431" i="13"/>
  <c r="O431" i="13" s="1"/>
  <c r="J431" i="13"/>
  <c r="L431" i="13" s="1"/>
  <c r="O521" i="16"/>
  <c r="W521" i="16" s="1"/>
  <c r="R521" i="16" l="1"/>
  <c r="S521" i="16"/>
  <c r="Z521" i="16" s="1"/>
  <c r="S431" i="13"/>
  <c r="T431" i="13"/>
  <c r="R431" i="13"/>
  <c r="X431" i="13"/>
  <c r="V431" i="13"/>
  <c r="W431" i="13"/>
  <c r="Z431" i="13" s="1"/>
  <c r="X521" i="16"/>
  <c r="AA521" i="16" s="1"/>
  <c r="D522" i="16" s="1"/>
  <c r="V521" i="16"/>
  <c r="Y521" i="16" s="1"/>
  <c r="B522" i="16" s="1"/>
  <c r="H522" i="16" l="1"/>
  <c r="C522" i="16"/>
  <c r="F522" i="16" s="1"/>
  <c r="Y431" i="13"/>
  <c r="B432" i="13" s="1"/>
  <c r="G432" i="13"/>
  <c r="C432" i="13"/>
  <c r="H432" i="13"/>
  <c r="AA431" i="13"/>
  <c r="I522" i="16"/>
  <c r="G522" i="16"/>
  <c r="E522" i="16"/>
  <c r="P522" i="16"/>
  <c r="Q522" i="16"/>
  <c r="AB521" i="16"/>
  <c r="J522" i="16" l="1"/>
  <c r="L522" i="16" s="1"/>
  <c r="F432" i="13"/>
  <c r="E432" i="13"/>
  <c r="I432" i="13"/>
  <c r="J432" i="13" s="1"/>
  <c r="L432" i="13" s="1"/>
  <c r="D432" i="13"/>
  <c r="K522" i="16"/>
  <c r="M522" i="16" l="1"/>
  <c r="T522" i="16" s="1"/>
  <c r="N522" i="16"/>
  <c r="O522" i="16" s="1"/>
  <c r="K432" i="13"/>
  <c r="P432" i="13"/>
  <c r="Q432" i="13"/>
  <c r="AB431" i="13"/>
  <c r="X522" i="16" l="1"/>
  <c r="AA522" i="16" s="1"/>
  <c r="W522" i="16"/>
  <c r="V522" i="16"/>
  <c r="Y522" i="16" s="1"/>
  <c r="G523" i="16" s="1"/>
  <c r="S522" i="16"/>
  <c r="R522" i="16"/>
  <c r="N432" i="13"/>
  <c r="O432" i="13" s="1"/>
  <c r="M432" i="13"/>
  <c r="D523" i="16"/>
  <c r="I523" i="16"/>
  <c r="B523" i="16" l="1"/>
  <c r="Z522" i="16"/>
  <c r="R432" i="13"/>
  <c r="S432" i="13"/>
  <c r="T432" i="13"/>
  <c r="W432" i="13"/>
  <c r="X432" i="13"/>
  <c r="V432" i="13"/>
  <c r="Y432" i="13" s="1"/>
  <c r="P523" i="16"/>
  <c r="Q523" i="16"/>
  <c r="AB522" i="16"/>
  <c r="C523" i="16" l="1"/>
  <c r="H523" i="16"/>
  <c r="J523" i="16" s="1"/>
  <c r="L523" i="16" s="1"/>
  <c r="G433" i="13"/>
  <c r="B433" i="13"/>
  <c r="Z432" i="13"/>
  <c r="AA432" i="13"/>
  <c r="K523" i="16" l="1"/>
  <c r="N523" i="16" s="1"/>
  <c r="O523" i="16" s="1"/>
  <c r="X523" i="16" s="1"/>
  <c r="F523" i="16"/>
  <c r="E523" i="16"/>
  <c r="H433" i="13"/>
  <c r="C433" i="13"/>
  <c r="E433" i="13" s="1"/>
  <c r="I433" i="13"/>
  <c r="D433" i="13"/>
  <c r="M523" i="16" l="1"/>
  <c r="T523" i="16" s="1"/>
  <c r="AA523" i="16" s="1"/>
  <c r="R523" i="16"/>
  <c r="S523" i="16"/>
  <c r="F433" i="13"/>
  <c r="Q433" i="13"/>
  <c r="K433" i="13"/>
  <c r="P433" i="13"/>
  <c r="AB432" i="13"/>
  <c r="J433" i="13"/>
  <c r="L433" i="13" s="1"/>
  <c r="V523" i="16"/>
  <c r="Y523" i="16" s="1"/>
  <c r="G524" i="16" s="1"/>
  <c r="W523" i="16"/>
  <c r="Z523" i="16" s="1"/>
  <c r="H524" i="16" s="1"/>
  <c r="I524" i="16" l="1"/>
  <c r="D524" i="16"/>
  <c r="B524" i="16"/>
  <c r="M433" i="13"/>
  <c r="N433" i="13"/>
  <c r="O433" i="13" s="1"/>
  <c r="C524" i="16"/>
  <c r="E524" i="16" s="1"/>
  <c r="J524" i="16"/>
  <c r="L524" i="16" s="1"/>
  <c r="P524" i="16"/>
  <c r="Q524" i="16"/>
  <c r="AB523" i="16"/>
  <c r="F524" i="16"/>
  <c r="V433" i="13" l="1"/>
  <c r="X433" i="13"/>
  <c r="W433" i="13"/>
  <c r="S433" i="13"/>
  <c r="R433" i="13"/>
  <c r="Y433" i="13" s="1"/>
  <c r="T433" i="13"/>
  <c r="K524" i="16"/>
  <c r="Z433" i="13" l="1"/>
  <c r="N524" i="16"/>
  <c r="O524" i="16" s="1"/>
  <c r="X524" i="16" s="1"/>
  <c r="M524" i="16"/>
  <c r="T524" i="16" s="1"/>
  <c r="H434" i="13"/>
  <c r="C434" i="13"/>
  <c r="AA433" i="13"/>
  <c r="B434" i="13"/>
  <c r="E434" i="13" s="1"/>
  <c r="G434" i="13"/>
  <c r="AA524" i="16" l="1"/>
  <c r="S524" i="16"/>
  <c r="R524" i="16"/>
  <c r="D434" i="13"/>
  <c r="I434" i="13"/>
  <c r="F434" i="13"/>
  <c r="J434" i="13"/>
  <c r="L434" i="13" s="1"/>
  <c r="W524" i="16"/>
  <c r="Z524" i="16" s="1"/>
  <c r="C525" i="16" s="1"/>
  <c r="V524" i="16"/>
  <c r="Y524" i="16" s="1"/>
  <c r="G525" i="16" s="1"/>
  <c r="I525" i="16"/>
  <c r="D525" i="16"/>
  <c r="Q434" i="13" l="1"/>
  <c r="P434" i="13"/>
  <c r="K434" i="13"/>
  <c r="AB433" i="13"/>
  <c r="H525" i="16"/>
  <c r="B525" i="16"/>
  <c r="F525" i="16" s="1"/>
  <c r="P525" i="16"/>
  <c r="Q525" i="16"/>
  <c r="AB524" i="16"/>
  <c r="J525" i="16"/>
  <c r="L525" i="16" s="1"/>
  <c r="E525" i="16" l="1"/>
  <c r="N434" i="13"/>
  <c r="O434" i="13" s="1"/>
  <c r="M434" i="13"/>
  <c r="K525" i="16"/>
  <c r="N525" i="16" l="1"/>
  <c r="O525" i="16" s="1"/>
  <c r="V525" i="16" s="1"/>
  <c r="M525" i="16"/>
  <c r="R525" i="16" s="1"/>
  <c r="V434" i="13"/>
  <c r="W434" i="13"/>
  <c r="X434" i="13"/>
  <c r="S434" i="13"/>
  <c r="T434" i="13"/>
  <c r="R434" i="13"/>
  <c r="Z434" i="13" l="1"/>
  <c r="Y525" i="16"/>
  <c r="S525" i="16"/>
  <c r="T525" i="16"/>
  <c r="Y434" i="13"/>
  <c r="C435" i="13"/>
  <c r="H435" i="13"/>
  <c r="B435" i="13"/>
  <c r="G435" i="13"/>
  <c r="AA434" i="13"/>
  <c r="X525" i="16"/>
  <c r="AA525" i="16" s="1"/>
  <c r="I526" i="16" s="1"/>
  <c r="W525" i="16"/>
  <c r="Z525" i="16" s="1"/>
  <c r="C526" i="16" s="1"/>
  <c r="B526" i="16"/>
  <c r="G526" i="16"/>
  <c r="I435" i="13" l="1"/>
  <c r="J435" i="13" s="1"/>
  <c r="L435" i="13" s="1"/>
  <c r="D435" i="13"/>
  <c r="E435" i="13"/>
  <c r="F435" i="13"/>
  <c r="D526" i="16"/>
  <c r="K526" i="16" s="1"/>
  <c r="H526" i="16"/>
  <c r="J526" i="16" s="1"/>
  <c r="L526" i="16" s="1"/>
  <c r="F526" i="16"/>
  <c r="AB525" i="16"/>
  <c r="E526" i="16"/>
  <c r="Q526" i="16" l="1"/>
  <c r="N526" i="16"/>
  <c r="O526" i="16" s="1"/>
  <c r="M526" i="16"/>
  <c r="S526" i="16" s="1"/>
  <c r="P526" i="16"/>
  <c r="P435" i="13"/>
  <c r="K435" i="13"/>
  <c r="Q435" i="13"/>
  <c r="AB434" i="13"/>
  <c r="R526" i="16" l="1"/>
  <c r="T526" i="16"/>
  <c r="M435" i="13"/>
  <c r="N435" i="13"/>
  <c r="O435" i="13" s="1"/>
  <c r="X526" i="16"/>
  <c r="AA526" i="16" s="1"/>
  <c r="W526" i="16"/>
  <c r="Z526" i="16" s="1"/>
  <c r="V526" i="16"/>
  <c r="Y526" i="16" s="1"/>
  <c r="X435" i="13" l="1"/>
  <c r="V435" i="13"/>
  <c r="W435" i="13"/>
  <c r="R435" i="13"/>
  <c r="S435" i="13"/>
  <c r="T435" i="13"/>
  <c r="H527" i="16"/>
  <c r="C527" i="16"/>
  <c r="D527" i="16"/>
  <c r="I527" i="16"/>
  <c r="G527" i="16"/>
  <c r="B527" i="16"/>
  <c r="Z435" i="13" l="1"/>
  <c r="C436" i="13" s="1"/>
  <c r="Y435" i="13"/>
  <c r="B436" i="13"/>
  <c r="G436" i="13"/>
  <c r="AA435" i="13"/>
  <c r="P527" i="16"/>
  <c r="Q527" i="16"/>
  <c r="AB526" i="16"/>
  <c r="E527" i="16"/>
  <c r="F527" i="16"/>
  <c r="J527" i="16"/>
  <c r="L527" i="16" s="1"/>
  <c r="H436" i="13" l="1"/>
  <c r="E436" i="13"/>
  <c r="I436" i="13"/>
  <c r="D436" i="13"/>
  <c r="F436" i="13"/>
  <c r="K527" i="16"/>
  <c r="N527" i="16" l="1"/>
  <c r="M527" i="16"/>
  <c r="T527" i="16" s="1"/>
  <c r="P436" i="13"/>
  <c r="Q436" i="13"/>
  <c r="K436" i="13"/>
  <c r="AB435" i="13"/>
  <c r="J436" i="13"/>
  <c r="L436" i="13" s="1"/>
  <c r="O527" i="16"/>
  <c r="V527" i="16" s="1"/>
  <c r="R527" i="16" l="1"/>
  <c r="Y527" i="16" s="1"/>
  <c r="B528" i="16" s="1"/>
  <c r="S527" i="16"/>
  <c r="N436" i="13"/>
  <c r="O436" i="13" s="1"/>
  <c r="M436" i="13"/>
  <c r="X527" i="16"/>
  <c r="AA527" i="16" s="1"/>
  <c r="I528" i="16" s="1"/>
  <c r="W527" i="16"/>
  <c r="Z527" i="16" s="1"/>
  <c r="H528" i="16" s="1"/>
  <c r="G528" i="16" l="1"/>
  <c r="R436" i="13"/>
  <c r="S436" i="13"/>
  <c r="T436" i="13"/>
  <c r="V436" i="13"/>
  <c r="W436" i="13"/>
  <c r="Z436" i="13" s="1"/>
  <c r="X436" i="13"/>
  <c r="C528" i="16"/>
  <c r="E528" i="16" s="1"/>
  <c r="D528" i="16"/>
  <c r="P528" i="16" s="1"/>
  <c r="J528" i="16"/>
  <c r="L528" i="16" s="1"/>
  <c r="Q528" i="16"/>
  <c r="AB527" i="16"/>
  <c r="AA436" i="13" l="1"/>
  <c r="F528" i="16"/>
  <c r="I437" i="13"/>
  <c r="D437" i="13"/>
  <c r="H437" i="13"/>
  <c r="C437" i="13"/>
  <c r="Y436" i="13"/>
  <c r="K528" i="16"/>
  <c r="N528" i="16" l="1"/>
  <c r="M528" i="16"/>
  <c r="T528" i="16" s="1"/>
  <c r="Q437" i="13"/>
  <c r="P437" i="13"/>
  <c r="AB436" i="13"/>
  <c r="G437" i="13"/>
  <c r="J437" i="13" s="1"/>
  <c r="L437" i="13" s="1"/>
  <c r="B437" i="13"/>
  <c r="O528" i="16"/>
  <c r="W528" i="16" s="1"/>
  <c r="R528" i="16" l="1"/>
  <c r="S528" i="16"/>
  <c r="Z528" i="16" s="1"/>
  <c r="E437" i="13"/>
  <c r="K437" i="13"/>
  <c r="F437" i="13"/>
  <c r="X528" i="16"/>
  <c r="AA528" i="16" s="1"/>
  <c r="I529" i="16" s="1"/>
  <c r="V528" i="16"/>
  <c r="Y528" i="16" s="1"/>
  <c r="G529" i="16" s="1"/>
  <c r="D529" i="16" l="1"/>
  <c r="C529" i="16"/>
  <c r="H529" i="16"/>
  <c r="M437" i="13"/>
  <c r="N437" i="13"/>
  <c r="O437" i="13" s="1"/>
  <c r="B529" i="16"/>
  <c r="F529" i="16" s="1"/>
  <c r="J529" i="16"/>
  <c r="L529" i="16" s="1"/>
  <c r="P529" i="16"/>
  <c r="Q529" i="16"/>
  <c r="AB528" i="16"/>
  <c r="E529" i="16" l="1"/>
  <c r="W437" i="13"/>
  <c r="X437" i="13"/>
  <c r="V437" i="13"/>
  <c r="S437" i="13"/>
  <c r="R437" i="13"/>
  <c r="T437" i="13"/>
  <c r="AA437" i="13" s="1"/>
  <c r="K529" i="16"/>
  <c r="N529" i="16" l="1"/>
  <c r="M529" i="16"/>
  <c r="T529" i="16" s="1"/>
  <c r="Z437" i="13"/>
  <c r="H438" i="13" s="1"/>
  <c r="C438" i="13"/>
  <c r="I438" i="13"/>
  <c r="D438" i="13"/>
  <c r="Y437" i="13"/>
  <c r="O529" i="16"/>
  <c r="W529" i="16" s="1"/>
  <c r="R529" i="16" l="1"/>
  <c r="S529" i="16"/>
  <c r="Z529" i="16" s="1"/>
  <c r="Q438" i="13"/>
  <c r="P438" i="13"/>
  <c r="AB437" i="13"/>
  <c r="G438" i="13"/>
  <c r="J438" i="13" s="1"/>
  <c r="L438" i="13" s="1"/>
  <c r="B438" i="13"/>
  <c r="F438" i="13" s="1"/>
  <c r="V529" i="16"/>
  <c r="Y529" i="16" s="1"/>
  <c r="G530" i="16" s="1"/>
  <c r="X529" i="16"/>
  <c r="AA529" i="16" s="1"/>
  <c r="I530" i="16" s="1"/>
  <c r="B530" i="16" l="1"/>
  <c r="C530" i="16"/>
  <c r="F530" i="16" s="1"/>
  <c r="H530" i="16"/>
  <c r="K438" i="13"/>
  <c r="E438" i="13"/>
  <c r="D530" i="16"/>
  <c r="K530" i="16" s="1"/>
  <c r="J530" i="16"/>
  <c r="L530" i="16" s="1"/>
  <c r="AB529" i="16" l="1"/>
  <c r="E530" i="16"/>
  <c r="Q530" i="16"/>
  <c r="M530" i="16"/>
  <c r="T530" i="16" s="1"/>
  <c r="N530" i="16"/>
  <c r="O530" i="16" s="1"/>
  <c r="N438" i="13"/>
  <c r="O438" i="13" s="1"/>
  <c r="M438" i="13"/>
  <c r="P530" i="16"/>
  <c r="S530" i="16" l="1"/>
  <c r="R530" i="16"/>
  <c r="X438" i="13"/>
  <c r="V438" i="13"/>
  <c r="W438" i="13"/>
  <c r="R438" i="13"/>
  <c r="T438" i="13"/>
  <c r="S438" i="13"/>
  <c r="W530" i="16"/>
  <c r="Z530" i="16" s="1"/>
  <c r="X530" i="16"/>
  <c r="AA530" i="16" s="1"/>
  <c r="V530" i="16"/>
  <c r="Y530" i="16" s="1"/>
  <c r="Y438" i="13" l="1"/>
  <c r="AA438" i="13"/>
  <c r="I439" i="13" s="1"/>
  <c r="G439" i="13"/>
  <c r="B439" i="13"/>
  <c r="Z438" i="13"/>
  <c r="D439" i="13"/>
  <c r="D531" i="16"/>
  <c r="I531" i="16"/>
  <c r="H531" i="16"/>
  <c r="C531" i="16"/>
  <c r="G531" i="16"/>
  <c r="B531" i="16"/>
  <c r="H439" i="13" l="1"/>
  <c r="C439" i="13"/>
  <c r="F439" i="13" s="1"/>
  <c r="Q439" i="13"/>
  <c r="P439" i="13"/>
  <c r="K439" i="13"/>
  <c r="AB438" i="13"/>
  <c r="J439" i="13"/>
  <c r="L439" i="13" s="1"/>
  <c r="F531" i="16"/>
  <c r="E531" i="16"/>
  <c r="J531" i="16"/>
  <c r="L531" i="16" s="1"/>
  <c r="P531" i="16"/>
  <c r="Q531" i="16"/>
  <c r="K531" i="16"/>
  <c r="AB530" i="16"/>
  <c r="N531" i="16" l="1"/>
  <c r="M531" i="16"/>
  <c r="R531" i="16" s="1"/>
  <c r="E439" i="13"/>
  <c r="M439" i="13"/>
  <c r="N439" i="13"/>
  <c r="O439" i="13" s="1"/>
  <c r="O531" i="16"/>
  <c r="T531" i="16" l="1"/>
  <c r="S531" i="16"/>
  <c r="X439" i="13"/>
  <c r="V439" i="13"/>
  <c r="W439" i="13"/>
  <c r="R439" i="13"/>
  <c r="S439" i="13"/>
  <c r="T439" i="13"/>
  <c r="AA439" i="13" s="1"/>
  <c r="V531" i="16"/>
  <c r="Y531" i="16" s="1"/>
  <c r="W531" i="16"/>
  <c r="Z531" i="16" s="1"/>
  <c r="X531" i="16"/>
  <c r="AA531" i="16" s="1"/>
  <c r="Y439" i="13" l="1"/>
  <c r="B440" i="13"/>
  <c r="G440" i="13"/>
  <c r="D440" i="13"/>
  <c r="I440" i="13"/>
  <c r="Z439" i="13"/>
  <c r="D532" i="16"/>
  <c r="I532" i="16"/>
  <c r="H532" i="16"/>
  <c r="C532" i="16"/>
  <c r="B532" i="16"/>
  <c r="G532" i="16"/>
  <c r="Q440" i="13" l="1"/>
  <c r="P440" i="13"/>
  <c r="K440" i="13"/>
  <c r="AB439" i="13"/>
  <c r="C440" i="13"/>
  <c r="F440" i="13" s="1"/>
  <c r="H440" i="13"/>
  <c r="J440" i="13" s="1"/>
  <c r="L440" i="13" s="1"/>
  <c r="F532" i="16"/>
  <c r="J532" i="16"/>
  <c r="L532" i="16" s="1"/>
  <c r="E532" i="16"/>
  <c r="P532" i="16"/>
  <c r="Q532" i="16"/>
  <c r="K532" i="16"/>
  <c r="AB531" i="16"/>
  <c r="N532" i="16" l="1"/>
  <c r="O532" i="16" s="1"/>
  <c r="M532" i="16"/>
  <c r="S532" i="16" s="1"/>
  <c r="N440" i="13"/>
  <c r="O440" i="13" s="1"/>
  <c r="M440" i="13"/>
  <c r="E440" i="13"/>
  <c r="R532" i="16"/>
  <c r="T532" i="16"/>
  <c r="S440" i="13" l="1"/>
  <c r="R440" i="13"/>
  <c r="T440" i="13"/>
  <c r="V440" i="13"/>
  <c r="W440" i="13"/>
  <c r="Z440" i="13" s="1"/>
  <c r="X440" i="13"/>
  <c r="W532" i="16"/>
  <c r="Z532" i="16" s="1"/>
  <c r="X532" i="16"/>
  <c r="AA532" i="16" s="1"/>
  <c r="V532" i="16"/>
  <c r="Y532" i="16" s="1"/>
  <c r="AA440" i="13" l="1"/>
  <c r="Y440" i="13"/>
  <c r="C441" i="13"/>
  <c r="H441" i="13"/>
  <c r="G533" i="16"/>
  <c r="B533" i="16"/>
  <c r="C533" i="16"/>
  <c r="H533" i="16"/>
  <c r="D533" i="16"/>
  <c r="I533" i="16"/>
  <c r="B441" i="13" l="1"/>
  <c r="G441" i="13"/>
  <c r="D441" i="13"/>
  <c r="I441" i="13"/>
  <c r="E533" i="16"/>
  <c r="F533" i="16"/>
  <c r="P533" i="16"/>
  <c r="Q533" i="16"/>
  <c r="AB532" i="16"/>
  <c r="J533" i="16"/>
  <c r="L533" i="16" s="1"/>
  <c r="E441" i="13" l="1"/>
  <c r="J441" i="13"/>
  <c r="L441" i="13" s="1"/>
  <c r="F441" i="13"/>
  <c r="AB440" i="13"/>
  <c r="P441" i="13"/>
  <c r="Q441" i="13"/>
  <c r="K441" i="13"/>
  <c r="K533" i="16"/>
  <c r="N533" i="16" l="1"/>
  <c r="O533" i="16" s="1"/>
  <c r="W533" i="16" s="1"/>
  <c r="M533" i="16"/>
  <c r="R533" i="16" s="1"/>
  <c r="M441" i="13"/>
  <c r="N441" i="13"/>
  <c r="O441" i="13" s="1"/>
  <c r="S533" i="16" l="1"/>
  <c r="T533" i="16"/>
  <c r="V441" i="13"/>
  <c r="W441" i="13"/>
  <c r="X441" i="13"/>
  <c r="R441" i="13"/>
  <c r="S441" i="13"/>
  <c r="T441" i="13"/>
  <c r="V533" i="16"/>
  <c r="Y533" i="16" s="1"/>
  <c r="B534" i="16" s="1"/>
  <c r="Z533" i="16"/>
  <c r="H534" i="16" s="1"/>
  <c r="X533" i="16"/>
  <c r="AA533" i="16" s="1"/>
  <c r="D534" i="16" s="1"/>
  <c r="Z441" i="13" l="1"/>
  <c r="Y441" i="13"/>
  <c r="B442" i="13" s="1"/>
  <c r="G534" i="16"/>
  <c r="G442" i="13"/>
  <c r="AA441" i="13"/>
  <c r="C442" i="13"/>
  <c r="H442" i="13"/>
  <c r="I534" i="16"/>
  <c r="C534" i="16"/>
  <c r="F534" i="16" s="1"/>
  <c r="J534" i="16"/>
  <c r="L534" i="16" s="1"/>
  <c r="P534" i="16"/>
  <c r="Q534" i="16"/>
  <c r="AB533" i="16"/>
  <c r="E534" i="16"/>
  <c r="F442" i="13" l="1"/>
  <c r="I442" i="13"/>
  <c r="J442" i="13" s="1"/>
  <c r="L442" i="13" s="1"/>
  <c r="D442" i="13"/>
  <c r="E442" i="13"/>
  <c r="K534" i="16"/>
  <c r="M534" i="16" l="1"/>
  <c r="R534" i="16" s="1"/>
  <c r="N534" i="16"/>
  <c r="O534" i="16" s="1"/>
  <c r="X534" i="16" s="1"/>
  <c r="Q442" i="13"/>
  <c r="P442" i="13"/>
  <c r="K442" i="13"/>
  <c r="AB441" i="13"/>
  <c r="S534" i="16" l="1"/>
  <c r="T534" i="16"/>
  <c r="AA534" i="16" s="1"/>
  <c r="N442" i="13"/>
  <c r="O442" i="13" s="1"/>
  <c r="M442" i="13"/>
  <c r="V534" i="16"/>
  <c r="Y534" i="16" s="1"/>
  <c r="B535" i="16" s="1"/>
  <c r="W534" i="16"/>
  <c r="Z534" i="16" s="1"/>
  <c r="H535" i="16" s="1"/>
  <c r="D535" i="16" l="1"/>
  <c r="P535" i="16" s="1"/>
  <c r="I535" i="16"/>
  <c r="S442" i="13"/>
  <c r="T442" i="13"/>
  <c r="R442" i="13"/>
  <c r="V442" i="13"/>
  <c r="W442" i="13"/>
  <c r="Z442" i="13" s="1"/>
  <c r="X442" i="13"/>
  <c r="AA442" i="13" s="1"/>
  <c r="G535" i="16"/>
  <c r="J535" i="16" s="1"/>
  <c r="L535" i="16" s="1"/>
  <c r="C535" i="16"/>
  <c r="F535" i="16" s="1"/>
  <c r="Q535" i="16"/>
  <c r="AB534" i="16"/>
  <c r="E535" i="16" l="1"/>
  <c r="Y442" i="13"/>
  <c r="I443" i="13"/>
  <c r="D443" i="13"/>
  <c r="H443" i="13"/>
  <c r="C443" i="13"/>
  <c r="K535" i="16"/>
  <c r="N535" i="16" l="1"/>
  <c r="M535" i="16"/>
  <c r="S535" i="16" s="1"/>
  <c r="AB442" i="13"/>
  <c r="Q443" i="13"/>
  <c r="P443" i="13"/>
  <c r="B443" i="13"/>
  <c r="E443" i="13" s="1"/>
  <c r="G443" i="13"/>
  <c r="K443" i="13" s="1"/>
  <c r="O535" i="16"/>
  <c r="W535" i="16" s="1"/>
  <c r="R535" i="16" l="1"/>
  <c r="Z535" i="16"/>
  <c r="T535" i="16"/>
  <c r="M443" i="13"/>
  <c r="N443" i="13"/>
  <c r="O443" i="13" s="1"/>
  <c r="J443" i="13"/>
  <c r="L443" i="13" s="1"/>
  <c r="F443" i="13"/>
  <c r="V535" i="16"/>
  <c r="Y535" i="16" s="1"/>
  <c r="B536" i="16" s="1"/>
  <c r="X535" i="16"/>
  <c r="H536" i="16"/>
  <c r="C536" i="16"/>
  <c r="G536" i="16" l="1"/>
  <c r="AA535" i="16"/>
  <c r="D536" i="16" s="1"/>
  <c r="Q536" i="16" s="1"/>
  <c r="V443" i="13"/>
  <c r="W443" i="13"/>
  <c r="X443" i="13"/>
  <c r="S443" i="13"/>
  <c r="R443" i="13"/>
  <c r="T443" i="13"/>
  <c r="F536" i="16"/>
  <c r="E536" i="16"/>
  <c r="AB535" i="16"/>
  <c r="Z443" i="13" l="1"/>
  <c r="P536" i="16"/>
  <c r="I536" i="16"/>
  <c r="J536" i="16" s="1"/>
  <c r="L536" i="16" s="1"/>
  <c r="Y443" i="13"/>
  <c r="B444" i="13" s="1"/>
  <c r="E444" i="13" s="1"/>
  <c r="H444" i="13"/>
  <c r="C444" i="13"/>
  <c r="AA443" i="13"/>
  <c r="K536" i="16"/>
  <c r="N536" i="16" l="1"/>
  <c r="M536" i="16"/>
  <c r="R536" i="16" s="1"/>
  <c r="G444" i="13"/>
  <c r="D444" i="13"/>
  <c r="I444" i="13"/>
  <c r="F444" i="13"/>
  <c r="O536" i="16"/>
  <c r="W536" i="16" s="1"/>
  <c r="S536" i="16" l="1"/>
  <c r="Z536" i="16" s="1"/>
  <c r="T536" i="16"/>
  <c r="Q444" i="13"/>
  <c r="K444" i="13"/>
  <c r="P444" i="13"/>
  <c r="AB443" i="13"/>
  <c r="J444" i="13"/>
  <c r="L444" i="13" s="1"/>
  <c r="X536" i="16"/>
  <c r="AA536" i="16" s="1"/>
  <c r="I537" i="16" s="1"/>
  <c r="V536" i="16"/>
  <c r="Y536" i="16" s="1"/>
  <c r="B537" i="16" s="1"/>
  <c r="C537" i="16" l="1"/>
  <c r="H537" i="16"/>
  <c r="D537" i="16"/>
  <c r="Q537" i="16" s="1"/>
  <c r="N444" i="13"/>
  <c r="O444" i="13" s="1"/>
  <c r="M444" i="13"/>
  <c r="G537" i="16"/>
  <c r="P537" i="16"/>
  <c r="AB536" i="16"/>
  <c r="J537" i="16"/>
  <c r="L537" i="16" s="1"/>
  <c r="E537" i="16"/>
  <c r="F537" i="16"/>
  <c r="K537" i="16" l="1"/>
  <c r="N537" i="16" s="1"/>
  <c r="O537" i="16" s="1"/>
  <c r="M537" i="16"/>
  <c r="S537" i="16" s="1"/>
  <c r="S444" i="13"/>
  <c r="T444" i="13"/>
  <c r="R444" i="13"/>
  <c r="V444" i="13"/>
  <c r="X444" i="13"/>
  <c r="AA444" i="13" s="1"/>
  <c r="W444" i="13"/>
  <c r="T537" i="16" l="1"/>
  <c r="R537" i="16"/>
  <c r="Z444" i="13"/>
  <c r="C445" i="13" s="1"/>
  <c r="Y444" i="13"/>
  <c r="D445" i="13"/>
  <c r="I445" i="13"/>
  <c r="V537" i="16"/>
  <c r="Y537" i="16" s="1"/>
  <c r="W537" i="16"/>
  <c r="Z537" i="16" s="1"/>
  <c r="X537" i="16"/>
  <c r="AA537" i="16" s="1"/>
  <c r="H445" i="13" l="1"/>
  <c r="P445" i="13"/>
  <c r="Q445" i="13"/>
  <c r="AB444" i="13"/>
  <c r="B445" i="13"/>
  <c r="E445" i="13" s="1"/>
  <c r="G445" i="13"/>
  <c r="J445" i="13" s="1"/>
  <c r="L445" i="13" s="1"/>
  <c r="I538" i="16"/>
  <c r="D538" i="16"/>
  <c r="H538" i="16"/>
  <c r="C538" i="16"/>
  <c r="G538" i="16"/>
  <c r="B538" i="16"/>
  <c r="K445" i="13" l="1"/>
  <c r="F445" i="13"/>
  <c r="F538" i="16"/>
  <c r="E538" i="16"/>
  <c r="P538" i="16"/>
  <c r="Q538" i="16"/>
  <c r="AB537" i="16"/>
  <c r="J538" i="16"/>
  <c r="L538" i="16" s="1"/>
  <c r="M445" i="13" l="1"/>
  <c r="N445" i="13"/>
  <c r="O445" i="13" s="1"/>
  <c r="K538" i="16"/>
  <c r="M538" i="16" l="1"/>
  <c r="R538" i="16" s="1"/>
  <c r="N538" i="16"/>
  <c r="O538" i="16" s="1"/>
  <c r="V445" i="13"/>
  <c r="X445" i="13"/>
  <c r="W445" i="13"/>
  <c r="Z445" i="13" s="1"/>
  <c r="T445" i="13"/>
  <c r="R445" i="13"/>
  <c r="Y445" i="13" s="1"/>
  <c r="S445" i="13"/>
  <c r="T538" i="16" l="1"/>
  <c r="X538" i="16"/>
  <c r="AA538" i="16" s="1"/>
  <c r="V538" i="16"/>
  <c r="Y538" i="16" s="1"/>
  <c r="B539" i="16" s="1"/>
  <c r="W538" i="16"/>
  <c r="Z538" i="16" s="1"/>
  <c r="H539" i="16" s="1"/>
  <c r="S538" i="16"/>
  <c r="C446" i="13"/>
  <c r="H446" i="13"/>
  <c r="AA445" i="13"/>
  <c r="G446" i="13"/>
  <c r="B446" i="13"/>
  <c r="D539" i="16" l="1"/>
  <c r="I539" i="16"/>
  <c r="C539" i="16"/>
  <c r="G539" i="16"/>
  <c r="J539" i="16" s="1"/>
  <c r="L539" i="16" s="1"/>
  <c r="I446" i="13"/>
  <c r="J446" i="13" s="1"/>
  <c r="L446" i="13" s="1"/>
  <c r="D446" i="13"/>
  <c r="E446" i="13"/>
  <c r="F446" i="13"/>
  <c r="E539" i="16"/>
  <c r="P539" i="16"/>
  <c r="Q539" i="16"/>
  <c r="K539" i="16"/>
  <c r="AB538" i="16"/>
  <c r="F539" i="16"/>
  <c r="N539" i="16" l="1"/>
  <c r="O539" i="16" s="1"/>
  <c r="M539" i="16"/>
  <c r="T539" i="16" s="1"/>
  <c r="P446" i="13"/>
  <c r="Q446" i="13"/>
  <c r="K446" i="13"/>
  <c r="AB445" i="13"/>
  <c r="S539" i="16" l="1"/>
  <c r="R539" i="16"/>
  <c r="N446" i="13"/>
  <c r="O446" i="13" s="1"/>
  <c r="M446" i="13"/>
  <c r="V539" i="16"/>
  <c r="X539" i="16"/>
  <c r="AA539" i="16" s="1"/>
  <c r="W539" i="16"/>
  <c r="Z539" i="16" s="1"/>
  <c r="Y539" i="16" l="1"/>
  <c r="G540" i="16" s="1"/>
  <c r="W446" i="13"/>
  <c r="X446" i="13"/>
  <c r="V446" i="13"/>
  <c r="R446" i="13"/>
  <c r="S446" i="13"/>
  <c r="Z446" i="13" s="1"/>
  <c r="T446" i="13"/>
  <c r="H540" i="16"/>
  <c r="C540" i="16"/>
  <c r="B540" i="16"/>
  <c r="I540" i="16"/>
  <c r="D540" i="16"/>
  <c r="AA446" i="13" l="1"/>
  <c r="I447" i="13" s="1"/>
  <c r="Y446" i="13"/>
  <c r="D447" i="13"/>
  <c r="H447" i="13"/>
  <c r="C447" i="13"/>
  <c r="J540" i="16"/>
  <c r="L540" i="16" s="1"/>
  <c r="E540" i="16"/>
  <c r="P540" i="16"/>
  <c r="Q540" i="16"/>
  <c r="K540" i="16"/>
  <c r="AB539" i="16"/>
  <c r="F540" i="16"/>
  <c r="N540" i="16" l="1"/>
  <c r="O540" i="16" s="1"/>
  <c r="M540" i="16"/>
  <c r="R540" i="16" s="1"/>
  <c r="P447" i="13"/>
  <c r="Q447" i="13"/>
  <c r="AB446" i="13"/>
  <c r="B447" i="13"/>
  <c r="G447" i="13"/>
  <c r="J447" i="13" s="1"/>
  <c r="L447" i="13" s="1"/>
  <c r="K447" i="13" l="1"/>
  <c r="S540" i="16"/>
  <c r="T540" i="16"/>
  <c r="E447" i="13"/>
  <c r="M447" i="13"/>
  <c r="N447" i="13"/>
  <c r="O447" i="13" s="1"/>
  <c r="F447" i="13"/>
  <c r="W540" i="16"/>
  <c r="Z540" i="16" s="1"/>
  <c r="X540" i="16"/>
  <c r="AA540" i="16" s="1"/>
  <c r="V540" i="16"/>
  <c r="Y540" i="16" s="1"/>
  <c r="R447" i="13" l="1"/>
  <c r="T447" i="13"/>
  <c r="S447" i="13"/>
  <c r="X447" i="13"/>
  <c r="V447" i="13"/>
  <c r="W447" i="13"/>
  <c r="G541" i="16"/>
  <c r="B541" i="16"/>
  <c r="H541" i="16"/>
  <c r="C541" i="16"/>
  <c r="D541" i="16"/>
  <c r="I541" i="16"/>
  <c r="Z447" i="13" l="1"/>
  <c r="AA447" i="13"/>
  <c r="Y447" i="13"/>
  <c r="F541" i="16"/>
  <c r="E541" i="16"/>
  <c r="P541" i="16"/>
  <c r="Q541" i="16"/>
  <c r="AB540" i="16"/>
  <c r="J541" i="16"/>
  <c r="L541" i="16" s="1"/>
  <c r="G448" i="13" l="1"/>
  <c r="B448" i="13"/>
  <c r="I448" i="13"/>
  <c r="D448" i="13"/>
  <c r="H448" i="13"/>
  <c r="C448" i="13"/>
  <c r="K541" i="16"/>
  <c r="N541" i="16" l="1"/>
  <c r="O541" i="16" s="1"/>
  <c r="M541" i="16"/>
  <c r="S541" i="16" s="1"/>
  <c r="E448" i="13"/>
  <c r="AB447" i="13"/>
  <c r="P448" i="13"/>
  <c r="Q448" i="13"/>
  <c r="K448" i="13"/>
  <c r="F448" i="13"/>
  <c r="J448" i="13"/>
  <c r="L448" i="13" s="1"/>
  <c r="R541" i="16" l="1"/>
  <c r="X541" i="16"/>
  <c r="AA541" i="16" s="1"/>
  <c r="I542" i="16" s="1"/>
  <c r="W541" i="16"/>
  <c r="Z541" i="16" s="1"/>
  <c r="H542" i="16" s="1"/>
  <c r="V541" i="16"/>
  <c r="T541" i="16"/>
  <c r="N448" i="13"/>
  <c r="O448" i="13" s="1"/>
  <c r="M448" i="13"/>
  <c r="Y541" i="16"/>
  <c r="G542" i="16" s="1"/>
  <c r="B542" i="16" l="1"/>
  <c r="D542" i="16"/>
  <c r="X448" i="13"/>
  <c r="V448" i="13"/>
  <c r="W448" i="13"/>
  <c r="S448" i="13"/>
  <c r="Z448" i="13" s="1"/>
  <c r="R448" i="13"/>
  <c r="T448" i="13"/>
  <c r="C542" i="16"/>
  <c r="E542" i="16" s="1"/>
  <c r="P542" i="16"/>
  <c r="Q542" i="16"/>
  <c r="AB541" i="16"/>
  <c r="J542" i="16"/>
  <c r="L542" i="16" s="1"/>
  <c r="AA448" i="13" l="1"/>
  <c r="F542" i="16"/>
  <c r="H449" i="13"/>
  <c r="C449" i="13"/>
  <c r="D449" i="13"/>
  <c r="I449" i="13"/>
  <c r="Y448" i="13"/>
  <c r="K542" i="16"/>
  <c r="M542" i="16" l="1"/>
  <c r="R542" i="16" s="1"/>
  <c r="N542" i="16"/>
  <c r="O542" i="16" s="1"/>
  <c r="Q449" i="13"/>
  <c r="P449" i="13"/>
  <c r="AB448" i="13"/>
  <c r="B449" i="13"/>
  <c r="F449" i="13" s="1"/>
  <c r="G449" i="13"/>
  <c r="J449" i="13" s="1"/>
  <c r="L449" i="13" s="1"/>
  <c r="W542" i="16" l="1"/>
  <c r="X542" i="16"/>
  <c r="AA542" i="16" s="1"/>
  <c r="V542" i="16"/>
  <c r="Y542" i="16" s="1"/>
  <c r="S542" i="16"/>
  <c r="T542" i="16"/>
  <c r="K449" i="13"/>
  <c r="M449" i="13" s="1"/>
  <c r="E449" i="13"/>
  <c r="Z542" i="16"/>
  <c r="C543" i="16" s="1"/>
  <c r="B543" i="16" l="1"/>
  <c r="G543" i="16"/>
  <c r="D543" i="16"/>
  <c r="AB542" i="16" s="1"/>
  <c r="I543" i="16"/>
  <c r="N449" i="13"/>
  <c r="O449" i="13" s="1"/>
  <c r="W449" i="13" s="1"/>
  <c r="R449" i="13"/>
  <c r="T449" i="13"/>
  <c r="S449" i="13"/>
  <c r="H543" i="16"/>
  <c r="F543" i="16"/>
  <c r="E543" i="16"/>
  <c r="P543" i="16" l="1"/>
  <c r="K543" i="16"/>
  <c r="M543" i="16" s="1"/>
  <c r="T543" i="16" s="1"/>
  <c r="Q543" i="16"/>
  <c r="N543" i="16"/>
  <c r="J543" i="16"/>
  <c r="L543" i="16" s="1"/>
  <c r="V449" i="13"/>
  <c r="Y449" i="13" s="1"/>
  <c r="G450" i="13" s="1"/>
  <c r="X449" i="13"/>
  <c r="AA449" i="13" s="1"/>
  <c r="D450" i="13" s="1"/>
  <c r="Z449" i="13"/>
  <c r="O543" i="16"/>
  <c r="I450" i="13" l="1"/>
  <c r="S543" i="16"/>
  <c r="R543" i="16"/>
  <c r="B450" i="13"/>
  <c r="P450" i="13"/>
  <c r="Q450" i="13"/>
  <c r="AB449" i="13"/>
  <c r="H450" i="13"/>
  <c r="J450" i="13" s="1"/>
  <c r="L450" i="13" s="1"/>
  <c r="C450" i="13"/>
  <c r="V543" i="16"/>
  <c r="W543" i="16"/>
  <c r="Z543" i="16" s="1"/>
  <c r="X543" i="16"/>
  <c r="AA543" i="16" s="1"/>
  <c r="Y543" i="16" l="1"/>
  <c r="K450" i="13"/>
  <c r="F450" i="13"/>
  <c r="E450" i="13"/>
  <c r="I544" i="16"/>
  <c r="D544" i="16"/>
  <c r="H544" i="16"/>
  <c r="C544" i="16"/>
  <c r="B544" i="16"/>
  <c r="G544" i="16"/>
  <c r="N450" i="13" l="1"/>
  <c r="O450" i="13" s="1"/>
  <c r="M450" i="13"/>
  <c r="F544" i="16"/>
  <c r="J544" i="16"/>
  <c r="L544" i="16" s="1"/>
  <c r="P544" i="16"/>
  <c r="Q544" i="16"/>
  <c r="AB543" i="16"/>
  <c r="E544" i="16"/>
  <c r="W450" i="13" l="1"/>
  <c r="X450" i="13"/>
  <c r="V450" i="13"/>
  <c r="R450" i="13"/>
  <c r="T450" i="13"/>
  <c r="S450" i="13"/>
  <c r="K544" i="16"/>
  <c r="AA450" i="13" l="1"/>
  <c r="N544" i="16"/>
  <c r="M544" i="16"/>
  <c r="S544" i="16" s="1"/>
  <c r="Y450" i="13"/>
  <c r="G451" i="13" s="1"/>
  <c r="Z450" i="13"/>
  <c r="H451" i="13"/>
  <c r="C451" i="13"/>
  <c r="I451" i="13"/>
  <c r="D451" i="13"/>
  <c r="O544" i="16"/>
  <c r="B451" i="13" l="1"/>
  <c r="R544" i="16"/>
  <c r="T544" i="16"/>
  <c r="P451" i="13"/>
  <c r="K451" i="13"/>
  <c r="Q451" i="13"/>
  <c r="AB450" i="13"/>
  <c r="F451" i="13"/>
  <c r="E451" i="13"/>
  <c r="J451" i="13"/>
  <c r="L451" i="13" s="1"/>
  <c r="X544" i="16"/>
  <c r="AA544" i="16" s="1"/>
  <c r="W544" i="16"/>
  <c r="Z544" i="16" s="1"/>
  <c r="V544" i="16"/>
  <c r="Y544" i="16" s="1"/>
  <c r="M451" i="13" l="1"/>
  <c r="N451" i="13"/>
  <c r="O451" i="13" s="1"/>
  <c r="G545" i="16"/>
  <c r="B545" i="16"/>
  <c r="C545" i="16"/>
  <c r="H545" i="16"/>
  <c r="I545" i="16"/>
  <c r="D545" i="16"/>
  <c r="W451" i="13" l="1"/>
  <c r="V451" i="13"/>
  <c r="X451" i="13"/>
  <c r="R451" i="13"/>
  <c r="Y451" i="13" s="1"/>
  <c r="T451" i="13"/>
  <c r="S451" i="13"/>
  <c r="Z451" i="13" s="1"/>
  <c r="P545" i="16"/>
  <c r="Q545" i="16"/>
  <c r="AB544" i="16"/>
  <c r="F545" i="16"/>
  <c r="E545" i="16"/>
  <c r="J545" i="16"/>
  <c r="L545" i="16" s="1"/>
  <c r="G452" i="13" l="1"/>
  <c r="B452" i="13"/>
  <c r="C452" i="13"/>
  <c r="H452" i="13"/>
  <c r="AA451" i="13"/>
  <c r="K545" i="16"/>
  <c r="N545" i="16" l="1"/>
  <c r="M545" i="16"/>
  <c r="R545" i="16" s="1"/>
  <c r="F452" i="13"/>
  <c r="E452" i="13"/>
  <c r="D452" i="13"/>
  <c r="I452" i="13"/>
  <c r="J452" i="13" s="1"/>
  <c r="L452" i="13" s="1"/>
  <c r="O545" i="16"/>
  <c r="S545" i="16" l="1"/>
  <c r="T545" i="16"/>
  <c r="Q452" i="13"/>
  <c r="P452" i="13"/>
  <c r="K452" i="13"/>
  <c r="AB451" i="13"/>
  <c r="V545" i="16"/>
  <c r="Y545" i="16" s="1"/>
  <c r="W545" i="16"/>
  <c r="Z545" i="16" s="1"/>
  <c r="X545" i="16"/>
  <c r="AA545" i="16" l="1"/>
  <c r="D546" i="16" s="1"/>
  <c r="N452" i="13"/>
  <c r="O452" i="13" s="1"/>
  <c r="M452" i="13"/>
  <c r="I546" i="16"/>
  <c r="C546" i="16"/>
  <c r="H546" i="16"/>
  <c r="G546" i="16"/>
  <c r="B546" i="16"/>
  <c r="V452" i="13" l="1"/>
  <c r="W452" i="13"/>
  <c r="X452" i="13"/>
  <c r="S452" i="13"/>
  <c r="Z452" i="13" s="1"/>
  <c r="R452" i="13"/>
  <c r="Y452" i="13" s="1"/>
  <c r="T452" i="13"/>
  <c r="E546" i="16"/>
  <c r="F546" i="16"/>
  <c r="J546" i="16"/>
  <c r="L546" i="16" s="1"/>
  <c r="P546" i="16"/>
  <c r="Q546" i="16"/>
  <c r="AB545" i="16"/>
  <c r="AA452" i="13" l="1"/>
  <c r="C453" i="13"/>
  <c r="H453" i="13"/>
  <c r="D453" i="13"/>
  <c r="I453" i="13"/>
  <c r="G453" i="13"/>
  <c r="B453" i="13"/>
  <c r="K546" i="16"/>
  <c r="M546" i="16" l="1"/>
  <c r="R546" i="16" s="1"/>
  <c r="N546" i="16"/>
  <c r="O546" i="16" s="1"/>
  <c r="E453" i="13"/>
  <c r="P453" i="13"/>
  <c r="Q453" i="13"/>
  <c r="K453" i="13"/>
  <c r="AB452" i="13"/>
  <c r="J453" i="13"/>
  <c r="L453" i="13" s="1"/>
  <c r="F453" i="13"/>
  <c r="W546" i="16" l="1"/>
  <c r="X546" i="16"/>
  <c r="V546" i="16"/>
  <c r="Y546" i="16" s="1"/>
  <c r="G547" i="16" s="1"/>
  <c r="T546" i="16"/>
  <c r="S546" i="16"/>
  <c r="M453" i="13"/>
  <c r="N453" i="13"/>
  <c r="O453" i="13" s="1"/>
  <c r="Z546" i="16"/>
  <c r="C547" i="16" s="1"/>
  <c r="AA546" i="16" l="1"/>
  <c r="D547" i="16" s="1"/>
  <c r="P547" i="16" s="1"/>
  <c r="X453" i="13"/>
  <c r="W453" i="13"/>
  <c r="V453" i="13"/>
  <c r="R453" i="13"/>
  <c r="S453" i="13"/>
  <c r="T453" i="13"/>
  <c r="AA453" i="13" s="1"/>
  <c r="H547" i="16"/>
  <c r="I547" i="16"/>
  <c r="B547" i="16"/>
  <c r="F547" i="16" s="1"/>
  <c r="AB546" i="16"/>
  <c r="Q547" i="16" l="1"/>
  <c r="Z453" i="13"/>
  <c r="C454" i="13" s="1"/>
  <c r="Y453" i="13"/>
  <c r="D454" i="13"/>
  <c r="I454" i="13"/>
  <c r="J547" i="16"/>
  <c r="L547" i="16" s="1"/>
  <c r="E547" i="16"/>
  <c r="K547" i="16"/>
  <c r="N547" i="16" l="1"/>
  <c r="O547" i="16" s="1"/>
  <c r="M547" i="16"/>
  <c r="R547" i="16" s="1"/>
  <c r="H454" i="13"/>
  <c r="AB453" i="13"/>
  <c r="Q454" i="13"/>
  <c r="P454" i="13"/>
  <c r="G454" i="13"/>
  <c r="J454" i="13" s="1"/>
  <c r="L454" i="13" s="1"/>
  <c r="B454" i="13"/>
  <c r="S547" i="16" l="1"/>
  <c r="T547" i="16"/>
  <c r="K454" i="13"/>
  <c r="E454" i="13"/>
  <c r="F454" i="13"/>
  <c r="V547" i="16"/>
  <c r="Y547" i="16" s="1"/>
  <c r="X547" i="16"/>
  <c r="AA547" i="16" s="1"/>
  <c r="W547" i="16"/>
  <c r="Z547" i="16" s="1"/>
  <c r="N454" i="13" l="1"/>
  <c r="O454" i="13" s="1"/>
  <c r="M454" i="13"/>
  <c r="H548" i="16"/>
  <c r="C548" i="16"/>
  <c r="D548" i="16"/>
  <c r="I548" i="16"/>
  <c r="B548" i="16"/>
  <c r="G548" i="16"/>
  <c r="S454" i="13" l="1"/>
  <c r="T454" i="13"/>
  <c r="V454" i="13"/>
  <c r="Y454" i="13" s="1"/>
  <c r="W454" i="13"/>
  <c r="Z454" i="13" s="1"/>
  <c r="X454" i="13"/>
  <c r="AA454" i="13" s="1"/>
  <c r="R454" i="13"/>
  <c r="P548" i="16"/>
  <c r="Q548" i="16"/>
  <c r="AB547" i="16"/>
  <c r="J548" i="16"/>
  <c r="L548" i="16" s="1"/>
  <c r="F548" i="16"/>
  <c r="E548" i="16"/>
  <c r="H455" i="13" l="1"/>
  <c r="C455" i="13"/>
  <c r="G455" i="13"/>
  <c r="B455" i="13"/>
  <c r="E455" i="13" s="1"/>
  <c r="D455" i="13"/>
  <c r="I455" i="13"/>
  <c r="K548" i="16"/>
  <c r="M548" i="16" l="1"/>
  <c r="N548" i="16"/>
  <c r="O548" i="16" s="1"/>
  <c r="J455" i="13"/>
  <c r="L455" i="13" s="1"/>
  <c r="F455" i="13"/>
  <c r="AB454" i="13"/>
  <c r="P455" i="13"/>
  <c r="Q455" i="13"/>
  <c r="K455" i="13"/>
  <c r="S548" i="16"/>
  <c r="R548" i="16"/>
  <c r="T548" i="16"/>
  <c r="M455" i="13" l="1"/>
  <c r="N455" i="13"/>
  <c r="O455" i="13" s="1"/>
  <c r="W548" i="16"/>
  <c r="Z548" i="16" s="1"/>
  <c r="X548" i="16"/>
  <c r="AA548" i="16" s="1"/>
  <c r="V548" i="16"/>
  <c r="Y548" i="16" s="1"/>
  <c r="V455" i="13" l="1"/>
  <c r="W455" i="13"/>
  <c r="X455" i="13"/>
  <c r="T455" i="13"/>
  <c r="R455" i="13"/>
  <c r="Y455" i="13" s="1"/>
  <c r="S455" i="13"/>
  <c r="Z455" i="13" s="1"/>
  <c r="G549" i="16"/>
  <c r="B549" i="16"/>
  <c r="I549" i="16"/>
  <c r="D549" i="16"/>
  <c r="H549" i="16"/>
  <c r="C549" i="16"/>
  <c r="AA455" i="13" l="1"/>
  <c r="I456" i="13"/>
  <c r="D456" i="13"/>
  <c r="C456" i="13"/>
  <c r="H456" i="13"/>
  <c r="B456" i="13"/>
  <c r="G456" i="13"/>
  <c r="F549" i="16"/>
  <c r="P549" i="16"/>
  <c r="Q549" i="16"/>
  <c r="AB548" i="16"/>
  <c r="E549" i="16"/>
  <c r="J549" i="16"/>
  <c r="L549" i="16" s="1"/>
  <c r="E456" i="13" l="1"/>
  <c r="J456" i="13"/>
  <c r="L456" i="13" s="1"/>
  <c r="F456" i="13"/>
  <c r="Q456" i="13"/>
  <c r="P456" i="13"/>
  <c r="K456" i="13"/>
  <c r="AB455" i="13"/>
  <c r="K549" i="16"/>
  <c r="N549" i="16" l="1"/>
  <c r="M549" i="16"/>
  <c r="T549" i="16" s="1"/>
  <c r="N456" i="13"/>
  <c r="O456" i="13" s="1"/>
  <c r="M456" i="13"/>
  <c r="O549" i="16"/>
  <c r="S549" i="16" l="1"/>
  <c r="R549" i="16"/>
  <c r="W456" i="13"/>
  <c r="V456" i="13"/>
  <c r="X456" i="13"/>
  <c r="S456" i="13"/>
  <c r="R456" i="13"/>
  <c r="T456" i="13"/>
  <c r="V549" i="16"/>
  <c r="Y549" i="16" s="1"/>
  <c r="X549" i="16"/>
  <c r="AA549" i="16" s="1"/>
  <c r="W549" i="16"/>
  <c r="Z549" i="16" s="1"/>
  <c r="Y456" i="13" l="1"/>
  <c r="Z456" i="13"/>
  <c r="H457" i="13"/>
  <c r="C457" i="13"/>
  <c r="F457" i="13" s="1"/>
  <c r="AA456" i="13"/>
  <c r="B457" i="13"/>
  <c r="G457" i="13"/>
  <c r="C550" i="16"/>
  <c r="H550" i="16"/>
  <c r="B550" i="16"/>
  <c r="G550" i="16"/>
  <c r="I550" i="16"/>
  <c r="D550" i="16"/>
  <c r="E457" i="13" l="1"/>
  <c r="I457" i="13"/>
  <c r="J457" i="13" s="1"/>
  <c r="L457" i="13" s="1"/>
  <c r="D457" i="13"/>
  <c r="J550" i="16"/>
  <c r="L550" i="16" s="1"/>
  <c r="P550" i="16"/>
  <c r="Q550" i="16"/>
  <c r="AB549" i="16"/>
  <c r="E550" i="16"/>
  <c r="F550" i="16"/>
  <c r="P457" i="13" l="1"/>
  <c r="Q457" i="13"/>
  <c r="K457" i="13"/>
  <c r="AB456" i="13"/>
  <c r="K550" i="16"/>
  <c r="M550" i="16" l="1"/>
  <c r="R550" i="16" s="1"/>
  <c r="N550" i="16"/>
  <c r="O550" i="16" s="1"/>
  <c r="M457" i="13"/>
  <c r="N457" i="13"/>
  <c r="O457" i="13" s="1"/>
  <c r="S550" i="16" l="1"/>
  <c r="T550" i="16"/>
  <c r="X550" i="16"/>
  <c r="W550" i="16"/>
  <c r="Z550" i="16" s="1"/>
  <c r="C551" i="16" s="1"/>
  <c r="V550" i="16"/>
  <c r="W457" i="13"/>
  <c r="V457" i="13"/>
  <c r="X457" i="13"/>
  <c r="S457" i="13"/>
  <c r="Z457" i="13" s="1"/>
  <c r="R457" i="13"/>
  <c r="T457" i="13"/>
  <c r="AA550" i="16"/>
  <c r="I551" i="16" s="1"/>
  <c r="Y550" i="16"/>
  <c r="G551" i="16" s="1"/>
  <c r="D551" i="16" l="1"/>
  <c r="H551" i="16"/>
  <c r="J551" i="16" s="1"/>
  <c r="L551" i="16" s="1"/>
  <c r="B551" i="16"/>
  <c r="F551" i="16" s="1"/>
  <c r="Y457" i="13"/>
  <c r="B458" i="13" s="1"/>
  <c r="C458" i="13"/>
  <c r="H458" i="13"/>
  <c r="AA457" i="13"/>
  <c r="G458" i="13"/>
  <c r="P551" i="16"/>
  <c r="Q551" i="16"/>
  <c r="AB550" i="16"/>
  <c r="E551" i="16"/>
  <c r="I458" i="13" l="1"/>
  <c r="J458" i="13" s="1"/>
  <c r="L458" i="13" s="1"/>
  <c r="D458" i="13"/>
  <c r="F458" i="13"/>
  <c r="E458" i="13"/>
  <c r="K551" i="16"/>
  <c r="N551" i="16" l="1"/>
  <c r="O551" i="16" s="1"/>
  <c r="M551" i="16"/>
  <c r="R551" i="16" s="1"/>
  <c r="P458" i="13"/>
  <c r="Q458" i="13"/>
  <c r="K458" i="13"/>
  <c r="AB457" i="13"/>
  <c r="X551" i="16" l="1"/>
  <c r="V551" i="16"/>
  <c r="Y551" i="16" s="1"/>
  <c r="G552" i="16" s="1"/>
  <c r="W551" i="16"/>
  <c r="T551" i="16"/>
  <c r="S551" i="16"/>
  <c r="N458" i="13"/>
  <c r="O458" i="13" s="1"/>
  <c r="M458" i="13"/>
  <c r="Z551" i="16" l="1"/>
  <c r="C552" i="16" s="1"/>
  <c r="AA551" i="16"/>
  <c r="W458" i="13"/>
  <c r="V458" i="13"/>
  <c r="X458" i="13"/>
  <c r="T458" i="13"/>
  <c r="R458" i="13"/>
  <c r="S458" i="13"/>
  <c r="Z458" i="13" s="1"/>
  <c r="H552" i="16"/>
  <c r="B552" i="16"/>
  <c r="F552" i="16" s="1"/>
  <c r="AA458" i="13" l="1"/>
  <c r="I552" i="16"/>
  <c r="J552" i="16" s="1"/>
  <c r="L552" i="16" s="1"/>
  <c r="D552" i="16"/>
  <c r="I459" i="13"/>
  <c r="D459" i="13"/>
  <c r="H459" i="13"/>
  <c r="C459" i="13"/>
  <c r="Y458" i="13"/>
  <c r="E552" i="16"/>
  <c r="P552" i="16" l="1"/>
  <c r="Q552" i="16"/>
  <c r="AB551" i="16"/>
  <c r="K552" i="16"/>
  <c r="Q459" i="13"/>
  <c r="P459" i="13"/>
  <c r="AB458" i="13"/>
  <c r="B459" i="13"/>
  <c r="E459" i="13" s="1"/>
  <c r="G459" i="13"/>
  <c r="K459" i="13" s="1"/>
  <c r="M552" i="16" l="1"/>
  <c r="N552" i="16"/>
  <c r="O552" i="16" s="1"/>
  <c r="M459" i="13"/>
  <c r="N459" i="13"/>
  <c r="O459" i="13" s="1"/>
  <c r="J459" i="13"/>
  <c r="L459" i="13" s="1"/>
  <c r="F459" i="13"/>
  <c r="X552" i="16" l="1"/>
  <c r="W552" i="16"/>
  <c r="V552" i="16"/>
  <c r="S552" i="16"/>
  <c r="T552" i="16"/>
  <c r="AA552" i="16" s="1"/>
  <c r="R552" i="16"/>
  <c r="Y552" i="16" s="1"/>
  <c r="B553" i="16" s="1"/>
  <c r="V459" i="13"/>
  <c r="W459" i="13"/>
  <c r="X459" i="13"/>
  <c r="S459" i="13"/>
  <c r="T459" i="13"/>
  <c r="R459" i="13"/>
  <c r="Y459" i="13" s="1"/>
  <c r="Z552" i="16" l="1"/>
  <c r="G553" i="16"/>
  <c r="C553" i="16"/>
  <c r="F553" i="16" s="1"/>
  <c r="H553" i="16"/>
  <c r="I553" i="16"/>
  <c r="D553" i="16"/>
  <c r="Z459" i="13"/>
  <c r="B460" i="13"/>
  <c r="G460" i="13"/>
  <c r="AA459" i="13"/>
  <c r="Q553" i="16" l="1"/>
  <c r="AB552" i="16"/>
  <c r="P553" i="16"/>
  <c r="J553" i="16"/>
  <c r="L553" i="16" s="1"/>
  <c r="K553" i="16"/>
  <c r="E553" i="16"/>
  <c r="I460" i="13"/>
  <c r="D460" i="13"/>
  <c r="H460" i="13"/>
  <c r="C460" i="13"/>
  <c r="J460" i="13" l="1"/>
  <c r="L460" i="13" s="1"/>
  <c r="N553" i="16"/>
  <c r="O553" i="16" s="1"/>
  <c r="X553" i="16" s="1"/>
  <c r="M553" i="16"/>
  <c r="E460" i="13"/>
  <c r="F460" i="13"/>
  <c r="P460" i="13"/>
  <c r="Q460" i="13"/>
  <c r="K460" i="13"/>
  <c r="AB459" i="13"/>
  <c r="W553" i="16" l="1"/>
  <c r="V553" i="16"/>
  <c r="T553" i="16"/>
  <c r="AA553" i="16" s="1"/>
  <c r="R553" i="16"/>
  <c r="S553" i="16"/>
  <c r="Z553" i="16" s="1"/>
  <c r="N460" i="13"/>
  <c r="O460" i="13" s="1"/>
  <c r="M460" i="13"/>
  <c r="Y553" i="16" l="1"/>
  <c r="G554" i="16" s="1"/>
  <c r="B554" i="16"/>
  <c r="H554" i="16"/>
  <c r="J554" i="16" s="1"/>
  <c r="L554" i="16" s="1"/>
  <c r="C554" i="16"/>
  <c r="F554" i="16" s="1"/>
  <c r="D554" i="16"/>
  <c r="AB553" i="16" s="1"/>
  <c r="I554" i="16"/>
  <c r="S460" i="13"/>
  <c r="T460" i="13"/>
  <c r="V460" i="13"/>
  <c r="X460" i="13"/>
  <c r="W460" i="13"/>
  <c r="Z460" i="13" s="1"/>
  <c r="R460" i="13"/>
  <c r="AA460" i="13" l="1"/>
  <c r="Y460" i="13"/>
  <c r="K554" i="16"/>
  <c r="M554" i="16" s="1"/>
  <c r="S554" i="16" s="1"/>
  <c r="Q554" i="16"/>
  <c r="E554" i="16"/>
  <c r="P554" i="16"/>
  <c r="D461" i="13"/>
  <c r="I461" i="13"/>
  <c r="B461" i="13"/>
  <c r="G461" i="13"/>
  <c r="H461" i="13"/>
  <c r="C461" i="13"/>
  <c r="N554" i="16" l="1"/>
  <c r="O554" i="16" s="1"/>
  <c r="X554" i="16" s="1"/>
  <c r="AA554" i="16" s="1"/>
  <c r="R554" i="16"/>
  <c r="T554" i="16"/>
  <c r="J461" i="13"/>
  <c r="L461" i="13" s="1"/>
  <c r="E461" i="13"/>
  <c r="F461" i="13"/>
  <c r="AB460" i="13"/>
  <c r="Q461" i="13"/>
  <c r="P461" i="13"/>
  <c r="K461" i="13"/>
  <c r="V554" i="16" l="1"/>
  <c r="Y554" i="16" s="1"/>
  <c r="B555" i="16" s="1"/>
  <c r="W554" i="16"/>
  <c r="Z554" i="16" s="1"/>
  <c r="C555" i="16" s="1"/>
  <c r="M461" i="13"/>
  <c r="N461" i="13"/>
  <c r="O461" i="13" s="1"/>
  <c r="G555" i="16"/>
  <c r="D555" i="16"/>
  <c r="I555" i="16"/>
  <c r="H555" i="16" l="1"/>
  <c r="X461" i="13"/>
  <c r="W461" i="13"/>
  <c r="V461" i="13"/>
  <c r="Y461" i="13" s="1"/>
  <c r="S461" i="13"/>
  <c r="T461" i="13"/>
  <c r="R461" i="13"/>
  <c r="F555" i="16"/>
  <c r="J555" i="16"/>
  <c r="L555" i="16" s="1"/>
  <c r="P555" i="16"/>
  <c r="Q555" i="16"/>
  <c r="AB554" i="16"/>
  <c r="E555" i="16"/>
  <c r="Z461" i="13" l="1"/>
  <c r="G462" i="13"/>
  <c r="B462" i="13"/>
  <c r="C462" i="13"/>
  <c r="H462" i="13"/>
  <c r="AA461" i="13"/>
  <c r="K555" i="16"/>
  <c r="N555" i="16" l="1"/>
  <c r="O555" i="16" s="1"/>
  <c r="M555" i="16"/>
  <c r="T555" i="16" s="1"/>
  <c r="F462" i="13"/>
  <c r="E462" i="13"/>
  <c r="D462" i="13"/>
  <c r="I462" i="13"/>
  <c r="J462" i="13" s="1"/>
  <c r="L462" i="13" s="1"/>
  <c r="R555" i="16" l="1"/>
  <c r="W555" i="16"/>
  <c r="Z555" i="16" s="1"/>
  <c r="C556" i="16" s="1"/>
  <c r="V555" i="16"/>
  <c r="X555" i="16"/>
  <c r="AA555" i="16" s="1"/>
  <c r="S555" i="16"/>
  <c r="P462" i="13"/>
  <c r="K462" i="13"/>
  <c r="Q462" i="13"/>
  <c r="AB461" i="13"/>
  <c r="Y555" i="16"/>
  <c r="G556" i="16" s="1"/>
  <c r="D556" i="16" l="1"/>
  <c r="P556" i="16" s="1"/>
  <c r="I556" i="16"/>
  <c r="H556" i="16"/>
  <c r="N462" i="13"/>
  <c r="O462" i="13" s="1"/>
  <c r="M462" i="13"/>
  <c r="B556" i="16"/>
  <c r="F556" i="16" s="1"/>
  <c r="Q556" i="16"/>
  <c r="AB555" i="16"/>
  <c r="J556" i="16" l="1"/>
  <c r="L556" i="16" s="1"/>
  <c r="S462" i="13"/>
  <c r="R462" i="13"/>
  <c r="T462" i="13"/>
  <c r="X462" i="13"/>
  <c r="W462" i="13"/>
  <c r="Z462" i="13" s="1"/>
  <c r="V462" i="13"/>
  <c r="Y462" i="13" s="1"/>
  <c r="E556" i="16"/>
  <c r="K556" i="16"/>
  <c r="AA462" i="13" l="1"/>
  <c r="M556" i="16"/>
  <c r="T556" i="16" s="1"/>
  <c r="N556" i="16"/>
  <c r="O556" i="16" s="1"/>
  <c r="V556" i="16" s="1"/>
  <c r="I463" i="13"/>
  <c r="D463" i="13"/>
  <c r="B463" i="13"/>
  <c r="G463" i="13"/>
  <c r="H463" i="13"/>
  <c r="C463" i="13"/>
  <c r="S556" i="16"/>
  <c r="R556" i="16" l="1"/>
  <c r="J463" i="13"/>
  <c r="L463" i="13" s="1"/>
  <c r="E463" i="13"/>
  <c r="F463" i="13"/>
  <c r="P463" i="13"/>
  <c r="Q463" i="13"/>
  <c r="K463" i="13"/>
  <c r="AB462" i="13"/>
  <c r="Y556" i="16"/>
  <c r="G557" i="16" s="1"/>
  <c r="W556" i="16"/>
  <c r="Z556" i="16" s="1"/>
  <c r="C557" i="16" s="1"/>
  <c r="X556" i="16"/>
  <c r="AA556" i="16" s="1"/>
  <c r="D557" i="16" s="1"/>
  <c r="B557" i="16"/>
  <c r="H557" i="16" l="1"/>
  <c r="M463" i="13"/>
  <c r="N463" i="13"/>
  <c r="O463" i="13" s="1"/>
  <c r="I557" i="16"/>
  <c r="J557" i="16" s="1"/>
  <c r="L557" i="16" s="1"/>
  <c r="P557" i="16"/>
  <c r="Q557" i="16"/>
  <c r="AB556" i="16"/>
  <c r="F557" i="16"/>
  <c r="E557" i="16"/>
  <c r="W463" i="13" l="1"/>
  <c r="V463" i="13"/>
  <c r="X463" i="13"/>
  <c r="S463" i="13"/>
  <c r="T463" i="13"/>
  <c r="R463" i="13"/>
  <c r="K557" i="16"/>
  <c r="N557" i="16" l="1"/>
  <c r="O557" i="16" s="1"/>
  <c r="M557" i="16"/>
  <c r="S557" i="16" s="1"/>
  <c r="Z463" i="13"/>
  <c r="AA463" i="13"/>
  <c r="Y463" i="13"/>
  <c r="C464" i="13"/>
  <c r="H464" i="13"/>
  <c r="R557" i="16" l="1"/>
  <c r="T557" i="16"/>
  <c r="G464" i="13"/>
  <c r="B464" i="13"/>
  <c r="F464" i="13" s="1"/>
  <c r="D464" i="13"/>
  <c r="I464" i="13"/>
  <c r="V557" i="16"/>
  <c r="Y557" i="16" s="1"/>
  <c r="W557" i="16"/>
  <c r="Z557" i="16" s="1"/>
  <c r="X557" i="16"/>
  <c r="AA557" i="16" l="1"/>
  <c r="J464" i="13"/>
  <c r="L464" i="13" s="1"/>
  <c r="Q464" i="13"/>
  <c r="K464" i="13"/>
  <c r="P464" i="13"/>
  <c r="AB463" i="13"/>
  <c r="E464" i="13"/>
  <c r="D558" i="16"/>
  <c r="I558" i="16"/>
  <c r="C558" i="16"/>
  <c r="H558" i="16"/>
  <c r="B558" i="16"/>
  <c r="G558" i="16"/>
  <c r="N464" i="13" l="1"/>
  <c r="O464" i="13" s="1"/>
  <c r="M464" i="13"/>
  <c r="J558" i="16"/>
  <c r="L558" i="16" s="1"/>
  <c r="F558" i="16"/>
  <c r="E558" i="16"/>
  <c r="P558" i="16"/>
  <c r="Q558" i="16"/>
  <c r="AB557" i="16"/>
  <c r="S464" i="13" l="1"/>
  <c r="R464" i="13"/>
  <c r="T464" i="13"/>
  <c r="X464" i="13"/>
  <c r="AA464" i="13" s="1"/>
  <c r="V464" i="13"/>
  <c r="Y464" i="13" s="1"/>
  <c r="W464" i="13"/>
  <c r="Z464" i="13" s="1"/>
  <c r="K558" i="16"/>
  <c r="M558" i="16" l="1"/>
  <c r="T558" i="16" s="1"/>
  <c r="N558" i="16"/>
  <c r="O558" i="16" s="1"/>
  <c r="I465" i="13"/>
  <c r="D465" i="13"/>
  <c r="H465" i="13"/>
  <c r="C465" i="13"/>
  <c r="G465" i="13"/>
  <c r="B465" i="13"/>
  <c r="S558" i="16"/>
  <c r="X558" i="16" l="1"/>
  <c r="AA558" i="16" s="1"/>
  <c r="V558" i="16"/>
  <c r="W558" i="16"/>
  <c r="Z558" i="16" s="1"/>
  <c r="R558" i="16"/>
  <c r="F465" i="13"/>
  <c r="E465" i="13"/>
  <c r="Q465" i="13"/>
  <c r="K465" i="13"/>
  <c r="P465" i="13"/>
  <c r="AB464" i="13"/>
  <c r="J465" i="13"/>
  <c r="L465" i="13" s="1"/>
  <c r="C559" i="16"/>
  <c r="H559" i="16"/>
  <c r="D559" i="16"/>
  <c r="I559" i="16"/>
  <c r="Y558" i="16" l="1"/>
  <c r="M465" i="13"/>
  <c r="N465" i="13"/>
  <c r="O465" i="13" s="1"/>
  <c r="P559" i="16"/>
  <c r="Q559" i="16"/>
  <c r="AB558" i="16"/>
  <c r="G559" i="16" l="1"/>
  <c r="J559" i="16" s="1"/>
  <c r="L559" i="16" s="1"/>
  <c r="B559" i="16"/>
  <c r="V465" i="13"/>
  <c r="W465" i="13"/>
  <c r="X465" i="13"/>
  <c r="R465" i="13"/>
  <c r="S465" i="13"/>
  <c r="T465" i="13"/>
  <c r="K559" i="16"/>
  <c r="F559" i="16" l="1"/>
  <c r="E559" i="16"/>
  <c r="N559" i="16"/>
  <c r="M559" i="16"/>
  <c r="R559" i="16" s="1"/>
  <c r="AA465" i="13"/>
  <c r="Z465" i="13"/>
  <c r="Y465" i="13"/>
  <c r="O559" i="16"/>
  <c r="T559" i="16" l="1"/>
  <c r="S559" i="16"/>
  <c r="B466" i="13"/>
  <c r="G466" i="13"/>
  <c r="C466" i="13"/>
  <c r="H466" i="13"/>
  <c r="D466" i="13"/>
  <c r="I466" i="13"/>
  <c r="V559" i="16"/>
  <c r="Y559" i="16" s="1"/>
  <c r="W559" i="16"/>
  <c r="Z559" i="16" s="1"/>
  <c r="X559" i="16"/>
  <c r="AA559" i="16" s="1"/>
  <c r="F466" i="13" l="1"/>
  <c r="J466" i="13"/>
  <c r="L466" i="13" s="1"/>
  <c r="Q466" i="13"/>
  <c r="K466" i="13"/>
  <c r="P466" i="13"/>
  <c r="AB465" i="13"/>
  <c r="E466" i="13"/>
  <c r="I560" i="16"/>
  <c r="D560" i="16"/>
  <c r="B560" i="16"/>
  <c r="G560" i="16"/>
  <c r="H560" i="16"/>
  <c r="C560" i="16"/>
  <c r="N466" i="13" l="1"/>
  <c r="O466" i="13" s="1"/>
  <c r="M466" i="13"/>
  <c r="E560" i="16"/>
  <c r="J560" i="16"/>
  <c r="L560" i="16" s="1"/>
  <c r="F560" i="16"/>
  <c r="P560" i="16"/>
  <c r="Q560" i="16"/>
  <c r="AB559" i="16"/>
  <c r="S466" i="13" l="1"/>
  <c r="R466" i="13"/>
  <c r="V466" i="13"/>
  <c r="Y466" i="13" s="1"/>
  <c r="X466" i="13"/>
  <c r="AA466" i="13" s="1"/>
  <c r="W466" i="13"/>
  <c r="Z466" i="13" s="1"/>
  <c r="T466" i="13"/>
  <c r="K560" i="16"/>
  <c r="M560" i="16" l="1"/>
  <c r="R560" i="16" s="1"/>
  <c r="N560" i="16"/>
  <c r="O560" i="16" s="1"/>
  <c r="D467" i="13"/>
  <c r="I467" i="13"/>
  <c r="B467" i="13"/>
  <c r="G467" i="13"/>
  <c r="C467" i="13"/>
  <c r="H467" i="13"/>
  <c r="X560" i="16" l="1"/>
  <c r="V560" i="16"/>
  <c r="Y560" i="16" s="1"/>
  <c r="W560" i="16"/>
  <c r="S560" i="16"/>
  <c r="Z560" i="16" s="1"/>
  <c r="H561" i="16" s="1"/>
  <c r="T560" i="16"/>
  <c r="AA560" i="16" s="1"/>
  <c r="D561" i="16" s="1"/>
  <c r="E467" i="13"/>
  <c r="J467" i="13"/>
  <c r="L467" i="13" s="1"/>
  <c r="F467" i="13"/>
  <c r="Q467" i="13"/>
  <c r="P467" i="13"/>
  <c r="K467" i="13"/>
  <c r="AB466" i="13"/>
  <c r="G561" i="16" l="1"/>
  <c r="B561" i="16"/>
  <c r="M467" i="13"/>
  <c r="N467" i="13"/>
  <c r="O467" i="13" s="1"/>
  <c r="I561" i="16"/>
  <c r="C561" i="16"/>
  <c r="E561" i="16" s="1"/>
  <c r="P561" i="16"/>
  <c r="Q561" i="16"/>
  <c r="AB560" i="16"/>
  <c r="J561" i="16"/>
  <c r="L561" i="16" s="1"/>
  <c r="V467" i="13" l="1"/>
  <c r="X467" i="13"/>
  <c r="W467" i="13"/>
  <c r="T467" i="13"/>
  <c r="S467" i="13"/>
  <c r="R467" i="13"/>
  <c r="F561" i="16"/>
  <c r="K561" i="16"/>
  <c r="N561" i="16" l="1"/>
  <c r="M561" i="16"/>
  <c r="R561" i="16" s="1"/>
  <c r="Z467" i="13"/>
  <c r="AA467" i="13"/>
  <c r="Y467" i="13"/>
  <c r="O561" i="16"/>
  <c r="S561" i="16" l="1"/>
  <c r="T561" i="16"/>
  <c r="B468" i="13"/>
  <c r="G468" i="13"/>
  <c r="D468" i="13"/>
  <c r="I468" i="13"/>
  <c r="H468" i="13"/>
  <c r="C468" i="13"/>
  <c r="V561" i="16"/>
  <c r="Y561" i="16" s="1"/>
  <c r="X561" i="16"/>
  <c r="AA561" i="16" s="1"/>
  <c r="W561" i="16"/>
  <c r="Z561" i="16" s="1"/>
  <c r="J468" i="13" l="1"/>
  <c r="L468" i="13" s="1"/>
  <c r="AB467" i="13"/>
  <c r="P468" i="13"/>
  <c r="Q468" i="13"/>
  <c r="K468" i="13"/>
  <c r="F468" i="13"/>
  <c r="E468" i="13"/>
  <c r="C562" i="16"/>
  <c r="H562" i="16"/>
  <c r="B562" i="16"/>
  <c r="G562" i="16"/>
  <c r="D562" i="16"/>
  <c r="I562" i="16"/>
  <c r="N468" i="13" l="1"/>
  <c r="O468" i="13" s="1"/>
  <c r="M468" i="13"/>
  <c r="J562" i="16"/>
  <c r="L562" i="16" s="1"/>
  <c r="E562" i="16"/>
  <c r="P562" i="16"/>
  <c r="Q562" i="16"/>
  <c r="K562" i="16"/>
  <c r="AB561" i="16"/>
  <c r="F562" i="16"/>
  <c r="M562" i="16" l="1"/>
  <c r="S562" i="16" s="1"/>
  <c r="N562" i="16"/>
  <c r="O562" i="16" s="1"/>
  <c r="V468" i="13"/>
  <c r="X468" i="13"/>
  <c r="W468" i="13"/>
  <c r="S468" i="13"/>
  <c r="T468" i="13"/>
  <c r="R468" i="13"/>
  <c r="Y468" i="13" l="1"/>
  <c r="T562" i="16"/>
  <c r="R562" i="16"/>
  <c r="Z468" i="13"/>
  <c r="G469" i="13"/>
  <c r="B469" i="13"/>
  <c r="AA468" i="13"/>
  <c r="W562" i="16"/>
  <c r="Z562" i="16" s="1"/>
  <c r="X562" i="16"/>
  <c r="V562" i="16"/>
  <c r="Y562" i="16" s="1"/>
  <c r="AA562" i="16" l="1"/>
  <c r="H469" i="13"/>
  <c r="C469" i="13"/>
  <c r="I469" i="13"/>
  <c r="D469" i="13"/>
  <c r="H563" i="16"/>
  <c r="C563" i="16"/>
  <c r="G563" i="16"/>
  <c r="B563" i="16"/>
  <c r="I563" i="16"/>
  <c r="D563" i="16"/>
  <c r="E469" i="13" l="1"/>
  <c r="F469" i="13"/>
  <c r="Q469" i="13"/>
  <c r="P469" i="13"/>
  <c r="K469" i="13"/>
  <c r="AB468" i="13"/>
  <c r="J469" i="13"/>
  <c r="L469" i="13" s="1"/>
  <c r="E563" i="16"/>
  <c r="J563" i="16"/>
  <c r="L563" i="16" s="1"/>
  <c r="P563" i="16"/>
  <c r="Q563" i="16"/>
  <c r="AB562" i="16"/>
  <c r="F563" i="16"/>
  <c r="M469" i="13" l="1"/>
  <c r="N469" i="13"/>
  <c r="O469" i="13" s="1"/>
  <c r="K563" i="16"/>
  <c r="N563" i="16" l="1"/>
  <c r="M563" i="16"/>
  <c r="R563" i="16" s="1"/>
  <c r="W469" i="13"/>
  <c r="V469" i="13"/>
  <c r="X469" i="13"/>
  <c r="T469" i="13"/>
  <c r="S469" i="13"/>
  <c r="R469" i="13"/>
  <c r="Y469" i="13" s="1"/>
  <c r="O563" i="16"/>
  <c r="S563" i="16" l="1"/>
  <c r="T563" i="16"/>
  <c r="Z469" i="13"/>
  <c r="H470" i="13" s="1"/>
  <c r="AA469" i="13"/>
  <c r="G470" i="13"/>
  <c r="B470" i="13"/>
  <c r="C470" i="13"/>
  <c r="V563" i="16"/>
  <c r="Y563" i="16" s="1"/>
  <c r="W563" i="16"/>
  <c r="Z563" i="16" s="1"/>
  <c r="X563" i="16"/>
  <c r="AA563" i="16" s="1"/>
  <c r="F470" i="13" l="1"/>
  <c r="E470" i="13"/>
  <c r="I470" i="13"/>
  <c r="J470" i="13" s="1"/>
  <c r="L470" i="13" s="1"/>
  <c r="D470" i="13"/>
  <c r="D564" i="16"/>
  <c r="I564" i="16"/>
  <c r="B564" i="16"/>
  <c r="G564" i="16"/>
  <c r="H564" i="16"/>
  <c r="C564" i="16"/>
  <c r="AB469" i="13" l="1"/>
  <c r="P470" i="13"/>
  <c r="Q470" i="13"/>
  <c r="K470" i="13"/>
  <c r="F564" i="16"/>
  <c r="J564" i="16"/>
  <c r="L564" i="16" s="1"/>
  <c r="E564" i="16"/>
  <c r="P564" i="16"/>
  <c r="Q564" i="16"/>
  <c r="AB563" i="16"/>
  <c r="N470" i="13" l="1"/>
  <c r="O470" i="13" s="1"/>
  <c r="M470" i="13"/>
  <c r="K564" i="16"/>
  <c r="M564" i="16" l="1"/>
  <c r="S564" i="16" s="1"/>
  <c r="N564" i="16"/>
  <c r="O564" i="16" s="1"/>
  <c r="X564" i="16" s="1"/>
  <c r="R470" i="13"/>
  <c r="S470" i="13"/>
  <c r="V470" i="13"/>
  <c r="W470" i="13"/>
  <c r="X470" i="13"/>
  <c r="T470" i="13"/>
  <c r="R564" i="16" l="1"/>
  <c r="T564" i="16"/>
  <c r="AA564" i="16" s="1"/>
  <c r="Z470" i="13"/>
  <c r="AA470" i="13"/>
  <c r="Y470" i="13"/>
  <c r="W564" i="16"/>
  <c r="Z564" i="16" s="1"/>
  <c r="C565" i="16" s="1"/>
  <c r="V564" i="16"/>
  <c r="Y564" i="16" s="1"/>
  <c r="G565" i="16" s="1"/>
  <c r="D565" i="16" l="1"/>
  <c r="P565" i="16" s="1"/>
  <c r="I565" i="16"/>
  <c r="I471" i="13"/>
  <c r="D471" i="13"/>
  <c r="B471" i="13"/>
  <c r="G471" i="13"/>
  <c r="C471" i="13"/>
  <c r="H471" i="13"/>
  <c r="H565" i="16"/>
  <c r="B565" i="16"/>
  <c r="F565" i="16" s="1"/>
  <c r="AB564" i="16"/>
  <c r="J471" i="13" l="1"/>
  <c r="L471" i="13" s="1"/>
  <c r="Q565" i="16"/>
  <c r="J565" i="16"/>
  <c r="L565" i="16" s="1"/>
  <c r="E565" i="16"/>
  <c r="E471" i="13"/>
  <c r="Q471" i="13"/>
  <c r="P471" i="13"/>
  <c r="K471" i="13"/>
  <c r="AB470" i="13"/>
  <c r="F471" i="13"/>
  <c r="K565" i="16"/>
  <c r="N565" i="16" l="1"/>
  <c r="O565" i="16" s="1"/>
  <c r="M565" i="16"/>
  <c r="T565" i="16" s="1"/>
  <c r="M471" i="13"/>
  <c r="N471" i="13"/>
  <c r="O471" i="13" s="1"/>
  <c r="V565" i="16" l="1"/>
  <c r="W565" i="16"/>
  <c r="Z565" i="16" s="1"/>
  <c r="C566" i="16" s="1"/>
  <c r="X565" i="16"/>
  <c r="AA565" i="16" s="1"/>
  <c r="D566" i="16" s="1"/>
  <c r="R565" i="16"/>
  <c r="S565" i="16"/>
  <c r="V471" i="13"/>
  <c r="W471" i="13"/>
  <c r="X471" i="13"/>
  <c r="R471" i="13"/>
  <c r="T471" i="13"/>
  <c r="S471" i="13"/>
  <c r="Y565" i="16" l="1"/>
  <c r="B566" i="16" s="1"/>
  <c r="H566" i="16"/>
  <c r="I566" i="16"/>
  <c r="Y471" i="13"/>
  <c r="G472" i="13" s="1"/>
  <c r="Z471" i="13"/>
  <c r="H472" i="13" s="1"/>
  <c r="C472" i="13"/>
  <c r="AA471" i="13"/>
  <c r="G566" i="16"/>
  <c r="F566" i="16"/>
  <c r="J566" i="16"/>
  <c r="L566" i="16" s="1"/>
  <c r="E566" i="16"/>
  <c r="P566" i="16"/>
  <c r="Q566" i="16"/>
  <c r="AB565" i="16"/>
  <c r="B472" i="13" l="1"/>
  <c r="F472" i="13" s="1"/>
  <c r="D472" i="13"/>
  <c r="I472" i="13"/>
  <c r="K566" i="16"/>
  <c r="E472" i="13" l="1"/>
  <c r="M566" i="16"/>
  <c r="S566" i="16" s="1"/>
  <c r="N566" i="16"/>
  <c r="O566" i="16" s="1"/>
  <c r="J472" i="13"/>
  <c r="L472" i="13" s="1"/>
  <c r="Q472" i="13"/>
  <c r="P472" i="13"/>
  <c r="K472" i="13"/>
  <c r="AB471" i="13"/>
  <c r="T566" i="16" l="1"/>
  <c r="R566" i="16"/>
  <c r="N472" i="13"/>
  <c r="O472" i="13" s="1"/>
  <c r="M472" i="13"/>
  <c r="W566" i="16"/>
  <c r="Z566" i="16" s="1"/>
  <c r="X566" i="16"/>
  <c r="AA566" i="16" s="1"/>
  <c r="V566" i="16"/>
  <c r="Y566" i="16" s="1"/>
  <c r="S472" i="13" l="1"/>
  <c r="R472" i="13"/>
  <c r="V472" i="13"/>
  <c r="Y472" i="13" s="1"/>
  <c r="W472" i="13"/>
  <c r="Z472" i="13" s="1"/>
  <c r="X472" i="13"/>
  <c r="T472" i="13"/>
  <c r="G567" i="16"/>
  <c r="B567" i="16"/>
  <c r="C567" i="16"/>
  <c r="H567" i="16"/>
  <c r="D567" i="16"/>
  <c r="I567" i="16"/>
  <c r="G473" i="13" l="1"/>
  <c r="B473" i="13"/>
  <c r="H473" i="13"/>
  <c r="C473" i="13"/>
  <c r="AA472" i="13"/>
  <c r="F567" i="16"/>
  <c r="E567" i="16"/>
  <c r="P567" i="16"/>
  <c r="Q567" i="16"/>
  <c r="AB566" i="16"/>
  <c r="J567" i="16"/>
  <c r="L567" i="16" s="1"/>
  <c r="F473" i="13" l="1"/>
  <c r="E473" i="13"/>
  <c r="D473" i="13"/>
  <c r="I473" i="13"/>
  <c r="K567" i="16"/>
  <c r="N567" i="16" l="1"/>
  <c r="M567" i="16"/>
  <c r="S567" i="16" s="1"/>
  <c r="J473" i="13"/>
  <c r="L473" i="13" s="1"/>
  <c r="K473" i="13"/>
  <c r="Q473" i="13"/>
  <c r="P473" i="13"/>
  <c r="AB472" i="13"/>
  <c r="O567" i="16"/>
  <c r="W567" i="16" s="1"/>
  <c r="Z567" i="16" l="1"/>
  <c r="T567" i="16"/>
  <c r="R567" i="16"/>
  <c r="M473" i="13"/>
  <c r="N473" i="13"/>
  <c r="O473" i="13" s="1"/>
  <c r="X567" i="16"/>
  <c r="AA567" i="16" s="1"/>
  <c r="I568" i="16" s="1"/>
  <c r="V567" i="16"/>
  <c r="Y567" i="16" s="1"/>
  <c r="G568" i="16" s="1"/>
  <c r="H568" i="16"/>
  <c r="C568" i="16"/>
  <c r="X473" i="13" l="1"/>
  <c r="V473" i="13"/>
  <c r="W473" i="13"/>
  <c r="S473" i="13"/>
  <c r="R473" i="13"/>
  <c r="T473" i="13"/>
  <c r="B568" i="16"/>
  <c r="F568" i="16" s="1"/>
  <c r="D568" i="16"/>
  <c r="J568" i="16"/>
  <c r="L568" i="16" s="1"/>
  <c r="AA473" i="13" l="1"/>
  <c r="I474" i="13" s="1"/>
  <c r="Z473" i="13"/>
  <c r="Y473" i="13"/>
  <c r="D474" i="13"/>
  <c r="K568" i="16"/>
  <c r="P568" i="16"/>
  <c r="Q568" i="16"/>
  <c r="AB567" i="16"/>
  <c r="E568" i="16"/>
  <c r="M568" i="16" l="1"/>
  <c r="N568" i="16"/>
  <c r="O568" i="16" s="1"/>
  <c r="P474" i="13"/>
  <c r="Q474" i="13"/>
  <c r="AB473" i="13"/>
  <c r="B474" i="13"/>
  <c r="G474" i="13"/>
  <c r="C474" i="13"/>
  <c r="H474" i="13"/>
  <c r="W568" i="16" l="1"/>
  <c r="V568" i="16"/>
  <c r="Y568" i="16" s="1"/>
  <c r="G569" i="16" s="1"/>
  <c r="X568" i="16"/>
  <c r="AA568" i="16" s="1"/>
  <c r="D569" i="16" s="1"/>
  <c r="T568" i="16"/>
  <c r="R568" i="16"/>
  <c r="S568" i="16"/>
  <c r="F474" i="13"/>
  <c r="E474" i="13"/>
  <c r="J474" i="13"/>
  <c r="L474" i="13" s="1"/>
  <c r="K474" i="13"/>
  <c r="I569" i="16" l="1"/>
  <c r="B569" i="16"/>
  <c r="Z568" i="16"/>
  <c r="N474" i="13"/>
  <c r="O474" i="13" s="1"/>
  <c r="M474" i="13"/>
  <c r="P569" i="16"/>
  <c r="Q569" i="16"/>
  <c r="AB568" i="16"/>
  <c r="H569" i="16" l="1"/>
  <c r="J569" i="16" s="1"/>
  <c r="L569" i="16" s="1"/>
  <c r="C569" i="16"/>
  <c r="R474" i="13"/>
  <c r="T474" i="13"/>
  <c r="S474" i="13"/>
  <c r="V474" i="13"/>
  <c r="Y474" i="13" s="1"/>
  <c r="W474" i="13"/>
  <c r="Z474" i="13" s="1"/>
  <c r="X474" i="13"/>
  <c r="AA474" i="13" s="1"/>
  <c r="K569" i="16"/>
  <c r="E569" i="16" l="1"/>
  <c r="F569" i="16"/>
  <c r="N569" i="16"/>
  <c r="O569" i="16" s="1"/>
  <c r="M569" i="16"/>
  <c r="T569" i="16" s="1"/>
  <c r="B475" i="13"/>
  <c r="G475" i="13"/>
  <c r="I475" i="13"/>
  <c r="D475" i="13"/>
  <c r="H475" i="13"/>
  <c r="C475" i="13"/>
  <c r="S569" i="16" l="1"/>
  <c r="R569" i="16"/>
  <c r="P475" i="13"/>
  <c r="Q475" i="13"/>
  <c r="K475" i="13"/>
  <c r="AB474" i="13"/>
  <c r="F475" i="13"/>
  <c r="J475" i="13"/>
  <c r="L475" i="13" s="1"/>
  <c r="E475" i="13"/>
  <c r="V569" i="16"/>
  <c r="Y569" i="16" s="1"/>
  <c r="W569" i="16"/>
  <c r="Z569" i="16" s="1"/>
  <c r="X569" i="16"/>
  <c r="AA569" i="16" s="1"/>
  <c r="M475" i="13" l="1"/>
  <c r="N475" i="13"/>
  <c r="O475" i="13" s="1"/>
  <c r="H570" i="16"/>
  <c r="C570" i="16"/>
  <c r="B570" i="16"/>
  <c r="G570" i="16"/>
  <c r="D570" i="16"/>
  <c r="I570" i="16"/>
  <c r="V475" i="13" l="1"/>
  <c r="X475" i="13"/>
  <c r="W475" i="13"/>
  <c r="S475" i="13"/>
  <c r="T475" i="13"/>
  <c r="R475" i="13"/>
  <c r="J570" i="16"/>
  <c r="L570" i="16" s="1"/>
  <c r="E570" i="16"/>
  <c r="F570" i="16"/>
  <c r="P570" i="16"/>
  <c r="Q570" i="16"/>
  <c r="K570" i="16"/>
  <c r="AB569" i="16"/>
  <c r="M570" i="16" l="1"/>
  <c r="R570" i="16" s="1"/>
  <c r="N570" i="16"/>
  <c r="O570" i="16" s="1"/>
  <c r="Y475" i="13"/>
  <c r="B476" i="13" s="1"/>
  <c r="Z475" i="13"/>
  <c r="AA475" i="13"/>
  <c r="S570" i="16"/>
  <c r="G476" i="13" l="1"/>
  <c r="T570" i="16"/>
  <c r="I476" i="13"/>
  <c r="D476" i="13"/>
  <c r="H476" i="13"/>
  <c r="C476" i="13"/>
  <c r="F476" i="13" s="1"/>
  <c r="X570" i="16"/>
  <c r="AA570" i="16" s="1"/>
  <c r="W570" i="16"/>
  <c r="Z570" i="16" s="1"/>
  <c r="V570" i="16"/>
  <c r="Y570" i="16" s="1"/>
  <c r="J476" i="13" l="1"/>
  <c r="L476" i="13" s="1"/>
  <c r="Q476" i="13"/>
  <c r="P476" i="13"/>
  <c r="K476" i="13"/>
  <c r="AB475" i="13"/>
  <c r="E476" i="13"/>
  <c r="G571" i="16"/>
  <c r="B571" i="16"/>
  <c r="C571" i="16"/>
  <c r="H571" i="16"/>
  <c r="I571" i="16"/>
  <c r="D571" i="16"/>
  <c r="N476" i="13" l="1"/>
  <c r="O476" i="13" s="1"/>
  <c r="M476" i="13"/>
  <c r="F571" i="16"/>
  <c r="P571" i="16"/>
  <c r="Q571" i="16"/>
  <c r="AB570" i="16"/>
  <c r="E571" i="16"/>
  <c r="J571" i="16"/>
  <c r="L571" i="16" s="1"/>
  <c r="V476" i="13" l="1"/>
  <c r="X476" i="13"/>
  <c r="W476" i="13"/>
  <c r="S476" i="13"/>
  <c r="R476" i="13"/>
  <c r="Y476" i="13" s="1"/>
  <c r="T476" i="13"/>
  <c r="K571" i="16"/>
  <c r="AA476" i="13" l="1"/>
  <c r="N571" i="16"/>
  <c r="M571" i="16"/>
  <c r="T571" i="16" s="1"/>
  <c r="Z476" i="13"/>
  <c r="H477" i="13" s="1"/>
  <c r="I477" i="13"/>
  <c r="D477" i="13"/>
  <c r="B477" i="13"/>
  <c r="G477" i="13"/>
  <c r="O571" i="16"/>
  <c r="C477" i="13" l="1"/>
  <c r="R571" i="16"/>
  <c r="S571" i="16"/>
  <c r="Q477" i="13"/>
  <c r="K477" i="13"/>
  <c r="P477" i="13"/>
  <c r="AB476" i="13"/>
  <c r="J477" i="13"/>
  <c r="L477" i="13" s="1"/>
  <c r="E477" i="13"/>
  <c r="F477" i="13"/>
  <c r="V571" i="16"/>
  <c r="Y571" i="16" s="1"/>
  <c r="W571" i="16"/>
  <c r="Z571" i="16" s="1"/>
  <c r="X571" i="16"/>
  <c r="AA571" i="16" s="1"/>
  <c r="M477" i="13" l="1"/>
  <c r="N477" i="13"/>
  <c r="O477" i="13" s="1"/>
  <c r="C572" i="16"/>
  <c r="H572" i="16"/>
  <c r="B572" i="16"/>
  <c r="G572" i="16"/>
  <c r="D572" i="16"/>
  <c r="I572" i="16"/>
  <c r="V477" i="13" l="1"/>
  <c r="X477" i="13"/>
  <c r="W477" i="13"/>
  <c r="R477" i="13"/>
  <c r="S477" i="13"/>
  <c r="T477" i="13"/>
  <c r="J572" i="16"/>
  <c r="L572" i="16" s="1"/>
  <c r="E572" i="16"/>
  <c r="P572" i="16"/>
  <c r="Q572" i="16"/>
  <c r="AB571" i="16"/>
  <c r="F572" i="16"/>
  <c r="Y477" i="13" l="1"/>
  <c r="Z477" i="13"/>
  <c r="AA477" i="13"/>
  <c r="G478" i="13"/>
  <c r="B478" i="13"/>
  <c r="K572" i="16"/>
  <c r="M572" i="16" l="1"/>
  <c r="N572" i="16"/>
  <c r="O572" i="16" s="1"/>
  <c r="I478" i="13"/>
  <c r="D478" i="13"/>
  <c r="C478" i="13"/>
  <c r="F478" i="13" s="1"/>
  <c r="H478" i="13"/>
  <c r="T572" i="16"/>
  <c r="S572" i="16"/>
  <c r="R572" i="16"/>
  <c r="P478" i="13" l="1"/>
  <c r="Q478" i="13"/>
  <c r="K478" i="13"/>
  <c r="AB477" i="13"/>
  <c r="J478" i="13"/>
  <c r="L478" i="13" s="1"/>
  <c r="E478" i="13"/>
  <c r="W572" i="16"/>
  <c r="Z572" i="16" s="1"/>
  <c r="X572" i="16"/>
  <c r="AA572" i="16" s="1"/>
  <c r="V572" i="16"/>
  <c r="Y572" i="16" s="1"/>
  <c r="N478" i="13" l="1"/>
  <c r="O478" i="13" s="1"/>
  <c r="M478" i="13"/>
  <c r="G573" i="16"/>
  <c r="B573" i="16"/>
  <c r="I573" i="16"/>
  <c r="D573" i="16"/>
  <c r="H573" i="16"/>
  <c r="C573" i="16"/>
  <c r="R478" i="13" l="1"/>
  <c r="S478" i="13"/>
  <c r="V478" i="13"/>
  <c r="Y478" i="13" s="1"/>
  <c r="W478" i="13"/>
  <c r="Z478" i="13" s="1"/>
  <c r="X478" i="13"/>
  <c r="AA478" i="13" s="1"/>
  <c r="T478" i="13"/>
  <c r="P573" i="16"/>
  <c r="Q573" i="16"/>
  <c r="AB572" i="16"/>
  <c r="F573" i="16"/>
  <c r="E573" i="16"/>
  <c r="J573" i="16"/>
  <c r="L573" i="16" s="1"/>
  <c r="C479" i="13" l="1"/>
  <c r="H479" i="13"/>
  <c r="G479" i="13"/>
  <c r="B479" i="13"/>
  <c r="I479" i="13"/>
  <c r="D479" i="13"/>
  <c r="K573" i="16"/>
  <c r="N573" i="16" l="1"/>
  <c r="O573" i="16" s="1"/>
  <c r="M573" i="16"/>
  <c r="T573" i="16" s="1"/>
  <c r="E479" i="13"/>
  <c r="AB478" i="13"/>
  <c r="K479" i="13"/>
  <c r="Q479" i="13"/>
  <c r="P479" i="13"/>
  <c r="J479" i="13"/>
  <c r="L479" i="13" s="1"/>
  <c r="F479" i="13"/>
  <c r="R573" i="16" l="1"/>
  <c r="S573" i="16"/>
  <c r="M479" i="13"/>
  <c r="N479" i="13"/>
  <c r="O479" i="13" s="1"/>
  <c r="V573" i="16"/>
  <c r="Y573" i="16" s="1"/>
  <c r="X573" i="16"/>
  <c r="AA573" i="16" s="1"/>
  <c r="W573" i="16"/>
  <c r="Z573" i="16" s="1"/>
  <c r="W479" i="13" l="1"/>
  <c r="V479" i="13"/>
  <c r="X479" i="13"/>
  <c r="R479" i="13"/>
  <c r="S479" i="13"/>
  <c r="Z479" i="13" s="1"/>
  <c r="T479" i="13"/>
  <c r="C574" i="16"/>
  <c r="H574" i="16"/>
  <c r="D574" i="16"/>
  <c r="I574" i="16"/>
  <c r="B574" i="16"/>
  <c r="G574" i="16"/>
  <c r="AA479" i="13" l="1"/>
  <c r="Y479" i="13"/>
  <c r="I480" i="13"/>
  <c r="D480" i="13"/>
  <c r="H480" i="13"/>
  <c r="C480" i="13"/>
  <c r="P574" i="16"/>
  <c r="Q574" i="16"/>
  <c r="AB573" i="16"/>
  <c r="J574" i="16"/>
  <c r="L574" i="16" s="1"/>
  <c r="E574" i="16"/>
  <c r="F574" i="16"/>
  <c r="Q480" i="13" l="1"/>
  <c r="P480" i="13"/>
  <c r="AB479" i="13"/>
  <c r="G480" i="13"/>
  <c r="B480" i="13"/>
  <c r="K574" i="16"/>
  <c r="M574" i="16" l="1"/>
  <c r="R574" i="16" s="1"/>
  <c r="N574" i="16"/>
  <c r="O574" i="16" s="1"/>
  <c r="E480" i="13"/>
  <c r="J480" i="13"/>
  <c r="L480" i="13" s="1"/>
  <c r="K480" i="13"/>
  <c r="F480" i="13"/>
  <c r="S574" i="16" l="1"/>
  <c r="T574" i="16"/>
  <c r="N480" i="13"/>
  <c r="O480" i="13" s="1"/>
  <c r="M480" i="13"/>
  <c r="X574" i="16"/>
  <c r="AA574" i="16" s="1"/>
  <c r="W574" i="16"/>
  <c r="Z574" i="16" s="1"/>
  <c r="V574" i="16"/>
  <c r="Y574" i="16" s="1"/>
  <c r="R480" i="13" l="1"/>
  <c r="T480" i="13"/>
  <c r="S480" i="13"/>
  <c r="V480" i="13"/>
  <c r="Y480" i="13" s="1"/>
  <c r="W480" i="13"/>
  <c r="Z480" i="13" s="1"/>
  <c r="X480" i="13"/>
  <c r="AA480" i="13" s="1"/>
  <c r="G575" i="16"/>
  <c r="B575" i="16"/>
  <c r="H575" i="16"/>
  <c r="C575" i="16"/>
  <c r="I575" i="16"/>
  <c r="D575" i="16"/>
  <c r="B481" i="13" l="1"/>
  <c r="G481" i="13"/>
  <c r="D481" i="13"/>
  <c r="I481" i="13"/>
  <c r="H481" i="13"/>
  <c r="C481" i="13"/>
  <c r="E575" i="16"/>
  <c r="F575" i="16"/>
  <c r="P575" i="16"/>
  <c r="Q575" i="16"/>
  <c r="AB574" i="16"/>
  <c r="J575" i="16"/>
  <c r="L575" i="16" s="1"/>
  <c r="Q481" i="13" l="1"/>
  <c r="P481" i="13"/>
  <c r="K481" i="13"/>
  <c r="AB480" i="13"/>
  <c r="F481" i="13"/>
  <c r="J481" i="13"/>
  <c r="L481" i="13" s="1"/>
  <c r="E481" i="13"/>
  <c r="K575" i="16"/>
  <c r="N575" i="16" l="1"/>
  <c r="O575" i="16" s="1"/>
  <c r="M575" i="16"/>
  <c r="R575" i="16" s="1"/>
  <c r="M481" i="13"/>
  <c r="N481" i="13"/>
  <c r="O481" i="13" s="1"/>
  <c r="V575" i="16" l="1"/>
  <c r="Y575" i="16" s="1"/>
  <c r="W575" i="16"/>
  <c r="X575" i="16"/>
  <c r="S575" i="16"/>
  <c r="T575" i="16"/>
  <c r="V481" i="13"/>
  <c r="X481" i="13"/>
  <c r="W481" i="13"/>
  <c r="T481" i="13"/>
  <c r="R481" i="13"/>
  <c r="S481" i="13"/>
  <c r="B576" i="16"/>
  <c r="G576" i="16"/>
  <c r="Z575" i="16" l="1"/>
  <c r="AA575" i="16"/>
  <c r="D576" i="16" s="1"/>
  <c r="AB575" i="16" s="1"/>
  <c r="H576" i="16"/>
  <c r="C576" i="16"/>
  <c r="E576" i="16" s="1"/>
  <c r="AA481" i="13"/>
  <c r="Z481" i="13"/>
  <c r="I482" i="13"/>
  <c r="D482" i="13"/>
  <c r="Y481" i="13"/>
  <c r="P576" i="16"/>
  <c r="Q576" i="16"/>
  <c r="F576" i="16" l="1"/>
  <c r="I576" i="16"/>
  <c r="B482" i="13"/>
  <c r="G482" i="13"/>
  <c r="Q482" i="13"/>
  <c r="P482" i="13"/>
  <c r="AB481" i="13"/>
  <c r="C482" i="13"/>
  <c r="H482" i="13"/>
  <c r="K482" i="13" l="1"/>
  <c r="J576" i="16"/>
  <c r="L576" i="16" s="1"/>
  <c r="K576" i="16"/>
  <c r="N482" i="13"/>
  <c r="O482" i="13" s="1"/>
  <c r="M482" i="13"/>
  <c r="F482" i="13"/>
  <c r="J482" i="13"/>
  <c r="L482" i="13" s="1"/>
  <c r="E482" i="13"/>
  <c r="M576" i="16" l="1"/>
  <c r="N576" i="16"/>
  <c r="O576" i="16" s="1"/>
  <c r="R482" i="13"/>
  <c r="S482" i="13"/>
  <c r="T482" i="13"/>
  <c r="W482" i="13"/>
  <c r="Z482" i="13" s="1"/>
  <c r="X482" i="13"/>
  <c r="V482" i="13"/>
  <c r="Y482" i="13" s="1"/>
  <c r="V576" i="16" l="1"/>
  <c r="X576" i="16"/>
  <c r="W576" i="16"/>
  <c r="T576" i="16"/>
  <c r="R576" i="16"/>
  <c r="S576" i="16"/>
  <c r="H483" i="13"/>
  <c r="C483" i="13"/>
  <c r="G483" i="13"/>
  <c r="B483" i="13"/>
  <c r="AA482" i="13"/>
  <c r="AA576" i="16" l="1"/>
  <c r="Z576" i="16"/>
  <c r="I577" i="16"/>
  <c r="D577" i="16"/>
  <c r="Y576" i="16"/>
  <c r="E483" i="13"/>
  <c r="F483" i="13"/>
  <c r="I483" i="13"/>
  <c r="D483" i="13"/>
  <c r="H577" i="16" l="1"/>
  <c r="C577" i="16"/>
  <c r="G577" i="16"/>
  <c r="B577" i="16"/>
  <c r="E577" i="16" s="1"/>
  <c r="P577" i="16"/>
  <c r="Q577" i="16"/>
  <c r="AB576" i="16"/>
  <c r="P483" i="13"/>
  <c r="K483" i="13"/>
  <c r="Q483" i="13"/>
  <c r="AB482" i="13"/>
  <c r="J483" i="13"/>
  <c r="L483" i="13" s="1"/>
  <c r="J577" i="16" l="1"/>
  <c r="L577" i="16" s="1"/>
  <c r="F577" i="16"/>
  <c r="K577" i="16"/>
  <c r="M483" i="13"/>
  <c r="N483" i="13"/>
  <c r="O483" i="13" s="1"/>
  <c r="N577" i="16" l="1"/>
  <c r="O577" i="16" s="1"/>
  <c r="M577" i="16"/>
  <c r="W483" i="13"/>
  <c r="X483" i="13"/>
  <c r="V483" i="13"/>
  <c r="S483" i="13"/>
  <c r="T483" i="13"/>
  <c r="R483" i="13"/>
  <c r="Y483" i="13" l="1"/>
  <c r="T577" i="16"/>
  <c r="S577" i="16"/>
  <c r="R577" i="16"/>
  <c r="X577" i="16"/>
  <c r="AA577" i="16" s="1"/>
  <c r="V577" i="16"/>
  <c r="W577" i="16"/>
  <c r="B484" i="13"/>
  <c r="G484" i="13"/>
  <c r="AA483" i="13"/>
  <c r="Z483" i="13"/>
  <c r="Y577" i="16" l="1"/>
  <c r="I578" i="16"/>
  <c r="D578" i="16"/>
  <c r="Z577" i="16"/>
  <c r="B578" i="16"/>
  <c r="G578" i="16"/>
  <c r="H484" i="13"/>
  <c r="C484" i="13"/>
  <c r="E484" i="13" s="1"/>
  <c r="I484" i="13"/>
  <c r="D484" i="13"/>
  <c r="J484" i="13" l="1"/>
  <c r="L484" i="13" s="1"/>
  <c r="H578" i="16"/>
  <c r="J578" i="16" s="1"/>
  <c r="L578" i="16" s="1"/>
  <c r="C578" i="16"/>
  <c r="F578" i="16" s="1"/>
  <c r="P578" i="16"/>
  <c r="Q578" i="16"/>
  <c r="AB577" i="16"/>
  <c r="K578" i="16"/>
  <c r="Q484" i="13"/>
  <c r="P484" i="13"/>
  <c r="K484" i="13"/>
  <c r="AB483" i="13"/>
  <c r="F484" i="13"/>
  <c r="M578" i="16" l="1"/>
  <c r="N578" i="16"/>
  <c r="O578" i="16" s="1"/>
  <c r="E578" i="16"/>
  <c r="N484" i="13"/>
  <c r="O484" i="13" s="1"/>
  <c r="M484" i="13"/>
  <c r="V578" i="16" l="1"/>
  <c r="W578" i="16"/>
  <c r="Z578" i="16" s="1"/>
  <c r="X578" i="16"/>
  <c r="R578" i="16"/>
  <c r="S578" i="16"/>
  <c r="T578" i="16"/>
  <c r="W484" i="13"/>
  <c r="X484" i="13"/>
  <c r="V484" i="13"/>
  <c r="T484" i="13"/>
  <c r="S484" i="13"/>
  <c r="R484" i="13"/>
  <c r="AA484" i="13" l="1"/>
  <c r="Y484" i="13"/>
  <c r="Y578" i="16"/>
  <c r="AA578" i="16"/>
  <c r="H579" i="16"/>
  <c r="C579" i="16"/>
  <c r="G579" i="16"/>
  <c r="B579" i="16"/>
  <c r="E579" i="16" s="1"/>
  <c r="Z484" i="13"/>
  <c r="I485" i="13"/>
  <c r="D485" i="13"/>
  <c r="G485" i="13"/>
  <c r="B485" i="13"/>
  <c r="H485" i="13"/>
  <c r="C485" i="13"/>
  <c r="F579" i="16" l="1"/>
  <c r="D579" i="16"/>
  <c r="I579" i="16"/>
  <c r="J579" i="16" s="1"/>
  <c r="L579" i="16" s="1"/>
  <c r="E485" i="13"/>
  <c r="J485" i="13"/>
  <c r="L485" i="13" s="1"/>
  <c r="F485" i="13"/>
  <c r="P485" i="13"/>
  <c r="K485" i="13"/>
  <c r="Q485" i="13"/>
  <c r="AB484" i="13"/>
  <c r="Q579" i="16" l="1"/>
  <c r="AB578" i="16"/>
  <c r="P579" i="16"/>
  <c r="K579" i="16"/>
  <c r="M485" i="13"/>
  <c r="N485" i="13"/>
  <c r="O485" i="13" s="1"/>
  <c r="N579" i="16" l="1"/>
  <c r="O579" i="16" s="1"/>
  <c r="M579" i="16"/>
  <c r="W485" i="13"/>
  <c r="X485" i="13"/>
  <c r="V485" i="13"/>
  <c r="S485" i="13"/>
  <c r="T485" i="13"/>
  <c r="R485" i="13"/>
  <c r="Y485" i="13" l="1"/>
  <c r="T579" i="16"/>
  <c r="R579" i="16"/>
  <c r="S579" i="16"/>
  <c r="V579" i="16"/>
  <c r="X579" i="16"/>
  <c r="AA579" i="16" s="1"/>
  <c r="W579" i="16"/>
  <c r="B486" i="13"/>
  <c r="G486" i="13"/>
  <c r="AA485" i="13"/>
  <c r="Z485" i="13"/>
  <c r="Z579" i="16" l="1"/>
  <c r="Y579" i="16"/>
  <c r="G580" i="16"/>
  <c r="B580" i="16"/>
  <c r="E580" i="16" s="1"/>
  <c r="H580" i="16"/>
  <c r="C580" i="16"/>
  <c r="D580" i="16"/>
  <c r="I580" i="16"/>
  <c r="H486" i="13"/>
  <c r="C486" i="13"/>
  <c r="E486" i="13" s="1"/>
  <c r="I486" i="13"/>
  <c r="J486" i="13" s="1"/>
  <c r="L486" i="13" s="1"/>
  <c r="D486" i="13"/>
  <c r="F580" i="16" l="1"/>
  <c r="P580" i="16"/>
  <c r="AB579" i="16"/>
  <c r="Q580" i="16"/>
  <c r="K580" i="16"/>
  <c r="J580" i="16"/>
  <c r="L580" i="16" s="1"/>
  <c r="F486" i="13"/>
  <c r="Q486" i="13"/>
  <c r="P486" i="13"/>
  <c r="K486" i="13"/>
  <c r="AB485" i="13"/>
  <c r="M580" i="16" l="1"/>
  <c r="N580" i="16"/>
  <c r="O580" i="16" s="1"/>
  <c r="N486" i="13"/>
  <c r="O486" i="13" s="1"/>
  <c r="M486" i="13"/>
  <c r="X580" i="16" l="1"/>
  <c r="W580" i="16"/>
  <c r="V580" i="16"/>
  <c r="T580" i="16"/>
  <c r="S580" i="16"/>
  <c r="R580" i="16"/>
  <c r="R486" i="13"/>
  <c r="T486" i="13"/>
  <c r="S486" i="13"/>
  <c r="V486" i="13"/>
  <c r="W486" i="13"/>
  <c r="Z486" i="13" s="1"/>
  <c r="X486" i="13"/>
  <c r="AA486" i="13" s="1"/>
  <c r="Y486" i="13" l="1"/>
  <c r="AA580" i="16"/>
  <c r="I581" i="16" s="1"/>
  <c r="Y580" i="16"/>
  <c r="Z580" i="16"/>
  <c r="D581" i="16"/>
  <c r="G487" i="13"/>
  <c r="B487" i="13"/>
  <c r="I487" i="13"/>
  <c r="D487" i="13"/>
  <c r="C487" i="13"/>
  <c r="H487" i="13"/>
  <c r="P581" i="16" l="1"/>
  <c r="AB580" i="16"/>
  <c r="Q581" i="16"/>
  <c r="H581" i="16"/>
  <c r="C581" i="16"/>
  <c r="G581" i="16"/>
  <c r="B581" i="16"/>
  <c r="Q487" i="13"/>
  <c r="K487" i="13"/>
  <c r="P487" i="13"/>
  <c r="AB486" i="13"/>
  <c r="E487" i="13"/>
  <c r="F487" i="13"/>
  <c r="J487" i="13"/>
  <c r="L487" i="13" s="1"/>
  <c r="J581" i="16" l="1"/>
  <c r="L581" i="16" s="1"/>
  <c r="F581" i="16"/>
  <c r="E581" i="16"/>
  <c r="K581" i="16"/>
  <c r="M487" i="13"/>
  <c r="N487" i="13"/>
  <c r="O487" i="13" s="1"/>
  <c r="N581" i="16" l="1"/>
  <c r="O581" i="16" s="1"/>
  <c r="M581" i="16"/>
  <c r="V487" i="13"/>
  <c r="W487" i="13"/>
  <c r="X487" i="13"/>
  <c r="R487" i="13"/>
  <c r="S487" i="13"/>
  <c r="T487" i="13"/>
  <c r="Y487" i="13" l="1"/>
  <c r="S581" i="16"/>
  <c r="T581" i="16"/>
  <c r="R581" i="16"/>
  <c r="V581" i="16"/>
  <c r="X581" i="16"/>
  <c r="W581" i="16"/>
  <c r="Z581" i="16" s="1"/>
  <c r="AA487" i="13"/>
  <c r="Z487" i="13"/>
  <c r="B488" i="13"/>
  <c r="G488" i="13"/>
  <c r="AA581" i="16" l="1"/>
  <c r="Y581" i="16"/>
  <c r="C582" i="16"/>
  <c r="H582" i="16"/>
  <c r="I582" i="16"/>
  <c r="D582" i="16"/>
  <c r="H488" i="13"/>
  <c r="C488" i="13"/>
  <c r="I488" i="13"/>
  <c r="D488" i="13"/>
  <c r="J488" i="13"/>
  <c r="L488" i="13" s="1"/>
  <c r="P582" i="16" l="1"/>
  <c r="AB581" i="16"/>
  <c r="Q582" i="16"/>
  <c r="K582" i="16"/>
  <c r="G582" i="16"/>
  <c r="J582" i="16" s="1"/>
  <c r="L582" i="16" s="1"/>
  <c r="B582" i="16"/>
  <c r="E582" i="16" s="1"/>
  <c r="K488" i="13"/>
  <c r="Q488" i="13"/>
  <c r="P488" i="13"/>
  <c r="AB487" i="13"/>
  <c r="F488" i="13"/>
  <c r="E488" i="13"/>
  <c r="N582" i="16" l="1"/>
  <c r="O582" i="16" s="1"/>
  <c r="M582" i="16"/>
  <c r="F582" i="16"/>
  <c r="N488" i="13"/>
  <c r="O488" i="13" s="1"/>
  <c r="M488" i="13"/>
  <c r="S582" i="16" l="1"/>
  <c r="T582" i="16"/>
  <c r="R582" i="16"/>
  <c r="W582" i="16"/>
  <c r="Z582" i="16" s="1"/>
  <c r="X582" i="16"/>
  <c r="AA582" i="16" s="1"/>
  <c r="V582" i="16"/>
  <c r="S488" i="13"/>
  <c r="R488" i="13"/>
  <c r="T488" i="13"/>
  <c r="W488" i="13"/>
  <c r="Z488" i="13" s="1"/>
  <c r="V488" i="13"/>
  <c r="X488" i="13"/>
  <c r="AA488" i="13" s="1"/>
  <c r="Y488" i="13" l="1"/>
  <c r="H583" i="16"/>
  <c r="C583" i="16"/>
  <c r="Y582" i="16"/>
  <c r="I583" i="16"/>
  <c r="D583" i="16"/>
  <c r="H489" i="13"/>
  <c r="C489" i="13"/>
  <c r="I489" i="13"/>
  <c r="D489" i="13"/>
  <c r="G489" i="13"/>
  <c r="B489" i="13"/>
  <c r="G583" i="16" l="1"/>
  <c r="J583" i="16" s="1"/>
  <c r="L583" i="16" s="1"/>
  <c r="B583" i="16"/>
  <c r="E583" i="16" s="1"/>
  <c r="P583" i="16"/>
  <c r="AB582" i="16"/>
  <c r="K583" i="16"/>
  <c r="Q583" i="16"/>
  <c r="Q489" i="13"/>
  <c r="K489" i="13"/>
  <c r="P489" i="13"/>
  <c r="AB488" i="13"/>
  <c r="E489" i="13"/>
  <c r="F489" i="13"/>
  <c r="J489" i="13"/>
  <c r="L489" i="13" s="1"/>
  <c r="F583" i="16" l="1"/>
  <c r="N583" i="16"/>
  <c r="O583" i="16" s="1"/>
  <c r="M583" i="16"/>
  <c r="M489" i="13"/>
  <c r="N489" i="13"/>
  <c r="O489" i="13" s="1"/>
  <c r="T583" i="16" l="1"/>
  <c r="S583" i="16"/>
  <c r="R583" i="16"/>
  <c r="V583" i="16"/>
  <c r="X583" i="16"/>
  <c r="AA583" i="16" s="1"/>
  <c r="W583" i="16"/>
  <c r="Z583" i="16" s="1"/>
  <c r="V489" i="13"/>
  <c r="X489" i="13"/>
  <c r="W489" i="13"/>
  <c r="T489" i="13"/>
  <c r="S489" i="13"/>
  <c r="R489" i="13"/>
  <c r="Y583" i="16" l="1"/>
  <c r="H584" i="16"/>
  <c r="C584" i="16"/>
  <c r="I584" i="16"/>
  <c r="D584" i="16"/>
  <c r="Z489" i="13"/>
  <c r="AA489" i="13"/>
  <c r="Y489" i="13"/>
  <c r="Q584" i="16" l="1"/>
  <c r="AB583" i="16"/>
  <c r="P584" i="16"/>
  <c r="B584" i="16"/>
  <c r="E584" i="16" s="1"/>
  <c r="G584" i="16"/>
  <c r="J584" i="16" s="1"/>
  <c r="L584" i="16" s="1"/>
  <c r="H490" i="13"/>
  <c r="C490" i="13"/>
  <c r="B490" i="13"/>
  <c r="G490" i="13"/>
  <c r="I490" i="13"/>
  <c r="D490" i="13"/>
  <c r="J490" i="13" l="1"/>
  <c r="L490" i="13" s="1"/>
  <c r="K584" i="16"/>
  <c r="F584" i="16"/>
  <c r="E490" i="13"/>
  <c r="K490" i="13"/>
  <c r="Q490" i="13"/>
  <c r="P490" i="13"/>
  <c r="AB489" i="13"/>
  <c r="F490" i="13"/>
  <c r="M584" i="16" l="1"/>
  <c r="N584" i="16"/>
  <c r="O584" i="16" s="1"/>
  <c r="N490" i="13"/>
  <c r="O490" i="13" s="1"/>
  <c r="M490" i="13"/>
  <c r="V584" i="16" l="1"/>
  <c r="X584" i="16"/>
  <c r="AA584" i="16" s="1"/>
  <c r="W584" i="16"/>
  <c r="S584" i="16"/>
  <c r="T584" i="16"/>
  <c r="R584" i="16"/>
  <c r="S490" i="13"/>
  <c r="T490" i="13"/>
  <c r="R490" i="13"/>
  <c r="X490" i="13"/>
  <c r="W490" i="13"/>
  <c r="Z490" i="13" s="1"/>
  <c r="V490" i="13"/>
  <c r="Z584" i="16" l="1"/>
  <c r="AA490" i="13"/>
  <c r="C585" i="16"/>
  <c r="H585" i="16"/>
  <c r="D585" i="16"/>
  <c r="I585" i="16"/>
  <c r="Y584" i="16"/>
  <c r="Y490" i="13"/>
  <c r="G491" i="13" s="1"/>
  <c r="I491" i="13"/>
  <c r="D491" i="13"/>
  <c r="C491" i="13"/>
  <c r="H491" i="13"/>
  <c r="B491" i="13" l="1"/>
  <c r="AB584" i="16"/>
  <c r="P585" i="16"/>
  <c r="Q585" i="16"/>
  <c r="B585" i="16"/>
  <c r="E585" i="16" s="1"/>
  <c r="G585" i="16"/>
  <c r="J585" i="16" s="1"/>
  <c r="L585" i="16" s="1"/>
  <c r="J491" i="13"/>
  <c r="L491" i="13" s="1"/>
  <c r="E491" i="13"/>
  <c r="Q491" i="13"/>
  <c r="P491" i="13"/>
  <c r="K491" i="13"/>
  <c r="AB490" i="13"/>
  <c r="F491" i="13"/>
  <c r="K585" i="16" l="1"/>
  <c r="F585" i="16"/>
  <c r="M491" i="13"/>
  <c r="N491" i="13"/>
  <c r="O491" i="13" s="1"/>
  <c r="N585" i="16" l="1"/>
  <c r="O585" i="16" s="1"/>
  <c r="M585" i="16"/>
  <c r="W491" i="13"/>
  <c r="X491" i="13"/>
  <c r="V491" i="13"/>
  <c r="Y491" i="13" s="1"/>
  <c r="S491" i="13"/>
  <c r="R491" i="13"/>
  <c r="T491" i="13"/>
  <c r="R585" i="16" l="1"/>
  <c r="T585" i="16"/>
  <c r="S585" i="16"/>
  <c r="V585" i="16"/>
  <c r="Y585" i="16" s="1"/>
  <c r="W585" i="16"/>
  <c r="X585" i="16"/>
  <c r="AA585" i="16" s="1"/>
  <c r="B492" i="13"/>
  <c r="G492" i="13"/>
  <c r="AA491" i="13"/>
  <c r="Z491" i="13"/>
  <c r="Z585" i="16" l="1"/>
  <c r="B586" i="16"/>
  <c r="G586" i="16"/>
  <c r="I586" i="16"/>
  <c r="D586" i="16"/>
  <c r="H586" i="16"/>
  <c r="C586" i="16"/>
  <c r="F586" i="16" s="1"/>
  <c r="H492" i="13"/>
  <c r="C492" i="13"/>
  <c r="F492" i="13" s="1"/>
  <c r="D492" i="13"/>
  <c r="I492" i="13"/>
  <c r="E492" i="13"/>
  <c r="Q586" i="16" l="1"/>
  <c r="AB585" i="16"/>
  <c r="P586" i="16"/>
  <c r="J586" i="16"/>
  <c r="L586" i="16" s="1"/>
  <c r="E586" i="16"/>
  <c r="AB491" i="13"/>
  <c r="Q492" i="13"/>
  <c r="P492" i="13"/>
  <c r="J492" i="13"/>
  <c r="L492" i="13" s="1"/>
  <c r="K492" i="13"/>
  <c r="K586" i="16" l="1"/>
  <c r="N492" i="13"/>
  <c r="O492" i="13" s="1"/>
  <c r="M492" i="13"/>
  <c r="M586" i="16" l="1"/>
  <c r="N586" i="16"/>
  <c r="O586" i="16" s="1"/>
  <c r="S492" i="13"/>
  <c r="R492" i="13"/>
  <c r="W492" i="13"/>
  <c r="V492" i="13"/>
  <c r="Y492" i="13" s="1"/>
  <c r="X492" i="13"/>
  <c r="AA492" i="13" s="1"/>
  <c r="T492" i="13"/>
  <c r="Z492" i="13" l="1"/>
  <c r="X586" i="16"/>
  <c r="V586" i="16"/>
  <c r="Y586" i="16" s="1"/>
  <c r="W586" i="16"/>
  <c r="R586" i="16"/>
  <c r="S586" i="16"/>
  <c r="T586" i="16"/>
  <c r="AA586" i="16" s="1"/>
  <c r="G493" i="13"/>
  <c r="B493" i="13"/>
  <c r="C493" i="13"/>
  <c r="F493" i="13" s="1"/>
  <c r="H493" i="13"/>
  <c r="I493" i="13"/>
  <c r="J493" i="13" s="1"/>
  <c r="L493" i="13" s="1"/>
  <c r="D493" i="13"/>
  <c r="I587" i="16" l="1"/>
  <c r="D587" i="16"/>
  <c r="Z586" i="16"/>
  <c r="B587" i="16"/>
  <c r="G587" i="16"/>
  <c r="P493" i="13"/>
  <c r="K493" i="13"/>
  <c r="Q493" i="13"/>
  <c r="AB492" i="13"/>
  <c r="E493" i="13"/>
  <c r="C587" i="16" l="1"/>
  <c r="H587" i="16"/>
  <c r="Q587" i="16"/>
  <c r="AB586" i="16"/>
  <c r="P587" i="16"/>
  <c r="J587" i="16"/>
  <c r="L587" i="16" s="1"/>
  <c r="M493" i="13"/>
  <c r="N493" i="13"/>
  <c r="O493" i="13" s="1"/>
  <c r="K587" i="16" l="1"/>
  <c r="M587" i="16"/>
  <c r="N587" i="16"/>
  <c r="O587" i="16" s="1"/>
  <c r="F587" i="16"/>
  <c r="E587" i="16"/>
  <c r="W493" i="13"/>
  <c r="X493" i="13"/>
  <c r="V493" i="13"/>
  <c r="S493" i="13"/>
  <c r="R493" i="13"/>
  <c r="T493" i="13"/>
  <c r="V587" i="16" l="1"/>
  <c r="W587" i="16"/>
  <c r="X587" i="16"/>
  <c r="T587" i="16"/>
  <c r="S587" i="16"/>
  <c r="R587" i="16"/>
  <c r="Y587" i="16" s="1"/>
  <c r="Z493" i="13"/>
  <c r="C494" i="13" s="1"/>
  <c r="Y493" i="13"/>
  <c r="AA493" i="13"/>
  <c r="AA587" i="16" l="1"/>
  <c r="D588" i="16"/>
  <c r="I588" i="16"/>
  <c r="B588" i="16"/>
  <c r="G588" i="16"/>
  <c r="Z587" i="16"/>
  <c r="H494" i="13"/>
  <c r="I494" i="13"/>
  <c r="D494" i="13"/>
  <c r="B494" i="13"/>
  <c r="G494" i="13"/>
  <c r="H588" i="16" l="1"/>
  <c r="C588" i="16"/>
  <c r="P588" i="16"/>
  <c r="Q588" i="16"/>
  <c r="AB587" i="16"/>
  <c r="J494" i="13"/>
  <c r="L494" i="13" s="1"/>
  <c r="E494" i="13"/>
  <c r="F494" i="13"/>
  <c r="P494" i="13"/>
  <c r="Q494" i="13"/>
  <c r="K494" i="13"/>
  <c r="AB493" i="13"/>
  <c r="E588" i="16" l="1"/>
  <c r="F588" i="16"/>
  <c r="J588" i="16"/>
  <c r="N494" i="13"/>
  <c r="O494" i="13" s="1"/>
  <c r="M494" i="13"/>
  <c r="L588" i="16" l="1"/>
  <c r="K588" i="16"/>
  <c r="S494" i="13"/>
  <c r="T494" i="13"/>
  <c r="R494" i="13"/>
  <c r="X494" i="13"/>
  <c r="W494" i="13"/>
  <c r="Z494" i="13" s="1"/>
  <c r="V494" i="13"/>
  <c r="Y494" i="13" s="1"/>
  <c r="AA494" i="13" l="1"/>
  <c r="M588" i="16"/>
  <c r="N588" i="16"/>
  <c r="O588" i="16" s="1"/>
  <c r="D495" i="13"/>
  <c r="I495" i="13"/>
  <c r="G495" i="13"/>
  <c r="B495" i="13"/>
  <c r="H495" i="13"/>
  <c r="C495" i="13"/>
  <c r="W588" i="16" l="1"/>
  <c r="V588" i="16"/>
  <c r="X588" i="16"/>
  <c r="R588" i="16"/>
  <c r="S588" i="16"/>
  <c r="T588" i="16"/>
  <c r="E495" i="13"/>
  <c r="J495" i="13"/>
  <c r="L495" i="13" s="1"/>
  <c r="F495" i="13"/>
  <c r="P495" i="13"/>
  <c r="K495" i="13"/>
  <c r="Q495" i="13"/>
  <c r="AB494" i="13"/>
  <c r="Y588" i="16" l="1"/>
  <c r="AA588" i="16"/>
  <c r="G589" i="16"/>
  <c r="B589" i="16"/>
  <c r="Z588" i="16"/>
  <c r="M495" i="13"/>
  <c r="N495" i="13"/>
  <c r="O495" i="13" s="1"/>
  <c r="C589" i="16" l="1"/>
  <c r="E589" i="16" s="1"/>
  <c r="H589" i="16"/>
  <c r="D589" i="16"/>
  <c r="I589" i="16"/>
  <c r="W495" i="13"/>
  <c r="X495" i="13"/>
  <c r="V495" i="13"/>
  <c r="T495" i="13"/>
  <c r="R495" i="13"/>
  <c r="S495" i="13"/>
  <c r="AB588" i="16" l="1"/>
  <c r="P589" i="16"/>
  <c r="Q589" i="16"/>
  <c r="J589" i="16"/>
  <c r="L589" i="16" s="1"/>
  <c r="F589" i="16"/>
  <c r="Y495" i="13"/>
  <c r="B496" i="13" s="1"/>
  <c r="G496" i="13"/>
  <c r="AA495" i="13"/>
  <c r="Z495" i="13"/>
  <c r="K589" i="16" l="1"/>
  <c r="C496" i="13"/>
  <c r="E496" i="13" s="1"/>
  <c r="H496" i="13"/>
  <c r="I496" i="13"/>
  <c r="J496" i="13" s="1"/>
  <c r="L496" i="13" s="1"/>
  <c r="D496" i="13"/>
  <c r="N589" i="16" l="1"/>
  <c r="O589" i="16" s="1"/>
  <c r="M589" i="16"/>
  <c r="P496" i="13"/>
  <c r="Q496" i="13"/>
  <c r="K496" i="13"/>
  <c r="AB495" i="13"/>
  <c r="F496" i="13"/>
  <c r="S589" i="16" l="1"/>
  <c r="R589" i="16"/>
  <c r="T589" i="16"/>
  <c r="X589" i="16"/>
  <c r="AA589" i="16" s="1"/>
  <c r="V589" i="16"/>
  <c r="Y589" i="16" s="1"/>
  <c r="W589" i="16"/>
  <c r="Z589" i="16" s="1"/>
  <c r="N496" i="13"/>
  <c r="O496" i="13" s="1"/>
  <c r="M496" i="13"/>
  <c r="I590" i="16" l="1"/>
  <c r="D590" i="16"/>
  <c r="C590" i="16"/>
  <c r="H590" i="16"/>
  <c r="G590" i="16"/>
  <c r="B590" i="16"/>
  <c r="T496" i="13"/>
  <c r="S496" i="13"/>
  <c r="R496" i="13"/>
  <c r="X496" i="13"/>
  <c r="AA496" i="13" s="1"/>
  <c r="W496" i="13"/>
  <c r="Z496" i="13" s="1"/>
  <c r="V496" i="13"/>
  <c r="F590" i="16" l="1"/>
  <c r="E590" i="16"/>
  <c r="P590" i="16"/>
  <c r="Q590" i="16"/>
  <c r="AB589" i="16"/>
  <c r="J590" i="16"/>
  <c r="L590" i="16" s="1"/>
  <c r="D497" i="13"/>
  <c r="I497" i="13"/>
  <c r="Y496" i="13"/>
  <c r="H497" i="13"/>
  <c r="C497" i="13"/>
  <c r="K590" i="16" l="1"/>
  <c r="B497" i="13"/>
  <c r="G497" i="13"/>
  <c r="Q497" i="13"/>
  <c r="P497" i="13"/>
  <c r="AB496" i="13"/>
  <c r="M590" i="16" l="1"/>
  <c r="N590" i="16"/>
  <c r="O590" i="16" s="1"/>
  <c r="J497" i="13"/>
  <c r="L497" i="13" s="1"/>
  <c r="E497" i="13"/>
  <c r="K497" i="13"/>
  <c r="F497" i="13"/>
  <c r="W590" i="16" l="1"/>
  <c r="X590" i="16"/>
  <c r="V590" i="16"/>
  <c r="S590" i="16"/>
  <c r="T590" i="16"/>
  <c r="R590" i="16"/>
  <c r="M497" i="13"/>
  <c r="N497" i="13"/>
  <c r="O497" i="13" s="1"/>
  <c r="Y590" i="16" l="1"/>
  <c r="Z590" i="16"/>
  <c r="B591" i="16"/>
  <c r="G591" i="16"/>
  <c r="AA590" i="16"/>
  <c r="H591" i="16"/>
  <c r="C591" i="16"/>
  <c r="X497" i="13"/>
  <c r="W497" i="13"/>
  <c r="V497" i="13"/>
  <c r="T497" i="13"/>
  <c r="R497" i="13"/>
  <c r="S497" i="13"/>
  <c r="D591" i="16" l="1"/>
  <c r="I591" i="16"/>
  <c r="J591" i="16" s="1"/>
  <c r="L591" i="16" s="1"/>
  <c r="F591" i="16"/>
  <c r="E591" i="16"/>
  <c r="Y497" i="13"/>
  <c r="G498" i="13"/>
  <c r="B498" i="13"/>
  <c r="Z497" i="13"/>
  <c r="AA497" i="13"/>
  <c r="Q591" i="16" l="1"/>
  <c r="P591" i="16"/>
  <c r="K591" i="16"/>
  <c r="AB590" i="16"/>
  <c r="D498" i="13"/>
  <c r="I498" i="13"/>
  <c r="H498" i="13"/>
  <c r="J498" i="13" s="1"/>
  <c r="L498" i="13" s="1"/>
  <c r="C498" i="13"/>
  <c r="E498" i="13" s="1"/>
  <c r="N591" i="16" l="1"/>
  <c r="O591" i="16" s="1"/>
  <c r="M591" i="16"/>
  <c r="F498" i="13"/>
  <c r="P498" i="13"/>
  <c r="Q498" i="13"/>
  <c r="K498" i="13"/>
  <c r="AB497" i="13"/>
  <c r="T591" i="16" l="1"/>
  <c r="S591" i="16"/>
  <c r="R591" i="16"/>
  <c r="V591" i="16"/>
  <c r="Y591" i="16" s="1"/>
  <c r="W591" i="16"/>
  <c r="Z591" i="16" s="1"/>
  <c r="X591" i="16"/>
  <c r="AA591" i="16" s="1"/>
  <c r="N498" i="13"/>
  <c r="O498" i="13" s="1"/>
  <c r="M498" i="13"/>
  <c r="G592" i="16" l="1"/>
  <c r="B592" i="16"/>
  <c r="I592" i="16"/>
  <c r="D592" i="16"/>
  <c r="H592" i="16"/>
  <c r="C592" i="16"/>
  <c r="S498" i="13"/>
  <c r="R498" i="13"/>
  <c r="T498" i="13"/>
  <c r="X498" i="13"/>
  <c r="AA498" i="13" s="1"/>
  <c r="V498" i="13"/>
  <c r="W498" i="13"/>
  <c r="Y498" i="13" l="1"/>
  <c r="P592" i="16"/>
  <c r="Q592" i="16"/>
  <c r="AB591" i="16"/>
  <c r="F592" i="16"/>
  <c r="E592" i="16"/>
  <c r="J592" i="16"/>
  <c r="L592" i="16" s="1"/>
  <c r="I499" i="13"/>
  <c r="D499" i="13"/>
  <c r="Z498" i="13"/>
  <c r="B499" i="13"/>
  <c r="G499" i="13"/>
  <c r="K592" i="16" l="1"/>
  <c r="C499" i="13"/>
  <c r="H499" i="13"/>
  <c r="K499" i="13" s="1"/>
  <c r="P499" i="13"/>
  <c r="Q499" i="13"/>
  <c r="AB498" i="13"/>
  <c r="J499" i="13"/>
  <c r="L499" i="13" s="1"/>
  <c r="M592" i="16" l="1"/>
  <c r="N592" i="16"/>
  <c r="O592" i="16" s="1"/>
  <c r="F499" i="13"/>
  <c r="M499" i="13"/>
  <c r="N499" i="13"/>
  <c r="O499" i="13" s="1"/>
  <c r="E499" i="13"/>
  <c r="X592" i="16" l="1"/>
  <c r="W592" i="16"/>
  <c r="V592" i="16"/>
  <c r="S592" i="16"/>
  <c r="T592" i="16"/>
  <c r="AA592" i="16" s="1"/>
  <c r="R592" i="16"/>
  <c r="R499" i="13"/>
  <c r="T499" i="13"/>
  <c r="S499" i="13"/>
  <c r="V499" i="13"/>
  <c r="W499" i="13"/>
  <c r="Z499" i="13" s="1"/>
  <c r="X499" i="13"/>
  <c r="AA499" i="13" s="1"/>
  <c r="Z592" i="16" l="1"/>
  <c r="Y499" i="13"/>
  <c r="Y592" i="16"/>
  <c r="H593" i="16"/>
  <c r="C593" i="16"/>
  <c r="I593" i="16"/>
  <c r="D593" i="16"/>
  <c r="B500" i="13"/>
  <c r="G500" i="13"/>
  <c r="I500" i="13"/>
  <c r="D500" i="13"/>
  <c r="H500" i="13"/>
  <c r="C500" i="13"/>
  <c r="Q593" i="16" l="1"/>
  <c r="P593" i="16"/>
  <c r="AB592" i="16"/>
  <c r="B593" i="16"/>
  <c r="G593" i="16"/>
  <c r="J593" i="16" s="1"/>
  <c r="L593" i="16" s="1"/>
  <c r="F500" i="13"/>
  <c r="K500" i="13"/>
  <c r="Q500" i="13"/>
  <c r="P500" i="13"/>
  <c r="AB499" i="13"/>
  <c r="J500" i="13"/>
  <c r="L500" i="13" s="1"/>
  <c r="E500" i="13"/>
  <c r="K593" i="16" l="1"/>
  <c r="E593" i="16"/>
  <c r="F593" i="16"/>
  <c r="N500" i="13"/>
  <c r="O500" i="13" s="1"/>
  <c r="M500" i="13"/>
  <c r="T500" i="13" s="1"/>
  <c r="N593" i="16" l="1"/>
  <c r="O593" i="16" s="1"/>
  <c r="M593" i="16"/>
  <c r="V500" i="13"/>
  <c r="W500" i="13"/>
  <c r="X500" i="13"/>
  <c r="AA500" i="13" s="1"/>
  <c r="S500" i="13"/>
  <c r="R500" i="13"/>
  <c r="S593" i="16" l="1"/>
  <c r="R593" i="16"/>
  <c r="T593" i="16"/>
  <c r="W593" i="16"/>
  <c r="Z593" i="16" s="1"/>
  <c r="V593" i="16"/>
  <c r="Y593" i="16" s="1"/>
  <c r="X593" i="16"/>
  <c r="AA593" i="16" s="1"/>
  <c r="I501" i="13"/>
  <c r="D501" i="13"/>
  <c r="Z500" i="13"/>
  <c r="Y500" i="13"/>
  <c r="C594" i="16" l="1"/>
  <c r="H594" i="16"/>
  <c r="D594" i="16"/>
  <c r="I594" i="16"/>
  <c r="G594" i="16"/>
  <c r="B594" i="16"/>
  <c r="B501" i="13"/>
  <c r="G501" i="13"/>
  <c r="K501" i="13" s="1"/>
  <c r="C501" i="13"/>
  <c r="H501" i="13"/>
  <c r="Q501" i="13"/>
  <c r="P501" i="13"/>
  <c r="AB500" i="13"/>
  <c r="J594" i="16" l="1"/>
  <c r="L594" i="16" s="1"/>
  <c r="P594" i="16"/>
  <c r="Q594" i="16"/>
  <c r="K594" i="16"/>
  <c r="AB593" i="16"/>
  <c r="F594" i="16"/>
  <c r="E594" i="16"/>
  <c r="M501" i="13"/>
  <c r="N501" i="13"/>
  <c r="O501" i="13" s="1"/>
  <c r="J501" i="13"/>
  <c r="L501" i="13" s="1"/>
  <c r="E501" i="13"/>
  <c r="F501" i="13"/>
  <c r="N594" i="16" l="1"/>
  <c r="O594" i="16" s="1"/>
  <c r="M594" i="16"/>
  <c r="X501" i="13"/>
  <c r="V501" i="13"/>
  <c r="W501" i="13"/>
  <c r="R501" i="13"/>
  <c r="S501" i="13"/>
  <c r="T501" i="13"/>
  <c r="AA501" i="13" l="1"/>
  <c r="T594" i="16"/>
  <c r="R594" i="16"/>
  <c r="S594" i="16"/>
  <c r="X594" i="16"/>
  <c r="W594" i="16"/>
  <c r="V594" i="16"/>
  <c r="Y594" i="16" s="1"/>
  <c r="Z501" i="13"/>
  <c r="Y501" i="13"/>
  <c r="I502" i="13"/>
  <c r="D502" i="13"/>
  <c r="Z594" i="16" l="1"/>
  <c r="B595" i="16"/>
  <c r="G595" i="16"/>
  <c r="H595" i="16"/>
  <c r="C595" i="16"/>
  <c r="AA594" i="16"/>
  <c r="P502" i="13"/>
  <c r="Q502" i="13"/>
  <c r="AB501" i="13"/>
  <c r="G502" i="13"/>
  <c r="K502" i="13" s="1"/>
  <c r="B502" i="13"/>
  <c r="C502" i="13"/>
  <c r="H502" i="13"/>
  <c r="F595" i="16" l="1"/>
  <c r="D595" i="16"/>
  <c r="I595" i="16"/>
  <c r="J595" i="16" s="1"/>
  <c r="L595" i="16" s="1"/>
  <c r="E595" i="16"/>
  <c r="N502" i="13"/>
  <c r="O502" i="13" s="1"/>
  <c r="M502" i="13"/>
  <c r="E502" i="13"/>
  <c r="J502" i="13"/>
  <c r="L502" i="13" s="1"/>
  <c r="F502" i="13"/>
  <c r="P595" i="16" l="1"/>
  <c r="Q595" i="16"/>
  <c r="K595" i="16"/>
  <c r="AB594" i="16"/>
  <c r="T502" i="13"/>
  <c r="S502" i="13"/>
  <c r="R502" i="13"/>
  <c r="V502" i="13"/>
  <c r="Y502" i="13" s="1"/>
  <c r="W502" i="13"/>
  <c r="Z502" i="13" s="1"/>
  <c r="X502" i="13"/>
  <c r="AA502" i="13" s="1"/>
  <c r="M595" i="16" l="1"/>
  <c r="N595" i="16"/>
  <c r="O595" i="16" s="1"/>
  <c r="G503" i="13"/>
  <c r="B503" i="13"/>
  <c r="D503" i="13"/>
  <c r="I503" i="13"/>
  <c r="H503" i="13"/>
  <c r="C503" i="13"/>
  <c r="V595" i="16" l="1"/>
  <c r="W595" i="16"/>
  <c r="X595" i="16"/>
  <c r="AA595" i="16" s="1"/>
  <c r="T595" i="16"/>
  <c r="R595" i="16"/>
  <c r="Y595" i="16" s="1"/>
  <c r="S595" i="16"/>
  <c r="J503" i="13"/>
  <c r="L503" i="13" s="1"/>
  <c r="Q503" i="13"/>
  <c r="P503" i="13"/>
  <c r="K503" i="13"/>
  <c r="AB502" i="13"/>
  <c r="F503" i="13"/>
  <c r="E503" i="13"/>
  <c r="I596" i="16" l="1"/>
  <c r="D596" i="16"/>
  <c r="Z595" i="16"/>
  <c r="G596" i="16"/>
  <c r="B596" i="16"/>
  <c r="M503" i="13"/>
  <c r="N503" i="13"/>
  <c r="O503" i="13" s="1"/>
  <c r="C596" i="16" l="1"/>
  <c r="E596" i="16" s="1"/>
  <c r="H596" i="16"/>
  <c r="J596" i="16" s="1"/>
  <c r="L596" i="16" s="1"/>
  <c r="Q596" i="16"/>
  <c r="P596" i="16"/>
  <c r="AB595" i="16"/>
  <c r="V503" i="13"/>
  <c r="W503" i="13"/>
  <c r="X503" i="13"/>
  <c r="AA503" i="13" s="1"/>
  <c r="T503" i="13"/>
  <c r="R503" i="13"/>
  <c r="Y503" i="13" s="1"/>
  <c r="S503" i="13"/>
  <c r="K596" i="16" l="1"/>
  <c r="F596" i="16"/>
  <c r="G504" i="13"/>
  <c r="B504" i="13"/>
  <c r="D504" i="13"/>
  <c r="I504" i="13"/>
  <c r="Z503" i="13"/>
  <c r="M596" i="16" l="1"/>
  <c r="N596" i="16"/>
  <c r="O596" i="16" s="1"/>
  <c r="Q504" i="13"/>
  <c r="P504" i="13"/>
  <c r="AB503" i="13"/>
  <c r="H504" i="13"/>
  <c r="K504" i="13" s="1"/>
  <c r="C504" i="13"/>
  <c r="W596" i="16" l="1"/>
  <c r="X596" i="16"/>
  <c r="AA596" i="16" s="1"/>
  <c r="V596" i="16"/>
  <c r="S596" i="16"/>
  <c r="T596" i="16"/>
  <c r="R596" i="16"/>
  <c r="N504" i="13"/>
  <c r="O504" i="13" s="1"/>
  <c r="M504" i="13"/>
  <c r="E504" i="13"/>
  <c r="F504" i="13"/>
  <c r="J504" i="13"/>
  <c r="L504" i="13" s="1"/>
  <c r="Z596" i="16" l="1"/>
  <c r="Y596" i="16"/>
  <c r="D597" i="16"/>
  <c r="I597" i="16"/>
  <c r="H597" i="16"/>
  <c r="C597" i="16"/>
  <c r="X504" i="13"/>
  <c r="V504" i="13"/>
  <c r="W504" i="13"/>
  <c r="T504" i="13"/>
  <c r="R504" i="13"/>
  <c r="S504" i="13"/>
  <c r="Z504" i="13" s="1"/>
  <c r="Y504" i="13" l="1"/>
  <c r="P597" i="16"/>
  <c r="Q597" i="16"/>
  <c r="AB596" i="16"/>
  <c r="B597" i="16"/>
  <c r="G597" i="16"/>
  <c r="AA504" i="13"/>
  <c r="C505" i="13"/>
  <c r="H505" i="13"/>
  <c r="B505" i="13"/>
  <c r="G505" i="13"/>
  <c r="E505" i="13" l="1"/>
  <c r="J597" i="16"/>
  <c r="E597" i="16"/>
  <c r="F597" i="16"/>
  <c r="F505" i="13"/>
  <c r="I505" i="13"/>
  <c r="D505" i="13"/>
  <c r="L597" i="16" l="1"/>
  <c r="K597" i="16"/>
  <c r="J505" i="13"/>
  <c r="L505" i="13" s="1"/>
  <c r="Q505" i="13"/>
  <c r="P505" i="13"/>
  <c r="K505" i="13"/>
  <c r="AB504" i="13"/>
  <c r="N597" i="16" l="1"/>
  <c r="O597" i="16" s="1"/>
  <c r="M597" i="16"/>
  <c r="M505" i="13"/>
  <c r="N505" i="13"/>
  <c r="O505" i="13" s="1"/>
  <c r="T597" i="16" l="1"/>
  <c r="R597" i="16"/>
  <c r="S597" i="16"/>
  <c r="X597" i="16"/>
  <c r="AA597" i="16" s="1"/>
  <c r="V597" i="16"/>
  <c r="Y597" i="16" s="1"/>
  <c r="W597" i="16"/>
  <c r="Z597" i="16" s="1"/>
  <c r="W505" i="13"/>
  <c r="V505" i="13"/>
  <c r="X505" i="13"/>
  <c r="S505" i="13"/>
  <c r="Z505" i="13" s="1"/>
  <c r="T505" i="13"/>
  <c r="R505" i="13"/>
  <c r="I598" i="16" l="1"/>
  <c r="D598" i="16"/>
  <c r="H598" i="16"/>
  <c r="C598" i="16"/>
  <c r="G598" i="16"/>
  <c r="B598" i="16"/>
  <c r="AA505" i="13"/>
  <c r="H506" i="13"/>
  <c r="C506" i="13"/>
  <c r="D506" i="13"/>
  <c r="I506" i="13"/>
  <c r="Y505" i="13"/>
  <c r="F598" i="16" l="1"/>
  <c r="E598" i="16"/>
  <c r="P598" i="16"/>
  <c r="Q598" i="16"/>
  <c r="AB597" i="16"/>
  <c r="J598" i="16"/>
  <c r="L598" i="16" s="1"/>
  <c r="P506" i="13"/>
  <c r="Q506" i="13"/>
  <c r="AB505" i="13"/>
  <c r="B506" i="13"/>
  <c r="E506" i="13" s="1"/>
  <c r="G506" i="13"/>
  <c r="J506" i="13" s="1"/>
  <c r="L506" i="13" s="1"/>
  <c r="K598" i="16" l="1"/>
  <c r="K506" i="13"/>
  <c r="F506" i="13"/>
  <c r="M598" i="16" l="1"/>
  <c r="N598" i="16"/>
  <c r="O598" i="16" s="1"/>
  <c r="N506" i="13"/>
  <c r="O506" i="13" s="1"/>
  <c r="M506" i="13"/>
  <c r="X598" i="16" l="1"/>
  <c r="W598" i="16"/>
  <c r="V598" i="16"/>
  <c r="S598" i="16"/>
  <c r="T598" i="16"/>
  <c r="R598" i="16"/>
  <c r="X506" i="13"/>
  <c r="W506" i="13"/>
  <c r="V506" i="13"/>
  <c r="T506" i="13"/>
  <c r="R506" i="13"/>
  <c r="Y506" i="13" s="1"/>
  <c r="S506" i="13"/>
  <c r="Z506" i="13" s="1"/>
  <c r="Z598" i="16" l="1"/>
  <c r="Y598" i="16"/>
  <c r="C599" i="16"/>
  <c r="H599" i="16"/>
  <c r="AA598" i="16"/>
  <c r="AA506" i="13"/>
  <c r="H507" i="13"/>
  <c r="C507" i="13"/>
  <c r="G507" i="13"/>
  <c r="B507" i="13"/>
  <c r="D599" i="16" l="1"/>
  <c r="I599" i="16"/>
  <c r="B599" i="16"/>
  <c r="F599" i="16" s="1"/>
  <c r="G599" i="16"/>
  <c r="F507" i="13"/>
  <c r="E507" i="13"/>
  <c r="I507" i="13"/>
  <c r="J507" i="13" s="1"/>
  <c r="L507" i="13" s="1"/>
  <c r="D507" i="13"/>
  <c r="J599" i="16" l="1"/>
  <c r="L599" i="16" s="1"/>
  <c r="E599" i="16"/>
  <c r="Q599" i="16"/>
  <c r="P599" i="16"/>
  <c r="AB598" i="16"/>
  <c r="P507" i="13"/>
  <c r="Q507" i="13"/>
  <c r="K507" i="13"/>
  <c r="AB506" i="13"/>
  <c r="K599" i="16" l="1"/>
  <c r="M507" i="13"/>
  <c r="N507" i="13"/>
  <c r="O507" i="13" s="1"/>
  <c r="N599" i="16" l="1"/>
  <c r="O599" i="16" s="1"/>
  <c r="M599" i="16"/>
  <c r="W507" i="13"/>
  <c r="V507" i="13"/>
  <c r="X507" i="13"/>
  <c r="R507" i="13"/>
  <c r="S507" i="13"/>
  <c r="Z507" i="13" s="1"/>
  <c r="T507" i="13"/>
  <c r="Y507" i="13" l="1"/>
  <c r="R599" i="16"/>
  <c r="T599" i="16"/>
  <c r="S599" i="16"/>
  <c r="V599" i="16"/>
  <c r="X599" i="16"/>
  <c r="AA599" i="16" s="1"/>
  <c r="W599" i="16"/>
  <c r="AA507" i="13"/>
  <c r="G508" i="13"/>
  <c r="B508" i="13"/>
  <c r="H508" i="13"/>
  <c r="C508" i="13"/>
  <c r="Z599" i="16" l="1"/>
  <c r="H600" i="16"/>
  <c r="C600" i="16"/>
  <c r="I600" i="16"/>
  <c r="D600" i="16"/>
  <c r="Y599" i="16"/>
  <c r="E508" i="13"/>
  <c r="F508" i="13"/>
  <c r="I508" i="13"/>
  <c r="J508" i="13" s="1"/>
  <c r="L508" i="13" s="1"/>
  <c r="D508" i="13"/>
  <c r="P600" i="16" l="1"/>
  <c r="Q600" i="16"/>
  <c r="AB599" i="16"/>
  <c r="G600" i="16"/>
  <c r="B600" i="16"/>
  <c r="F600" i="16" s="1"/>
  <c r="P508" i="13"/>
  <c r="Q508" i="13"/>
  <c r="K508" i="13"/>
  <c r="AB507" i="13"/>
  <c r="J600" i="16" l="1"/>
  <c r="E600" i="16"/>
  <c r="N508" i="13"/>
  <c r="O508" i="13" s="1"/>
  <c r="M508" i="13"/>
  <c r="L600" i="16" l="1"/>
  <c r="K600" i="16"/>
  <c r="V508" i="13"/>
  <c r="W508" i="13"/>
  <c r="X508" i="13"/>
  <c r="R508" i="13"/>
  <c r="S508" i="13"/>
  <c r="T508" i="13"/>
  <c r="AA508" i="13" s="1"/>
  <c r="Z508" i="13" l="1"/>
  <c r="M600" i="16"/>
  <c r="N600" i="16"/>
  <c r="O600" i="16" s="1"/>
  <c r="Y508" i="13"/>
  <c r="I509" i="13"/>
  <c r="D509" i="13"/>
  <c r="H509" i="13"/>
  <c r="C509" i="13"/>
  <c r="W600" i="16" l="1"/>
  <c r="V600" i="16"/>
  <c r="X600" i="16"/>
  <c r="AA600" i="16" s="1"/>
  <c r="T600" i="16"/>
  <c r="S600" i="16"/>
  <c r="Z600" i="16" s="1"/>
  <c r="R600" i="16"/>
  <c r="Y600" i="16" s="1"/>
  <c r="P509" i="13"/>
  <c r="Q509" i="13"/>
  <c r="AB508" i="13"/>
  <c r="G509" i="13"/>
  <c r="J509" i="13" s="1"/>
  <c r="L509" i="13" s="1"/>
  <c r="B509" i="13"/>
  <c r="F509" i="13" s="1"/>
  <c r="I601" i="16" l="1"/>
  <c r="D601" i="16"/>
  <c r="G601" i="16"/>
  <c r="B601" i="16"/>
  <c r="C601" i="16"/>
  <c r="H601" i="16"/>
  <c r="E509" i="13"/>
  <c r="K509" i="13"/>
  <c r="E601" i="16" l="1"/>
  <c r="J601" i="16"/>
  <c r="L601" i="16" s="1"/>
  <c r="P601" i="16"/>
  <c r="Q601" i="16"/>
  <c r="AB600" i="16"/>
  <c r="F601" i="16"/>
  <c r="M509" i="13"/>
  <c r="N509" i="13"/>
  <c r="O509" i="13" s="1"/>
  <c r="K601" i="16" l="1"/>
  <c r="M601" i="16"/>
  <c r="N601" i="16"/>
  <c r="O601" i="16" s="1"/>
  <c r="X509" i="13"/>
  <c r="V509" i="13"/>
  <c r="W509" i="13"/>
  <c r="T509" i="13"/>
  <c r="AA509" i="13" s="1"/>
  <c r="S509" i="13"/>
  <c r="R509" i="13"/>
  <c r="Z509" i="13" l="1"/>
  <c r="X601" i="16"/>
  <c r="V601" i="16"/>
  <c r="W601" i="16"/>
  <c r="T601" i="16"/>
  <c r="S601" i="16"/>
  <c r="R601" i="16"/>
  <c r="Y601" i="16" s="1"/>
  <c r="D510" i="13"/>
  <c r="I510" i="13"/>
  <c r="H510" i="13"/>
  <c r="C510" i="13"/>
  <c r="Y509" i="13"/>
  <c r="AA601" i="16" l="1"/>
  <c r="Z601" i="16"/>
  <c r="B602" i="16"/>
  <c r="G602" i="16"/>
  <c r="G510" i="13"/>
  <c r="J510" i="13" s="1"/>
  <c r="L510" i="13" s="1"/>
  <c r="B510" i="13"/>
  <c r="Q510" i="13"/>
  <c r="P510" i="13"/>
  <c r="K510" i="13"/>
  <c r="AB509" i="13"/>
  <c r="H602" i="16" l="1"/>
  <c r="C602" i="16"/>
  <c r="E602" i="16" s="1"/>
  <c r="I602" i="16"/>
  <c r="D602" i="16"/>
  <c r="N510" i="13"/>
  <c r="O510" i="13" s="1"/>
  <c r="M510" i="13"/>
  <c r="E510" i="13"/>
  <c r="F510" i="13"/>
  <c r="J602" i="16" l="1"/>
  <c r="L602" i="16" s="1"/>
  <c r="P602" i="16"/>
  <c r="Q602" i="16"/>
  <c r="K602" i="16"/>
  <c r="AB601" i="16"/>
  <c r="F602" i="16"/>
  <c r="W510" i="13"/>
  <c r="V510" i="13"/>
  <c r="X510" i="13"/>
  <c r="R510" i="13"/>
  <c r="T510" i="13"/>
  <c r="S510" i="13"/>
  <c r="Z510" i="13" s="1"/>
  <c r="Y510" i="13" l="1"/>
  <c r="M602" i="16"/>
  <c r="N602" i="16"/>
  <c r="O602" i="16" s="1"/>
  <c r="G511" i="13"/>
  <c r="B511" i="13"/>
  <c r="H511" i="13"/>
  <c r="C511" i="13"/>
  <c r="AA510" i="13"/>
  <c r="X602" i="16" l="1"/>
  <c r="W602" i="16"/>
  <c r="V602" i="16"/>
  <c r="Y602" i="16" s="1"/>
  <c r="R602" i="16"/>
  <c r="T602" i="16"/>
  <c r="S602" i="16"/>
  <c r="Z602" i="16" s="1"/>
  <c r="E511" i="13"/>
  <c r="F511" i="13"/>
  <c r="I511" i="13"/>
  <c r="J511" i="13" s="1"/>
  <c r="L511" i="13" s="1"/>
  <c r="D511" i="13"/>
  <c r="G603" i="16" l="1"/>
  <c r="B603" i="16"/>
  <c r="H603" i="16"/>
  <c r="C603" i="16"/>
  <c r="AA602" i="16"/>
  <c r="Q511" i="13"/>
  <c r="K511" i="13"/>
  <c r="P511" i="13"/>
  <c r="AB510" i="13"/>
  <c r="F603" i="16" l="1"/>
  <c r="E603" i="16"/>
  <c r="I603" i="16"/>
  <c r="J603" i="16" s="1"/>
  <c r="L603" i="16" s="1"/>
  <c r="D603" i="16"/>
  <c r="M511" i="13"/>
  <c r="N511" i="13"/>
  <c r="O511" i="13" s="1"/>
  <c r="Q603" i="16" l="1"/>
  <c r="P603" i="16"/>
  <c r="K603" i="16"/>
  <c r="AB602" i="16"/>
  <c r="V511" i="13"/>
  <c r="W511" i="13"/>
  <c r="X511" i="13"/>
  <c r="R511" i="13"/>
  <c r="Y511" i="13" s="1"/>
  <c r="T511" i="13"/>
  <c r="S511" i="13"/>
  <c r="N603" i="16" l="1"/>
  <c r="O603" i="16" s="1"/>
  <c r="M603" i="16"/>
  <c r="Z511" i="13"/>
  <c r="B512" i="13"/>
  <c r="G512" i="13"/>
  <c r="H512" i="13"/>
  <c r="C512" i="13"/>
  <c r="AA511" i="13"/>
  <c r="T603" i="16" l="1"/>
  <c r="S603" i="16"/>
  <c r="R603" i="16"/>
  <c r="V603" i="16"/>
  <c r="X603" i="16"/>
  <c r="AA603" i="16" s="1"/>
  <c r="W603" i="16"/>
  <c r="Z603" i="16" s="1"/>
  <c r="E512" i="13"/>
  <c r="F512" i="13"/>
  <c r="I512" i="13"/>
  <c r="J512" i="13" s="1"/>
  <c r="L512" i="13" s="1"/>
  <c r="D512" i="13"/>
  <c r="Y603" i="16" l="1"/>
  <c r="H604" i="16"/>
  <c r="C604" i="16"/>
  <c r="D604" i="16"/>
  <c r="I604" i="16"/>
  <c r="P512" i="13"/>
  <c r="K512" i="13"/>
  <c r="Q512" i="13"/>
  <c r="AB511" i="13"/>
  <c r="P604" i="16" l="1"/>
  <c r="Q604" i="16"/>
  <c r="AB603" i="16"/>
  <c r="B604" i="16"/>
  <c r="E604" i="16" s="1"/>
  <c r="G604" i="16"/>
  <c r="N512" i="13"/>
  <c r="O512" i="13" s="1"/>
  <c r="M512" i="13"/>
  <c r="F604" i="16" l="1"/>
  <c r="J604" i="16"/>
  <c r="W512" i="13"/>
  <c r="V512" i="13"/>
  <c r="X512" i="13"/>
  <c r="R512" i="13"/>
  <c r="T512" i="13"/>
  <c r="S512" i="13"/>
  <c r="Z512" i="13" s="1"/>
  <c r="L604" i="16" l="1"/>
  <c r="K604" i="16"/>
  <c r="Y512" i="13"/>
  <c r="C513" i="13"/>
  <c r="H513" i="13"/>
  <c r="AA512" i="13"/>
  <c r="M604" i="16" l="1"/>
  <c r="N604" i="16"/>
  <c r="O604" i="16" s="1"/>
  <c r="I513" i="13"/>
  <c r="D513" i="13"/>
  <c r="G513" i="13"/>
  <c r="J513" i="13" s="1"/>
  <c r="L513" i="13" s="1"/>
  <c r="B513" i="13"/>
  <c r="X604" i="16" l="1"/>
  <c r="W604" i="16"/>
  <c r="V604" i="16"/>
  <c r="S604" i="16"/>
  <c r="R604" i="16"/>
  <c r="T604" i="16"/>
  <c r="AA604" i="16" s="1"/>
  <c r="AB512" i="13"/>
  <c r="P513" i="13"/>
  <c r="K513" i="13"/>
  <c r="Q513" i="13"/>
  <c r="F513" i="13"/>
  <c r="E513" i="13"/>
  <c r="Z604" i="16" l="1"/>
  <c r="Y604" i="16"/>
  <c r="D605" i="16"/>
  <c r="I605" i="16"/>
  <c r="H605" i="16"/>
  <c r="C605" i="16"/>
  <c r="M513" i="13"/>
  <c r="N513" i="13"/>
  <c r="O513" i="13" s="1"/>
  <c r="P605" i="16" l="1"/>
  <c r="Q605" i="16"/>
  <c r="AB604" i="16"/>
  <c r="B605" i="16"/>
  <c r="G605" i="16"/>
  <c r="S513" i="13"/>
  <c r="R513" i="13"/>
  <c r="V513" i="13"/>
  <c r="X513" i="13"/>
  <c r="W513" i="13"/>
  <c r="Z513" i="13" s="1"/>
  <c r="T513" i="13"/>
  <c r="AA513" i="13" l="1"/>
  <c r="J605" i="16"/>
  <c r="E605" i="16"/>
  <c r="F605" i="16"/>
  <c r="I514" i="13"/>
  <c r="D514" i="13"/>
  <c r="Y513" i="13"/>
  <c r="H514" i="13"/>
  <c r="C514" i="13"/>
  <c r="L605" i="16" l="1"/>
  <c r="K605" i="16"/>
  <c r="G514" i="13"/>
  <c r="K514" i="13" s="1"/>
  <c r="B514" i="13"/>
  <c r="E514" i="13" s="1"/>
  <c r="Q514" i="13"/>
  <c r="P514" i="13"/>
  <c r="AB513" i="13"/>
  <c r="F514" i="13" l="1"/>
  <c r="M605" i="16"/>
  <c r="N605" i="16"/>
  <c r="O605" i="16" s="1"/>
  <c r="N514" i="13"/>
  <c r="O514" i="13" s="1"/>
  <c r="M514" i="13"/>
  <c r="J514" i="13"/>
  <c r="L514" i="13" s="1"/>
  <c r="X605" i="16" l="1"/>
  <c r="V605" i="16"/>
  <c r="Y605" i="16" s="1"/>
  <c r="W605" i="16"/>
  <c r="Z605" i="16" s="1"/>
  <c r="S605" i="16"/>
  <c r="R605" i="16"/>
  <c r="T605" i="16"/>
  <c r="AA605" i="16" s="1"/>
  <c r="V514" i="13"/>
  <c r="X514" i="13"/>
  <c r="W514" i="13"/>
  <c r="T514" i="13"/>
  <c r="S514" i="13"/>
  <c r="Z514" i="13" s="1"/>
  <c r="R514" i="13"/>
  <c r="AA514" i="13" l="1"/>
  <c r="I606" i="16"/>
  <c r="D606" i="16"/>
  <c r="H606" i="16"/>
  <c r="C606" i="16"/>
  <c r="G606" i="16"/>
  <c r="B606" i="16"/>
  <c r="Y514" i="13"/>
  <c r="B515" i="13" s="1"/>
  <c r="D515" i="13"/>
  <c r="I515" i="13"/>
  <c r="G515" i="13"/>
  <c r="J515" i="13" s="1"/>
  <c r="L515" i="13" s="1"/>
  <c r="H515" i="13"/>
  <c r="C515" i="13"/>
  <c r="F606" i="16" l="1"/>
  <c r="E606" i="16"/>
  <c r="P606" i="16"/>
  <c r="Q606" i="16"/>
  <c r="AB605" i="16"/>
  <c r="J606" i="16"/>
  <c r="L606" i="16" s="1"/>
  <c r="E515" i="13"/>
  <c r="F515" i="13"/>
  <c r="Q515" i="13"/>
  <c r="P515" i="13"/>
  <c r="K515" i="13"/>
  <c r="AB514" i="13"/>
  <c r="K606" i="16" l="1"/>
  <c r="M515" i="13"/>
  <c r="N515" i="13"/>
  <c r="O515" i="13" s="1"/>
  <c r="M606" i="16" l="1"/>
  <c r="N606" i="16"/>
  <c r="O606" i="16" s="1"/>
  <c r="X515" i="13"/>
  <c r="W515" i="13"/>
  <c r="V515" i="13"/>
  <c r="R515" i="13"/>
  <c r="S515" i="13"/>
  <c r="T515" i="13"/>
  <c r="X606" i="16" l="1"/>
  <c r="W606" i="16"/>
  <c r="V606" i="16"/>
  <c r="T606" i="16"/>
  <c r="S606" i="16"/>
  <c r="R606" i="16"/>
  <c r="Y515" i="13"/>
  <c r="Z515" i="13"/>
  <c r="AA515" i="13"/>
  <c r="AA606" i="16" l="1"/>
  <c r="Y606" i="16"/>
  <c r="Z606" i="16"/>
  <c r="D607" i="16"/>
  <c r="I607" i="16"/>
  <c r="D516" i="13"/>
  <c r="I516" i="13"/>
  <c r="H516" i="13"/>
  <c r="C516" i="13"/>
  <c r="G516" i="13"/>
  <c r="B516" i="13"/>
  <c r="J516" i="13" l="1"/>
  <c r="L516" i="13" s="1"/>
  <c r="Q607" i="16"/>
  <c r="P607" i="16"/>
  <c r="AB606" i="16"/>
  <c r="C607" i="16"/>
  <c r="H607" i="16"/>
  <c r="B607" i="16"/>
  <c r="G607" i="16"/>
  <c r="F516" i="13"/>
  <c r="E516" i="13"/>
  <c r="P516" i="13"/>
  <c r="Q516" i="13"/>
  <c r="K516" i="13"/>
  <c r="AB515" i="13"/>
  <c r="F607" i="16" l="1"/>
  <c r="J607" i="16"/>
  <c r="E607" i="16"/>
  <c r="N516" i="13"/>
  <c r="O516" i="13" s="1"/>
  <c r="M516" i="13"/>
  <c r="L607" i="16" l="1"/>
  <c r="K607" i="16"/>
  <c r="V516" i="13"/>
  <c r="W516" i="13"/>
  <c r="X516" i="13"/>
  <c r="T516" i="13"/>
  <c r="S516" i="13"/>
  <c r="R516" i="13"/>
  <c r="Z516" i="13" l="1"/>
  <c r="N607" i="16"/>
  <c r="O607" i="16" s="1"/>
  <c r="M607" i="16"/>
  <c r="AA516" i="13"/>
  <c r="Y516" i="13"/>
  <c r="H517" i="13"/>
  <c r="C517" i="13"/>
  <c r="S607" i="16" l="1"/>
  <c r="R607" i="16"/>
  <c r="T607" i="16"/>
  <c r="X607" i="16"/>
  <c r="AA607" i="16" s="1"/>
  <c r="V607" i="16"/>
  <c r="Y607" i="16" s="1"/>
  <c r="W607" i="16"/>
  <c r="Z607" i="16" s="1"/>
  <c r="G517" i="13"/>
  <c r="B517" i="13"/>
  <c r="I517" i="13"/>
  <c r="D517" i="13"/>
  <c r="I608" i="16" l="1"/>
  <c r="D608" i="16"/>
  <c r="C608" i="16"/>
  <c r="H608" i="16"/>
  <c r="B608" i="16"/>
  <c r="G608" i="16"/>
  <c r="E517" i="13"/>
  <c r="Q517" i="13"/>
  <c r="P517" i="13"/>
  <c r="K517" i="13"/>
  <c r="AB516" i="13"/>
  <c r="J517" i="13"/>
  <c r="L517" i="13" s="1"/>
  <c r="F517" i="13"/>
  <c r="J608" i="16" l="1"/>
  <c r="L608" i="16" s="1"/>
  <c r="P608" i="16"/>
  <c r="Q608" i="16"/>
  <c r="K608" i="16"/>
  <c r="AB607" i="16"/>
  <c r="E608" i="16"/>
  <c r="F608" i="16"/>
  <c r="M517" i="13"/>
  <c r="N517" i="13"/>
  <c r="O517" i="13" s="1"/>
  <c r="N608" i="16" l="1"/>
  <c r="O608" i="16" s="1"/>
  <c r="M608" i="16"/>
  <c r="V517" i="13"/>
  <c r="W517" i="13"/>
  <c r="X517" i="13"/>
  <c r="S517" i="13"/>
  <c r="R517" i="13"/>
  <c r="Y517" i="13" s="1"/>
  <c r="T517" i="13"/>
  <c r="R608" i="16" l="1"/>
  <c r="S608" i="16"/>
  <c r="T608" i="16"/>
  <c r="X608" i="16"/>
  <c r="AA608" i="16" s="1"/>
  <c r="W608" i="16"/>
  <c r="Z608" i="16" s="1"/>
  <c r="V608" i="16"/>
  <c r="Y608" i="16" s="1"/>
  <c r="AA517" i="13"/>
  <c r="D518" i="13" s="1"/>
  <c r="Z517" i="13"/>
  <c r="B518" i="13"/>
  <c r="G518" i="13"/>
  <c r="I518" i="13" l="1"/>
  <c r="G609" i="16"/>
  <c r="B609" i="16"/>
  <c r="I609" i="16"/>
  <c r="D609" i="16"/>
  <c r="C609" i="16"/>
  <c r="H609" i="16"/>
  <c r="Q518" i="13"/>
  <c r="P518" i="13"/>
  <c r="K518" i="13"/>
  <c r="AB517" i="13"/>
  <c r="C518" i="13"/>
  <c r="H518" i="13"/>
  <c r="J518" i="13" s="1"/>
  <c r="L518" i="13" s="1"/>
  <c r="P609" i="16" l="1"/>
  <c r="Q609" i="16"/>
  <c r="AB608" i="16"/>
  <c r="E609" i="16"/>
  <c r="F609" i="16"/>
  <c r="J609" i="16"/>
  <c r="L609" i="16" s="1"/>
  <c r="N518" i="13"/>
  <c r="O518" i="13" s="1"/>
  <c r="M518" i="13"/>
  <c r="E518" i="13"/>
  <c r="F518" i="13"/>
  <c r="K609" i="16" l="1"/>
  <c r="V518" i="13"/>
  <c r="X518" i="13"/>
  <c r="W518" i="13"/>
  <c r="R518" i="13"/>
  <c r="S518" i="13"/>
  <c r="T518" i="13"/>
  <c r="N609" i="16" l="1"/>
  <c r="O609" i="16" s="1"/>
  <c r="M609" i="16"/>
  <c r="Z518" i="13"/>
  <c r="H519" i="13" s="1"/>
  <c r="Y518" i="13"/>
  <c r="G519" i="13" s="1"/>
  <c r="B519" i="13"/>
  <c r="C519" i="13"/>
  <c r="AA518" i="13"/>
  <c r="S609" i="16" l="1"/>
  <c r="R609" i="16"/>
  <c r="T609" i="16"/>
  <c r="X609" i="16"/>
  <c r="V609" i="16"/>
  <c r="Y609" i="16" s="1"/>
  <c r="W609" i="16"/>
  <c r="Z609" i="16" s="1"/>
  <c r="F519" i="13"/>
  <c r="E519" i="13"/>
  <c r="I519" i="13"/>
  <c r="J519" i="13" s="1"/>
  <c r="L519" i="13" s="1"/>
  <c r="D519" i="13"/>
  <c r="AA609" i="16" l="1"/>
  <c r="C610" i="16"/>
  <c r="H610" i="16"/>
  <c r="B610" i="16"/>
  <c r="G610" i="16"/>
  <c r="Q519" i="13"/>
  <c r="P519" i="13"/>
  <c r="K519" i="13"/>
  <c r="AB518" i="13"/>
  <c r="E610" i="16" l="1"/>
  <c r="F610" i="16"/>
  <c r="I610" i="16"/>
  <c r="D610" i="16"/>
  <c r="M519" i="13"/>
  <c r="N519" i="13"/>
  <c r="O519" i="13" s="1"/>
  <c r="Q610" i="16" l="1"/>
  <c r="P610" i="16"/>
  <c r="AB609" i="16"/>
  <c r="J610" i="16"/>
  <c r="L610" i="16" s="1"/>
  <c r="X519" i="13"/>
  <c r="W519" i="13"/>
  <c r="V519" i="13"/>
  <c r="T519" i="13"/>
  <c r="AA519" i="13" s="1"/>
  <c r="S519" i="13"/>
  <c r="R519" i="13"/>
  <c r="K610" i="16" l="1"/>
  <c r="D520" i="13"/>
  <c r="I520" i="13"/>
  <c r="Y519" i="13"/>
  <c r="Z519" i="13"/>
  <c r="M610" i="16" l="1"/>
  <c r="N610" i="16"/>
  <c r="O610" i="16" s="1"/>
  <c r="C520" i="13"/>
  <c r="H520" i="13"/>
  <c r="K520" i="13" s="1"/>
  <c r="G520" i="13"/>
  <c r="B520" i="13"/>
  <c r="P520" i="13"/>
  <c r="Q520" i="13"/>
  <c r="AB519" i="13"/>
  <c r="J520" i="13" l="1"/>
  <c r="L520" i="13" s="1"/>
  <c r="W610" i="16"/>
  <c r="V610" i="16"/>
  <c r="Y610" i="16" s="1"/>
  <c r="X610" i="16"/>
  <c r="R610" i="16"/>
  <c r="T610" i="16"/>
  <c r="S610" i="16"/>
  <c r="E520" i="13"/>
  <c r="N520" i="13"/>
  <c r="O520" i="13" s="1"/>
  <c r="M520" i="13"/>
  <c r="F520" i="13"/>
  <c r="AA610" i="16" l="1"/>
  <c r="B611" i="16"/>
  <c r="G611" i="16"/>
  <c r="Z610" i="16"/>
  <c r="W520" i="13"/>
  <c r="V520" i="13"/>
  <c r="X520" i="13"/>
  <c r="R520" i="13"/>
  <c r="Y520" i="13" s="1"/>
  <c r="T520" i="13"/>
  <c r="S520" i="13"/>
  <c r="AA520" i="13" l="1"/>
  <c r="C611" i="16"/>
  <c r="H611" i="16"/>
  <c r="J611" i="16" s="1"/>
  <c r="L611" i="16" s="1"/>
  <c r="E611" i="16"/>
  <c r="D611" i="16"/>
  <c r="I611" i="16"/>
  <c r="G521" i="13"/>
  <c r="B521" i="13"/>
  <c r="Z520" i="13"/>
  <c r="I521" i="13"/>
  <c r="D521" i="13"/>
  <c r="P611" i="16" l="1"/>
  <c r="Q611" i="16"/>
  <c r="K611" i="16"/>
  <c r="AB610" i="16"/>
  <c r="F611" i="16"/>
  <c r="H521" i="13"/>
  <c r="J521" i="13" s="1"/>
  <c r="L521" i="13" s="1"/>
  <c r="C521" i="13"/>
  <c r="E521" i="13"/>
  <c r="P521" i="13"/>
  <c r="Q521" i="13"/>
  <c r="AB520" i="13"/>
  <c r="K521" i="13" l="1"/>
  <c r="N611" i="16"/>
  <c r="O611" i="16" s="1"/>
  <c r="M611" i="16"/>
  <c r="M521" i="13"/>
  <c r="N521" i="13"/>
  <c r="O521" i="13" s="1"/>
  <c r="F521" i="13"/>
  <c r="R611" i="16" l="1"/>
  <c r="S611" i="16"/>
  <c r="T611" i="16"/>
  <c r="X611" i="16"/>
  <c r="AA611" i="16" s="1"/>
  <c r="V611" i="16"/>
  <c r="Y611" i="16" s="1"/>
  <c r="W611" i="16"/>
  <c r="Z611" i="16" s="1"/>
  <c r="X521" i="13"/>
  <c r="V521" i="13"/>
  <c r="W521" i="13"/>
  <c r="R521" i="13"/>
  <c r="T521" i="13"/>
  <c r="S521" i="13"/>
  <c r="Y521" i="13" l="1"/>
  <c r="AA521" i="13"/>
  <c r="D522" i="13" s="1"/>
  <c r="I612" i="16"/>
  <c r="D612" i="16"/>
  <c r="C612" i="16"/>
  <c r="H612" i="16"/>
  <c r="B612" i="16"/>
  <c r="G612" i="16"/>
  <c r="B522" i="13"/>
  <c r="G522" i="13"/>
  <c r="Z521" i="13"/>
  <c r="I522" i="13"/>
  <c r="J612" i="16" l="1"/>
  <c r="L612" i="16" s="1"/>
  <c r="F612" i="16"/>
  <c r="Q612" i="16"/>
  <c r="P612" i="16"/>
  <c r="K612" i="16"/>
  <c r="AB611" i="16"/>
  <c r="E612" i="16"/>
  <c r="H522" i="13"/>
  <c r="C522" i="13"/>
  <c r="E522" i="13" s="1"/>
  <c r="J522" i="13"/>
  <c r="L522" i="13" s="1"/>
  <c r="Q522" i="13"/>
  <c r="P522" i="13"/>
  <c r="K522" i="13"/>
  <c r="AB521" i="13"/>
  <c r="M612" i="16" l="1"/>
  <c r="N612" i="16"/>
  <c r="O612" i="16" s="1"/>
  <c r="N522" i="13"/>
  <c r="O522" i="13" s="1"/>
  <c r="M522" i="13"/>
  <c r="F522" i="13"/>
  <c r="X612" i="16" l="1"/>
  <c r="V612" i="16"/>
  <c r="W612" i="16"/>
  <c r="R612" i="16"/>
  <c r="T612" i="16"/>
  <c r="S612" i="16"/>
  <c r="V522" i="13"/>
  <c r="X522" i="13"/>
  <c r="AA522" i="13" s="1"/>
  <c r="W522" i="13"/>
  <c r="S522" i="13"/>
  <c r="R522" i="13"/>
  <c r="T522" i="13"/>
  <c r="Y612" i="16" l="1"/>
  <c r="Z522" i="13"/>
  <c r="Z612" i="16"/>
  <c r="B613" i="16"/>
  <c r="G613" i="16"/>
  <c r="AA612" i="16"/>
  <c r="I523" i="13"/>
  <c r="D523" i="13"/>
  <c r="Y522" i="13"/>
  <c r="C523" i="13"/>
  <c r="H523" i="13"/>
  <c r="D613" i="16" l="1"/>
  <c r="I613" i="16"/>
  <c r="H613" i="16"/>
  <c r="C613" i="16"/>
  <c r="G523" i="13"/>
  <c r="B523" i="13"/>
  <c r="F523" i="13" s="1"/>
  <c r="P523" i="13"/>
  <c r="Q523" i="13"/>
  <c r="K523" i="13"/>
  <c r="AB522" i="13"/>
  <c r="F613" i="16" l="1"/>
  <c r="J613" i="16"/>
  <c r="L613" i="16" s="1"/>
  <c r="E613" i="16"/>
  <c r="P613" i="16"/>
  <c r="Q613" i="16"/>
  <c r="K613" i="16"/>
  <c r="AB612" i="16"/>
  <c r="M523" i="13"/>
  <c r="N523" i="13"/>
  <c r="O523" i="13" s="1"/>
  <c r="E523" i="13"/>
  <c r="J523" i="13"/>
  <c r="L523" i="13" s="1"/>
  <c r="N613" i="16" l="1"/>
  <c r="O613" i="16" s="1"/>
  <c r="M613" i="16"/>
  <c r="W523" i="13"/>
  <c r="X523" i="13"/>
  <c r="V523" i="13"/>
  <c r="T523" i="13"/>
  <c r="R523" i="13"/>
  <c r="S523" i="13"/>
  <c r="Z523" i="13" s="1"/>
  <c r="T613" i="16" l="1"/>
  <c r="S613" i="16"/>
  <c r="R613" i="16"/>
  <c r="W613" i="16"/>
  <c r="Z613" i="16" s="1"/>
  <c r="V613" i="16"/>
  <c r="X613" i="16"/>
  <c r="AA613" i="16" s="1"/>
  <c r="AA523" i="13"/>
  <c r="H524" i="13"/>
  <c r="C524" i="13"/>
  <c r="Y523" i="13"/>
  <c r="Y613" i="16" l="1"/>
  <c r="C614" i="16"/>
  <c r="H614" i="16"/>
  <c r="I614" i="16"/>
  <c r="D614" i="16"/>
  <c r="B614" i="16"/>
  <c r="G614" i="16"/>
  <c r="B524" i="13"/>
  <c r="F524" i="13" s="1"/>
  <c r="G524" i="13"/>
  <c r="D524" i="13"/>
  <c r="I524" i="13"/>
  <c r="P614" i="16" l="1"/>
  <c r="Q614" i="16"/>
  <c r="AB613" i="16"/>
  <c r="J614" i="16"/>
  <c r="L614" i="16" s="1"/>
  <c r="E614" i="16"/>
  <c r="F614" i="16"/>
  <c r="Q524" i="13"/>
  <c r="P524" i="13"/>
  <c r="K524" i="13"/>
  <c r="AB523" i="13"/>
  <c r="J524" i="13"/>
  <c r="L524" i="13" s="1"/>
  <c r="E524" i="13"/>
  <c r="K614" i="16" l="1"/>
  <c r="N524" i="13"/>
  <c r="O524" i="13" s="1"/>
  <c r="M524" i="13"/>
  <c r="M614" i="16" l="1"/>
  <c r="N614" i="16"/>
  <c r="O614" i="16" s="1"/>
  <c r="W524" i="13"/>
  <c r="V524" i="13"/>
  <c r="X524" i="13"/>
  <c r="T524" i="13"/>
  <c r="S524" i="13"/>
  <c r="R524" i="13"/>
  <c r="Z524" i="13" l="1"/>
  <c r="V614" i="16"/>
  <c r="X614" i="16"/>
  <c r="AA614" i="16" s="1"/>
  <c r="W614" i="16"/>
  <c r="T614" i="16"/>
  <c r="S614" i="16"/>
  <c r="R614" i="16"/>
  <c r="AA524" i="13"/>
  <c r="Y524" i="13"/>
  <c r="H525" i="13"/>
  <c r="C525" i="13"/>
  <c r="Z614" i="16" l="1"/>
  <c r="I615" i="16"/>
  <c r="D615" i="16"/>
  <c r="Y614" i="16"/>
  <c r="B525" i="13"/>
  <c r="F525" i="13" s="1"/>
  <c r="G525" i="13"/>
  <c r="D525" i="13"/>
  <c r="I525" i="13"/>
  <c r="G615" i="16" l="1"/>
  <c r="B615" i="16"/>
  <c r="P615" i="16"/>
  <c r="Q615" i="16"/>
  <c r="AB614" i="16"/>
  <c r="C615" i="16"/>
  <c r="H615" i="16"/>
  <c r="E525" i="13"/>
  <c r="P525" i="13"/>
  <c r="Q525" i="13"/>
  <c r="K525" i="13"/>
  <c r="AB524" i="13"/>
  <c r="J525" i="13"/>
  <c r="L525" i="13" s="1"/>
  <c r="F615" i="16" l="1"/>
  <c r="E615" i="16"/>
  <c r="J615" i="16"/>
  <c r="M525" i="13"/>
  <c r="N525" i="13"/>
  <c r="O525" i="13" s="1"/>
  <c r="L615" i="16" l="1"/>
  <c r="K615" i="16"/>
  <c r="V525" i="13"/>
  <c r="W525" i="13"/>
  <c r="X525" i="13"/>
  <c r="S525" i="13"/>
  <c r="R525" i="13"/>
  <c r="Y525" i="13" s="1"/>
  <c r="T525" i="13"/>
  <c r="Z525" i="13" l="1"/>
  <c r="N615" i="16"/>
  <c r="O615" i="16" s="1"/>
  <c r="M615" i="16"/>
  <c r="AA525" i="13"/>
  <c r="I526" i="13" s="1"/>
  <c r="H526" i="13"/>
  <c r="C526" i="13"/>
  <c r="D526" i="13"/>
  <c r="B526" i="13"/>
  <c r="G526" i="13"/>
  <c r="J526" i="13" l="1"/>
  <c r="L526" i="13" s="1"/>
  <c r="R615" i="16"/>
  <c r="T615" i="16"/>
  <c r="S615" i="16"/>
  <c r="V615" i="16"/>
  <c r="X615" i="16"/>
  <c r="W615" i="16"/>
  <c r="Z615" i="16" s="1"/>
  <c r="P526" i="13"/>
  <c r="Q526" i="13"/>
  <c r="K526" i="13"/>
  <c r="AB525" i="13"/>
  <c r="F526" i="13"/>
  <c r="E526" i="13"/>
  <c r="AA615" i="16" l="1"/>
  <c r="D616" i="16" s="1"/>
  <c r="Y615" i="16"/>
  <c r="G616" i="16" s="1"/>
  <c r="B616" i="16"/>
  <c r="H616" i="16"/>
  <c r="C616" i="16"/>
  <c r="I616" i="16"/>
  <c r="N526" i="13"/>
  <c r="O526" i="13" s="1"/>
  <c r="M526" i="13"/>
  <c r="F616" i="16" l="1"/>
  <c r="Q616" i="16"/>
  <c r="P616" i="16"/>
  <c r="AB615" i="16"/>
  <c r="J616" i="16"/>
  <c r="L616" i="16" s="1"/>
  <c r="E616" i="16"/>
  <c r="V526" i="13"/>
  <c r="W526" i="13"/>
  <c r="X526" i="13"/>
  <c r="S526" i="13"/>
  <c r="R526" i="13"/>
  <c r="T526" i="13"/>
  <c r="Y526" i="13" l="1"/>
  <c r="K616" i="16"/>
  <c r="AA526" i="13"/>
  <c r="I527" i="13" s="1"/>
  <c r="Z526" i="13"/>
  <c r="G527" i="13"/>
  <c r="B527" i="13"/>
  <c r="M616" i="16" l="1"/>
  <c r="N616" i="16"/>
  <c r="O616" i="16" s="1"/>
  <c r="D527" i="13"/>
  <c r="P527" i="13" s="1"/>
  <c r="H527" i="13"/>
  <c r="C527" i="13"/>
  <c r="E527" i="13" s="1"/>
  <c r="AB526" i="13"/>
  <c r="K527" i="13" l="1"/>
  <c r="V616" i="16"/>
  <c r="W616" i="16"/>
  <c r="Z616" i="16" s="1"/>
  <c r="X616" i="16"/>
  <c r="S616" i="16"/>
  <c r="R616" i="16"/>
  <c r="Y616" i="16" s="1"/>
  <c r="T616" i="16"/>
  <c r="Q527" i="13"/>
  <c r="M527" i="13"/>
  <c r="N527" i="13"/>
  <c r="O527" i="13" s="1"/>
  <c r="F527" i="13"/>
  <c r="J527" i="13"/>
  <c r="L527" i="13" s="1"/>
  <c r="AA616" i="16" l="1"/>
  <c r="B617" i="16"/>
  <c r="G617" i="16"/>
  <c r="H617" i="16"/>
  <c r="C617" i="16"/>
  <c r="D617" i="16"/>
  <c r="I617" i="16"/>
  <c r="V527" i="13"/>
  <c r="X527" i="13"/>
  <c r="W527" i="13"/>
  <c r="R527" i="13"/>
  <c r="Y527" i="13" s="1"/>
  <c r="T527" i="13"/>
  <c r="S527" i="13"/>
  <c r="J617" i="16" l="1"/>
  <c r="L617" i="16" s="1"/>
  <c r="P617" i="16"/>
  <c r="Q617" i="16"/>
  <c r="AB616" i="16"/>
  <c r="F617" i="16"/>
  <c r="E617" i="16"/>
  <c r="Z527" i="13"/>
  <c r="C528" i="13" s="1"/>
  <c r="G528" i="13"/>
  <c r="B528" i="13"/>
  <c r="H528" i="13"/>
  <c r="AA527" i="13"/>
  <c r="K617" i="16" l="1"/>
  <c r="F528" i="13"/>
  <c r="E528" i="13"/>
  <c r="D528" i="13"/>
  <c r="I528" i="13"/>
  <c r="N617" i="16" l="1"/>
  <c r="O617" i="16" s="1"/>
  <c r="M617" i="16"/>
  <c r="J528" i="13"/>
  <c r="L528" i="13" s="1"/>
  <c r="P528" i="13"/>
  <c r="Q528" i="13"/>
  <c r="K528" i="13"/>
  <c r="AB527" i="13"/>
  <c r="S617" i="16" l="1"/>
  <c r="R617" i="16"/>
  <c r="T617" i="16"/>
  <c r="X617" i="16"/>
  <c r="V617" i="16"/>
  <c r="Y617" i="16" s="1"/>
  <c r="W617" i="16"/>
  <c r="N528" i="13"/>
  <c r="O528" i="13" s="1"/>
  <c r="M528" i="13"/>
  <c r="AA617" i="16" l="1"/>
  <c r="B618" i="16"/>
  <c r="G618" i="16"/>
  <c r="Z617" i="16"/>
  <c r="W528" i="13"/>
  <c r="X528" i="13"/>
  <c r="V528" i="13"/>
  <c r="R528" i="13"/>
  <c r="S528" i="13"/>
  <c r="Z528" i="13" s="1"/>
  <c r="T528" i="13"/>
  <c r="AA528" i="13" l="1"/>
  <c r="H618" i="16"/>
  <c r="C618" i="16"/>
  <c r="E618" i="16"/>
  <c r="D618" i="16"/>
  <c r="I618" i="16"/>
  <c r="Y528" i="13"/>
  <c r="G529" i="13" s="1"/>
  <c r="B529" i="13"/>
  <c r="I529" i="13"/>
  <c r="D529" i="13"/>
  <c r="H529" i="13"/>
  <c r="C529" i="13"/>
  <c r="J618" i="16" l="1"/>
  <c r="L618" i="16" s="1"/>
  <c r="P618" i="16"/>
  <c r="Q618" i="16"/>
  <c r="K618" i="16"/>
  <c r="AB617" i="16"/>
  <c r="F618" i="16"/>
  <c r="Q529" i="13"/>
  <c r="P529" i="13"/>
  <c r="K529" i="13"/>
  <c r="AB528" i="13"/>
  <c r="F529" i="13"/>
  <c r="J529" i="13"/>
  <c r="L529" i="13" s="1"/>
  <c r="E529" i="13"/>
  <c r="M618" i="16" l="1"/>
  <c r="N618" i="16"/>
  <c r="O618" i="16" s="1"/>
  <c r="M529" i="13"/>
  <c r="N529" i="13"/>
  <c r="O529" i="13" s="1"/>
  <c r="X618" i="16" l="1"/>
  <c r="W618" i="16"/>
  <c r="V618" i="16"/>
  <c r="Y618" i="16" s="1"/>
  <c r="T618" i="16"/>
  <c r="R618" i="16"/>
  <c r="S618" i="16"/>
  <c r="V529" i="13"/>
  <c r="X529" i="13"/>
  <c r="W529" i="13"/>
  <c r="Z529" i="13" s="1"/>
  <c r="T529" i="13"/>
  <c r="S529" i="13"/>
  <c r="R529" i="13"/>
  <c r="Y529" i="13" s="1"/>
  <c r="B619" i="16" l="1"/>
  <c r="G619" i="16"/>
  <c r="Z618" i="16"/>
  <c r="AA618" i="16"/>
  <c r="H530" i="13"/>
  <c r="C530" i="13"/>
  <c r="B530" i="13"/>
  <c r="G530" i="13"/>
  <c r="AA529" i="13"/>
  <c r="I619" i="16" l="1"/>
  <c r="D619" i="16"/>
  <c r="H619" i="16"/>
  <c r="C619" i="16"/>
  <c r="E619" i="16" s="1"/>
  <c r="E530" i="13"/>
  <c r="F530" i="13"/>
  <c r="I530" i="13"/>
  <c r="J530" i="13" s="1"/>
  <c r="L530" i="13" s="1"/>
  <c r="D530" i="13"/>
  <c r="P619" i="16" l="1"/>
  <c r="Q619" i="16"/>
  <c r="AB618" i="16"/>
  <c r="F619" i="16"/>
  <c r="J619" i="16"/>
  <c r="L619" i="16" s="1"/>
  <c r="P530" i="13"/>
  <c r="Q530" i="13"/>
  <c r="K530" i="13"/>
  <c r="AB529" i="13"/>
  <c r="K619" i="16" l="1"/>
  <c r="N530" i="13"/>
  <c r="O530" i="13" s="1"/>
  <c r="M530" i="13"/>
  <c r="M619" i="16" l="1"/>
  <c r="N619" i="16"/>
  <c r="O619" i="16" s="1"/>
  <c r="T530" i="13"/>
  <c r="R530" i="13"/>
  <c r="S530" i="13"/>
  <c r="X530" i="13"/>
  <c r="V530" i="13"/>
  <c r="Y530" i="13" s="1"/>
  <c r="W530" i="13"/>
  <c r="Z530" i="13" s="1"/>
  <c r="X619" i="16" l="1"/>
  <c r="V619" i="16"/>
  <c r="W619" i="16"/>
  <c r="Z619" i="16" s="1"/>
  <c r="T619" i="16"/>
  <c r="S619" i="16"/>
  <c r="R619" i="16"/>
  <c r="H531" i="13"/>
  <c r="C531" i="13"/>
  <c r="G531" i="13"/>
  <c r="B531" i="13"/>
  <c r="AA530" i="13"/>
  <c r="Y619" i="16" l="1"/>
  <c r="C620" i="16"/>
  <c r="H620" i="16"/>
  <c r="G620" i="16"/>
  <c r="B620" i="16"/>
  <c r="AA619" i="16"/>
  <c r="E531" i="13"/>
  <c r="F531" i="13"/>
  <c r="I531" i="13"/>
  <c r="D531" i="13"/>
  <c r="E620" i="16" l="1"/>
  <c r="I620" i="16"/>
  <c r="J620" i="16" s="1"/>
  <c r="L620" i="16" s="1"/>
  <c r="D620" i="16"/>
  <c r="F620" i="16"/>
  <c r="Q531" i="13"/>
  <c r="P531" i="13"/>
  <c r="K531" i="13"/>
  <c r="AB530" i="13"/>
  <c r="J531" i="13"/>
  <c r="L531" i="13" s="1"/>
  <c r="P620" i="16" l="1"/>
  <c r="Q620" i="16"/>
  <c r="K620" i="16"/>
  <c r="AB619" i="16"/>
  <c r="M531" i="13"/>
  <c r="N531" i="13"/>
  <c r="O531" i="13" s="1"/>
  <c r="N620" i="16" l="1"/>
  <c r="O620" i="16" s="1"/>
  <c r="M620" i="16"/>
  <c r="W531" i="13"/>
  <c r="V531" i="13"/>
  <c r="X531" i="13"/>
  <c r="T531" i="13"/>
  <c r="S531" i="13"/>
  <c r="Z531" i="13" s="1"/>
  <c r="R531" i="13"/>
  <c r="Y531" i="13" s="1"/>
  <c r="AA531" i="13" l="1"/>
  <c r="R620" i="16"/>
  <c r="T620" i="16"/>
  <c r="S620" i="16"/>
  <c r="V620" i="16"/>
  <c r="Y620" i="16" s="1"/>
  <c r="W620" i="16"/>
  <c r="X620" i="16"/>
  <c r="AA620" i="16" s="1"/>
  <c r="I532" i="13"/>
  <c r="D532" i="13"/>
  <c r="B532" i="13"/>
  <c r="G532" i="13"/>
  <c r="H532" i="13"/>
  <c r="C532" i="13"/>
  <c r="Z620" i="16" l="1"/>
  <c r="B621" i="16"/>
  <c r="G621" i="16"/>
  <c r="I621" i="16"/>
  <c r="D621" i="16"/>
  <c r="H621" i="16"/>
  <c r="C621" i="16"/>
  <c r="J532" i="13"/>
  <c r="L532" i="13" s="1"/>
  <c r="E532" i="13"/>
  <c r="F532" i="13"/>
  <c r="Q532" i="13"/>
  <c r="P532" i="13"/>
  <c r="K532" i="13"/>
  <c r="AB531" i="13"/>
  <c r="P621" i="16" l="1"/>
  <c r="Q621" i="16"/>
  <c r="AB620" i="16"/>
  <c r="F621" i="16"/>
  <c r="J621" i="16"/>
  <c r="L621" i="16" s="1"/>
  <c r="E621" i="16"/>
  <c r="N532" i="13"/>
  <c r="O532" i="13" s="1"/>
  <c r="M532" i="13"/>
  <c r="K621" i="16" l="1"/>
  <c r="V532" i="13"/>
  <c r="W532" i="13"/>
  <c r="X532" i="13"/>
  <c r="T532" i="13"/>
  <c r="S532" i="13"/>
  <c r="R532" i="13"/>
  <c r="N621" i="16" l="1"/>
  <c r="O621" i="16" s="1"/>
  <c r="M621" i="16"/>
  <c r="AA532" i="13"/>
  <c r="I533" i="13" s="1"/>
  <c r="Z532" i="13"/>
  <c r="H533" i="13" s="1"/>
  <c r="Y532" i="13"/>
  <c r="D533" i="13" l="1"/>
  <c r="C533" i="13"/>
  <c r="S621" i="16"/>
  <c r="R621" i="16"/>
  <c r="Y621" i="16" s="1"/>
  <c r="T621" i="16"/>
  <c r="W621" i="16"/>
  <c r="Z621" i="16" s="1"/>
  <c r="V621" i="16"/>
  <c r="X621" i="16"/>
  <c r="AA621" i="16" s="1"/>
  <c r="P533" i="13"/>
  <c r="Q533" i="13"/>
  <c r="AB532" i="13"/>
  <c r="G533" i="13"/>
  <c r="J533" i="13" s="1"/>
  <c r="L533" i="13" s="1"/>
  <c r="B533" i="13"/>
  <c r="F533" i="13" s="1"/>
  <c r="C622" i="16" l="1"/>
  <c r="H622" i="16"/>
  <c r="D622" i="16"/>
  <c r="I622" i="16"/>
  <c r="B622" i="16"/>
  <c r="G622" i="16"/>
  <c r="K533" i="13"/>
  <c r="E533" i="13"/>
  <c r="J622" i="16" l="1"/>
  <c r="L622" i="16" s="1"/>
  <c r="P622" i="16"/>
  <c r="Q622" i="16"/>
  <c r="K622" i="16"/>
  <c r="AB621" i="16"/>
  <c r="E622" i="16"/>
  <c r="F622" i="16"/>
  <c r="M533" i="13"/>
  <c r="N533" i="13"/>
  <c r="O533" i="13" s="1"/>
  <c r="N622" i="16" l="1"/>
  <c r="O622" i="16" s="1"/>
  <c r="M622" i="16"/>
  <c r="S533" i="13"/>
  <c r="R533" i="13"/>
  <c r="T533" i="13"/>
  <c r="V533" i="13"/>
  <c r="W533" i="13"/>
  <c r="Z533" i="13" s="1"/>
  <c r="X533" i="13"/>
  <c r="AA533" i="13" s="1"/>
  <c r="S622" i="16" l="1"/>
  <c r="R622" i="16"/>
  <c r="T622" i="16"/>
  <c r="W622" i="16"/>
  <c r="Z622" i="16" s="1"/>
  <c r="V622" i="16"/>
  <c r="Y622" i="16" s="1"/>
  <c r="X622" i="16"/>
  <c r="AA622" i="16" s="1"/>
  <c r="I534" i="13"/>
  <c r="D534" i="13"/>
  <c r="Y533" i="13"/>
  <c r="C534" i="13"/>
  <c r="H534" i="13"/>
  <c r="H623" i="16" l="1"/>
  <c r="C623" i="16"/>
  <c r="I623" i="16"/>
  <c r="D623" i="16"/>
  <c r="G623" i="16"/>
  <c r="B623" i="16"/>
  <c r="G534" i="13"/>
  <c r="B534" i="13"/>
  <c r="P534" i="13"/>
  <c r="Q534" i="13"/>
  <c r="K534" i="13"/>
  <c r="AB533" i="13"/>
  <c r="P623" i="16" l="1"/>
  <c r="Q623" i="16"/>
  <c r="AB622" i="16"/>
  <c r="E623" i="16"/>
  <c r="F623" i="16"/>
  <c r="J623" i="16"/>
  <c r="L623" i="16" s="1"/>
  <c r="E534" i="13"/>
  <c r="N534" i="13"/>
  <c r="O534" i="13" s="1"/>
  <c r="M534" i="13"/>
  <c r="J534" i="13"/>
  <c r="L534" i="13" s="1"/>
  <c r="F534" i="13"/>
  <c r="K623" i="16" l="1"/>
  <c r="W534" i="13"/>
  <c r="V534" i="13"/>
  <c r="X534" i="13"/>
  <c r="R534" i="13"/>
  <c r="T534" i="13"/>
  <c r="S534" i="13"/>
  <c r="Y534" i="13" l="1"/>
  <c r="M623" i="16"/>
  <c r="N623" i="16"/>
  <c r="O623" i="16" s="1"/>
  <c r="B535" i="13"/>
  <c r="G535" i="13"/>
  <c r="AA534" i="13"/>
  <c r="Z534" i="13"/>
  <c r="X623" i="16" l="1"/>
  <c r="W623" i="16"/>
  <c r="V623" i="16"/>
  <c r="S623" i="16"/>
  <c r="R623" i="16"/>
  <c r="T623" i="16"/>
  <c r="H535" i="13"/>
  <c r="C535" i="13"/>
  <c r="E535" i="13" s="1"/>
  <c r="D535" i="13"/>
  <c r="I535" i="13"/>
  <c r="J535" i="13" s="1"/>
  <c r="L535" i="13" s="1"/>
  <c r="Z623" i="16" l="1"/>
  <c r="Y623" i="16"/>
  <c r="H624" i="16"/>
  <c r="C624" i="16"/>
  <c r="AA623" i="16"/>
  <c r="P535" i="13"/>
  <c r="Q535" i="13"/>
  <c r="K535" i="13"/>
  <c r="AB534" i="13"/>
  <c r="F535" i="13"/>
  <c r="I624" i="16" l="1"/>
  <c r="D624" i="16"/>
  <c r="G624" i="16"/>
  <c r="B624" i="16"/>
  <c r="E624" i="16" s="1"/>
  <c r="M535" i="13"/>
  <c r="N535" i="13"/>
  <c r="O535" i="13" s="1"/>
  <c r="F624" i="16" l="1"/>
  <c r="Q624" i="16"/>
  <c r="P624" i="16"/>
  <c r="AB623" i="16"/>
  <c r="J624" i="16"/>
  <c r="L624" i="16" s="1"/>
  <c r="V535" i="13"/>
  <c r="X535" i="13"/>
  <c r="W535" i="13"/>
  <c r="S535" i="13"/>
  <c r="R535" i="13"/>
  <c r="Y535" i="13" s="1"/>
  <c r="T535" i="13"/>
  <c r="K624" i="16" l="1"/>
  <c r="Z535" i="13"/>
  <c r="AA535" i="13"/>
  <c r="G536" i="13"/>
  <c r="B536" i="13"/>
  <c r="M624" i="16" l="1"/>
  <c r="N624" i="16"/>
  <c r="O624" i="16" s="1"/>
  <c r="I536" i="13"/>
  <c r="D536" i="13"/>
  <c r="C536" i="13"/>
  <c r="H536" i="13"/>
  <c r="X624" i="16" l="1"/>
  <c r="W624" i="16"/>
  <c r="V624" i="16"/>
  <c r="S624" i="16"/>
  <c r="R624" i="16"/>
  <c r="T624" i="16"/>
  <c r="AA624" i="16" s="1"/>
  <c r="P536" i="13"/>
  <c r="Q536" i="13"/>
  <c r="K536" i="13"/>
  <c r="AB535" i="13"/>
  <c r="J536" i="13"/>
  <c r="L536" i="13" s="1"/>
  <c r="F536" i="13"/>
  <c r="E536" i="13"/>
  <c r="Z624" i="16" l="1"/>
  <c r="Y624" i="16"/>
  <c r="I625" i="16"/>
  <c r="D625" i="16"/>
  <c r="H625" i="16"/>
  <c r="C625" i="16"/>
  <c r="B625" i="16"/>
  <c r="G625" i="16"/>
  <c r="J625" i="16" s="1"/>
  <c r="L625" i="16" s="1"/>
  <c r="N536" i="13"/>
  <c r="O536" i="13" s="1"/>
  <c r="M536" i="13"/>
  <c r="E625" i="16" l="1"/>
  <c r="F625" i="16"/>
  <c r="P625" i="16"/>
  <c r="Q625" i="16"/>
  <c r="K625" i="16"/>
  <c r="AB624" i="16"/>
  <c r="V536" i="13"/>
  <c r="W536" i="13"/>
  <c r="X536" i="13"/>
  <c r="S536" i="13"/>
  <c r="R536" i="13"/>
  <c r="T536" i="13"/>
  <c r="Y536" i="13" l="1"/>
  <c r="N625" i="16"/>
  <c r="O625" i="16" s="1"/>
  <c r="M625" i="16"/>
  <c r="AA536" i="13"/>
  <c r="I537" i="13" s="1"/>
  <c r="Z536" i="13"/>
  <c r="B537" i="13"/>
  <c r="G537" i="13"/>
  <c r="D537" i="13" l="1"/>
  <c r="R625" i="16"/>
  <c r="T625" i="16"/>
  <c r="S625" i="16"/>
  <c r="X625" i="16"/>
  <c r="V625" i="16"/>
  <c r="Y625" i="16" s="1"/>
  <c r="W625" i="16"/>
  <c r="P537" i="13"/>
  <c r="Q537" i="13"/>
  <c r="AB536" i="13"/>
  <c r="H537" i="13"/>
  <c r="K537" i="13" s="1"/>
  <c r="C537" i="13"/>
  <c r="Z625" i="16" l="1"/>
  <c r="AA625" i="16"/>
  <c r="G626" i="16"/>
  <c r="B626" i="16"/>
  <c r="M537" i="13"/>
  <c r="N537" i="13"/>
  <c r="O537" i="13" s="1"/>
  <c r="J537" i="13"/>
  <c r="L537" i="13" s="1"/>
  <c r="E537" i="13"/>
  <c r="F537" i="13"/>
  <c r="D626" i="16" l="1"/>
  <c r="I626" i="16"/>
  <c r="H626" i="16"/>
  <c r="C626" i="16"/>
  <c r="X537" i="13"/>
  <c r="V537" i="13"/>
  <c r="W537" i="13"/>
  <c r="T537" i="13"/>
  <c r="R537" i="13"/>
  <c r="S537" i="13"/>
  <c r="J626" i="16" l="1"/>
  <c r="L626" i="16" s="1"/>
  <c r="P626" i="16"/>
  <c r="Q626" i="16"/>
  <c r="K626" i="16"/>
  <c r="AB625" i="16"/>
  <c r="F626" i="16"/>
  <c r="E626" i="16"/>
  <c r="Z537" i="13"/>
  <c r="H538" i="13" s="1"/>
  <c r="Y537" i="13"/>
  <c r="AA537" i="13"/>
  <c r="C538" i="13"/>
  <c r="B538" i="13"/>
  <c r="G538" i="13"/>
  <c r="M626" i="16" l="1"/>
  <c r="N626" i="16"/>
  <c r="O626" i="16" s="1"/>
  <c r="E538" i="13"/>
  <c r="F538" i="13"/>
  <c r="I538" i="13"/>
  <c r="D538" i="13"/>
  <c r="W626" i="16" l="1"/>
  <c r="V626" i="16"/>
  <c r="X626" i="16"/>
  <c r="S626" i="16"/>
  <c r="R626" i="16"/>
  <c r="T626" i="16"/>
  <c r="P538" i="13"/>
  <c r="Q538" i="13"/>
  <c r="K538" i="13"/>
  <c r="AB537" i="13"/>
  <c r="J538" i="13"/>
  <c r="L538" i="13" s="1"/>
  <c r="Y626" i="16" l="1"/>
  <c r="Z626" i="16"/>
  <c r="AA626" i="16"/>
  <c r="B627" i="16"/>
  <c r="G627" i="16"/>
  <c r="N538" i="13"/>
  <c r="O538" i="13" s="1"/>
  <c r="M538" i="13"/>
  <c r="I627" i="16" l="1"/>
  <c r="D627" i="16"/>
  <c r="H627" i="16"/>
  <c r="J627" i="16" s="1"/>
  <c r="L627" i="16" s="1"/>
  <c r="C627" i="16"/>
  <c r="S538" i="13"/>
  <c r="T538" i="13"/>
  <c r="R538" i="13"/>
  <c r="W538" i="13"/>
  <c r="Z538" i="13" s="1"/>
  <c r="V538" i="13"/>
  <c r="X538" i="13"/>
  <c r="AA538" i="13" s="1"/>
  <c r="Y538" i="13" l="1"/>
  <c r="F627" i="16"/>
  <c r="E627" i="16"/>
  <c r="P627" i="16"/>
  <c r="Q627" i="16"/>
  <c r="K627" i="16"/>
  <c r="AB626" i="16"/>
  <c r="H539" i="13"/>
  <c r="C539" i="13"/>
  <c r="D539" i="13"/>
  <c r="I539" i="13"/>
  <c r="G539" i="13"/>
  <c r="B539" i="13"/>
  <c r="E539" i="13" s="1"/>
  <c r="M627" i="16" l="1"/>
  <c r="N627" i="16"/>
  <c r="O627" i="16" s="1"/>
  <c r="J539" i="13"/>
  <c r="L539" i="13" s="1"/>
  <c r="P539" i="13"/>
  <c r="Q539" i="13"/>
  <c r="K539" i="13"/>
  <c r="AB538" i="13"/>
  <c r="F539" i="13"/>
  <c r="X627" i="16" l="1"/>
  <c r="W627" i="16"/>
  <c r="V627" i="16"/>
  <c r="S627" i="16"/>
  <c r="T627" i="16"/>
  <c r="AA627" i="16" s="1"/>
  <c r="R627" i="16"/>
  <c r="M539" i="13"/>
  <c r="N539" i="13"/>
  <c r="O539" i="13" s="1"/>
  <c r="Z627" i="16" l="1"/>
  <c r="Y627" i="16"/>
  <c r="G628" i="16"/>
  <c r="B628" i="16"/>
  <c r="H628" i="16"/>
  <c r="C628" i="16"/>
  <c r="D628" i="16"/>
  <c r="I628" i="16"/>
  <c r="X539" i="13"/>
  <c r="V539" i="13"/>
  <c r="W539" i="13"/>
  <c r="Z539" i="13" s="1"/>
  <c r="T539" i="13"/>
  <c r="R539" i="13"/>
  <c r="S539" i="13"/>
  <c r="E628" i="16" l="1"/>
  <c r="F628" i="16"/>
  <c r="J628" i="16"/>
  <c r="L628" i="16" s="1"/>
  <c r="P628" i="16"/>
  <c r="Q628" i="16"/>
  <c r="K628" i="16"/>
  <c r="AB627" i="16"/>
  <c r="AA539" i="13"/>
  <c r="H540" i="13"/>
  <c r="C540" i="13"/>
  <c r="Y539" i="13"/>
  <c r="M628" i="16" l="1"/>
  <c r="N628" i="16"/>
  <c r="O628" i="16" s="1"/>
  <c r="B540" i="13"/>
  <c r="F540" i="13" s="1"/>
  <c r="G540" i="13"/>
  <c r="I540" i="13"/>
  <c r="D540" i="13"/>
  <c r="V628" i="16" l="1"/>
  <c r="X628" i="16"/>
  <c r="W628" i="16"/>
  <c r="R628" i="16"/>
  <c r="T628" i="16"/>
  <c r="S628" i="16"/>
  <c r="Z628" i="16" s="1"/>
  <c r="Q540" i="13"/>
  <c r="K540" i="13"/>
  <c r="P540" i="13"/>
  <c r="AB539" i="13"/>
  <c r="J540" i="13"/>
  <c r="L540" i="13" s="1"/>
  <c r="E540" i="13"/>
  <c r="AA628" i="16" l="1"/>
  <c r="Y628" i="16"/>
  <c r="D629" i="16"/>
  <c r="I629" i="16"/>
  <c r="C629" i="16"/>
  <c r="H629" i="16"/>
  <c r="G629" i="16"/>
  <c r="B629" i="16"/>
  <c r="N540" i="13"/>
  <c r="O540" i="13" s="1"/>
  <c r="M540" i="13"/>
  <c r="F629" i="16" l="1"/>
  <c r="E629" i="16"/>
  <c r="J629" i="16"/>
  <c r="L629" i="16" s="1"/>
  <c r="P629" i="16"/>
  <c r="Q629" i="16"/>
  <c r="K629" i="16"/>
  <c r="AB628" i="16"/>
  <c r="W540" i="13"/>
  <c r="X540" i="13"/>
  <c r="V540" i="13"/>
  <c r="R540" i="13"/>
  <c r="T540" i="13"/>
  <c r="S540" i="13"/>
  <c r="Z540" i="13" l="1"/>
  <c r="N629" i="16"/>
  <c r="O629" i="16" s="1"/>
  <c r="M629" i="16"/>
  <c r="AA540" i="13"/>
  <c r="I541" i="13" s="1"/>
  <c r="Y540" i="13"/>
  <c r="C541" i="13"/>
  <c r="H541" i="13"/>
  <c r="D541" i="13"/>
  <c r="R629" i="16" l="1"/>
  <c r="S629" i="16"/>
  <c r="T629" i="16"/>
  <c r="X629" i="16"/>
  <c r="AA629" i="16" s="1"/>
  <c r="V629" i="16"/>
  <c r="Y629" i="16" s="1"/>
  <c r="W629" i="16"/>
  <c r="Z629" i="16" s="1"/>
  <c r="P541" i="13"/>
  <c r="Q541" i="13"/>
  <c r="AB540" i="13"/>
  <c r="G541" i="13"/>
  <c r="J541" i="13" s="1"/>
  <c r="L541" i="13" s="1"/>
  <c r="B541" i="13"/>
  <c r="I630" i="16" l="1"/>
  <c r="D630" i="16"/>
  <c r="H630" i="16"/>
  <c r="C630" i="16"/>
  <c r="B630" i="16"/>
  <c r="G630" i="16"/>
  <c r="K541" i="13"/>
  <c r="F541" i="13"/>
  <c r="E541" i="13"/>
  <c r="E630" i="16" l="1"/>
  <c r="F630" i="16"/>
  <c r="J630" i="16"/>
  <c r="L630" i="16" s="1"/>
  <c r="P630" i="16"/>
  <c r="Q630" i="16"/>
  <c r="AB629" i="16"/>
  <c r="M541" i="13"/>
  <c r="N541" i="13"/>
  <c r="O541" i="13" s="1"/>
  <c r="K630" i="16" l="1"/>
  <c r="M630" i="16"/>
  <c r="N630" i="16"/>
  <c r="O630" i="16" s="1"/>
  <c r="W541" i="13"/>
  <c r="V541" i="13"/>
  <c r="X541" i="13"/>
  <c r="T541" i="13"/>
  <c r="S541" i="13"/>
  <c r="Z541" i="13" s="1"/>
  <c r="R541" i="13"/>
  <c r="V630" i="16" l="1"/>
  <c r="X630" i="16"/>
  <c r="W630" i="16"/>
  <c r="R630" i="16"/>
  <c r="S630" i="16"/>
  <c r="T630" i="16"/>
  <c r="AA630" i="16" s="1"/>
  <c r="AA541" i="13"/>
  <c r="Y541" i="13"/>
  <c r="H542" i="13"/>
  <c r="C542" i="13"/>
  <c r="Y630" i="16" l="1"/>
  <c r="Z630" i="16"/>
  <c r="I631" i="16"/>
  <c r="D631" i="16"/>
  <c r="G542" i="13"/>
  <c r="B542" i="13"/>
  <c r="I542" i="13"/>
  <c r="D542" i="13"/>
  <c r="AB630" i="16" l="1"/>
  <c r="Q631" i="16"/>
  <c r="P631" i="16"/>
  <c r="C631" i="16"/>
  <c r="H631" i="16"/>
  <c r="B631" i="16"/>
  <c r="G631" i="16"/>
  <c r="F542" i="13"/>
  <c r="E542" i="13"/>
  <c r="J542" i="13"/>
  <c r="L542" i="13" s="1"/>
  <c r="P542" i="13"/>
  <c r="Q542" i="13"/>
  <c r="K542" i="13"/>
  <c r="AB541" i="13"/>
  <c r="J631" i="16" l="1"/>
  <c r="F631" i="16"/>
  <c r="E631" i="16"/>
  <c r="N542" i="13"/>
  <c r="O542" i="13" s="1"/>
  <c r="M542" i="13"/>
  <c r="L631" i="16" l="1"/>
  <c r="K631" i="16"/>
  <c r="W542" i="13"/>
  <c r="V542" i="13"/>
  <c r="X542" i="13"/>
  <c r="S542" i="13"/>
  <c r="T542" i="13"/>
  <c r="AA542" i="13" s="1"/>
  <c r="R542" i="13"/>
  <c r="Y542" i="13" l="1"/>
  <c r="N631" i="16"/>
  <c r="O631" i="16" s="1"/>
  <c r="M631" i="16"/>
  <c r="Z542" i="13"/>
  <c r="G543" i="13"/>
  <c r="B543" i="13"/>
  <c r="D543" i="13"/>
  <c r="I543" i="13"/>
  <c r="X631" i="16" l="1"/>
  <c r="V631" i="16"/>
  <c r="W631" i="16"/>
  <c r="R631" i="16"/>
  <c r="S631" i="16"/>
  <c r="T631" i="16"/>
  <c r="AA631" i="16" s="1"/>
  <c r="Q543" i="13"/>
  <c r="P543" i="13"/>
  <c r="AB542" i="13"/>
  <c r="C543" i="13"/>
  <c r="E543" i="13" s="1"/>
  <c r="H543" i="13"/>
  <c r="Y631" i="16" l="1"/>
  <c r="Z631" i="16"/>
  <c r="I632" i="16"/>
  <c r="D632" i="16"/>
  <c r="G632" i="16"/>
  <c r="B632" i="16"/>
  <c r="H632" i="16"/>
  <c r="C632" i="16"/>
  <c r="F543" i="13"/>
  <c r="K543" i="13"/>
  <c r="J543" i="13"/>
  <c r="L543" i="13" s="1"/>
  <c r="E632" i="16" l="1"/>
  <c r="J632" i="16"/>
  <c r="L632" i="16" s="1"/>
  <c r="P632" i="16"/>
  <c r="Q632" i="16"/>
  <c r="AB631" i="16"/>
  <c r="F632" i="16"/>
  <c r="M543" i="13"/>
  <c r="N543" i="13"/>
  <c r="O543" i="13" s="1"/>
  <c r="K632" i="16" l="1"/>
  <c r="M632" i="16"/>
  <c r="N632" i="16"/>
  <c r="O632" i="16" s="1"/>
  <c r="V543" i="13"/>
  <c r="W543" i="13"/>
  <c r="X543" i="13"/>
  <c r="AA543" i="13" s="1"/>
  <c r="R543" i="13"/>
  <c r="Y543" i="13" s="1"/>
  <c r="S543" i="13"/>
  <c r="T543" i="13"/>
  <c r="R632" i="16" l="1"/>
  <c r="T632" i="16"/>
  <c r="S632" i="16"/>
  <c r="X632" i="16"/>
  <c r="V632" i="16"/>
  <c r="Y632" i="16" s="1"/>
  <c r="W632" i="16"/>
  <c r="Z543" i="13"/>
  <c r="C544" i="13" s="1"/>
  <c r="I544" i="13"/>
  <c r="D544" i="13"/>
  <c r="G544" i="13"/>
  <c r="B544" i="13"/>
  <c r="H544" i="13"/>
  <c r="Z632" i="16" l="1"/>
  <c r="H633" i="16"/>
  <c r="C633" i="16"/>
  <c r="AA632" i="16"/>
  <c r="G633" i="16"/>
  <c r="B633" i="16"/>
  <c r="E544" i="13"/>
  <c r="J544" i="13"/>
  <c r="L544" i="13" s="1"/>
  <c r="F544" i="13"/>
  <c r="Q544" i="13"/>
  <c r="P544" i="13"/>
  <c r="K544" i="13"/>
  <c r="AB543" i="13"/>
  <c r="I633" i="16" l="1"/>
  <c r="D633" i="16"/>
  <c r="F633" i="16"/>
  <c r="E633" i="16"/>
  <c r="N544" i="13"/>
  <c r="O544" i="13" s="1"/>
  <c r="M544" i="13"/>
  <c r="P633" i="16" l="1"/>
  <c r="Q633" i="16"/>
  <c r="AB632" i="16"/>
  <c r="J633" i="16"/>
  <c r="L633" i="16" s="1"/>
  <c r="X544" i="13"/>
  <c r="V544" i="13"/>
  <c r="W544" i="13"/>
  <c r="T544" i="13"/>
  <c r="AA544" i="13" s="1"/>
  <c r="R544" i="13"/>
  <c r="S544" i="13"/>
  <c r="K633" i="16" l="1"/>
  <c r="Z544" i="13"/>
  <c r="Y544" i="13"/>
  <c r="G545" i="13" s="1"/>
  <c r="D545" i="13"/>
  <c r="I545" i="13"/>
  <c r="H545" i="13"/>
  <c r="C545" i="13"/>
  <c r="B545" i="13"/>
  <c r="N633" i="16" l="1"/>
  <c r="O633" i="16" s="1"/>
  <c r="M633" i="16"/>
  <c r="F545" i="13"/>
  <c r="J545" i="13"/>
  <c r="L545" i="13" s="1"/>
  <c r="E545" i="13"/>
  <c r="P545" i="13"/>
  <c r="Q545" i="13"/>
  <c r="K545" i="13"/>
  <c r="AB544" i="13"/>
  <c r="T633" i="16" l="1"/>
  <c r="S633" i="16"/>
  <c r="R633" i="16"/>
  <c r="X633" i="16"/>
  <c r="AA633" i="16" s="1"/>
  <c r="V633" i="16"/>
  <c r="W633" i="16"/>
  <c r="Z633" i="16" s="1"/>
  <c r="M545" i="13"/>
  <c r="N545" i="13"/>
  <c r="O545" i="13" s="1"/>
  <c r="Y633" i="16" l="1"/>
  <c r="I634" i="16"/>
  <c r="D634" i="16"/>
  <c r="H634" i="16"/>
  <c r="C634" i="16"/>
  <c r="G634" i="16"/>
  <c r="B634" i="16"/>
  <c r="E634" i="16" s="1"/>
  <c r="X545" i="13"/>
  <c r="W545" i="13"/>
  <c r="V545" i="13"/>
  <c r="S545" i="13"/>
  <c r="Z545" i="13" s="1"/>
  <c r="R545" i="13"/>
  <c r="Y545" i="13" s="1"/>
  <c r="T545" i="13"/>
  <c r="F634" i="16" l="1"/>
  <c r="P634" i="16"/>
  <c r="Q634" i="16"/>
  <c r="AB633" i="16"/>
  <c r="J634" i="16"/>
  <c r="L634" i="16" s="1"/>
  <c r="C546" i="13"/>
  <c r="H546" i="13"/>
  <c r="AA545" i="13"/>
  <c r="B546" i="13"/>
  <c r="G546" i="13"/>
  <c r="K634" i="16" l="1"/>
  <c r="D546" i="13"/>
  <c r="I546" i="13"/>
  <c r="J546" i="13" s="1"/>
  <c r="L546" i="13" s="1"/>
  <c r="E546" i="13"/>
  <c r="F546" i="13"/>
  <c r="M634" i="16" l="1"/>
  <c r="N634" i="16"/>
  <c r="O634" i="16" s="1"/>
  <c r="Q546" i="13"/>
  <c r="P546" i="13"/>
  <c r="K546" i="13"/>
  <c r="AB545" i="13"/>
  <c r="V634" i="16" l="1"/>
  <c r="W634" i="16"/>
  <c r="X634" i="16"/>
  <c r="T634" i="16"/>
  <c r="R634" i="16"/>
  <c r="S634" i="16"/>
  <c r="Z634" i="16" s="1"/>
  <c r="N546" i="13"/>
  <c r="O546" i="13" s="1"/>
  <c r="M546" i="13"/>
  <c r="AA634" i="16" l="1"/>
  <c r="I635" i="16"/>
  <c r="D635" i="16"/>
  <c r="C635" i="16"/>
  <c r="H635" i="16"/>
  <c r="Y634" i="16"/>
  <c r="W546" i="13"/>
  <c r="X546" i="13"/>
  <c r="V546" i="13"/>
  <c r="R546" i="13"/>
  <c r="T546" i="13"/>
  <c r="S546" i="13"/>
  <c r="Z546" i="13" s="1"/>
  <c r="P635" i="16" l="1"/>
  <c r="Q635" i="16"/>
  <c r="AB634" i="16"/>
  <c r="B635" i="16"/>
  <c r="E635" i="16" s="1"/>
  <c r="G635" i="16"/>
  <c r="Y546" i="13"/>
  <c r="H547" i="13"/>
  <c r="C547" i="13"/>
  <c r="AA546" i="13"/>
  <c r="J635" i="16" l="1"/>
  <c r="F635" i="16"/>
  <c r="I547" i="13"/>
  <c r="D547" i="13"/>
  <c r="G547" i="13"/>
  <c r="B547" i="13"/>
  <c r="F547" i="13" s="1"/>
  <c r="L635" i="16" l="1"/>
  <c r="K635" i="16"/>
  <c r="J547" i="13"/>
  <c r="L547" i="13" s="1"/>
  <c r="Q547" i="13"/>
  <c r="P547" i="13"/>
  <c r="K547" i="13"/>
  <c r="AB546" i="13"/>
  <c r="E547" i="13"/>
  <c r="N635" i="16" l="1"/>
  <c r="O635" i="16" s="1"/>
  <c r="M635" i="16"/>
  <c r="M547" i="13"/>
  <c r="N547" i="13"/>
  <c r="O547" i="13" s="1"/>
  <c r="S635" i="16" l="1"/>
  <c r="R635" i="16"/>
  <c r="T635" i="16"/>
  <c r="W635" i="16"/>
  <c r="Z635" i="16" s="1"/>
  <c r="X635" i="16"/>
  <c r="V635" i="16"/>
  <c r="Y635" i="16" s="1"/>
  <c r="X547" i="13"/>
  <c r="W547" i="13"/>
  <c r="V547" i="13"/>
  <c r="T547" i="13"/>
  <c r="R547" i="13"/>
  <c r="Y547" i="13" s="1"/>
  <c r="S547" i="13"/>
  <c r="Z547" i="13" l="1"/>
  <c r="C636" i="16"/>
  <c r="H636" i="16"/>
  <c r="AA635" i="16"/>
  <c r="B636" i="16"/>
  <c r="G636" i="16"/>
  <c r="G548" i="13"/>
  <c r="B548" i="13"/>
  <c r="AA547" i="13"/>
  <c r="H548" i="13"/>
  <c r="C548" i="13"/>
  <c r="E636" i="16" l="1"/>
  <c r="F636" i="16"/>
  <c r="I636" i="16"/>
  <c r="D636" i="16"/>
  <c r="I548" i="13"/>
  <c r="D548" i="13"/>
  <c r="E548" i="13"/>
  <c r="F548" i="13"/>
  <c r="J548" i="13"/>
  <c r="L548" i="13" s="1"/>
  <c r="P636" i="16" l="1"/>
  <c r="Q636" i="16"/>
  <c r="AB635" i="16"/>
  <c r="J636" i="16"/>
  <c r="L636" i="16" s="1"/>
  <c r="P548" i="13"/>
  <c r="Q548" i="13"/>
  <c r="K548" i="13"/>
  <c r="AB547" i="13"/>
  <c r="K636" i="16" l="1"/>
  <c r="N548" i="13"/>
  <c r="O548" i="13" s="1"/>
  <c r="M548" i="13"/>
  <c r="M636" i="16" l="1"/>
  <c r="N636" i="16"/>
  <c r="O636" i="16" s="1"/>
  <c r="S548" i="13"/>
  <c r="R548" i="13"/>
  <c r="T548" i="13"/>
  <c r="V548" i="13"/>
  <c r="W548" i="13"/>
  <c r="X548" i="13"/>
  <c r="W636" i="16" l="1"/>
  <c r="X636" i="16"/>
  <c r="V636" i="16"/>
  <c r="Y636" i="16" s="1"/>
  <c r="S636" i="16"/>
  <c r="R636" i="16"/>
  <c r="T636" i="16"/>
  <c r="AA548" i="13"/>
  <c r="Y548" i="13"/>
  <c r="Z548" i="13"/>
  <c r="Z636" i="16" l="1"/>
  <c r="G637" i="16"/>
  <c r="B637" i="16"/>
  <c r="AA636" i="16"/>
  <c r="H637" i="16"/>
  <c r="C637" i="16"/>
  <c r="H549" i="13"/>
  <c r="C549" i="13"/>
  <c r="B549" i="13"/>
  <c r="G549" i="13"/>
  <c r="I549" i="13"/>
  <c r="D549" i="13"/>
  <c r="J549" i="13" l="1"/>
  <c r="L549" i="13" s="1"/>
  <c r="I637" i="16"/>
  <c r="D637" i="16"/>
  <c r="E637" i="16"/>
  <c r="F637" i="16"/>
  <c r="J637" i="16"/>
  <c r="L637" i="16" s="1"/>
  <c r="E549" i="13"/>
  <c r="Q549" i="13"/>
  <c r="P549" i="13"/>
  <c r="K549" i="13"/>
  <c r="AB548" i="13"/>
  <c r="F549" i="13"/>
  <c r="P637" i="16" l="1"/>
  <c r="Q637" i="16"/>
  <c r="K637" i="16"/>
  <c r="AB636" i="16"/>
  <c r="M549" i="13"/>
  <c r="N549" i="13"/>
  <c r="O549" i="13" s="1"/>
  <c r="N637" i="16" l="1"/>
  <c r="O637" i="16" s="1"/>
  <c r="M637" i="16"/>
  <c r="W549" i="13"/>
  <c r="X549" i="13"/>
  <c r="AA549" i="13" s="1"/>
  <c r="V549" i="13"/>
  <c r="R549" i="13"/>
  <c r="T549" i="13"/>
  <c r="S549" i="13"/>
  <c r="Z549" i="13" s="1"/>
  <c r="V637" i="16" l="1"/>
  <c r="W637" i="16"/>
  <c r="X637" i="16"/>
  <c r="AA637" i="16" s="1"/>
  <c r="R637" i="16"/>
  <c r="S637" i="16"/>
  <c r="T637" i="16"/>
  <c r="Y549" i="13"/>
  <c r="D550" i="13"/>
  <c r="I550" i="13"/>
  <c r="C550" i="13"/>
  <c r="H550" i="13"/>
  <c r="Y637" i="16" l="1"/>
  <c r="D638" i="16"/>
  <c r="I638" i="16"/>
  <c r="Z637" i="16"/>
  <c r="P550" i="13"/>
  <c r="Q550" i="13"/>
  <c r="K550" i="13"/>
  <c r="AB549" i="13"/>
  <c r="G550" i="13"/>
  <c r="B550" i="13"/>
  <c r="C638" i="16" l="1"/>
  <c r="H638" i="16"/>
  <c r="P638" i="16"/>
  <c r="Q638" i="16"/>
  <c r="AB637" i="16"/>
  <c r="B638" i="16"/>
  <c r="G638" i="16"/>
  <c r="E550" i="13"/>
  <c r="J550" i="13"/>
  <c r="L550" i="13" s="1"/>
  <c r="N550" i="13"/>
  <c r="O550" i="13" s="1"/>
  <c r="M550" i="13"/>
  <c r="F550" i="13"/>
  <c r="J638" i="16" l="1"/>
  <c r="E638" i="16"/>
  <c r="F638" i="16"/>
  <c r="S550" i="13"/>
  <c r="T550" i="13"/>
  <c r="R550" i="13"/>
  <c r="X550" i="13"/>
  <c r="W550" i="13"/>
  <c r="Z550" i="13" s="1"/>
  <c r="V550" i="13"/>
  <c r="L638" i="16" l="1"/>
  <c r="K638" i="16"/>
  <c r="Y550" i="13"/>
  <c r="G551" i="13" s="1"/>
  <c r="B551" i="13"/>
  <c r="AA550" i="13"/>
  <c r="C551" i="13"/>
  <c r="H551" i="13"/>
  <c r="M638" i="16" l="1"/>
  <c r="N638" i="16"/>
  <c r="O638" i="16" s="1"/>
  <c r="F551" i="13"/>
  <c r="I551" i="13"/>
  <c r="J551" i="13" s="1"/>
  <c r="L551" i="13" s="1"/>
  <c r="D551" i="13"/>
  <c r="E551" i="13"/>
  <c r="V638" i="16" l="1"/>
  <c r="X638" i="16"/>
  <c r="W638" i="16"/>
  <c r="R638" i="16"/>
  <c r="T638" i="16"/>
  <c r="AA638" i="16" s="1"/>
  <c r="S638" i="16"/>
  <c r="P551" i="13"/>
  <c r="Q551" i="13"/>
  <c r="K551" i="13"/>
  <c r="AB550" i="13"/>
  <c r="Y638" i="16" l="1"/>
  <c r="Z638" i="16"/>
  <c r="D639" i="16"/>
  <c r="I639" i="16"/>
  <c r="B639" i="16"/>
  <c r="G639" i="16"/>
  <c r="M551" i="13"/>
  <c r="N551" i="13"/>
  <c r="O551" i="13" s="1"/>
  <c r="P639" i="16" l="1"/>
  <c r="Q639" i="16"/>
  <c r="AB638" i="16"/>
  <c r="C639" i="16"/>
  <c r="H639" i="16"/>
  <c r="X551" i="13"/>
  <c r="W551" i="13"/>
  <c r="V551" i="13"/>
  <c r="Y551" i="13" s="1"/>
  <c r="R551" i="13"/>
  <c r="S551" i="13"/>
  <c r="T551" i="13"/>
  <c r="AA551" i="13" s="1"/>
  <c r="F639" i="16" l="1"/>
  <c r="J639" i="16"/>
  <c r="E639" i="16"/>
  <c r="B552" i="13"/>
  <c r="G552" i="13"/>
  <c r="I552" i="13"/>
  <c r="D552" i="13"/>
  <c r="Z551" i="13"/>
  <c r="L639" i="16" l="1"/>
  <c r="K639" i="16"/>
  <c r="Q552" i="13"/>
  <c r="P552" i="13"/>
  <c r="AB551" i="13"/>
  <c r="H552" i="13"/>
  <c r="J552" i="13" s="1"/>
  <c r="L552" i="13" s="1"/>
  <c r="C552" i="13"/>
  <c r="E552" i="13" s="1"/>
  <c r="N639" i="16" l="1"/>
  <c r="O639" i="16" s="1"/>
  <c r="M639" i="16"/>
  <c r="K552" i="13"/>
  <c r="F552" i="13"/>
  <c r="R639" i="16" l="1"/>
  <c r="S639" i="16"/>
  <c r="T639" i="16"/>
  <c r="V639" i="16"/>
  <c r="X639" i="16"/>
  <c r="AA639" i="16" s="1"/>
  <c r="W639" i="16"/>
  <c r="Z639" i="16" s="1"/>
  <c r="N552" i="13"/>
  <c r="O552" i="13" s="1"/>
  <c r="M552" i="13"/>
  <c r="H640" i="16" l="1"/>
  <c r="C640" i="16"/>
  <c r="D640" i="16"/>
  <c r="I640" i="16"/>
  <c r="Y639" i="16"/>
  <c r="W552" i="13"/>
  <c r="V552" i="13"/>
  <c r="X552" i="13"/>
  <c r="T552" i="13"/>
  <c r="R552" i="13"/>
  <c r="S552" i="13"/>
  <c r="Z552" i="13" s="1"/>
  <c r="P640" i="16" l="1"/>
  <c r="Q640" i="16"/>
  <c r="AB639" i="16"/>
  <c r="B640" i="16"/>
  <c r="G640" i="16"/>
  <c r="AA552" i="13"/>
  <c r="I553" i="13"/>
  <c r="D553" i="13"/>
  <c r="H553" i="13"/>
  <c r="C553" i="13"/>
  <c r="Y552" i="13"/>
  <c r="E640" i="16" l="1"/>
  <c r="F640" i="16"/>
  <c r="J640" i="16"/>
  <c r="B553" i="13"/>
  <c r="G553" i="13"/>
  <c r="AB552" i="13"/>
  <c r="P553" i="13"/>
  <c r="Q553" i="13"/>
  <c r="K553" i="13"/>
  <c r="L640" i="16" l="1"/>
  <c r="K640" i="16"/>
  <c r="E553" i="13"/>
  <c r="M553" i="13"/>
  <c r="N553" i="13"/>
  <c r="O553" i="13" s="1"/>
  <c r="J553" i="13"/>
  <c r="L553" i="13" s="1"/>
  <c r="F553" i="13"/>
  <c r="M640" i="16" l="1"/>
  <c r="N640" i="16"/>
  <c r="O640" i="16" s="1"/>
  <c r="V553" i="13"/>
  <c r="X553" i="13"/>
  <c r="W553" i="13"/>
  <c r="R553" i="13"/>
  <c r="T553" i="13"/>
  <c r="S553" i="13"/>
  <c r="V640" i="16" l="1"/>
  <c r="X640" i="16"/>
  <c r="AA640" i="16" s="1"/>
  <c r="W640" i="16"/>
  <c r="S640" i="16"/>
  <c r="T640" i="16"/>
  <c r="R640" i="16"/>
  <c r="Y640" i="16" s="1"/>
  <c r="Z553" i="13"/>
  <c r="AA553" i="13"/>
  <c r="I554" i="13" s="1"/>
  <c r="Y553" i="13"/>
  <c r="C554" i="13"/>
  <c r="H554" i="13"/>
  <c r="D554" i="13"/>
  <c r="Z640" i="16" l="1"/>
  <c r="C641" i="16"/>
  <c r="H641" i="16"/>
  <c r="G641" i="16"/>
  <c r="B641" i="16"/>
  <c r="I641" i="16"/>
  <c r="D641" i="16"/>
  <c r="P554" i="13"/>
  <c r="Q554" i="13"/>
  <c r="AB553" i="13"/>
  <c r="B554" i="13"/>
  <c r="F554" i="13" s="1"/>
  <c r="G554" i="13"/>
  <c r="J554" i="13" s="1"/>
  <c r="L554" i="13" s="1"/>
  <c r="E641" i="16" l="1"/>
  <c r="Q641" i="16"/>
  <c r="P641" i="16"/>
  <c r="AB640" i="16"/>
  <c r="J641" i="16"/>
  <c r="L641" i="16" s="1"/>
  <c r="F641" i="16"/>
  <c r="K554" i="13"/>
  <c r="E554" i="13"/>
  <c r="K641" i="16" l="1"/>
  <c r="N554" i="13"/>
  <c r="O554" i="13" s="1"/>
  <c r="M554" i="13"/>
  <c r="N641" i="16" l="1"/>
  <c r="O641" i="16" s="1"/>
  <c r="M641" i="16"/>
  <c r="V554" i="13"/>
  <c r="W554" i="13"/>
  <c r="X554" i="13"/>
  <c r="S554" i="13"/>
  <c r="R554" i="13"/>
  <c r="Y554" i="13" s="1"/>
  <c r="T554" i="13"/>
  <c r="T641" i="16" l="1"/>
  <c r="R641" i="16"/>
  <c r="S641" i="16"/>
  <c r="W641" i="16"/>
  <c r="V641" i="16"/>
  <c r="Y641" i="16" s="1"/>
  <c r="X641" i="16"/>
  <c r="AA641" i="16" s="1"/>
  <c r="Z554" i="13"/>
  <c r="G555" i="13"/>
  <c r="B555" i="13"/>
  <c r="AA554" i="13"/>
  <c r="C555" i="13"/>
  <c r="H555" i="13"/>
  <c r="Z641" i="16" l="1"/>
  <c r="I642" i="16"/>
  <c r="D642" i="16"/>
  <c r="G642" i="16"/>
  <c r="B642" i="16"/>
  <c r="F555" i="13"/>
  <c r="I555" i="13"/>
  <c r="J555" i="13" s="1"/>
  <c r="L555" i="13" s="1"/>
  <c r="D555" i="13"/>
  <c r="E555" i="13"/>
  <c r="P642" i="16" l="1"/>
  <c r="Q642" i="16"/>
  <c r="AB641" i="16"/>
  <c r="H642" i="16"/>
  <c r="C642" i="16"/>
  <c r="P555" i="13"/>
  <c r="Q555" i="13"/>
  <c r="K555" i="13"/>
  <c r="AB554" i="13"/>
  <c r="F642" i="16" l="1"/>
  <c r="E642" i="16"/>
  <c r="J642" i="16"/>
  <c r="M555" i="13"/>
  <c r="N555" i="13"/>
  <c r="O555" i="13" s="1"/>
  <c r="L642" i="16" l="1"/>
  <c r="K642" i="16"/>
  <c r="W555" i="13"/>
  <c r="V555" i="13"/>
  <c r="X555" i="13"/>
  <c r="S555" i="13"/>
  <c r="T555" i="13"/>
  <c r="R555" i="13"/>
  <c r="Y555" i="13" l="1"/>
  <c r="N642" i="16"/>
  <c r="O642" i="16" s="1"/>
  <c r="M642" i="16"/>
  <c r="AA555" i="13"/>
  <c r="D556" i="13" s="1"/>
  <c r="Z555" i="13"/>
  <c r="B556" i="13"/>
  <c r="G556" i="13"/>
  <c r="I556" i="13" l="1"/>
  <c r="V642" i="16"/>
  <c r="X642" i="16"/>
  <c r="W642" i="16"/>
  <c r="Z642" i="16" s="1"/>
  <c r="S642" i="16"/>
  <c r="T642" i="16"/>
  <c r="R642" i="16"/>
  <c r="H556" i="13"/>
  <c r="K556" i="13" s="1"/>
  <c r="C556" i="13"/>
  <c r="P556" i="13"/>
  <c r="Q556" i="13"/>
  <c r="AB555" i="13"/>
  <c r="AA642" i="16" l="1"/>
  <c r="J556" i="13"/>
  <c r="L556" i="13" s="1"/>
  <c r="H643" i="16"/>
  <c r="C643" i="16"/>
  <c r="D643" i="16"/>
  <c r="I643" i="16"/>
  <c r="Y642" i="16"/>
  <c r="F556" i="13"/>
  <c r="N556" i="13"/>
  <c r="O556" i="13" s="1"/>
  <c r="M556" i="13"/>
  <c r="E556" i="13"/>
  <c r="P643" i="16" l="1"/>
  <c r="Q643" i="16"/>
  <c r="AB642" i="16"/>
  <c r="B643" i="16"/>
  <c r="G643" i="16"/>
  <c r="W556" i="13"/>
  <c r="V556" i="13"/>
  <c r="X556" i="13"/>
  <c r="R556" i="13"/>
  <c r="T556" i="13"/>
  <c r="S556" i="13"/>
  <c r="Y556" i="13" l="1"/>
  <c r="J643" i="16"/>
  <c r="E643" i="16"/>
  <c r="F643" i="16"/>
  <c r="AA556" i="13"/>
  <c r="B557" i="13"/>
  <c r="G557" i="13"/>
  <c r="Z556" i="13"/>
  <c r="I557" i="13"/>
  <c r="D557" i="13"/>
  <c r="L643" i="16" l="1"/>
  <c r="K643" i="16"/>
  <c r="P557" i="13"/>
  <c r="Q557" i="13"/>
  <c r="AB556" i="13"/>
  <c r="C557" i="13"/>
  <c r="E557" i="13" s="1"/>
  <c r="H557" i="13"/>
  <c r="J557" i="13" s="1"/>
  <c r="L557" i="13" s="1"/>
  <c r="N643" i="16" l="1"/>
  <c r="O643" i="16" s="1"/>
  <c r="M643" i="16"/>
  <c r="F557" i="13"/>
  <c r="K557" i="13"/>
  <c r="R643" i="16" l="1"/>
  <c r="S643" i="16"/>
  <c r="T643" i="16"/>
  <c r="V643" i="16"/>
  <c r="Y643" i="16" s="1"/>
  <c r="W643" i="16"/>
  <c r="Z643" i="16" s="1"/>
  <c r="X643" i="16"/>
  <c r="AA643" i="16" s="1"/>
  <c r="M557" i="13"/>
  <c r="N557" i="13"/>
  <c r="O557" i="13" s="1"/>
  <c r="G644" i="16" l="1"/>
  <c r="B644" i="16"/>
  <c r="I644" i="16"/>
  <c r="D644" i="16"/>
  <c r="C644" i="16"/>
  <c r="H644" i="16"/>
  <c r="X557" i="13"/>
  <c r="W557" i="13"/>
  <c r="V557" i="13"/>
  <c r="S557" i="13"/>
  <c r="T557" i="13"/>
  <c r="AA557" i="13" s="1"/>
  <c r="R557" i="13"/>
  <c r="Z557" i="13" l="1"/>
  <c r="AB643" i="16"/>
  <c r="Q644" i="16"/>
  <c r="P644" i="16"/>
  <c r="J644" i="16"/>
  <c r="L644" i="16" s="1"/>
  <c r="E644" i="16"/>
  <c r="F644" i="16"/>
  <c r="Y557" i="13"/>
  <c r="G558" i="13" s="1"/>
  <c r="H558" i="13"/>
  <c r="C558" i="13"/>
  <c r="B558" i="13"/>
  <c r="I558" i="13"/>
  <c r="D558" i="13"/>
  <c r="J558" i="13" l="1"/>
  <c r="L558" i="13" s="1"/>
  <c r="K644" i="16"/>
  <c r="Q558" i="13"/>
  <c r="P558" i="13"/>
  <c r="K558" i="13"/>
  <c r="AB557" i="13"/>
  <c r="E558" i="13"/>
  <c r="F558" i="13"/>
  <c r="N644" i="16" l="1"/>
  <c r="O644" i="16" s="1"/>
  <c r="M644" i="16"/>
  <c r="N558" i="13"/>
  <c r="O558" i="13" s="1"/>
  <c r="M558" i="13"/>
  <c r="R644" i="16" l="1"/>
  <c r="S644" i="16"/>
  <c r="T644" i="16"/>
  <c r="W644" i="16"/>
  <c r="Z644" i="16" s="1"/>
  <c r="X644" i="16"/>
  <c r="AA644" i="16" s="1"/>
  <c r="V644" i="16"/>
  <c r="Y644" i="16" s="1"/>
  <c r="V558" i="13"/>
  <c r="W558" i="13"/>
  <c r="X558" i="13"/>
  <c r="T558" i="13"/>
  <c r="S558" i="13"/>
  <c r="R558" i="13"/>
  <c r="Y558" i="13" s="1"/>
  <c r="Z558" i="13" l="1"/>
  <c r="H645" i="16"/>
  <c r="C645" i="16"/>
  <c r="B645" i="16"/>
  <c r="G645" i="16"/>
  <c r="D645" i="16"/>
  <c r="I645" i="16"/>
  <c r="AA558" i="13"/>
  <c r="G559" i="13"/>
  <c r="B559" i="13"/>
  <c r="H559" i="13"/>
  <c r="C559" i="13"/>
  <c r="J645" i="16" l="1"/>
  <c r="L645" i="16" s="1"/>
  <c r="E645" i="16"/>
  <c r="F645" i="16"/>
  <c r="P645" i="16"/>
  <c r="Q645" i="16"/>
  <c r="K645" i="16"/>
  <c r="AB644" i="16"/>
  <c r="E559" i="13"/>
  <c r="F559" i="13"/>
  <c r="D559" i="13"/>
  <c r="I559" i="13"/>
  <c r="N645" i="16" l="1"/>
  <c r="O645" i="16" s="1"/>
  <c r="M645" i="16"/>
  <c r="J559" i="13"/>
  <c r="L559" i="13" s="1"/>
  <c r="Q559" i="13"/>
  <c r="P559" i="13"/>
  <c r="K559" i="13"/>
  <c r="AB558" i="13"/>
  <c r="S645" i="16" l="1"/>
  <c r="R645" i="16"/>
  <c r="T645" i="16"/>
  <c r="X645" i="16"/>
  <c r="AA645" i="16" s="1"/>
  <c r="V645" i="16"/>
  <c r="Y645" i="16" s="1"/>
  <c r="W645" i="16"/>
  <c r="Z645" i="16" s="1"/>
  <c r="M559" i="13"/>
  <c r="N559" i="13"/>
  <c r="O559" i="13" s="1"/>
  <c r="I646" i="16" l="1"/>
  <c r="D646" i="16"/>
  <c r="C646" i="16"/>
  <c r="H646" i="16"/>
  <c r="B646" i="16"/>
  <c r="G646" i="16"/>
  <c r="W559" i="13"/>
  <c r="X559" i="13"/>
  <c r="V559" i="13"/>
  <c r="S559" i="13"/>
  <c r="T559" i="13"/>
  <c r="R559" i="13"/>
  <c r="Y559" i="13" s="1"/>
  <c r="AA559" i="13" l="1"/>
  <c r="J646" i="16"/>
  <c r="L646" i="16" s="1"/>
  <c r="F646" i="16"/>
  <c r="Q646" i="16"/>
  <c r="P646" i="16"/>
  <c r="K646" i="16"/>
  <c r="AB645" i="16"/>
  <c r="E646" i="16"/>
  <c r="Z559" i="13"/>
  <c r="G560" i="13"/>
  <c r="B560" i="13"/>
  <c r="I560" i="13"/>
  <c r="D560" i="13"/>
  <c r="M646" i="16" l="1"/>
  <c r="N646" i="16"/>
  <c r="O646" i="16" s="1"/>
  <c r="Q560" i="13"/>
  <c r="P560" i="13"/>
  <c r="AB559" i="13"/>
  <c r="H560" i="13"/>
  <c r="J560" i="13" s="1"/>
  <c r="C560" i="13"/>
  <c r="V646" i="16" l="1"/>
  <c r="W646" i="16"/>
  <c r="X646" i="16"/>
  <c r="R646" i="16"/>
  <c r="S646" i="16"/>
  <c r="T646" i="16"/>
  <c r="L560" i="13"/>
  <c r="K560" i="13"/>
  <c r="F560" i="13"/>
  <c r="E560" i="13"/>
  <c r="Z646" i="16" l="1"/>
  <c r="Y646" i="16"/>
  <c r="AA646" i="16"/>
  <c r="C647" i="16"/>
  <c r="H647" i="16"/>
  <c r="B647" i="16"/>
  <c r="G647" i="16"/>
  <c r="N560" i="13"/>
  <c r="O560" i="13" s="1"/>
  <c r="M560" i="13"/>
  <c r="E647" i="16" l="1"/>
  <c r="F647" i="16"/>
  <c r="D647" i="16"/>
  <c r="I647" i="16"/>
  <c r="W560" i="13"/>
  <c r="X560" i="13"/>
  <c r="V560" i="13"/>
  <c r="S560" i="13"/>
  <c r="R560" i="13"/>
  <c r="T560" i="13"/>
  <c r="AA560" i="13" l="1"/>
  <c r="Y560" i="13"/>
  <c r="P647" i="16"/>
  <c r="Q647" i="16"/>
  <c r="AB646" i="16"/>
  <c r="J647" i="16"/>
  <c r="L647" i="16" s="1"/>
  <c r="D561" i="13"/>
  <c r="I561" i="13"/>
  <c r="Z560" i="13"/>
  <c r="G561" i="13"/>
  <c r="B561" i="13"/>
  <c r="K647" i="16" l="1"/>
  <c r="H561" i="13"/>
  <c r="C561" i="13"/>
  <c r="Q561" i="13"/>
  <c r="P561" i="13"/>
  <c r="AB560" i="13"/>
  <c r="N647" i="16" l="1"/>
  <c r="O647" i="16" s="1"/>
  <c r="M647" i="16"/>
  <c r="F561" i="13"/>
  <c r="E561" i="13"/>
  <c r="J561" i="13"/>
  <c r="T647" i="16" l="1"/>
  <c r="S647" i="16"/>
  <c r="R647" i="16"/>
  <c r="X647" i="16"/>
  <c r="W647" i="16"/>
  <c r="V647" i="16"/>
  <c r="L561" i="13"/>
  <c r="K561" i="13"/>
  <c r="Y647" i="16" l="1"/>
  <c r="Z647" i="16"/>
  <c r="AA647" i="16"/>
  <c r="M561" i="13"/>
  <c r="N561" i="13"/>
  <c r="O561" i="13" s="1"/>
  <c r="H648" i="16" l="1"/>
  <c r="C648" i="16"/>
  <c r="D648" i="16"/>
  <c r="I648" i="16"/>
  <c r="G648" i="16"/>
  <c r="B648" i="16"/>
  <c r="W561" i="13"/>
  <c r="V561" i="13"/>
  <c r="X561" i="13"/>
  <c r="T561" i="13"/>
  <c r="R561" i="13"/>
  <c r="S561" i="13"/>
  <c r="Z561" i="13" s="1"/>
  <c r="Y561" i="13" l="1"/>
  <c r="J648" i="16"/>
  <c r="L648" i="16" s="1"/>
  <c r="P648" i="16"/>
  <c r="Q648" i="16"/>
  <c r="AB647" i="16"/>
  <c r="F648" i="16"/>
  <c r="E648" i="16"/>
  <c r="AA561" i="13"/>
  <c r="C562" i="13"/>
  <c r="H562" i="13"/>
  <c r="G562" i="13"/>
  <c r="B562" i="13"/>
  <c r="K648" i="16" l="1"/>
  <c r="M648" i="16"/>
  <c r="N648" i="16"/>
  <c r="O648" i="16" s="1"/>
  <c r="E562" i="13"/>
  <c r="F562" i="13"/>
  <c r="D562" i="13"/>
  <c r="I562" i="13"/>
  <c r="V648" i="16" l="1"/>
  <c r="X648" i="16"/>
  <c r="W648" i="16"/>
  <c r="S648" i="16"/>
  <c r="T648" i="16"/>
  <c r="R648" i="16"/>
  <c r="Q562" i="13"/>
  <c r="P562" i="13"/>
  <c r="AB561" i="13"/>
  <c r="J562" i="13"/>
  <c r="L562" i="13" s="1"/>
  <c r="Z648" i="16" l="1"/>
  <c r="C649" i="16"/>
  <c r="H649" i="16"/>
  <c r="AA648" i="16"/>
  <c r="Y648" i="16"/>
  <c r="K562" i="13"/>
  <c r="G649" i="16" l="1"/>
  <c r="B649" i="16"/>
  <c r="I649" i="16"/>
  <c r="D649" i="16"/>
  <c r="N562" i="13"/>
  <c r="O562" i="13" s="1"/>
  <c r="M562" i="13"/>
  <c r="Q649" i="16" l="1"/>
  <c r="P649" i="16"/>
  <c r="AB648" i="16"/>
  <c r="E649" i="16"/>
  <c r="F649" i="16"/>
  <c r="J649" i="16"/>
  <c r="L649" i="16" s="1"/>
  <c r="X562" i="13"/>
  <c r="V562" i="13"/>
  <c r="W562" i="13"/>
  <c r="T562" i="13"/>
  <c r="S562" i="13"/>
  <c r="Z562" i="13" s="1"/>
  <c r="R562" i="13"/>
  <c r="Y562" i="13" s="1"/>
  <c r="K649" i="16" l="1"/>
  <c r="AA562" i="13"/>
  <c r="B563" i="13"/>
  <c r="G563" i="13"/>
  <c r="H563" i="13"/>
  <c r="C563" i="13"/>
  <c r="N649" i="16" l="1"/>
  <c r="O649" i="16" s="1"/>
  <c r="M649" i="16"/>
  <c r="E563" i="13"/>
  <c r="F563" i="13"/>
  <c r="I563" i="13"/>
  <c r="D563" i="13"/>
  <c r="S649" i="16" l="1"/>
  <c r="R649" i="16"/>
  <c r="T649" i="16"/>
  <c r="V649" i="16"/>
  <c r="Y649" i="16" s="1"/>
  <c r="X649" i="16"/>
  <c r="W649" i="16"/>
  <c r="Z649" i="16" s="1"/>
  <c r="J563" i="13"/>
  <c r="L563" i="13" s="1"/>
  <c r="Q563" i="13"/>
  <c r="P563" i="13"/>
  <c r="AB562" i="13"/>
  <c r="AA649" i="16" l="1"/>
  <c r="B650" i="16"/>
  <c r="E650" i="16" s="1"/>
  <c r="G650" i="16"/>
  <c r="H650" i="16"/>
  <c r="C650" i="16"/>
  <c r="I650" i="16"/>
  <c r="D650" i="16"/>
  <c r="K563" i="13"/>
  <c r="F650" i="16" l="1"/>
  <c r="P650" i="16"/>
  <c r="Q650" i="16"/>
  <c r="AB649" i="16"/>
  <c r="J650" i="16"/>
  <c r="L650" i="16" s="1"/>
  <c r="M563" i="13"/>
  <c r="N563" i="13"/>
  <c r="O563" i="13" s="1"/>
  <c r="K650" i="16" l="1"/>
  <c r="X563" i="13"/>
  <c r="V563" i="13"/>
  <c r="W563" i="13"/>
  <c r="Z563" i="13" s="1"/>
  <c r="T563" i="13"/>
  <c r="R563" i="13"/>
  <c r="S563" i="13"/>
  <c r="Y563" i="13" l="1"/>
  <c r="M650" i="16"/>
  <c r="N650" i="16"/>
  <c r="O650" i="16" s="1"/>
  <c r="AA563" i="13"/>
  <c r="H564" i="13"/>
  <c r="C564" i="13"/>
  <c r="G564" i="13"/>
  <c r="B564" i="13"/>
  <c r="X650" i="16" l="1"/>
  <c r="V650" i="16"/>
  <c r="W650" i="16"/>
  <c r="R650" i="16"/>
  <c r="S650" i="16"/>
  <c r="T650" i="16"/>
  <c r="AA650" i="16" s="1"/>
  <c r="F564" i="13"/>
  <c r="E564" i="13"/>
  <c r="I564" i="13"/>
  <c r="D564" i="13"/>
  <c r="Y650" i="16" l="1"/>
  <c r="Z650" i="16"/>
  <c r="D651" i="16"/>
  <c r="I651" i="16"/>
  <c r="Q564" i="13"/>
  <c r="P564" i="13"/>
  <c r="AB563" i="13"/>
  <c r="J564" i="13"/>
  <c r="L564" i="13" s="1"/>
  <c r="P651" i="16" l="1"/>
  <c r="Q651" i="16"/>
  <c r="AB650" i="16"/>
  <c r="C651" i="16"/>
  <c r="H651" i="16"/>
  <c r="B651" i="16"/>
  <c r="G651" i="16"/>
  <c r="K564" i="13"/>
  <c r="E651" i="16" l="1"/>
  <c r="F651" i="16"/>
  <c r="J651" i="16"/>
  <c r="N564" i="13"/>
  <c r="O564" i="13" s="1"/>
  <c r="M564" i="13"/>
  <c r="L651" i="16" l="1"/>
  <c r="K651" i="16"/>
  <c r="W564" i="13"/>
  <c r="X564" i="13"/>
  <c r="V564" i="13"/>
  <c r="R564" i="13"/>
  <c r="Y564" i="13" s="1"/>
  <c r="S564" i="13"/>
  <c r="Z564" i="13" s="1"/>
  <c r="T564" i="13"/>
  <c r="AA564" i="13" l="1"/>
  <c r="M651" i="16"/>
  <c r="N651" i="16"/>
  <c r="O651" i="16" s="1"/>
  <c r="G565" i="13"/>
  <c r="B565" i="13"/>
  <c r="I565" i="13"/>
  <c r="D565" i="13"/>
  <c r="H565" i="13"/>
  <c r="C565" i="13"/>
  <c r="V651" i="16" l="1"/>
  <c r="X651" i="16"/>
  <c r="W651" i="16"/>
  <c r="T651" i="16"/>
  <c r="S651" i="16"/>
  <c r="R651" i="16"/>
  <c r="Y651" i="16" s="1"/>
  <c r="P565" i="13"/>
  <c r="Q565" i="13"/>
  <c r="AB564" i="13"/>
  <c r="F565" i="13"/>
  <c r="E565" i="13"/>
  <c r="J565" i="13"/>
  <c r="L565" i="13" s="1"/>
  <c r="Z651" i="16" l="1"/>
  <c r="B652" i="16"/>
  <c r="G652" i="16"/>
  <c r="AA651" i="16"/>
  <c r="H652" i="16"/>
  <c r="C652" i="16"/>
  <c r="K565" i="13"/>
  <c r="I652" i="16" l="1"/>
  <c r="D652" i="16"/>
  <c r="F652" i="16"/>
  <c r="J652" i="16"/>
  <c r="L652" i="16" s="1"/>
  <c r="E652" i="16"/>
  <c r="M565" i="13"/>
  <c r="N565" i="13"/>
  <c r="O565" i="13" s="1"/>
  <c r="P652" i="16" l="1"/>
  <c r="K652" i="16"/>
  <c r="Q652" i="16"/>
  <c r="AB651" i="16"/>
  <c r="X565" i="13"/>
  <c r="V565" i="13"/>
  <c r="W565" i="13"/>
  <c r="R565" i="13"/>
  <c r="S565" i="13"/>
  <c r="T565" i="13"/>
  <c r="N652" i="16" l="1"/>
  <c r="O652" i="16" s="1"/>
  <c r="M652" i="16"/>
  <c r="AA565" i="13"/>
  <c r="I566" i="13" s="1"/>
  <c r="Y565" i="13"/>
  <c r="G566" i="13" s="1"/>
  <c r="Z565" i="13"/>
  <c r="D566" i="13"/>
  <c r="B566" i="13"/>
  <c r="T652" i="16" l="1"/>
  <c r="S652" i="16"/>
  <c r="R652" i="16"/>
  <c r="W652" i="16"/>
  <c r="V652" i="16"/>
  <c r="X652" i="16"/>
  <c r="AA652" i="16" s="1"/>
  <c r="P566" i="13"/>
  <c r="Q566" i="13"/>
  <c r="AB565" i="13"/>
  <c r="H566" i="13"/>
  <c r="J566" i="13" s="1"/>
  <c r="C566" i="13"/>
  <c r="Z652" i="16" l="1"/>
  <c r="Y652" i="16"/>
  <c r="H653" i="16"/>
  <c r="C653" i="16"/>
  <c r="I653" i="16"/>
  <c r="D653" i="16"/>
  <c r="B653" i="16"/>
  <c r="G653" i="16"/>
  <c r="L566" i="13"/>
  <c r="K566" i="13"/>
  <c r="F566" i="13"/>
  <c r="E566" i="13"/>
  <c r="P653" i="16" l="1"/>
  <c r="Q653" i="16"/>
  <c r="AB652" i="16"/>
  <c r="J653" i="16"/>
  <c r="L653" i="16" s="1"/>
  <c r="F653" i="16"/>
  <c r="E653" i="16"/>
  <c r="N566" i="13"/>
  <c r="O566" i="13" s="1"/>
  <c r="M566" i="13"/>
  <c r="K653" i="16" l="1"/>
  <c r="X566" i="13"/>
  <c r="V566" i="13"/>
  <c r="W566" i="13"/>
  <c r="S566" i="13"/>
  <c r="T566" i="13"/>
  <c r="R566" i="13"/>
  <c r="Y566" i="13" s="1"/>
  <c r="AA566" i="13" l="1"/>
  <c r="N653" i="16"/>
  <c r="O653" i="16" s="1"/>
  <c r="M653" i="16"/>
  <c r="Z566" i="13"/>
  <c r="B567" i="13"/>
  <c r="G567" i="13"/>
  <c r="I567" i="13"/>
  <c r="D567" i="13"/>
  <c r="T653" i="16" l="1"/>
  <c r="R653" i="16"/>
  <c r="Y653" i="16" s="1"/>
  <c r="S653" i="16"/>
  <c r="X653" i="16"/>
  <c r="AA653" i="16" s="1"/>
  <c r="V653" i="16"/>
  <c r="W653" i="16"/>
  <c r="Q567" i="13"/>
  <c r="P567" i="13"/>
  <c r="AB566" i="13"/>
  <c r="H567" i="13"/>
  <c r="C567" i="13"/>
  <c r="E567" i="13" s="1"/>
  <c r="D654" i="16" l="1"/>
  <c r="I654" i="16"/>
  <c r="Z653" i="16"/>
  <c r="G654" i="16"/>
  <c r="B654" i="16"/>
  <c r="J567" i="13"/>
  <c r="F567" i="13"/>
  <c r="H654" i="16" l="1"/>
  <c r="C654" i="16"/>
  <c r="P654" i="16"/>
  <c r="Q654" i="16"/>
  <c r="AB653" i="16"/>
  <c r="L567" i="13"/>
  <c r="K567" i="13"/>
  <c r="E654" i="16" l="1"/>
  <c r="F654" i="16"/>
  <c r="J654" i="16"/>
  <c r="M567" i="13"/>
  <c r="N567" i="13"/>
  <c r="O567" i="13" s="1"/>
  <c r="L654" i="16" l="1"/>
  <c r="K654" i="16"/>
  <c r="W567" i="13"/>
  <c r="X567" i="13"/>
  <c r="V567" i="13"/>
  <c r="T567" i="13"/>
  <c r="S567" i="13"/>
  <c r="Z567" i="13" s="1"/>
  <c r="R567" i="13"/>
  <c r="M654" i="16" l="1"/>
  <c r="N654" i="16"/>
  <c r="O654" i="16" s="1"/>
  <c r="Y567" i="13"/>
  <c r="B568" i="13" s="1"/>
  <c r="AA567" i="13"/>
  <c r="H568" i="13"/>
  <c r="C568" i="13"/>
  <c r="V654" i="16" l="1"/>
  <c r="X654" i="16"/>
  <c r="W654" i="16"/>
  <c r="S654" i="16"/>
  <c r="R654" i="16"/>
  <c r="Y654" i="16" s="1"/>
  <c r="T654" i="16"/>
  <c r="AA654" i="16" s="1"/>
  <c r="G568" i="13"/>
  <c r="E568" i="13"/>
  <c r="F568" i="13"/>
  <c r="I568" i="13"/>
  <c r="D568" i="13"/>
  <c r="Z654" i="16" l="1"/>
  <c r="D655" i="16"/>
  <c r="I655" i="16"/>
  <c r="B655" i="16"/>
  <c r="G655" i="16"/>
  <c r="P568" i="13"/>
  <c r="Q568" i="13"/>
  <c r="AB567" i="13"/>
  <c r="J568" i="13"/>
  <c r="L568" i="13" s="1"/>
  <c r="Q655" i="16" l="1"/>
  <c r="P655" i="16"/>
  <c r="AB654" i="16"/>
  <c r="C655" i="16"/>
  <c r="H655" i="16"/>
  <c r="J655" i="16" s="1"/>
  <c r="K568" i="13"/>
  <c r="L655" i="16" l="1"/>
  <c r="K655" i="16"/>
  <c r="F655" i="16"/>
  <c r="E655" i="16"/>
  <c r="N568" i="13"/>
  <c r="O568" i="13" s="1"/>
  <c r="M568" i="13"/>
  <c r="N655" i="16" l="1"/>
  <c r="O655" i="16" s="1"/>
  <c r="M655" i="16"/>
  <c r="V568" i="13"/>
  <c r="X568" i="13"/>
  <c r="W568" i="13"/>
  <c r="S568" i="13"/>
  <c r="R568" i="13"/>
  <c r="Y568" i="13" s="1"/>
  <c r="T568" i="13"/>
  <c r="AA568" i="13" s="1"/>
  <c r="T655" i="16" l="1"/>
  <c r="S655" i="16"/>
  <c r="R655" i="16"/>
  <c r="W655" i="16"/>
  <c r="Z655" i="16" s="1"/>
  <c r="X655" i="16"/>
  <c r="V655" i="16"/>
  <c r="Z568" i="13"/>
  <c r="I569" i="13"/>
  <c r="D569" i="13"/>
  <c r="G569" i="13"/>
  <c r="B569" i="13"/>
  <c r="H656" i="16" l="1"/>
  <c r="C656" i="16"/>
  <c r="Y655" i="16"/>
  <c r="AA655" i="16"/>
  <c r="H569" i="13"/>
  <c r="C569" i="13"/>
  <c r="E569" i="13" s="1"/>
  <c r="P569" i="13"/>
  <c r="Q569" i="13"/>
  <c r="AB568" i="13"/>
  <c r="D656" i="16" l="1"/>
  <c r="I656" i="16"/>
  <c r="B656" i="16"/>
  <c r="F656" i="16" s="1"/>
  <c r="G656" i="16"/>
  <c r="F569" i="13"/>
  <c r="J569" i="13"/>
  <c r="J656" i="16" l="1"/>
  <c r="L656" i="16" s="1"/>
  <c r="E656" i="16"/>
  <c r="Q656" i="16"/>
  <c r="P656" i="16"/>
  <c r="K656" i="16"/>
  <c r="AB655" i="16"/>
  <c r="L569" i="13"/>
  <c r="K569" i="13"/>
  <c r="M656" i="16" l="1"/>
  <c r="N656" i="16"/>
  <c r="O656" i="16" s="1"/>
  <c r="M569" i="13"/>
  <c r="N569" i="13"/>
  <c r="O569" i="13" s="1"/>
  <c r="V656" i="16" l="1"/>
  <c r="W656" i="16"/>
  <c r="X656" i="16"/>
  <c r="T656" i="16"/>
  <c r="R656" i="16"/>
  <c r="Y656" i="16" s="1"/>
  <c r="S656" i="16"/>
  <c r="Z656" i="16" s="1"/>
  <c r="W569" i="13"/>
  <c r="V569" i="13"/>
  <c r="X569" i="13"/>
  <c r="R569" i="13"/>
  <c r="S569" i="13"/>
  <c r="T569" i="13"/>
  <c r="AA656" i="16" l="1"/>
  <c r="I657" i="16"/>
  <c r="D657" i="16"/>
  <c r="C657" i="16"/>
  <c r="H657" i="16"/>
  <c r="G657" i="16"/>
  <c r="B657" i="16"/>
  <c r="Z569" i="13"/>
  <c r="C570" i="13" s="1"/>
  <c r="AA569" i="13"/>
  <c r="D570" i="13" s="1"/>
  <c r="Y569" i="13"/>
  <c r="H570" i="13"/>
  <c r="E657" i="16" l="1"/>
  <c r="J657" i="16"/>
  <c r="L657" i="16" s="1"/>
  <c r="Q657" i="16"/>
  <c r="P657" i="16"/>
  <c r="K657" i="16"/>
  <c r="AB656" i="16"/>
  <c r="F657" i="16"/>
  <c r="I570" i="13"/>
  <c r="Q570" i="13"/>
  <c r="P570" i="13"/>
  <c r="AB569" i="13"/>
  <c r="G570" i="13"/>
  <c r="B570" i="13"/>
  <c r="N657" i="16" l="1"/>
  <c r="O657" i="16" s="1"/>
  <c r="M657" i="16"/>
  <c r="J570" i="13"/>
  <c r="E570" i="13"/>
  <c r="F570" i="13"/>
  <c r="S657" i="16" l="1"/>
  <c r="R657" i="16"/>
  <c r="T657" i="16"/>
  <c r="V657" i="16"/>
  <c r="W657" i="16"/>
  <c r="Z657" i="16" s="1"/>
  <c r="X657" i="16"/>
  <c r="AA657" i="16" s="1"/>
  <c r="L570" i="13"/>
  <c r="K570" i="13"/>
  <c r="Y657" i="16" l="1"/>
  <c r="D658" i="16"/>
  <c r="I658" i="16"/>
  <c r="H658" i="16"/>
  <c r="C658" i="16"/>
  <c r="N570" i="13"/>
  <c r="O570" i="13" s="1"/>
  <c r="M570" i="13"/>
  <c r="P658" i="16" l="1"/>
  <c r="Q658" i="16"/>
  <c r="AB657" i="16"/>
  <c r="B658" i="16"/>
  <c r="G658" i="16"/>
  <c r="W570" i="13"/>
  <c r="V570" i="13"/>
  <c r="X570" i="13"/>
  <c r="T570" i="13"/>
  <c r="R570" i="13"/>
  <c r="S570" i="13"/>
  <c r="Z570" i="13" s="1"/>
  <c r="Y570" i="13" l="1"/>
  <c r="J658" i="16"/>
  <c r="E658" i="16"/>
  <c r="F658" i="16"/>
  <c r="AA570" i="13"/>
  <c r="C571" i="13"/>
  <c r="H571" i="13"/>
  <c r="G571" i="13"/>
  <c r="B571" i="13"/>
  <c r="L658" i="16" l="1"/>
  <c r="K658" i="16"/>
  <c r="F571" i="13"/>
  <c r="E571" i="13"/>
  <c r="I571" i="13"/>
  <c r="D571" i="13"/>
  <c r="M658" i="16" l="1"/>
  <c r="N658" i="16"/>
  <c r="O658" i="16" s="1"/>
  <c r="P571" i="13"/>
  <c r="Q571" i="13"/>
  <c r="AB570" i="13"/>
  <c r="J571" i="13"/>
  <c r="L571" i="13" s="1"/>
  <c r="X658" i="16" l="1"/>
  <c r="W658" i="16"/>
  <c r="V658" i="16"/>
  <c r="S658" i="16"/>
  <c r="T658" i="16"/>
  <c r="AA658" i="16" s="1"/>
  <c r="R658" i="16"/>
  <c r="K571" i="13"/>
  <c r="Z658" i="16" l="1"/>
  <c r="Y658" i="16"/>
  <c r="I659" i="16"/>
  <c r="D659" i="16"/>
  <c r="M571" i="13"/>
  <c r="N571" i="13"/>
  <c r="O571" i="13" s="1"/>
  <c r="Q659" i="16" l="1"/>
  <c r="P659" i="16"/>
  <c r="AB658" i="16"/>
  <c r="G659" i="16"/>
  <c r="J659" i="16" s="1"/>
  <c r="B659" i="16"/>
  <c r="H659" i="16"/>
  <c r="C659" i="16"/>
  <c r="V571" i="13"/>
  <c r="W571" i="13"/>
  <c r="X571" i="13"/>
  <c r="T571" i="13"/>
  <c r="S571" i="13"/>
  <c r="R571" i="13"/>
  <c r="AA571" i="13" l="1"/>
  <c r="L659" i="16"/>
  <c r="K659" i="16"/>
  <c r="E659" i="16"/>
  <c r="F659" i="16"/>
  <c r="Y571" i="13"/>
  <c r="G572" i="13" s="1"/>
  <c r="I572" i="13"/>
  <c r="D572" i="13"/>
  <c r="B572" i="13"/>
  <c r="Z571" i="13"/>
  <c r="N659" i="16" l="1"/>
  <c r="O659" i="16" s="1"/>
  <c r="M659" i="16"/>
  <c r="Q572" i="13"/>
  <c r="P572" i="13"/>
  <c r="AB571" i="13"/>
  <c r="C572" i="13"/>
  <c r="F572" i="13" s="1"/>
  <c r="H572" i="13"/>
  <c r="R659" i="16" l="1"/>
  <c r="S659" i="16"/>
  <c r="T659" i="16"/>
  <c r="W659" i="16"/>
  <c r="V659" i="16"/>
  <c r="X659" i="16"/>
  <c r="J572" i="13"/>
  <c r="E572" i="13"/>
  <c r="Z659" i="16" l="1"/>
  <c r="AA659" i="16"/>
  <c r="C660" i="16"/>
  <c r="H660" i="16"/>
  <c r="Y659" i="16"/>
  <c r="L572" i="13"/>
  <c r="K572" i="13"/>
  <c r="B660" i="16" l="1"/>
  <c r="F660" i="16" s="1"/>
  <c r="G660" i="16"/>
  <c r="D660" i="16"/>
  <c r="I660" i="16"/>
  <c r="N572" i="13"/>
  <c r="O572" i="13" s="1"/>
  <c r="M572" i="13"/>
  <c r="P660" i="16" l="1"/>
  <c r="Q660" i="16"/>
  <c r="AB659" i="16"/>
  <c r="J660" i="16"/>
  <c r="L660" i="16" s="1"/>
  <c r="E660" i="16"/>
  <c r="V572" i="13"/>
  <c r="X572" i="13"/>
  <c r="W572" i="13"/>
  <c r="S572" i="13"/>
  <c r="R572" i="13"/>
  <c r="T572" i="13"/>
  <c r="AA572" i="13" l="1"/>
  <c r="Y572" i="13"/>
  <c r="K660" i="16"/>
  <c r="Z572" i="13"/>
  <c r="D573" i="13"/>
  <c r="I573" i="13"/>
  <c r="B573" i="13"/>
  <c r="G573" i="13"/>
  <c r="N660" i="16" l="1"/>
  <c r="O660" i="16" s="1"/>
  <c r="M660" i="16"/>
  <c r="Q573" i="13"/>
  <c r="P573" i="13"/>
  <c r="AB572" i="13"/>
  <c r="C573" i="13"/>
  <c r="E573" i="13" s="1"/>
  <c r="H573" i="13"/>
  <c r="J573" i="13" s="1"/>
  <c r="S660" i="16" l="1"/>
  <c r="R660" i="16"/>
  <c r="T660" i="16"/>
  <c r="V660" i="16"/>
  <c r="W660" i="16"/>
  <c r="X660" i="16"/>
  <c r="AA660" i="16" s="1"/>
  <c r="L573" i="13"/>
  <c r="K573" i="13"/>
  <c r="F573" i="13"/>
  <c r="Y660" i="16" l="1"/>
  <c r="I661" i="16"/>
  <c r="D661" i="16"/>
  <c r="G661" i="16"/>
  <c r="B661" i="16"/>
  <c r="Z660" i="16"/>
  <c r="M573" i="13"/>
  <c r="N573" i="13"/>
  <c r="O573" i="13" s="1"/>
  <c r="P661" i="16" l="1"/>
  <c r="Q661" i="16"/>
  <c r="AB660" i="16"/>
  <c r="C661" i="16"/>
  <c r="H661" i="16"/>
  <c r="V573" i="13"/>
  <c r="W573" i="13"/>
  <c r="X573" i="13"/>
  <c r="T573" i="13"/>
  <c r="S573" i="13"/>
  <c r="R573" i="13"/>
  <c r="Y573" i="13" s="1"/>
  <c r="F661" i="16" l="1"/>
  <c r="J661" i="16"/>
  <c r="E661" i="16"/>
  <c r="AA573" i="13"/>
  <c r="D574" i="13" s="1"/>
  <c r="Z573" i="13"/>
  <c r="B574" i="13"/>
  <c r="G574" i="13"/>
  <c r="H574" i="13"/>
  <c r="C574" i="13"/>
  <c r="I574" i="13" l="1"/>
  <c r="J574" i="13" s="1"/>
  <c r="L661" i="16"/>
  <c r="K661" i="16"/>
  <c r="P574" i="13"/>
  <c r="Q574" i="13"/>
  <c r="AB573" i="13"/>
  <c r="F574" i="13"/>
  <c r="E574" i="13"/>
  <c r="L574" i="13" l="1"/>
  <c r="K574" i="13"/>
  <c r="N574" i="13" s="1"/>
  <c r="O574" i="13" s="1"/>
  <c r="M661" i="16"/>
  <c r="N661" i="16"/>
  <c r="O661" i="16" s="1"/>
  <c r="M574" i="13"/>
  <c r="X661" i="16" l="1"/>
  <c r="V661" i="16"/>
  <c r="W661" i="16"/>
  <c r="S661" i="16"/>
  <c r="T661" i="16"/>
  <c r="R661" i="16"/>
  <c r="Y661" i="16" s="1"/>
  <c r="W574" i="13"/>
  <c r="V574" i="13"/>
  <c r="X574" i="13"/>
  <c r="R574" i="13"/>
  <c r="S574" i="13"/>
  <c r="Z574" i="13" s="1"/>
  <c r="T574" i="13"/>
  <c r="AA574" i="13" s="1"/>
  <c r="Z661" i="16" l="1"/>
  <c r="H662" i="16"/>
  <c r="C662" i="16"/>
  <c r="B662" i="16"/>
  <c r="G662" i="16"/>
  <c r="AA661" i="16"/>
  <c r="Y574" i="13"/>
  <c r="I575" i="13"/>
  <c r="D575" i="13"/>
  <c r="H575" i="13"/>
  <c r="C575" i="13"/>
  <c r="E662" i="16" l="1"/>
  <c r="F662" i="16"/>
  <c r="I662" i="16"/>
  <c r="D662" i="16"/>
  <c r="P575" i="13"/>
  <c r="Q575" i="13"/>
  <c r="AB574" i="13"/>
  <c r="G575" i="13"/>
  <c r="B575" i="13"/>
  <c r="F575" i="13" s="1"/>
  <c r="P662" i="16" l="1"/>
  <c r="K662" i="16"/>
  <c r="Q662" i="16"/>
  <c r="AB661" i="16"/>
  <c r="J662" i="16"/>
  <c r="L662" i="16" s="1"/>
  <c r="E575" i="13"/>
  <c r="J575" i="13"/>
  <c r="M662" i="16" l="1"/>
  <c r="N662" i="16"/>
  <c r="O662" i="16" s="1"/>
  <c r="L575" i="13"/>
  <c r="K575" i="13"/>
  <c r="W662" i="16" l="1"/>
  <c r="V662" i="16"/>
  <c r="X662" i="16"/>
  <c r="T662" i="16"/>
  <c r="R662" i="16"/>
  <c r="S662" i="16"/>
  <c r="Z662" i="16" s="1"/>
  <c r="M575" i="13"/>
  <c r="N575" i="13"/>
  <c r="O575" i="13" s="1"/>
  <c r="H663" i="16" l="1"/>
  <c r="C663" i="16"/>
  <c r="AA662" i="16"/>
  <c r="Y662" i="16"/>
  <c r="X575" i="13"/>
  <c r="W575" i="13"/>
  <c r="V575" i="13"/>
  <c r="S575" i="13"/>
  <c r="Z575" i="13" s="1"/>
  <c r="T575" i="13"/>
  <c r="AA575" i="13" s="1"/>
  <c r="R575" i="13"/>
  <c r="G663" i="16" l="1"/>
  <c r="B663" i="16"/>
  <c r="I663" i="16"/>
  <c r="D663" i="16"/>
  <c r="H576" i="13"/>
  <c r="C576" i="13"/>
  <c r="Y575" i="13"/>
  <c r="I576" i="13"/>
  <c r="D576" i="13"/>
  <c r="P663" i="16" l="1"/>
  <c r="Q663" i="16"/>
  <c r="AB662" i="16"/>
  <c r="E663" i="16"/>
  <c r="F663" i="16"/>
  <c r="J663" i="16"/>
  <c r="L663" i="16" s="1"/>
  <c r="B576" i="13"/>
  <c r="F576" i="13" s="1"/>
  <c r="G576" i="13"/>
  <c r="P576" i="13"/>
  <c r="Q576" i="13"/>
  <c r="AB575" i="13"/>
  <c r="K663" i="16" l="1"/>
  <c r="J576" i="13"/>
  <c r="E576" i="13"/>
  <c r="N663" i="16" l="1"/>
  <c r="O663" i="16" s="1"/>
  <c r="M663" i="16"/>
  <c r="L576" i="13"/>
  <c r="K576" i="13"/>
  <c r="S663" i="16" l="1"/>
  <c r="T663" i="16"/>
  <c r="R663" i="16"/>
  <c r="W663" i="16"/>
  <c r="Z663" i="16" s="1"/>
  <c r="X663" i="16"/>
  <c r="AA663" i="16" s="1"/>
  <c r="V663" i="16"/>
  <c r="Y663" i="16" s="1"/>
  <c r="N576" i="13"/>
  <c r="O576" i="13" s="1"/>
  <c r="M576" i="13"/>
  <c r="C664" i="16" l="1"/>
  <c r="H664" i="16"/>
  <c r="B664" i="16"/>
  <c r="G664" i="16"/>
  <c r="I664" i="16"/>
  <c r="D664" i="16"/>
  <c r="X576" i="13"/>
  <c r="W576" i="13"/>
  <c r="V576" i="13"/>
  <c r="T576" i="13"/>
  <c r="R576" i="13"/>
  <c r="Y576" i="13" s="1"/>
  <c r="S576" i="13"/>
  <c r="Z576" i="13" l="1"/>
  <c r="AA576" i="13"/>
  <c r="J664" i="16"/>
  <c r="L664" i="16" s="1"/>
  <c r="E664" i="16"/>
  <c r="Q664" i="16"/>
  <c r="P664" i="16"/>
  <c r="AB663" i="16"/>
  <c r="F664" i="16"/>
  <c r="I577" i="13"/>
  <c r="D577" i="13"/>
  <c r="H577" i="13"/>
  <c r="C577" i="13"/>
  <c r="G577" i="13"/>
  <c r="B577" i="13"/>
  <c r="K664" i="16" l="1"/>
  <c r="M664" i="16"/>
  <c r="N664" i="16"/>
  <c r="O664" i="16" s="1"/>
  <c r="F577" i="13"/>
  <c r="E577" i="13"/>
  <c r="P577" i="13"/>
  <c r="Q577" i="13"/>
  <c r="AB576" i="13"/>
  <c r="J577" i="13"/>
  <c r="L577" i="13" s="1"/>
  <c r="V664" i="16" l="1"/>
  <c r="W664" i="16"/>
  <c r="X664" i="16"/>
  <c r="R664" i="16"/>
  <c r="S664" i="16"/>
  <c r="Z664" i="16" s="1"/>
  <c r="T664" i="16"/>
  <c r="K577" i="13"/>
  <c r="Y664" i="16" l="1"/>
  <c r="H665" i="16"/>
  <c r="C665" i="16"/>
  <c r="AA664" i="16"/>
  <c r="G665" i="16"/>
  <c r="B665" i="16"/>
  <c r="M577" i="13"/>
  <c r="N577" i="13"/>
  <c r="O577" i="13" s="1"/>
  <c r="D665" i="16" l="1"/>
  <c r="I665" i="16"/>
  <c r="E665" i="16"/>
  <c r="F665" i="16"/>
  <c r="V577" i="13"/>
  <c r="W577" i="13"/>
  <c r="X577" i="13"/>
  <c r="AA577" i="13" s="1"/>
  <c r="S577" i="13"/>
  <c r="T577" i="13"/>
  <c r="R577" i="13"/>
  <c r="P665" i="16" l="1"/>
  <c r="Q665" i="16"/>
  <c r="AB664" i="16"/>
  <c r="J665" i="16"/>
  <c r="L665" i="16" s="1"/>
  <c r="Y577" i="13"/>
  <c r="Z577" i="13"/>
  <c r="I578" i="13"/>
  <c r="D578" i="13"/>
  <c r="G578" i="13"/>
  <c r="B578" i="13"/>
  <c r="K665" i="16" l="1"/>
  <c r="P578" i="13"/>
  <c r="Q578" i="13"/>
  <c r="AB577" i="13"/>
  <c r="H578" i="13"/>
  <c r="J578" i="13" s="1"/>
  <c r="C578" i="13"/>
  <c r="N665" i="16" l="1"/>
  <c r="O665" i="16" s="1"/>
  <c r="M665" i="16"/>
  <c r="L578" i="13"/>
  <c r="K578" i="13"/>
  <c r="F578" i="13"/>
  <c r="E578" i="13"/>
  <c r="S665" i="16" l="1"/>
  <c r="R665" i="16"/>
  <c r="T665" i="16"/>
  <c r="X665" i="16"/>
  <c r="AA665" i="16" s="1"/>
  <c r="W665" i="16"/>
  <c r="Z665" i="16" s="1"/>
  <c r="V665" i="16"/>
  <c r="N578" i="13"/>
  <c r="O578" i="13" s="1"/>
  <c r="M578" i="13"/>
  <c r="I666" i="16" l="1"/>
  <c r="D666" i="16"/>
  <c r="H666" i="16"/>
  <c r="C666" i="16"/>
  <c r="Y665" i="16"/>
  <c r="V578" i="13"/>
  <c r="W578" i="13"/>
  <c r="X578" i="13"/>
  <c r="AA578" i="13" s="1"/>
  <c r="S578" i="13"/>
  <c r="R578" i="13"/>
  <c r="Y578" i="13" s="1"/>
  <c r="T578" i="13"/>
  <c r="P666" i="16" l="1"/>
  <c r="Q666" i="16"/>
  <c r="AB665" i="16"/>
  <c r="G666" i="16"/>
  <c r="B666" i="16"/>
  <c r="I579" i="13"/>
  <c r="D579" i="13"/>
  <c r="Z578" i="13"/>
  <c r="G579" i="13"/>
  <c r="B579" i="13"/>
  <c r="E666" i="16" l="1"/>
  <c r="J666" i="16"/>
  <c r="F666" i="16"/>
  <c r="H579" i="13"/>
  <c r="J579" i="13" s="1"/>
  <c r="L579" i="13" s="1"/>
  <c r="C579" i="13"/>
  <c r="Q579" i="13"/>
  <c r="P579" i="13"/>
  <c r="AB578" i="13"/>
  <c r="L666" i="16" l="1"/>
  <c r="K666" i="16"/>
  <c r="F579" i="13"/>
  <c r="K579" i="13"/>
  <c r="E579" i="13"/>
  <c r="M666" i="16" l="1"/>
  <c r="N666" i="16"/>
  <c r="O666" i="16" s="1"/>
  <c r="M579" i="13"/>
  <c r="N579" i="13"/>
  <c r="O579" i="13" s="1"/>
  <c r="V666" i="16" l="1"/>
  <c r="W666" i="16"/>
  <c r="X666" i="16"/>
  <c r="T666" i="16"/>
  <c r="S666" i="16"/>
  <c r="Z666" i="16" s="1"/>
  <c r="R666" i="16"/>
  <c r="Y666" i="16" s="1"/>
  <c r="W579" i="13"/>
  <c r="X579" i="13"/>
  <c r="V579" i="13"/>
  <c r="R579" i="13"/>
  <c r="T579" i="13"/>
  <c r="S579" i="13"/>
  <c r="Z579" i="13" s="1"/>
  <c r="AA666" i="16" l="1"/>
  <c r="D667" i="16"/>
  <c r="I667" i="16"/>
  <c r="B667" i="16"/>
  <c r="G667" i="16"/>
  <c r="C667" i="16"/>
  <c r="H667" i="16"/>
  <c r="Y579" i="13"/>
  <c r="H580" i="13"/>
  <c r="C580" i="13"/>
  <c r="AA579" i="13"/>
  <c r="E667" i="16" l="1"/>
  <c r="J667" i="16"/>
  <c r="L667" i="16" s="1"/>
  <c r="F667" i="16"/>
  <c r="Q667" i="16"/>
  <c r="P667" i="16"/>
  <c r="AB666" i="16"/>
  <c r="I580" i="13"/>
  <c r="D580" i="13"/>
  <c r="G580" i="13"/>
  <c r="B580" i="13"/>
  <c r="K667" i="16" l="1"/>
  <c r="N667" i="16"/>
  <c r="O667" i="16" s="1"/>
  <c r="M667" i="16"/>
  <c r="E580" i="13"/>
  <c r="F580" i="13"/>
  <c r="J580" i="13"/>
  <c r="L580" i="13" s="1"/>
  <c r="P580" i="13"/>
  <c r="Q580" i="13"/>
  <c r="AB579" i="13"/>
  <c r="K580" i="13" l="1"/>
  <c r="R667" i="16"/>
  <c r="T667" i="16"/>
  <c r="S667" i="16"/>
  <c r="W667" i="16"/>
  <c r="X667" i="16"/>
  <c r="V667" i="16"/>
  <c r="Y667" i="16" s="1"/>
  <c r="O580" i="13"/>
  <c r="N580" i="13"/>
  <c r="M580" i="13"/>
  <c r="Z667" i="16" l="1"/>
  <c r="G668" i="16"/>
  <c r="B668" i="16"/>
  <c r="AA667" i="16"/>
  <c r="V580" i="13"/>
  <c r="W580" i="13"/>
  <c r="X580" i="13"/>
  <c r="R580" i="13"/>
  <c r="T580" i="13"/>
  <c r="S580" i="13"/>
  <c r="Z580" i="13" s="1"/>
  <c r="AA580" i="13" l="1"/>
  <c r="I668" i="16"/>
  <c r="D668" i="16"/>
  <c r="J668" i="16"/>
  <c r="L668" i="16" s="1"/>
  <c r="H668" i="16"/>
  <c r="C668" i="16"/>
  <c r="Y580" i="13"/>
  <c r="G581" i="13" s="1"/>
  <c r="B581" i="13"/>
  <c r="H581" i="13"/>
  <c r="C581" i="13"/>
  <c r="D581" i="13"/>
  <c r="I581" i="13"/>
  <c r="F668" i="16" l="1"/>
  <c r="E668" i="16"/>
  <c r="P668" i="16"/>
  <c r="K668" i="16"/>
  <c r="Q668" i="16"/>
  <c r="AB667" i="16"/>
  <c r="F581" i="13"/>
  <c r="E581" i="13"/>
  <c r="P581" i="13"/>
  <c r="Q581" i="13"/>
  <c r="AB580" i="13"/>
  <c r="J581" i="13"/>
  <c r="L581" i="13" s="1"/>
  <c r="M668" i="16" l="1"/>
  <c r="N668" i="16"/>
  <c r="O668" i="16" s="1"/>
  <c r="K581" i="13"/>
  <c r="V668" i="16" l="1"/>
  <c r="W668" i="16"/>
  <c r="X668" i="16"/>
  <c r="T668" i="16"/>
  <c r="R668" i="16"/>
  <c r="S668" i="16"/>
  <c r="Z668" i="16" s="1"/>
  <c r="M581" i="13"/>
  <c r="N581" i="13"/>
  <c r="O581" i="13" s="1"/>
  <c r="AA668" i="16" l="1"/>
  <c r="C669" i="16"/>
  <c r="H669" i="16"/>
  <c r="Y668" i="16"/>
  <c r="W581" i="13"/>
  <c r="V581" i="13"/>
  <c r="X581" i="13"/>
  <c r="T581" i="13"/>
  <c r="R581" i="13"/>
  <c r="S581" i="13"/>
  <c r="AA581" i="13" l="1"/>
  <c r="G669" i="16"/>
  <c r="B669" i="16"/>
  <c r="F669" i="16" s="1"/>
  <c r="I669" i="16"/>
  <c r="D669" i="16"/>
  <c r="Z581" i="13"/>
  <c r="Y581" i="13"/>
  <c r="B582" i="13" s="1"/>
  <c r="I582" i="13"/>
  <c r="D582" i="13"/>
  <c r="G582" i="13"/>
  <c r="C582" i="13"/>
  <c r="H582" i="13"/>
  <c r="Q669" i="16" l="1"/>
  <c r="P669" i="16"/>
  <c r="AB668" i="16"/>
  <c r="E669" i="16"/>
  <c r="J669" i="16"/>
  <c r="L669" i="16" s="1"/>
  <c r="J582" i="13"/>
  <c r="L582" i="13" s="1"/>
  <c r="E582" i="13"/>
  <c r="P582" i="13"/>
  <c r="Q582" i="13"/>
  <c r="K582" i="13"/>
  <c r="AB581" i="13"/>
  <c r="F582" i="13"/>
  <c r="K669" i="16" l="1"/>
  <c r="N582" i="13"/>
  <c r="O582" i="13" s="1"/>
  <c r="M582" i="13"/>
  <c r="N669" i="16" l="1"/>
  <c r="O669" i="16" s="1"/>
  <c r="M669" i="16"/>
  <c r="T582" i="13"/>
  <c r="R582" i="13"/>
  <c r="S582" i="13"/>
  <c r="W582" i="13"/>
  <c r="V582" i="13"/>
  <c r="X582" i="13"/>
  <c r="S669" i="16" l="1"/>
  <c r="T669" i="16"/>
  <c r="R669" i="16"/>
  <c r="W669" i="16"/>
  <c r="Z669" i="16" s="1"/>
  <c r="X669" i="16"/>
  <c r="AA669" i="16" s="1"/>
  <c r="V669" i="16"/>
  <c r="Y669" i="16" s="1"/>
  <c r="Z582" i="13"/>
  <c r="Y582" i="13"/>
  <c r="AA582" i="13"/>
  <c r="H670" i="16" l="1"/>
  <c r="C670" i="16"/>
  <c r="B670" i="16"/>
  <c r="G670" i="16"/>
  <c r="I670" i="16"/>
  <c r="D670" i="16"/>
  <c r="G583" i="13"/>
  <c r="B583" i="13"/>
  <c r="D583" i="13"/>
  <c r="I583" i="13"/>
  <c r="H583" i="13"/>
  <c r="C583" i="13"/>
  <c r="F583" i="13" l="1"/>
  <c r="Q670" i="16"/>
  <c r="P670" i="16"/>
  <c r="AB669" i="16"/>
  <c r="J670" i="16"/>
  <c r="L670" i="16" s="1"/>
  <c r="E670" i="16"/>
  <c r="F670" i="16"/>
  <c r="P583" i="13"/>
  <c r="Q583" i="13"/>
  <c r="AB582" i="13"/>
  <c r="E583" i="13"/>
  <c r="J583" i="13"/>
  <c r="L583" i="13" s="1"/>
  <c r="K670" i="16" l="1"/>
  <c r="K583" i="13"/>
  <c r="M670" i="16" l="1"/>
  <c r="N670" i="16"/>
  <c r="O670" i="16" s="1"/>
  <c r="M583" i="13"/>
  <c r="N583" i="13"/>
  <c r="O583" i="13" s="1"/>
  <c r="V670" i="16" l="1"/>
  <c r="X670" i="16"/>
  <c r="AA670" i="16" s="1"/>
  <c r="W670" i="16"/>
  <c r="R670" i="16"/>
  <c r="T670" i="16"/>
  <c r="S670" i="16"/>
  <c r="V583" i="13"/>
  <c r="W583" i="13"/>
  <c r="X583" i="13"/>
  <c r="T583" i="13"/>
  <c r="AA583" i="13" s="1"/>
  <c r="R583" i="13"/>
  <c r="S583" i="13"/>
  <c r="Y670" i="16" l="1"/>
  <c r="Z670" i="16"/>
  <c r="I671" i="16"/>
  <c r="D671" i="16"/>
  <c r="Y583" i="13"/>
  <c r="D584" i="13"/>
  <c r="I584" i="13"/>
  <c r="Z583" i="13"/>
  <c r="G584" i="13"/>
  <c r="B584" i="13"/>
  <c r="P671" i="16" l="1"/>
  <c r="Q671" i="16"/>
  <c r="AB670" i="16"/>
  <c r="H671" i="16"/>
  <c r="C671" i="16"/>
  <c r="B671" i="16"/>
  <c r="G671" i="16"/>
  <c r="C584" i="13"/>
  <c r="E584" i="13" s="1"/>
  <c r="H584" i="13"/>
  <c r="J584" i="13" s="1"/>
  <c r="P584" i="13"/>
  <c r="Q584" i="13"/>
  <c r="AB583" i="13"/>
  <c r="F671" i="16" l="1"/>
  <c r="E671" i="16"/>
  <c r="J671" i="16"/>
  <c r="L584" i="13"/>
  <c r="K584" i="13"/>
  <c r="N584" i="13" s="1"/>
  <c r="O584" i="13" s="1"/>
  <c r="M584" i="13"/>
  <c r="F584" i="13"/>
  <c r="L671" i="16" l="1"/>
  <c r="K671" i="16"/>
  <c r="W584" i="13"/>
  <c r="X584" i="13"/>
  <c r="V584" i="13"/>
  <c r="R584" i="13"/>
  <c r="Y584" i="13" s="1"/>
  <c r="T584" i="13"/>
  <c r="S584" i="13"/>
  <c r="M671" i="16" l="1"/>
  <c r="N671" i="16"/>
  <c r="O671" i="16" s="1"/>
  <c r="Z584" i="13"/>
  <c r="H585" i="13" s="1"/>
  <c r="B585" i="13"/>
  <c r="G585" i="13"/>
  <c r="C585" i="13"/>
  <c r="AA584" i="13"/>
  <c r="X671" i="16" l="1"/>
  <c r="W671" i="16"/>
  <c r="V671" i="16"/>
  <c r="T671" i="16"/>
  <c r="S671" i="16"/>
  <c r="R671" i="16"/>
  <c r="F585" i="13"/>
  <c r="I585" i="13"/>
  <c r="J585" i="13" s="1"/>
  <c r="L585" i="13" s="1"/>
  <c r="D585" i="13"/>
  <c r="E585" i="13"/>
  <c r="Y671" i="16" l="1"/>
  <c r="Z671" i="16"/>
  <c r="C672" i="16" s="1"/>
  <c r="AA671" i="16"/>
  <c r="D672" i="16" s="1"/>
  <c r="H672" i="16"/>
  <c r="G672" i="16"/>
  <c r="B672" i="16"/>
  <c r="I672" i="16"/>
  <c r="Q585" i="13"/>
  <c r="P585" i="13"/>
  <c r="K585" i="13"/>
  <c r="AB584" i="13"/>
  <c r="E672" i="16" l="1"/>
  <c r="P672" i="16"/>
  <c r="Q672" i="16"/>
  <c r="AB671" i="16"/>
  <c r="J672" i="16"/>
  <c r="L672" i="16" s="1"/>
  <c r="F672" i="16"/>
  <c r="M585" i="13"/>
  <c r="N585" i="13"/>
  <c r="O585" i="13" s="1"/>
  <c r="K672" i="16" l="1"/>
  <c r="V585" i="13"/>
  <c r="W585" i="13"/>
  <c r="X585" i="13"/>
  <c r="S585" i="13"/>
  <c r="R585" i="13"/>
  <c r="Y585" i="13" s="1"/>
  <c r="T585" i="13"/>
  <c r="Z585" i="13" l="1"/>
  <c r="M672" i="16"/>
  <c r="N672" i="16"/>
  <c r="O672" i="16" s="1"/>
  <c r="AA585" i="13"/>
  <c r="C586" i="13"/>
  <c r="H586" i="13"/>
  <c r="G586" i="13"/>
  <c r="B586" i="13"/>
  <c r="W672" i="16" l="1"/>
  <c r="V672" i="16"/>
  <c r="X672" i="16"/>
  <c r="T672" i="16"/>
  <c r="R672" i="16"/>
  <c r="Y672" i="16" s="1"/>
  <c r="S672" i="16"/>
  <c r="Z672" i="16" s="1"/>
  <c r="F586" i="13"/>
  <c r="E586" i="13"/>
  <c r="I586" i="13"/>
  <c r="J586" i="13" s="1"/>
  <c r="L586" i="13" s="1"/>
  <c r="D586" i="13"/>
  <c r="AA672" i="16" l="1"/>
  <c r="H673" i="16"/>
  <c r="C673" i="16"/>
  <c r="B673" i="16"/>
  <c r="G673" i="16"/>
  <c r="P586" i="13"/>
  <c r="Q586" i="13"/>
  <c r="K586" i="13"/>
  <c r="AB585" i="13"/>
  <c r="F673" i="16" l="1"/>
  <c r="E673" i="16"/>
  <c r="D673" i="16"/>
  <c r="I673" i="16"/>
  <c r="N586" i="13"/>
  <c r="O586" i="13" s="1"/>
  <c r="M586" i="13"/>
  <c r="P673" i="16" l="1"/>
  <c r="Q673" i="16"/>
  <c r="AB672" i="16"/>
  <c r="J673" i="16"/>
  <c r="L673" i="16" s="1"/>
  <c r="V586" i="13"/>
  <c r="W586" i="13"/>
  <c r="X586" i="13"/>
  <c r="S586" i="13"/>
  <c r="Z586" i="13" s="1"/>
  <c r="T586" i="13"/>
  <c r="R586" i="13"/>
  <c r="Y586" i="13" s="1"/>
  <c r="K673" i="16" l="1"/>
  <c r="C587" i="13"/>
  <c r="H587" i="13"/>
  <c r="G587" i="13"/>
  <c r="B587" i="13"/>
  <c r="AA586" i="13"/>
  <c r="E587" i="13" l="1"/>
  <c r="N673" i="16"/>
  <c r="O673" i="16" s="1"/>
  <c r="M673" i="16"/>
  <c r="I587" i="13"/>
  <c r="J587" i="13" s="1"/>
  <c r="L587" i="13" s="1"/>
  <c r="D587" i="13"/>
  <c r="F587" i="13"/>
  <c r="T673" i="16" l="1"/>
  <c r="R673" i="16"/>
  <c r="S673" i="16"/>
  <c r="Z673" i="16" s="1"/>
  <c r="V673" i="16"/>
  <c r="W673" i="16"/>
  <c r="X673" i="16"/>
  <c r="P587" i="13"/>
  <c r="Q587" i="13"/>
  <c r="K587" i="13"/>
  <c r="AB586" i="13"/>
  <c r="C674" i="16" l="1"/>
  <c r="H674" i="16"/>
  <c r="Y673" i="16"/>
  <c r="AA673" i="16"/>
  <c r="M587" i="13"/>
  <c r="N587" i="13"/>
  <c r="O587" i="13" s="1"/>
  <c r="D674" i="16" l="1"/>
  <c r="I674" i="16"/>
  <c r="B674" i="16"/>
  <c r="G674" i="16"/>
  <c r="W587" i="13"/>
  <c r="X587" i="13"/>
  <c r="V587" i="13"/>
  <c r="T587" i="13"/>
  <c r="AA587" i="13" s="1"/>
  <c r="S587" i="13"/>
  <c r="Z587" i="13" s="1"/>
  <c r="R587" i="13"/>
  <c r="Y587" i="13" l="1"/>
  <c r="E674" i="16"/>
  <c r="F674" i="16"/>
  <c r="J674" i="16"/>
  <c r="L674" i="16" s="1"/>
  <c r="P674" i="16"/>
  <c r="Q674" i="16"/>
  <c r="AB673" i="16"/>
  <c r="I588" i="13"/>
  <c r="D588" i="13"/>
  <c r="B588" i="13"/>
  <c r="G588" i="13"/>
  <c r="J588" i="13" s="1"/>
  <c r="L588" i="13" s="1"/>
  <c r="H588" i="13"/>
  <c r="C588" i="13"/>
  <c r="K674" i="16" l="1"/>
  <c r="M674" i="16"/>
  <c r="N674" i="16"/>
  <c r="O674" i="16" s="1"/>
  <c r="E588" i="13"/>
  <c r="F588" i="13"/>
  <c r="Q588" i="13"/>
  <c r="K588" i="13"/>
  <c r="P588" i="13"/>
  <c r="AB587" i="13"/>
  <c r="X674" i="16" l="1"/>
  <c r="W674" i="16"/>
  <c r="V674" i="16"/>
  <c r="T674" i="16"/>
  <c r="AA674" i="16" s="1"/>
  <c r="S674" i="16"/>
  <c r="R674" i="16"/>
  <c r="N588" i="13"/>
  <c r="O588" i="13" s="1"/>
  <c r="M588" i="13"/>
  <c r="Z674" i="16" l="1"/>
  <c r="I675" i="16"/>
  <c r="D675" i="16"/>
  <c r="Y674" i="16"/>
  <c r="H675" i="16"/>
  <c r="C675" i="16"/>
  <c r="W588" i="13"/>
  <c r="X588" i="13"/>
  <c r="V588" i="13"/>
  <c r="R588" i="13"/>
  <c r="Y588" i="13" s="1"/>
  <c r="T588" i="13"/>
  <c r="S588" i="13"/>
  <c r="G675" i="16" l="1"/>
  <c r="B675" i="16"/>
  <c r="Q675" i="16"/>
  <c r="P675" i="16"/>
  <c r="AB674" i="16"/>
  <c r="F675" i="16"/>
  <c r="Z588" i="13"/>
  <c r="G589" i="13"/>
  <c r="B589" i="13"/>
  <c r="C589" i="13"/>
  <c r="H589" i="13"/>
  <c r="AA588" i="13"/>
  <c r="E675" i="16" l="1"/>
  <c r="J675" i="16"/>
  <c r="F589" i="13"/>
  <c r="E589" i="13"/>
  <c r="D589" i="13"/>
  <c r="I589" i="13"/>
  <c r="J589" i="13" s="1"/>
  <c r="L589" i="13" s="1"/>
  <c r="L675" i="16" l="1"/>
  <c r="K675" i="16"/>
  <c r="Q589" i="13"/>
  <c r="P589" i="13"/>
  <c r="K589" i="13"/>
  <c r="AB588" i="13"/>
  <c r="N675" i="16" l="1"/>
  <c r="O675" i="16" s="1"/>
  <c r="M675" i="16"/>
  <c r="M589" i="13"/>
  <c r="N589" i="13"/>
  <c r="O589" i="13" s="1"/>
  <c r="S675" i="16" l="1"/>
  <c r="T675" i="16"/>
  <c r="R675" i="16"/>
  <c r="W675" i="16"/>
  <c r="Z675" i="16" s="1"/>
  <c r="X675" i="16"/>
  <c r="AA675" i="16" s="1"/>
  <c r="V675" i="16"/>
  <c r="X589" i="13"/>
  <c r="V589" i="13"/>
  <c r="W589" i="13"/>
  <c r="S589" i="13"/>
  <c r="T589" i="13"/>
  <c r="AA589" i="13" s="1"/>
  <c r="R589" i="13"/>
  <c r="H676" i="16" l="1"/>
  <c r="C676" i="16"/>
  <c r="Y675" i="16"/>
  <c r="D676" i="16"/>
  <c r="I676" i="16"/>
  <c r="Z589" i="13"/>
  <c r="Y589" i="13"/>
  <c r="I590" i="13"/>
  <c r="D590" i="13"/>
  <c r="Q676" i="16" l="1"/>
  <c r="P676" i="16"/>
  <c r="AB675" i="16"/>
  <c r="B676" i="16"/>
  <c r="G676" i="16"/>
  <c r="P590" i="13"/>
  <c r="Q590" i="13"/>
  <c r="AB589" i="13"/>
  <c r="G590" i="13"/>
  <c r="B590" i="13"/>
  <c r="C590" i="13"/>
  <c r="H590" i="13"/>
  <c r="J676" i="16" l="1"/>
  <c r="E676" i="16"/>
  <c r="F676" i="16"/>
  <c r="J590" i="13"/>
  <c r="L590" i="13" s="1"/>
  <c r="E590" i="13"/>
  <c r="F590" i="13"/>
  <c r="L676" i="16" l="1"/>
  <c r="K676" i="16"/>
  <c r="K590" i="13"/>
  <c r="N590" i="13" s="1"/>
  <c r="O590" i="13" s="1"/>
  <c r="M590" i="13" l="1"/>
  <c r="M676" i="16"/>
  <c r="N676" i="16"/>
  <c r="O676" i="16" s="1"/>
  <c r="T590" i="13"/>
  <c r="R590" i="13"/>
  <c r="S590" i="13"/>
  <c r="V590" i="13"/>
  <c r="X590" i="13"/>
  <c r="AA590" i="13" s="1"/>
  <c r="W590" i="13"/>
  <c r="X676" i="16" l="1"/>
  <c r="V676" i="16"/>
  <c r="W676" i="16"/>
  <c r="R676" i="16"/>
  <c r="T676" i="16"/>
  <c r="AA676" i="16" s="1"/>
  <c r="S676" i="16"/>
  <c r="Z590" i="13"/>
  <c r="Y590" i="13"/>
  <c r="D591" i="13"/>
  <c r="I591" i="13"/>
  <c r="Z676" i="16" l="1"/>
  <c r="C677" i="16"/>
  <c r="H677" i="16"/>
  <c r="Y676" i="16"/>
  <c r="I677" i="16"/>
  <c r="D677" i="16"/>
  <c r="Q591" i="13"/>
  <c r="P591" i="13"/>
  <c r="AB590" i="13"/>
  <c r="G591" i="13"/>
  <c r="B591" i="13"/>
  <c r="H591" i="13"/>
  <c r="C591" i="13"/>
  <c r="G677" i="16" l="1"/>
  <c r="B677" i="16"/>
  <c r="Q677" i="16"/>
  <c r="P677" i="16"/>
  <c r="AB676" i="16"/>
  <c r="F677" i="16"/>
  <c r="E591" i="13"/>
  <c r="F591" i="13"/>
  <c r="J591" i="13"/>
  <c r="E677" i="16" l="1"/>
  <c r="J677" i="16"/>
  <c r="L591" i="13"/>
  <c r="K591" i="13"/>
  <c r="L677" i="16" l="1"/>
  <c r="K677" i="16"/>
  <c r="M591" i="13"/>
  <c r="N591" i="13"/>
  <c r="O591" i="13" s="1"/>
  <c r="N677" i="16" l="1"/>
  <c r="O677" i="16" s="1"/>
  <c r="M677" i="16"/>
  <c r="V591" i="13"/>
  <c r="X591" i="13"/>
  <c r="W591" i="13"/>
  <c r="T591" i="13"/>
  <c r="R591" i="13"/>
  <c r="Y591" i="13" s="1"/>
  <c r="S591" i="13"/>
  <c r="S677" i="16" l="1"/>
  <c r="T677" i="16"/>
  <c r="R677" i="16"/>
  <c r="X677" i="16"/>
  <c r="W677" i="16"/>
  <c r="Z677" i="16" s="1"/>
  <c r="V677" i="16"/>
  <c r="AA591" i="13"/>
  <c r="Z591" i="13"/>
  <c r="B592" i="13"/>
  <c r="G592" i="13"/>
  <c r="Y677" i="16" l="1"/>
  <c r="AA677" i="16"/>
  <c r="H678" i="16"/>
  <c r="C678" i="16"/>
  <c r="C592" i="13"/>
  <c r="H592" i="13"/>
  <c r="I592" i="13"/>
  <c r="D592" i="13"/>
  <c r="I678" i="16" l="1"/>
  <c r="D678" i="16"/>
  <c r="G678" i="16"/>
  <c r="B678" i="16"/>
  <c r="J592" i="13"/>
  <c r="L592" i="13" s="1"/>
  <c r="E592" i="13"/>
  <c r="F592" i="13"/>
  <c r="AB591" i="13"/>
  <c r="P592" i="13"/>
  <c r="Q592" i="13"/>
  <c r="P678" i="16" l="1"/>
  <c r="Q678" i="16"/>
  <c r="AB677" i="16"/>
  <c r="E678" i="16"/>
  <c r="J678" i="16"/>
  <c r="L678" i="16" s="1"/>
  <c r="F678" i="16"/>
  <c r="K592" i="13"/>
  <c r="N592" i="13" s="1"/>
  <c r="O592" i="13" s="1"/>
  <c r="M592" i="13"/>
  <c r="K678" i="16" l="1"/>
  <c r="T592" i="13"/>
  <c r="R592" i="13"/>
  <c r="S592" i="13"/>
  <c r="X592" i="13"/>
  <c r="V592" i="13"/>
  <c r="W592" i="13"/>
  <c r="Z592" i="13" s="1"/>
  <c r="M678" i="16" l="1"/>
  <c r="N678" i="16"/>
  <c r="O678" i="16" s="1"/>
  <c r="H593" i="13"/>
  <c r="C593" i="13"/>
  <c r="Y592" i="13"/>
  <c r="AA592" i="13"/>
  <c r="W678" i="16" l="1"/>
  <c r="V678" i="16"/>
  <c r="X678" i="16"/>
  <c r="AA678" i="16" s="1"/>
  <c r="R678" i="16"/>
  <c r="Y678" i="16" s="1"/>
  <c r="S678" i="16"/>
  <c r="T678" i="16"/>
  <c r="I593" i="13"/>
  <c r="D593" i="13"/>
  <c r="G593" i="13"/>
  <c r="B593" i="13"/>
  <c r="F593" i="13" s="1"/>
  <c r="J593" i="13" l="1"/>
  <c r="L593" i="13" s="1"/>
  <c r="G679" i="16"/>
  <c r="B679" i="16"/>
  <c r="I679" i="16"/>
  <c r="D679" i="16"/>
  <c r="Z678" i="16"/>
  <c r="Q593" i="13"/>
  <c r="P593" i="13"/>
  <c r="K593" i="13"/>
  <c r="AB592" i="13"/>
  <c r="E593" i="13"/>
  <c r="P679" i="16" l="1"/>
  <c r="Q679" i="16"/>
  <c r="AB678" i="16"/>
  <c r="H679" i="16"/>
  <c r="C679" i="16"/>
  <c r="F679" i="16" s="1"/>
  <c r="M593" i="13"/>
  <c r="N593" i="13"/>
  <c r="O593" i="13" s="1"/>
  <c r="J679" i="16" l="1"/>
  <c r="E679" i="16"/>
  <c r="X593" i="13"/>
  <c r="V593" i="13"/>
  <c r="W593" i="13"/>
  <c r="S593" i="13"/>
  <c r="T593" i="13"/>
  <c r="AA593" i="13" s="1"/>
  <c r="R593" i="13"/>
  <c r="Y593" i="13" l="1"/>
  <c r="Z593" i="13"/>
  <c r="H594" i="13" s="1"/>
  <c r="L679" i="16"/>
  <c r="K679" i="16"/>
  <c r="C594" i="13"/>
  <c r="G594" i="13"/>
  <c r="B594" i="13"/>
  <c r="I594" i="13"/>
  <c r="D594" i="13"/>
  <c r="N679" i="16" l="1"/>
  <c r="O679" i="16" s="1"/>
  <c r="M679" i="16"/>
  <c r="E594" i="13"/>
  <c r="Q594" i="13"/>
  <c r="P594" i="13"/>
  <c r="AB593" i="13"/>
  <c r="F594" i="13"/>
  <c r="J594" i="13"/>
  <c r="L594" i="13" s="1"/>
  <c r="T679" i="16" l="1"/>
  <c r="R679" i="16"/>
  <c r="S679" i="16"/>
  <c r="X679" i="16"/>
  <c r="V679" i="16"/>
  <c r="W679" i="16"/>
  <c r="K594" i="13"/>
  <c r="Z679" i="16" l="1"/>
  <c r="Y679" i="16"/>
  <c r="AA679" i="16"/>
  <c r="N594" i="13"/>
  <c r="O594" i="13" s="1"/>
  <c r="M594" i="13"/>
  <c r="I680" i="16" l="1"/>
  <c r="D680" i="16"/>
  <c r="B680" i="16"/>
  <c r="G680" i="16"/>
  <c r="H680" i="16"/>
  <c r="C680" i="16"/>
  <c r="X594" i="13"/>
  <c r="V594" i="13"/>
  <c r="W594" i="13"/>
  <c r="T594" i="13"/>
  <c r="R594" i="13"/>
  <c r="S594" i="13"/>
  <c r="J680" i="16" l="1"/>
  <c r="L680" i="16" s="1"/>
  <c r="E680" i="16"/>
  <c r="F680" i="16"/>
  <c r="P680" i="16"/>
  <c r="Q680" i="16"/>
  <c r="K680" i="16"/>
  <c r="AB679" i="16"/>
  <c r="AA594" i="13"/>
  <c r="I595" i="13" s="1"/>
  <c r="Z594" i="13"/>
  <c r="Y594" i="13"/>
  <c r="M680" i="16" l="1"/>
  <c r="N680" i="16"/>
  <c r="O680" i="16" s="1"/>
  <c r="D595" i="13"/>
  <c r="P595" i="13" s="1"/>
  <c r="H595" i="13"/>
  <c r="C595" i="13"/>
  <c r="B595" i="13"/>
  <c r="E595" i="13" s="1"/>
  <c r="G595" i="13"/>
  <c r="X680" i="16" l="1"/>
  <c r="V680" i="16"/>
  <c r="W680" i="16"/>
  <c r="S680" i="16"/>
  <c r="T680" i="16"/>
  <c r="R680" i="16"/>
  <c r="Y680" i="16" s="1"/>
  <c r="AB594" i="13"/>
  <c r="Q595" i="13"/>
  <c r="F595" i="13"/>
  <c r="J595" i="13"/>
  <c r="Z680" i="16" l="1"/>
  <c r="G681" i="16"/>
  <c r="B681" i="16"/>
  <c r="AA680" i="16"/>
  <c r="L595" i="13"/>
  <c r="K595" i="13"/>
  <c r="D681" i="16" l="1"/>
  <c r="I681" i="16"/>
  <c r="C681" i="16"/>
  <c r="H681" i="16"/>
  <c r="M595" i="13"/>
  <c r="N595" i="13"/>
  <c r="O595" i="13" s="1"/>
  <c r="F681" i="16" l="1"/>
  <c r="Q681" i="16"/>
  <c r="P681" i="16"/>
  <c r="AB680" i="16"/>
  <c r="J681" i="16"/>
  <c r="L681" i="16" s="1"/>
  <c r="E681" i="16"/>
  <c r="V595" i="13"/>
  <c r="X595" i="13"/>
  <c r="W595" i="13"/>
  <c r="R595" i="13"/>
  <c r="S595" i="13"/>
  <c r="T595" i="13"/>
  <c r="AA595" i="13" l="1"/>
  <c r="Y595" i="13"/>
  <c r="G596" i="13" s="1"/>
  <c r="K681" i="16"/>
  <c r="B596" i="13"/>
  <c r="D596" i="13"/>
  <c r="I596" i="13"/>
  <c r="Z595" i="13"/>
  <c r="N681" i="16" l="1"/>
  <c r="O681" i="16" s="1"/>
  <c r="M681" i="16"/>
  <c r="Q596" i="13"/>
  <c r="P596" i="13"/>
  <c r="AB595" i="13"/>
  <c r="H596" i="13"/>
  <c r="J596" i="13" s="1"/>
  <c r="C596" i="13"/>
  <c r="T681" i="16" l="1"/>
  <c r="S681" i="16"/>
  <c r="R681" i="16"/>
  <c r="X681" i="16"/>
  <c r="W681" i="16"/>
  <c r="V681" i="16"/>
  <c r="L596" i="13"/>
  <c r="K596" i="13"/>
  <c r="E596" i="13"/>
  <c r="F596" i="13"/>
  <c r="Y681" i="16" l="1"/>
  <c r="Z681" i="16"/>
  <c r="AA681" i="16"/>
  <c r="N596" i="13"/>
  <c r="O596" i="13" s="1"/>
  <c r="M596" i="13"/>
  <c r="I682" i="16" l="1"/>
  <c r="D682" i="16"/>
  <c r="H682" i="16"/>
  <c r="C682" i="16"/>
  <c r="B682" i="16"/>
  <c r="G682" i="16"/>
  <c r="W596" i="13"/>
  <c r="V596" i="13"/>
  <c r="X596" i="13"/>
  <c r="S596" i="13"/>
  <c r="Z596" i="13" s="1"/>
  <c r="R596" i="13"/>
  <c r="T596" i="13"/>
  <c r="Y596" i="13" l="1"/>
  <c r="F682" i="16"/>
  <c r="J682" i="16"/>
  <c r="L682" i="16" s="1"/>
  <c r="P682" i="16"/>
  <c r="Q682" i="16"/>
  <c r="AB681" i="16"/>
  <c r="E682" i="16"/>
  <c r="C597" i="13"/>
  <c r="H597" i="13"/>
  <c r="AA596" i="13"/>
  <c r="B597" i="13"/>
  <c r="G597" i="13"/>
  <c r="K682" i="16" l="1"/>
  <c r="N682" i="16"/>
  <c r="O682" i="16" s="1"/>
  <c r="M682" i="16"/>
  <c r="D597" i="13"/>
  <c r="I597" i="13"/>
  <c r="F597" i="13"/>
  <c r="E597" i="13"/>
  <c r="J597" i="13"/>
  <c r="L597" i="13" s="1"/>
  <c r="R682" i="16" l="1"/>
  <c r="T682" i="16"/>
  <c r="S682" i="16"/>
  <c r="Z682" i="16" s="1"/>
  <c r="X682" i="16"/>
  <c r="W682" i="16"/>
  <c r="V682" i="16"/>
  <c r="Q597" i="13"/>
  <c r="P597" i="13"/>
  <c r="K597" i="13"/>
  <c r="AB596" i="13"/>
  <c r="C683" i="16" l="1"/>
  <c r="H683" i="16"/>
  <c r="AA682" i="16"/>
  <c r="Y682" i="16"/>
  <c r="M597" i="13"/>
  <c r="N597" i="13"/>
  <c r="O597" i="13" s="1"/>
  <c r="G683" i="16" l="1"/>
  <c r="B683" i="16"/>
  <c r="F683" i="16" s="1"/>
  <c r="D683" i="16"/>
  <c r="I683" i="16"/>
  <c r="X597" i="13"/>
  <c r="W597" i="13"/>
  <c r="V597" i="13"/>
  <c r="T597" i="13"/>
  <c r="R597" i="13"/>
  <c r="S597" i="13"/>
  <c r="Z597" i="13" s="1"/>
  <c r="AA597" i="13" l="1"/>
  <c r="P683" i="16"/>
  <c r="Q683" i="16"/>
  <c r="K683" i="16"/>
  <c r="AB682" i="16"/>
  <c r="E683" i="16"/>
  <c r="J683" i="16"/>
  <c r="L683" i="16" s="1"/>
  <c r="I598" i="13"/>
  <c r="D598" i="13"/>
  <c r="H598" i="13"/>
  <c r="C598" i="13"/>
  <c r="Y597" i="13"/>
  <c r="N683" i="16" l="1"/>
  <c r="O683" i="16" s="1"/>
  <c r="M683" i="16"/>
  <c r="Q598" i="13"/>
  <c r="P598" i="13"/>
  <c r="AB597" i="13"/>
  <c r="G598" i="13"/>
  <c r="B598" i="13"/>
  <c r="R683" i="16" l="1"/>
  <c r="T683" i="16"/>
  <c r="S683" i="16"/>
  <c r="X683" i="16"/>
  <c r="AA683" i="16" s="1"/>
  <c r="V683" i="16"/>
  <c r="Y683" i="16" s="1"/>
  <c r="W683" i="16"/>
  <c r="Z683" i="16" s="1"/>
  <c r="E598" i="13"/>
  <c r="J598" i="13"/>
  <c r="F598" i="13"/>
  <c r="I684" i="16" l="1"/>
  <c r="D684" i="16"/>
  <c r="H684" i="16"/>
  <c r="C684" i="16"/>
  <c r="B684" i="16"/>
  <c r="G684" i="16"/>
  <c r="L598" i="13"/>
  <c r="K598" i="13"/>
  <c r="F684" i="16" l="1"/>
  <c r="E684" i="16"/>
  <c r="J684" i="16"/>
  <c r="L684" i="16" s="1"/>
  <c r="P684" i="16"/>
  <c r="Q684" i="16"/>
  <c r="K684" i="16"/>
  <c r="AB683" i="16"/>
  <c r="N598" i="13"/>
  <c r="O598" i="13" s="1"/>
  <c r="M598" i="13"/>
  <c r="M684" i="16" l="1"/>
  <c r="N684" i="16"/>
  <c r="O684" i="16" s="1"/>
  <c r="X598" i="13"/>
  <c r="W598" i="13"/>
  <c r="V598" i="13"/>
  <c r="R598" i="13"/>
  <c r="S598" i="13"/>
  <c r="T598" i="13"/>
  <c r="Z598" i="13" l="1"/>
  <c r="V684" i="16"/>
  <c r="X684" i="16"/>
  <c r="W684" i="16"/>
  <c r="S684" i="16"/>
  <c r="T684" i="16"/>
  <c r="R684" i="16"/>
  <c r="Y598" i="13"/>
  <c r="G599" i="13" s="1"/>
  <c r="J599" i="13" s="1"/>
  <c r="L599" i="13" s="1"/>
  <c r="AA598" i="13"/>
  <c r="I599" i="13"/>
  <c r="D599" i="13"/>
  <c r="B599" i="13"/>
  <c r="C599" i="13"/>
  <c r="H599" i="13"/>
  <c r="AA684" i="16" l="1"/>
  <c r="Z684" i="16"/>
  <c r="I685" i="16"/>
  <c r="D685" i="16"/>
  <c r="Y684" i="16"/>
  <c r="F599" i="13"/>
  <c r="E599" i="13"/>
  <c r="P599" i="13"/>
  <c r="Q599" i="13"/>
  <c r="K599" i="13"/>
  <c r="AB598" i="13"/>
  <c r="G685" i="16" l="1"/>
  <c r="B685" i="16"/>
  <c r="P685" i="16"/>
  <c r="Q685" i="16"/>
  <c r="AB684" i="16"/>
  <c r="H685" i="16"/>
  <c r="C685" i="16"/>
  <c r="M599" i="13"/>
  <c r="N599" i="13"/>
  <c r="O599" i="13" s="1"/>
  <c r="F685" i="16" l="1"/>
  <c r="E685" i="16"/>
  <c r="J685" i="16"/>
  <c r="S599" i="13"/>
  <c r="R599" i="13"/>
  <c r="T599" i="13"/>
  <c r="W599" i="13"/>
  <c r="V599" i="13"/>
  <c r="X599" i="13"/>
  <c r="AA599" i="13" l="1"/>
  <c r="L685" i="16"/>
  <c r="K685" i="16"/>
  <c r="I600" i="13"/>
  <c r="D600" i="13"/>
  <c r="Y599" i="13"/>
  <c r="Z599" i="13"/>
  <c r="N685" i="16" l="1"/>
  <c r="O685" i="16" s="1"/>
  <c r="M685" i="16"/>
  <c r="H600" i="13"/>
  <c r="C600" i="13"/>
  <c r="Q600" i="13"/>
  <c r="P600" i="13"/>
  <c r="AB599" i="13"/>
  <c r="G600" i="13"/>
  <c r="J600" i="13" s="1"/>
  <c r="L600" i="13" s="1"/>
  <c r="B600" i="13"/>
  <c r="R685" i="16" l="1"/>
  <c r="T685" i="16"/>
  <c r="S685" i="16"/>
  <c r="X685" i="16"/>
  <c r="W685" i="16"/>
  <c r="V685" i="16"/>
  <c r="F600" i="13"/>
  <c r="E600" i="13"/>
  <c r="K600" i="13"/>
  <c r="AA685" i="16" l="1"/>
  <c r="Z685" i="16"/>
  <c r="Y685" i="16"/>
  <c r="O600" i="13"/>
  <c r="N600" i="13"/>
  <c r="M600" i="13"/>
  <c r="B686" i="16" l="1"/>
  <c r="G686" i="16"/>
  <c r="C686" i="16"/>
  <c r="H686" i="16"/>
  <c r="I686" i="16"/>
  <c r="D686" i="16"/>
  <c r="T600" i="13"/>
  <c r="R600" i="13"/>
  <c r="S600" i="13"/>
  <c r="W600" i="13"/>
  <c r="V600" i="13"/>
  <c r="X600" i="13"/>
  <c r="F686" i="16" l="1"/>
  <c r="Q686" i="16"/>
  <c r="P686" i="16"/>
  <c r="AB685" i="16"/>
  <c r="J686" i="16"/>
  <c r="L686" i="16" s="1"/>
  <c r="E686" i="16"/>
  <c r="Z600" i="13"/>
  <c r="Y600" i="13"/>
  <c r="AA600" i="13"/>
  <c r="K686" i="16" l="1"/>
  <c r="G601" i="13"/>
  <c r="B601" i="13"/>
  <c r="I601" i="13"/>
  <c r="D601" i="13"/>
  <c r="H601" i="13"/>
  <c r="C601" i="13"/>
  <c r="M686" i="16" l="1"/>
  <c r="N686" i="16"/>
  <c r="O686" i="16" s="1"/>
  <c r="E601" i="13"/>
  <c r="AB600" i="13"/>
  <c r="Q601" i="13"/>
  <c r="P601" i="13"/>
  <c r="F601" i="13"/>
  <c r="J601" i="13"/>
  <c r="L601" i="13" s="1"/>
  <c r="W686" i="16" l="1"/>
  <c r="V686" i="16"/>
  <c r="X686" i="16"/>
  <c r="R686" i="16"/>
  <c r="Y686" i="16" s="1"/>
  <c r="S686" i="16"/>
  <c r="Z686" i="16" s="1"/>
  <c r="T686" i="16"/>
  <c r="K601" i="13"/>
  <c r="AA686" i="16" l="1"/>
  <c r="G687" i="16"/>
  <c r="B687" i="16"/>
  <c r="D687" i="16"/>
  <c r="I687" i="16"/>
  <c r="H687" i="16"/>
  <c r="C687" i="16"/>
  <c r="M601" i="13"/>
  <c r="N601" i="13"/>
  <c r="O601" i="13" s="1"/>
  <c r="Q687" i="16" l="1"/>
  <c r="P687" i="16"/>
  <c r="AB686" i="16"/>
  <c r="F687" i="16"/>
  <c r="E687" i="16"/>
  <c r="J687" i="16"/>
  <c r="L687" i="16" s="1"/>
  <c r="X601" i="13"/>
  <c r="W601" i="13"/>
  <c r="V601" i="13"/>
  <c r="T601" i="13"/>
  <c r="S601" i="13"/>
  <c r="Z601" i="13" s="1"/>
  <c r="R601" i="13"/>
  <c r="AA601" i="13" l="1"/>
  <c r="K687" i="16"/>
  <c r="Y601" i="13"/>
  <c r="B602" i="13" s="1"/>
  <c r="I602" i="13"/>
  <c r="D602" i="13"/>
  <c r="G602" i="13"/>
  <c r="C602" i="13"/>
  <c r="H602" i="13"/>
  <c r="N687" i="16" l="1"/>
  <c r="O687" i="16" s="1"/>
  <c r="M687" i="16"/>
  <c r="Q602" i="13"/>
  <c r="P602" i="13"/>
  <c r="AB601" i="13"/>
  <c r="J602" i="13"/>
  <c r="L602" i="13" s="1"/>
  <c r="E602" i="13"/>
  <c r="F602" i="13"/>
  <c r="T687" i="16" l="1"/>
  <c r="R687" i="16"/>
  <c r="S687" i="16"/>
  <c r="W687" i="16"/>
  <c r="X687" i="16"/>
  <c r="V687" i="16"/>
  <c r="Y687" i="16" s="1"/>
  <c r="K602" i="13"/>
  <c r="Z687" i="16" l="1"/>
  <c r="G688" i="16"/>
  <c r="B688" i="16"/>
  <c r="AA687" i="16"/>
  <c r="N602" i="13"/>
  <c r="O602" i="13" s="1"/>
  <c r="M602" i="13"/>
  <c r="I688" i="16" l="1"/>
  <c r="D688" i="16"/>
  <c r="C688" i="16"/>
  <c r="H688" i="16"/>
  <c r="W602" i="13"/>
  <c r="X602" i="13"/>
  <c r="V602" i="13"/>
  <c r="T602" i="13"/>
  <c r="AA602" i="13" s="1"/>
  <c r="R602" i="13"/>
  <c r="S602" i="13"/>
  <c r="Z602" i="13" s="1"/>
  <c r="F688" i="16" l="1"/>
  <c r="E688" i="16"/>
  <c r="P688" i="16"/>
  <c r="Q688" i="16"/>
  <c r="AB687" i="16"/>
  <c r="J688" i="16"/>
  <c r="L688" i="16" s="1"/>
  <c r="Y602" i="13"/>
  <c r="I603" i="13"/>
  <c r="D603" i="13"/>
  <c r="C603" i="13"/>
  <c r="H603" i="13"/>
  <c r="B603" i="13"/>
  <c r="G603" i="13"/>
  <c r="J603" i="13" s="1"/>
  <c r="L603" i="13" s="1"/>
  <c r="K688" i="16" l="1"/>
  <c r="F603" i="13"/>
  <c r="Q603" i="13"/>
  <c r="P603" i="13"/>
  <c r="K603" i="13"/>
  <c r="AB602" i="13"/>
  <c r="E603" i="13"/>
  <c r="M688" i="16" l="1"/>
  <c r="N688" i="16"/>
  <c r="O688" i="16" s="1"/>
  <c r="M603" i="13"/>
  <c r="N603" i="13"/>
  <c r="O603" i="13" s="1"/>
  <c r="X688" i="16" l="1"/>
  <c r="W688" i="16"/>
  <c r="V688" i="16"/>
  <c r="R688" i="16"/>
  <c r="T688" i="16"/>
  <c r="S688" i="16"/>
  <c r="X603" i="13"/>
  <c r="W603" i="13"/>
  <c r="V603" i="13"/>
  <c r="R603" i="13"/>
  <c r="Y603" i="13" s="1"/>
  <c r="S603" i="13"/>
  <c r="T603" i="13"/>
  <c r="AA603" i="13" l="1"/>
  <c r="Y688" i="16"/>
  <c r="Z688" i="16"/>
  <c r="AA688" i="16"/>
  <c r="Z603" i="13"/>
  <c r="G604" i="13"/>
  <c r="B604" i="13"/>
  <c r="D604" i="13"/>
  <c r="I604" i="13"/>
  <c r="H604" i="13"/>
  <c r="C604" i="13"/>
  <c r="F604" i="13" s="1"/>
  <c r="D689" i="16" l="1"/>
  <c r="I689" i="16"/>
  <c r="C689" i="16"/>
  <c r="H689" i="16"/>
  <c r="G689" i="16"/>
  <c r="B689" i="16"/>
  <c r="J604" i="13"/>
  <c r="L604" i="13" s="1"/>
  <c r="Q604" i="13"/>
  <c r="P604" i="13"/>
  <c r="AB603" i="13"/>
  <c r="E604" i="13"/>
  <c r="K604" i="13" l="1"/>
  <c r="F689" i="16"/>
  <c r="E689" i="16"/>
  <c r="J689" i="16"/>
  <c r="L689" i="16" s="1"/>
  <c r="Q689" i="16"/>
  <c r="P689" i="16"/>
  <c r="AB688" i="16"/>
  <c r="N604" i="13"/>
  <c r="O604" i="13" s="1"/>
  <c r="M604" i="13"/>
  <c r="K689" i="16" l="1"/>
  <c r="N689" i="16"/>
  <c r="O689" i="16" s="1"/>
  <c r="M689" i="16"/>
  <c r="X604" i="13"/>
  <c r="V604" i="13"/>
  <c r="W604" i="13"/>
  <c r="T604" i="13"/>
  <c r="AA604" i="13" s="1"/>
  <c r="S604" i="13"/>
  <c r="R604" i="13"/>
  <c r="Y604" i="13" s="1"/>
  <c r="S689" i="16" l="1"/>
  <c r="R689" i="16"/>
  <c r="T689" i="16"/>
  <c r="W689" i="16"/>
  <c r="X689" i="16"/>
  <c r="V689" i="16"/>
  <c r="I605" i="13"/>
  <c r="D605" i="13"/>
  <c r="B605" i="13"/>
  <c r="G605" i="13"/>
  <c r="Z604" i="13"/>
  <c r="AA689" i="16" l="1"/>
  <c r="Y689" i="16"/>
  <c r="Z689" i="16"/>
  <c r="Q605" i="13"/>
  <c r="P605" i="13"/>
  <c r="AB604" i="13"/>
  <c r="C605" i="13"/>
  <c r="H605" i="13"/>
  <c r="H690" i="16" l="1"/>
  <c r="C690" i="16"/>
  <c r="B690" i="16"/>
  <c r="G690" i="16"/>
  <c r="I690" i="16"/>
  <c r="D690" i="16"/>
  <c r="F605" i="13"/>
  <c r="J605" i="13"/>
  <c r="E605" i="13"/>
  <c r="J690" i="16" l="1"/>
  <c r="L690" i="16" s="1"/>
  <c r="E690" i="16"/>
  <c r="P690" i="16"/>
  <c r="Q690" i="16"/>
  <c r="K690" i="16"/>
  <c r="AB689" i="16"/>
  <c r="F690" i="16"/>
  <c r="L605" i="13"/>
  <c r="K605" i="13"/>
  <c r="M690" i="16" l="1"/>
  <c r="N690" i="16"/>
  <c r="O690" i="16" s="1"/>
  <c r="M605" i="13"/>
  <c r="N605" i="13"/>
  <c r="O605" i="13" s="1"/>
  <c r="V690" i="16" l="1"/>
  <c r="X690" i="16"/>
  <c r="W690" i="16"/>
  <c r="T690" i="16"/>
  <c r="AA690" i="16" s="1"/>
  <c r="R690" i="16"/>
  <c r="Y690" i="16" s="1"/>
  <c r="S690" i="16"/>
  <c r="Z690" i="16" s="1"/>
  <c r="V605" i="13"/>
  <c r="X605" i="13"/>
  <c r="W605" i="13"/>
  <c r="S605" i="13"/>
  <c r="R605" i="13"/>
  <c r="Y605" i="13" s="1"/>
  <c r="T605" i="13"/>
  <c r="D691" i="16" l="1"/>
  <c r="I691" i="16"/>
  <c r="H691" i="16"/>
  <c r="C691" i="16"/>
  <c r="G691" i="16"/>
  <c r="B691" i="16"/>
  <c r="Z605" i="13"/>
  <c r="AA605" i="13"/>
  <c r="G606" i="13"/>
  <c r="B606" i="13"/>
  <c r="F691" i="16" l="1"/>
  <c r="E691" i="16"/>
  <c r="J691" i="16"/>
  <c r="L691" i="16" s="1"/>
  <c r="Q691" i="16"/>
  <c r="P691" i="16"/>
  <c r="AB690" i="16"/>
  <c r="D606" i="13"/>
  <c r="I606" i="13"/>
  <c r="H606" i="13"/>
  <c r="C606" i="13"/>
  <c r="E606" i="13" s="1"/>
  <c r="K691" i="16" l="1"/>
  <c r="N691" i="16"/>
  <c r="O691" i="16" s="1"/>
  <c r="M691" i="16"/>
  <c r="F606" i="13"/>
  <c r="Q606" i="13"/>
  <c r="P606" i="13"/>
  <c r="AB605" i="13"/>
  <c r="J606" i="13"/>
  <c r="L606" i="13" s="1"/>
  <c r="T691" i="16" l="1"/>
  <c r="R691" i="16"/>
  <c r="S691" i="16"/>
  <c r="X691" i="16"/>
  <c r="AA691" i="16" s="1"/>
  <c r="W691" i="16"/>
  <c r="Z691" i="16" s="1"/>
  <c r="V691" i="16"/>
  <c r="Y691" i="16" s="1"/>
  <c r="K606" i="13"/>
  <c r="I692" i="16" l="1"/>
  <c r="D692" i="16"/>
  <c r="B692" i="16"/>
  <c r="G692" i="16"/>
  <c r="C692" i="16"/>
  <c r="H692" i="16"/>
  <c r="N606" i="13"/>
  <c r="O606" i="13" s="1"/>
  <c r="M606" i="13"/>
  <c r="J692" i="16" l="1"/>
  <c r="L692" i="16" s="1"/>
  <c r="E692" i="16"/>
  <c r="P692" i="16"/>
  <c r="Q692" i="16"/>
  <c r="K692" i="16"/>
  <c r="AB691" i="16"/>
  <c r="F692" i="16"/>
  <c r="V606" i="13"/>
  <c r="W606" i="13"/>
  <c r="X606" i="13"/>
  <c r="S606" i="13"/>
  <c r="Z606" i="13" s="1"/>
  <c r="T606" i="13"/>
  <c r="AA606" i="13" s="1"/>
  <c r="R606" i="13"/>
  <c r="N692" i="16" l="1"/>
  <c r="O692" i="16" s="1"/>
  <c r="M692" i="16"/>
  <c r="C607" i="13"/>
  <c r="H607" i="13"/>
  <c r="Y606" i="13"/>
  <c r="I607" i="13"/>
  <c r="D607" i="13"/>
  <c r="S692" i="16" l="1"/>
  <c r="T692" i="16"/>
  <c r="R692" i="16"/>
  <c r="W692" i="16"/>
  <c r="Z692" i="16" s="1"/>
  <c r="X692" i="16"/>
  <c r="V692" i="16"/>
  <c r="B607" i="13"/>
  <c r="F607" i="13" s="1"/>
  <c r="G607" i="13"/>
  <c r="Q607" i="13"/>
  <c r="P607" i="13"/>
  <c r="AB606" i="13"/>
  <c r="H693" i="16" l="1"/>
  <c r="C693" i="16"/>
  <c r="Y692" i="16"/>
  <c r="AA692" i="16"/>
  <c r="J607" i="13"/>
  <c r="E607" i="13"/>
  <c r="D693" i="16" l="1"/>
  <c r="I693" i="16"/>
  <c r="G693" i="16"/>
  <c r="B693" i="16"/>
  <c r="L607" i="13"/>
  <c r="K607" i="13"/>
  <c r="F693" i="16" l="1"/>
  <c r="E693" i="16"/>
  <c r="J693" i="16"/>
  <c r="L693" i="16" s="1"/>
  <c r="P693" i="16"/>
  <c r="Q693" i="16"/>
  <c r="AB692" i="16"/>
  <c r="M607" i="13"/>
  <c r="N607" i="13"/>
  <c r="O607" i="13" s="1"/>
  <c r="K693" i="16" l="1"/>
  <c r="N693" i="16"/>
  <c r="O693" i="16" s="1"/>
  <c r="M693" i="16"/>
  <c r="W607" i="13"/>
  <c r="V607" i="13"/>
  <c r="X607" i="13"/>
  <c r="S607" i="13"/>
  <c r="T607" i="13"/>
  <c r="R607" i="13"/>
  <c r="Y607" i="13" s="1"/>
  <c r="S693" i="16" l="1"/>
  <c r="R693" i="16"/>
  <c r="T693" i="16"/>
  <c r="V693" i="16"/>
  <c r="Y693" i="16" s="1"/>
  <c r="W693" i="16"/>
  <c r="Z693" i="16" s="1"/>
  <c r="X693" i="16"/>
  <c r="AA693" i="16" s="1"/>
  <c r="Z607" i="13"/>
  <c r="C608" i="13" s="1"/>
  <c r="H608" i="13"/>
  <c r="G608" i="13"/>
  <c r="B608" i="13"/>
  <c r="AA607" i="13"/>
  <c r="G694" i="16" l="1"/>
  <c r="B694" i="16"/>
  <c r="I694" i="16"/>
  <c r="D694" i="16"/>
  <c r="C694" i="16"/>
  <c r="H694" i="16"/>
  <c r="F608" i="13"/>
  <c r="E608" i="13"/>
  <c r="I608" i="13"/>
  <c r="D608" i="13"/>
  <c r="Q694" i="16" l="1"/>
  <c r="P694" i="16"/>
  <c r="AB693" i="16"/>
  <c r="E694" i="16"/>
  <c r="F694" i="16"/>
  <c r="J694" i="16"/>
  <c r="L694" i="16" s="1"/>
  <c r="Q608" i="13"/>
  <c r="P608" i="13"/>
  <c r="AB607" i="13"/>
  <c r="J608" i="13"/>
  <c r="L608" i="13" s="1"/>
  <c r="K694" i="16" l="1"/>
  <c r="K608" i="13"/>
  <c r="M694" i="16" l="1"/>
  <c r="N694" i="16"/>
  <c r="O694" i="16" s="1"/>
  <c r="N608" i="13"/>
  <c r="O608" i="13" s="1"/>
  <c r="M608" i="13"/>
  <c r="W694" i="16" l="1"/>
  <c r="V694" i="16"/>
  <c r="X694" i="16"/>
  <c r="T694" i="16"/>
  <c r="R694" i="16"/>
  <c r="Y694" i="16" s="1"/>
  <c r="S694" i="16"/>
  <c r="X608" i="13"/>
  <c r="V608" i="13"/>
  <c r="W608" i="13"/>
  <c r="R608" i="13"/>
  <c r="T608" i="13"/>
  <c r="AA608" i="13" s="1"/>
  <c r="S608" i="13"/>
  <c r="Y608" i="13" l="1"/>
  <c r="B695" i="16"/>
  <c r="G695" i="16"/>
  <c r="AA694" i="16"/>
  <c r="Z694" i="16"/>
  <c r="Z608" i="13"/>
  <c r="H609" i="13" s="1"/>
  <c r="G609" i="13"/>
  <c r="B609" i="13"/>
  <c r="E609" i="13" s="1"/>
  <c r="C609" i="13"/>
  <c r="I609" i="13"/>
  <c r="D609" i="13"/>
  <c r="H695" i="16" l="1"/>
  <c r="C695" i="16"/>
  <c r="I695" i="16"/>
  <c r="J695" i="16" s="1"/>
  <c r="L695" i="16" s="1"/>
  <c r="D695" i="16"/>
  <c r="E695" i="16"/>
  <c r="Q609" i="13"/>
  <c r="P609" i="13"/>
  <c r="AB608" i="13"/>
  <c r="F609" i="13"/>
  <c r="J609" i="13"/>
  <c r="L609" i="13" s="1"/>
  <c r="P695" i="16" l="1"/>
  <c r="Q695" i="16"/>
  <c r="K695" i="16"/>
  <c r="AB694" i="16"/>
  <c r="F695" i="16"/>
  <c r="K609" i="13"/>
  <c r="M695" i="16" l="1"/>
  <c r="N695" i="16"/>
  <c r="O695" i="16" s="1"/>
  <c r="M609" i="13"/>
  <c r="N609" i="13"/>
  <c r="O609" i="13" s="1"/>
  <c r="X695" i="16" l="1"/>
  <c r="W695" i="16"/>
  <c r="V695" i="16"/>
  <c r="T695" i="16"/>
  <c r="S695" i="16"/>
  <c r="R695" i="16"/>
  <c r="Y695" i="16" s="1"/>
  <c r="X609" i="13"/>
  <c r="W609" i="13"/>
  <c r="V609" i="13"/>
  <c r="T609" i="13"/>
  <c r="R609" i="13"/>
  <c r="S609" i="13"/>
  <c r="Z609" i="13" l="1"/>
  <c r="AA695" i="16"/>
  <c r="G696" i="16"/>
  <c r="B696" i="16"/>
  <c r="Z695" i="16"/>
  <c r="AA609" i="13"/>
  <c r="I610" i="13" s="1"/>
  <c r="H610" i="13"/>
  <c r="C610" i="13"/>
  <c r="D610" i="13"/>
  <c r="Y609" i="13"/>
  <c r="C696" i="16" l="1"/>
  <c r="H696" i="16"/>
  <c r="E696" i="16"/>
  <c r="I696" i="16"/>
  <c r="D696" i="16"/>
  <c r="P610" i="13"/>
  <c r="Q610" i="13"/>
  <c r="AB609" i="13"/>
  <c r="B610" i="13"/>
  <c r="E610" i="13" s="1"/>
  <c r="G610" i="13"/>
  <c r="P696" i="16" l="1"/>
  <c r="Q696" i="16"/>
  <c r="K696" i="16"/>
  <c r="AB695" i="16"/>
  <c r="J696" i="16"/>
  <c r="L696" i="16" s="1"/>
  <c r="F696" i="16"/>
  <c r="F610" i="13"/>
  <c r="J610" i="13"/>
  <c r="N696" i="16" l="1"/>
  <c r="O696" i="16" s="1"/>
  <c r="M696" i="16"/>
  <c r="L610" i="13"/>
  <c r="K610" i="13"/>
  <c r="R696" i="16" l="1"/>
  <c r="S696" i="16"/>
  <c r="T696" i="16"/>
  <c r="X696" i="16"/>
  <c r="AA696" i="16" s="1"/>
  <c r="W696" i="16"/>
  <c r="V696" i="16"/>
  <c r="N610" i="13"/>
  <c r="O610" i="13" s="1"/>
  <c r="M610" i="13"/>
  <c r="I697" i="16" l="1"/>
  <c r="D697" i="16"/>
  <c r="Z696" i="16"/>
  <c r="Y696" i="16"/>
  <c r="W610" i="13"/>
  <c r="V610" i="13"/>
  <c r="X610" i="13"/>
  <c r="S610" i="13"/>
  <c r="R610" i="13"/>
  <c r="T610" i="13"/>
  <c r="G697" i="16" l="1"/>
  <c r="B697" i="16"/>
  <c r="C697" i="16"/>
  <c r="H697" i="16"/>
  <c r="P697" i="16"/>
  <c r="Q697" i="16"/>
  <c r="AB696" i="16"/>
  <c r="Z610" i="13"/>
  <c r="H611" i="13" s="1"/>
  <c r="Y610" i="13"/>
  <c r="AA610" i="13"/>
  <c r="B611" i="13"/>
  <c r="G611" i="13"/>
  <c r="C611" i="13" l="1"/>
  <c r="F697" i="16"/>
  <c r="E697" i="16"/>
  <c r="J697" i="16"/>
  <c r="I611" i="13"/>
  <c r="D611" i="13"/>
  <c r="E611" i="13"/>
  <c r="F611" i="13"/>
  <c r="J611" i="13"/>
  <c r="L611" i="13" s="1"/>
  <c r="L697" i="16" l="1"/>
  <c r="K697" i="16"/>
  <c r="P611" i="13"/>
  <c r="Q611" i="13"/>
  <c r="K611" i="13"/>
  <c r="AB610" i="13"/>
  <c r="M697" i="16" l="1"/>
  <c r="N697" i="16"/>
  <c r="O697" i="16" s="1"/>
  <c r="M611" i="13"/>
  <c r="N611" i="13"/>
  <c r="O611" i="13" s="1"/>
  <c r="W697" i="16" l="1"/>
  <c r="X697" i="16"/>
  <c r="V697" i="16"/>
  <c r="Y697" i="16" s="1"/>
  <c r="S697" i="16"/>
  <c r="T697" i="16"/>
  <c r="R697" i="16"/>
  <c r="X611" i="13"/>
  <c r="V611" i="13"/>
  <c r="W611" i="13"/>
  <c r="R611" i="13"/>
  <c r="S611" i="13"/>
  <c r="Z611" i="13" s="1"/>
  <c r="T611" i="13"/>
  <c r="B698" i="16" l="1"/>
  <c r="G698" i="16"/>
  <c r="AA697" i="16"/>
  <c r="Z697" i="16"/>
  <c r="AA611" i="13"/>
  <c r="I612" i="13" s="1"/>
  <c r="Y611" i="13"/>
  <c r="H612" i="13"/>
  <c r="C612" i="13"/>
  <c r="I698" i="16" l="1"/>
  <c r="D698" i="16"/>
  <c r="H698" i="16"/>
  <c r="J698" i="16" s="1"/>
  <c r="L698" i="16" s="1"/>
  <c r="C698" i="16"/>
  <c r="D612" i="13"/>
  <c r="Q612" i="13" s="1"/>
  <c r="AB611" i="13"/>
  <c r="B612" i="13"/>
  <c r="G612" i="13"/>
  <c r="F698" i="16" l="1"/>
  <c r="E698" i="16"/>
  <c r="Q698" i="16"/>
  <c r="K698" i="16"/>
  <c r="P698" i="16"/>
  <c r="AB697" i="16"/>
  <c r="P612" i="13"/>
  <c r="E612" i="13"/>
  <c r="J612" i="13"/>
  <c r="F612" i="13"/>
  <c r="N698" i="16" l="1"/>
  <c r="O698" i="16" s="1"/>
  <c r="M698" i="16"/>
  <c r="L612" i="13"/>
  <c r="K612" i="13"/>
  <c r="R698" i="16" l="1"/>
  <c r="S698" i="16"/>
  <c r="T698" i="16"/>
  <c r="AA698" i="16" s="1"/>
  <c r="V698" i="16"/>
  <c r="X698" i="16"/>
  <c r="W698" i="16"/>
  <c r="N612" i="13"/>
  <c r="O612" i="13" s="1"/>
  <c r="M612" i="13"/>
  <c r="I699" i="16" l="1"/>
  <c r="D699" i="16"/>
  <c r="Z698" i="16"/>
  <c r="Y698" i="16"/>
  <c r="W612" i="13"/>
  <c r="X612" i="13"/>
  <c r="V612" i="13"/>
  <c r="T612" i="13"/>
  <c r="S612" i="13"/>
  <c r="Z612" i="13" s="1"/>
  <c r="R612" i="13"/>
  <c r="Y612" i="13" s="1"/>
  <c r="G699" i="16" l="1"/>
  <c r="B699" i="16"/>
  <c r="C699" i="16"/>
  <c r="H699" i="16"/>
  <c r="P699" i="16"/>
  <c r="Q699" i="16"/>
  <c r="AB698" i="16"/>
  <c r="AA612" i="13"/>
  <c r="B613" i="13"/>
  <c r="G613" i="13"/>
  <c r="H613" i="13"/>
  <c r="C613" i="13"/>
  <c r="F699" i="16" l="1"/>
  <c r="E699" i="16"/>
  <c r="J699" i="16"/>
  <c r="E613" i="13"/>
  <c r="F613" i="13"/>
  <c r="D613" i="13"/>
  <c r="I613" i="13"/>
  <c r="J613" i="13" s="1"/>
  <c r="L613" i="13" s="1"/>
  <c r="L699" i="16" l="1"/>
  <c r="K699" i="16"/>
  <c r="P613" i="13"/>
  <c r="Q613" i="13"/>
  <c r="K613" i="13"/>
  <c r="AB612" i="13"/>
  <c r="M699" i="16" l="1"/>
  <c r="N699" i="16"/>
  <c r="O699" i="16" s="1"/>
  <c r="M613" i="13"/>
  <c r="N613" i="13"/>
  <c r="O613" i="13" s="1"/>
  <c r="X699" i="16" l="1"/>
  <c r="W699" i="16"/>
  <c r="V699" i="16"/>
  <c r="S699" i="16"/>
  <c r="R699" i="16"/>
  <c r="T699" i="16"/>
  <c r="W613" i="13"/>
  <c r="X613" i="13"/>
  <c r="V613" i="13"/>
  <c r="R613" i="13"/>
  <c r="Y613" i="13" s="1"/>
  <c r="S613" i="13"/>
  <c r="Z613" i="13" s="1"/>
  <c r="T613" i="13"/>
  <c r="AA613" i="13" s="1"/>
  <c r="Z699" i="16" l="1"/>
  <c r="Y699" i="16"/>
  <c r="H700" i="16"/>
  <c r="C700" i="16"/>
  <c r="AA699" i="16"/>
  <c r="G614" i="13"/>
  <c r="B614" i="13"/>
  <c r="I614" i="13"/>
  <c r="D614" i="13"/>
  <c r="H614" i="13"/>
  <c r="C614" i="13"/>
  <c r="I700" i="16" l="1"/>
  <c r="D700" i="16"/>
  <c r="B700" i="16"/>
  <c r="F700" i="16" s="1"/>
  <c r="G700" i="16"/>
  <c r="Q614" i="13"/>
  <c r="P614" i="13"/>
  <c r="AB613" i="13"/>
  <c r="F614" i="13"/>
  <c r="E614" i="13"/>
  <c r="J614" i="13"/>
  <c r="L614" i="13" s="1"/>
  <c r="J700" i="16" l="1"/>
  <c r="L700" i="16" s="1"/>
  <c r="E700" i="16"/>
  <c r="Q700" i="16"/>
  <c r="P700" i="16"/>
  <c r="K700" i="16"/>
  <c r="AB699" i="16"/>
  <c r="K614" i="13"/>
  <c r="N700" i="16" l="1"/>
  <c r="O700" i="16" s="1"/>
  <c r="M700" i="16"/>
  <c r="N614" i="13"/>
  <c r="O614" i="13" s="1"/>
  <c r="M614" i="13"/>
  <c r="T700" i="16" l="1"/>
  <c r="S700" i="16"/>
  <c r="R700" i="16"/>
  <c r="V700" i="16"/>
  <c r="W700" i="16"/>
  <c r="X700" i="16"/>
  <c r="X614" i="13"/>
  <c r="V614" i="13"/>
  <c r="W614" i="13"/>
  <c r="S614" i="13"/>
  <c r="R614" i="13"/>
  <c r="T614" i="13"/>
  <c r="Y614" i="13" l="1"/>
  <c r="Y700" i="16"/>
  <c r="Z700" i="16"/>
  <c r="AA700" i="16"/>
  <c r="AA614" i="13"/>
  <c r="I615" i="13" s="1"/>
  <c r="Z614" i="13"/>
  <c r="D615" i="13"/>
  <c r="G615" i="13"/>
  <c r="B615" i="13"/>
  <c r="G701" i="16" l="1"/>
  <c r="B701" i="16"/>
  <c r="H701" i="16"/>
  <c r="C701" i="16"/>
  <c r="I701" i="16"/>
  <c r="D701" i="16"/>
  <c r="Q615" i="13"/>
  <c r="P615" i="13"/>
  <c r="AB614" i="13"/>
  <c r="C615" i="13"/>
  <c r="H615" i="13"/>
  <c r="J615" i="13" s="1"/>
  <c r="F701" i="16" l="1"/>
  <c r="P701" i="16"/>
  <c r="Q701" i="16"/>
  <c r="AB700" i="16"/>
  <c r="E701" i="16"/>
  <c r="J701" i="16"/>
  <c r="L701" i="16" s="1"/>
  <c r="L615" i="13"/>
  <c r="K615" i="13"/>
  <c r="F615" i="13"/>
  <c r="E615" i="13"/>
  <c r="K701" i="16" l="1"/>
  <c r="M615" i="13"/>
  <c r="N615" i="13"/>
  <c r="O615" i="13" s="1"/>
  <c r="N701" i="16" l="1"/>
  <c r="O701" i="16" s="1"/>
  <c r="M701" i="16"/>
  <c r="X615" i="13"/>
  <c r="V615" i="13"/>
  <c r="W615" i="13"/>
  <c r="R615" i="13"/>
  <c r="S615" i="13"/>
  <c r="Z615" i="13" s="1"/>
  <c r="T615" i="13"/>
  <c r="AA615" i="13" s="1"/>
  <c r="S701" i="16" l="1"/>
  <c r="R701" i="16"/>
  <c r="T701" i="16"/>
  <c r="V701" i="16"/>
  <c r="Y701" i="16" s="1"/>
  <c r="W701" i="16"/>
  <c r="Z701" i="16" s="1"/>
  <c r="X701" i="16"/>
  <c r="Y615" i="13"/>
  <c r="D616" i="13"/>
  <c r="I616" i="13"/>
  <c r="H616" i="13"/>
  <c r="C616" i="13"/>
  <c r="AA701" i="16" l="1"/>
  <c r="G702" i="16"/>
  <c r="B702" i="16"/>
  <c r="D702" i="16"/>
  <c r="I702" i="16"/>
  <c r="C702" i="16"/>
  <c r="H702" i="16"/>
  <c r="P616" i="13"/>
  <c r="Q616" i="13"/>
  <c r="AB615" i="13"/>
  <c r="G616" i="13"/>
  <c r="B616" i="13"/>
  <c r="E616" i="13" s="1"/>
  <c r="Q702" i="16" l="1"/>
  <c r="P702" i="16"/>
  <c r="AB701" i="16"/>
  <c r="E702" i="16"/>
  <c r="F702" i="16"/>
  <c r="J702" i="16"/>
  <c r="L702" i="16" s="1"/>
  <c r="F616" i="13"/>
  <c r="J616" i="13"/>
  <c r="K702" i="16" l="1"/>
  <c r="L616" i="13"/>
  <c r="K616" i="13"/>
  <c r="M702" i="16" l="1"/>
  <c r="N702" i="16"/>
  <c r="O702" i="16" s="1"/>
  <c r="N616" i="13"/>
  <c r="O616" i="13" s="1"/>
  <c r="M616" i="13"/>
  <c r="X702" i="16" l="1"/>
  <c r="V702" i="16"/>
  <c r="W702" i="16"/>
  <c r="S702" i="16"/>
  <c r="T702" i="16"/>
  <c r="R702" i="16"/>
  <c r="Y702" i="16" s="1"/>
  <c r="W616" i="13"/>
  <c r="V616" i="13"/>
  <c r="X616" i="13"/>
  <c r="R616" i="13"/>
  <c r="T616" i="13"/>
  <c r="AA616" i="13" s="1"/>
  <c r="S616" i="13"/>
  <c r="Z702" i="16" l="1"/>
  <c r="B703" i="16"/>
  <c r="G703" i="16"/>
  <c r="AA702" i="16"/>
  <c r="Z616" i="13"/>
  <c r="I617" i="13"/>
  <c r="D617" i="13"/>
  <c r="Y616" i="13"/>
  <c r="H617" i="13"/>
  <c r="C617" i="13"/>
  <c r="I703" i="16" l="1"/>
  <c r="D703" i="16"/>
  <c r="H703" i="16"/>
  <c r="C703" i="16"/>
  <c r="B617" i="13"/>
  <c r="F617" i="13" s="1"/>
  <c r="G617" i="13"/>
  <c r="P617" i="13"/>
  <c r="Q617" i="13"/>
  <c r="AB616" i="13"/>
  <c r="F703" i="16" l="1"/>
  <c r="J703" i="16"/>
  <c r="L703" i="16" s="1"/>
  <c r="P703" i="16"/>
  <c r="Q703" i="16"/>
  <c r="AB702" i="16"/>
  <c r="E703" i="16"/>
  <c r="J617" i="13"/>
  <c r="E617" i="13"/>
  <c r="K703" i="16" l="1"/>
  <c r="N703" i="16"/>
  <c r="O703" i="16" s="1"/>
  <c r="M703" i="16"/>
  <c r="L617" i="13"/>
  <c r="K617" i="13"/>
  <c r="S703" i="16" l="1"/>
  <c r="R703" i="16"/>
  <c r="T703" i="16"/>
  <c r="X703" i="16"/>
  <c r="AA703" i="16" s="1"/>
  <c r="V703" i="16"/>
  <c r="W703" i="16"/>
  <c r="M617" i="13"/>
  <c r="N617" i="13"/>
  <c r="O617" i="13" s="1"/>
  <c r="Y703" i="16" l="1"/>
  <c r="D704" i="16"/>
  <c r="I704" i="16"/>
  <c r="Z703" i="16"/>
  <c r="B704" i="16"/>
  <c r="G704" i="16"/>
  <c r="X617" i="13"/>
  <c r="W617" i="13"/>
  <c r="V617" i="13"/>
  <c r="T617" i="13"/>
  <c r="R617" i="13"/>
  <c r="Y617" i="13" s="1"/>
  <c r="S617" i="13"/>
  <c r="Z617" i="13" s="1"/>
  <c r="C704" i="16" l="1"/>
  <c r="H704" i="16"/>
  <c r="J704" i="16" s="1"/>
  <c r="E704" i="16"/>
  <c r="Q704" i="16"/>
  <c r="P704" i="16"/>
  <c r="AB703" i="16"/>
  <c r="AA617" i="13"/>
  <c r="H618" i="13"/>
  <c r="C618" i="13"/>
  <c r="G618" i="13"/>
  <c r="B618" i="13"/>
  <c r="L704" i="16" l="1"/>
  <c r="K704" i="16"/>
  <c r="N704" i="16" s="1"/>
  <c r="O704" i="16" s="1"/>
  <c r="E618" i="13"/>
  <c r="M704" i="16"/>
  <c r="F704" i="16"/>
  <c r="F618" i="13"/>
  <c r="D618" i="13"/>
  <c r="I618" i="13"/>
  <c r="V704" i="16" l="1"/>
  <c r="W704" i="16"/>
  <c r="X704" i="16"/>
  <c r="R704" i="16"/>
  <c r="S704" i="16"/>
  <c r="T704" i="16"/>
  <c r="AA704" i="16" s="1"/>
  <c r="Q618" i="13"/>
  <c r="P618" i="13"/>
  <c r="AB617" i="13"/>
  <c r="J618" i="13"/>
  <c r="L618" i="13" s="1"/>
  <c r="Z704" i="16" l="1"/>
  <c r="Y704" i="16"/>
  <c r="I705" i="16"/>
  <c r="D705" i="16"/>
  <c r="C705" i="16"/>
  <c r="H705" i="16"/>
  <c r="B705" i="16"/>
  <c r="G705" i="16"/>
  <c r="K618" i="13"/>
  <c r="J705" i="16" l="1"/>
  <c r="L705" i="16" s="1"/>
  <c r="F705" i="16"/>
  <c r="E705" i="16"/>
  <c r="P705" i="16"/>
  <c r="K705" i="16"/>
  <c r="Q705" i="16"/>
  <c r="AB704" i="16"/>
  <c r="N618" i="13"/>
  <c r="O618" i="13" s="1"/>
  <c r="M618" i="13"/>
  <c r="N705" i="16" l="1"/>
  <c r="O705" i="16" s="1"/>
  <c r="M705" i="16"/>
  <c r="V618" i="13"/>
  <c r="X618" i="13"/>
  <c r="W618" i="13"/>
  <c r="R618" i="13"/>
  <c r="Y618" i="13" s="1"/>
  <c r="S618" i="13"/>
  <c r="T618" i="13"/>
  <c r="AA618" i="13" s="1"/>
  <c r="R705" i="16" l="1"/>
  <c r="T705" i="16"/>
  <c r="S705" i="16"/>
  <c r="V705" i="16"/>
  <c r="Y705" i="16" s="1"/>
  <c r="W705" i="16"/>
  <c r="Z705" i="16" s="1"/>
  <c r="X705" i="16"/>
  <c r="AA705" i="16" s="1"/>
  <c r="B619" i="13"/>
  <c r="G619" i="13"/>
  <c r="I619" i="13"/>
  <c r="D619" i="13"/>
  <c r="Z618" i="13"/>
  <c r="B706" i="16" l="1"/>
  <c r="G706" i="16"/>
  <c r="I706" i="16"/>
  <c r="D706" i="16"/>
  <c r="H706" i="16"/>
  <c r="C706" i="16"/>
  <c r="Q619" i="13"/>
  <c r="P619" i="13"/>
  <c r="AB618" i="13"/>
  <c r="J619" i="13"/>
  <c r="L619" i="13" s="1"/>
  <c r="C619" i="13"/>
  <c r="E619" i="13" s="1"/>
  <c r="H619" i="13"/>
  <c r="P706" i="16" l="1"/>
  <c r="Q706" i="16"/>
  <c r="AB705" i="16"/>
  <c r="F706" i="16"/>
  <c r="J706" i="16"/>
  <c r="L706" i="16" s="1"/>
  <c r="E706" i="16"/>
  <c r="K619" i="13"/>
  <c r="F619" i="13"/>
  <c r="K706" i="16" l="1"/>
  <c r="M619" i="13"/>
  <c r="N619" i="13"/>
  <c r="O619" i="13" s="1"/>
  <c r="N706" i="16" l="1"/>
  <c r="O706" i="16" s="1"/>
  <c r="M706" i="16"/>
  <c r="V619" i="13"/>
  <c r="X619" i="13"/>
  <c r="W619" i="13"/>
  <c r="R619" i="13"/>
  <c r="T619" i="13"/>
  <c r="S619" i="13"/>
  <c r="Z619" i="13" s="1"/>
  <c r="AA619" i="13" l="1"/>
  <c r="T706" i="16"/>
  <c r="S706" i="16"/>
  <c r="R706" i="16"/>
  <c r="X706" i="16"/>
  <c r="V706" i="16"/>
  <c r="W706" i="16"/>
  <c r="I620" i="13"/>
  <c r="D620" i="13"/>
  <c r="Y619" i="13"/>
  <c r="H620" i="13"/>
  <c r="C620" i="13"/>
  <c r="Y706" i="16" l="1"/>
  <c r="AA706" i="16"/>
  <c r="I707" i="16" s="1"/>
  <c r="B707" i="16"/>
  <c r="G707" i="16"/>
  <c r="Z706" i="16"/>
  <c r="B620" i="13"/>
  <c r="E620" i="13" s="1"/>
  <c r="G620" i="13"/>
  <c r="Q620" i="13"/>
  <c r="P620" i="13"/>
  <c r="AB619" i="13"/>
  <c r="D707" i="16" l="1"/>
  <c r="Q707" i="16"/>
  <c r="P707" i="16"/>
  <c r="AB706" i="16"/>
  <c r="C707" i="16"/>
  <c r="H707" i="16"/>
  <c r="F620" i="13"/>
  <c r="J620" i="13"/>
  <c r="F707" i="16" l="1"/>
  <c r="E707" i="16"/>
  <c r="J707" i="16"/>
  <c r="L620" i="13"/>
  <c r="K620" i="13"/>
  <c r="L707" i="16" l="1"/>
  <c r="K707" i="16"/>
  <c r="N620" i="13"/>
  <c r="O620" i="13" s="1"/>
  <c r="M620" i="13"/>
  <c r="M707" i="16" l="1"/>
  <c r="N707" i="16"/>
  <c r="O707" i="16" s="1"/>
  <c r="W620" i="13"/>
  <c r="V620" i="13"/>
  <c r="X620" i="13"/>
  <c r="T620" i="13"/>
  <c r="S620" i="13"/>
  <c r="Z620" i="13" s="1"/>
  <c r="R620" i="13"/>
  <c r="AA620" i="13" l="1"/>
  <c r="W707" i="16"/>
  <c r="Z707" i="16" s="1"/>
  <c r="V707" i="16"/>
  <c r="X707" i="16"/>
  <c r="AA707" i="16" s="1"/>
  <c r="S707" i="16"/>
  <c r="R707" i="16"/>
  <c r="T707" i="16"/>
  <c r="D621" i="13"/>
  <c r="I621" i="13"/>
  <c r="Y620" i="13"/>
  <c r="H621" i="13"/>
  <c r="C621" i="13"/>
  <c r="I708" i="16" l="1"/>
  <c r="D708" i="16"/>
  <c r="Y707" i="16"/>
  <c r="C708" i="16"/>
  <c r="H708" i="16"/>
  <c r="B621" i="13"/>
  <c r="G621" i="13"/>
  <c r="P621" i="13"/>
  <c r="Q621" i="13"/>
  <c r="AB620" i="13"/>
  <c r="G708" i="16" l="1"/>
  <c r="B708" i="16"/>
  <c r="P708" i="16"/>
  <c r="Q708" i="16"/>
  <c r="AB707" i="16"/>
  <c r="J621" i="13"/>
  <c r="E621" i="13"/>
  <c r="F621" i="13"/>
  <c r="E708" i="16" l="1"/>
  <c r="J708" i="16"/>
  <c r="F708" i="16"/>
  <c r="L621" i="13"/>
  <c r="K621" i="13"/>
  <c r="L708" i="16" l="1"/>
  <c r="K708" i="16"/>
  <c r="M621" i="13"/>
  <c r="N621" i="13"/>
  <c r="O621" i="13" s="1"/>
  <c r="N708" i="16" l="1"/>
  <c r="O708" i="16" s="1"/>
  <c r="M708" i="16"/>
  <c r="W621" i="13"/>
  <c r="X621" i="13"/>
  <c r="V621" i="13"/>
  <c r="R621" i="13"/>
  <c r="S621" i="13"/>
  <c r="T621" i="13"/>
  <c r="Y621" i="13" l="1"/>
  <c r="R708" i="16"/>
  <c r="S708" i="16"/>
  <c r="T708" i="16"/>
  <c r="W708" i="16"/>
  <c r="X708" i="16"/>
  <c r="AA708" i="16" s="1"/>
  <c r="V708" i="16"/>
  <c r="G622" i="13"/>
  <c r="B622" i="13"/>
  <c r="AA621" i="13"/>
  <c r="Z621" i="13"/>
  <c r="Y708" i="16" l="1"/>
  <c r="B709" i="16"/>
  <c r="G709" i="16"/>
  <c r="Z708" i="16"/>
  <c r="D709" i="16"/>
  <c r="I709" i="16"/>
  <c r="H622" i="13"/>
  <c r="C622" i="13"/>
  <c r="D622" i="13"/>
  <c r="I622" i="13"/>
  <c r="J622" i="13" l="1"/>
  <c r="L622" i="13" s="1"/>
  <c r="P709" i="16"/>
  <c r="Q709" i="16"/>
  <c r="AB708" i="16"/>
  <c r="C709" i="16"/>
  <c r="E709" i="16" s="1"/>
  <c r="H709" i="16"/>
  <c r="P622" i="13"/>
  <c r="Q622" i="13"/>
  <c r="K622" i="13"/>
  <c r="AB621" i="13"/>
  <c r="F622" i="13"/>
  <c r="E622" i="13"/>
  <c r="F709" i="16" l="1"/>
  <c r="J709" i="16"/>
  <c r="N622" i="13"/>
  <c r="O622" i="13" s="1"/>
  <c r="M622" i="13"/>
  <c r="L709" i="16" l="1"/>
  <c r="K709" i="16"/>
  <c r="W622" i="13"/>
  <c r="V622" i="13"/>
  <c r="X622" i="13"/>
  <c r="T622" i="13"/>
  <c r="R622" i="13"/>
  <c r="Y622" i="13" s="1"/>
  <c r="S622" i="13"/>
  <c r="N709" i="16" l="1"/>
  <c r="O709" i="16" s="1"/>
  <c r="M709" i="16"/>
  <c r="Z622" i="13"/>
  <c r="H623" i="13" s="1"/>
  <c r="AA622" i="13"/>
  <c r="C623" i="13"/>
  <c r="G623" i="13"/>
  <c r="B623" i="13"/>
  <c r="S709" i="16" l="1"/>
  <c r="R709" i="16"/>
  <c r="T709" i="16"/>
  <c r="W709" i="16"/>
  <c r="Z709" i="16" s="1"/>
  <c r="V709" i="16"/>
  <c r="X709" i="16"/>
  <c r="AA709" i="16" s="1"/>
  <c r="F623" i="13"/>
  <c r="E623" i="13"/>
  <c r="I623" i="13"/>
  <c r="D623" i="13"/>
  <c r="Y709" i="16" l="1"/>
  <c r="H710" i="16"/>
  <c r="C710" i="16"/>
  <c r="I710" i="16"/>
  <c r="D710" i="16"/>
  <c r="B710" i="16"/>
  <c r="G710" i="16"/>
  <c r="P623" i="13"/>
  <c r="Q623" i="13"/>
  <c r="AB622" i="13"/>
  <c r="J623" i="13"/>
  <c r="L623" i="13" s="1"/>
  <c r="Q710" i="16" l="1"/>
  <c r="P710" i="16"/>
  <c r="AB709" i="16"/>
  <c r="J710" i="16"/>
  <c r="L710" i="16" s="1"/>
  <c r="F710" i="16"/>
  <c r="E710" i="16"/>
  <c r="K623" i="13"/>
  <c r="K710" i="16" l="1"/>
  <c r="M623" i="13"/>
  <c r="N623" i="13"/>
  <c r="O623" i="13" s="1"/>
  <c r="N710" i="16" l="1"/>
  <c r="O710" i="16" s="1"/>
  <c r="M710" i="16"/>
  <c r="X623" i="13"/>
  <c r="W623" i="13"/>
  <c r="V623" i="13"/>
  <c r="T623" i="13"/>
  <c r="R623" i="13"/>
  <c r="S623" i="13"/>
  <c r="Z623" i="13" s="1"/>
  <c r="Y623" i="13" l="1"/>
  <c r="R710" i="16"/>
  <c r="T710" i="16"/>
  <c r="S710" i="16"/>
  <c r="V710" i="16"/>
  <c r="X710" i="16"/>
  <c r="AA710" i="16" s="1"/>
  <c r="W710" i="16"/>
  <c r="Z710" i="16" s="1"/>
  <c r="AA623" i="13"/>
  <c r="C624" i="13"/>
  <c r="H624" i="13"/>
  <c r="G624" i="13"/>
  <c r="B624" i="13"/>
  <c r="Y710" i="16" l="1"/>
  <c r="G711" i="16"/>
  <c r="B711" i="16"/>
  <c r="H711" i="16"/>
  <c r="C711" i="16"/>
  <c r="I711" i="16"/>
  <c r="D711" i="16"/>
  <c r="F624" i="13"/>
  <c r="E624" i="13"/>
  <c r="I624" i="13"/>
  <c r="D624" i="13"/>
  <c r="F711" i="16" l="1"/>
  <c r="E711" i="16"/>
  <c r="Q711" i="16"/>
  <c r="P711" i="16"/>
  <c r="AB710" i="16"/>
  <c r="J711" i="16"/>
  <c r="L711" i="16" s="1"/>
  <c r="P624" i="13"/>
  <c r="Q624" i="13"/>
  <c r="AB623" i="13"/>
  <c r="J624" i="13"/>
  <c r="L624" i="13" s="1"/>
  <c r="K711" i="16" l="1"/>
  <c r="K624" i="13"/>
  <c r="N711" i="16" l="1"/>
  <c r="O711" i="16" s="1"/>
  <c r="M711" i="16"/>
  <c r="N624" i="13"/>
  <c r="O624" i="13" s="1"/>
  <c r="M624" i="13"/>
  <c r="R711" i="16" l="1"/>
  <c r="T711" i="16"/>
  <c r="S711" i="16"/>
  <c r="W711" i="16"/>
  <c r="X711" i="16"/>
  <c r="V711" i="16"/>
  <c r="V624" i="13"/>
  <c r="W624" i="13"/>
  <c r="X624" i="13"/>
  <c r="T624" i="13"/>
  <c r="S624" i="13"/>
  <c r="R624" i="13"/>
  <c r="Y624" i="13" s="1"/>
  <c r="Z624" i="13" l="1"/>
  <c r="Z711" i="16"/>
  <c r="AA711" i="16"/>
  <c r="Y711" i="16"/>
  <c r="AA624" i="13"/>
  <c r="G625" i="13"/>
  <c r="B625" i="13"/>
  <c r="C625" i="13"/>
  <c r="H625" i="13"/>
  <c r="B712" i="16" l="1"/>
  <c r="G712" i="16"/>
  <c r="D712" i="16"/>
  <c r="I712" i="16"/>
  <c r="C712" i="16"/>
  <c r="H712" i="16"/>
  <c r="F625" i="13"/>
  <c r="E625" i="13"/>
  <c r="I625" i="13"/>
  <c r="J625" i="13" s="1"/>
  <c r="L625" i="13" s="1"/>
  <c r="D625" i="13"/>
  <c r="Q712" i="16" l="1"/>
  <c r="P712" i="16"/>
  <c r="AB711" i="16"/>
  <c r="J712" i="16"/>
  <c r="L712" i="16" s="1"/>
  <c r="F712" i="16"/>
  <c r="E712" i="16"/>
  <c r="Q625" i="13"/>
  <c r="P625" i="13"/>
  <c r="K625" i="13"/>
  <c r="AB624" i="13"/>
  <c r="K712" i="16" l="1"/>
  <c r="M625" i="13"/>
  <c r="N625" i="13"/>
  <c r="O625" i="13" s="1"/>
  <c r="M712" i="16" l="1"/>
  <c r="N712" i="16"/>
  <c r="O712" i="16" s="1"/>
  <c r="X625" i="13"/>
  <c r="W625" i="13"/>
  <c r="V625" i="13"/>
  <c r="S625" i="13"/>
  <c r="R625" i="13"/>
  <c r="T625" i="13"/>
  <c r="W712" i="16" l="1"/>
  <c r="V712" i="16"/>
  <c r="X712" i="16"/>
  <c r="T712" i="16"/>
  <c r="R712" i="16"/>
  <c r="S712" i="16"/>
  <c r="Z712" i="16" s="1"/>
  <c r="AA625" i="13"/>
  <c r="Z625" i="13"/>
  <c r="H626" i="13" s="1"/>
  <c r="Y625" i="13"/>
  <c r="D626" i="13"/>
  <c r="I626" i="13"/>
  <c r="C626" i="13"/>
  <c r="AA712" i="16" l="1"/>
  <c r="Y712" i="16"/>
  <c r="G713" i="16" s="1"/>
  <c r="I713" i="16"/>
  <c r="D713" i="16"/>
  <c r="H713" i="16"/>
  <c r="C713" i="16"/>
  <c r="B713" i="16"/>
  <c r="P626" i="13"/>
  <c r="Q626" i="13"/>
  <c r="AB625" i="13"/>
  <c r="B626" i="13"/>
  <c r="G626" i="13"/>
  <c r="F713" i="16" l="1"/>
  <c r="P713" i="16"/>
  <c r="Q713" i="16"/>
  <c r="AB712" i="16"/>
  <c r="E713" i="16"/>
  <c r="J713" i="16"/>
  <c r="L713" i="16" s="1"/>
  <c r="J626" i="13"/>
  <c r="E626" i="13"/>
  <c r="F626" i="13"/>
  <c r="K713" i="16" l="1"/>
  <c r="L626" i="13"/>
  <c r="K626" i="13"/>
  <c r="M713" i="16" l="1"/>
  <c r="N713" i="16"/>
  <c r="O713" i="16" s="1"/>
  <c r="N626" i="13"/>
  <c r="O626" i="13" s="1"/>
  <c r="M626" i="13"/>
  <c r="X713" i="16" l="1"/>
  <c r="V713" i="16"/>
  <c r="W713" i="16"/>
  <c r="S713" i="16"/>
  <c r="T713" i="16"/>
  <c r="AA713" i="16" s="1"/>
  <c r="R713" i="16"/>
  <c r="X626" i="13"/>
  <c r="V626" i="13"/>
  <c r="W626" i="13"/>
  <c r="T626" i="13"/>
  <c r="S626" i="13"/>
  <c r="R626" i="13"/>
  <c r="Y713" i="16" l="1"/>
  <c r="Z713" i="16"/>
  <c r="G714" i="16"/>
  <c r="B714" i="16"/>
  <c r="I714" i="16"/>
  <c r="D714" i="16"/>
  <c r="AA626" i="13"/>
  <c r="Z626" i="13"/>
  <c r="Y626" i="13"/>
  <c r="Q714" i="16" l="1"/>
  <c r="P714" i="16"/>
  <c r="AB713" i="16"/>
  <c r="C714" i="16"/>
  <c r="H714" i="16"/>
  <c r="J714" i="16" s="1"/>
  <c r="G627" i="13"/>
  <c r="B627" i="13"/>
  <c r="C627" i="13"/>
  <c r="H627" i="13"/>
  <c r="I627" i="13"/>
  <c r="D627" i="13"/>
  <c r="L714" i="16" l="1"/>
  <c r="K714" i="16"/>
  <c r="F714" i="16"/>
  <c r="E714" i="16"/>
  <c r="F627" i="13"/>
  <c r="Q627" i="13"/>
  <c r="P627" i="13"/>
  <c r="AB626" i="13"/>
  <c r="E627" i="13"/>
  <c r="J627" i="13"/>
  <c r="L627" i="13" s="1"/>
  <c r="N714" i="16" l="1"/>
  <c r="O714" i="16" s="1"/>
  <c r="M714" i="16"/>
  <c r="K627" i="13"/>
  <c r="T714" i="16" l="1"/>
  <c r="S714" i="16"/>
  <c r="Z714" i="16" s="1"/>
  <c r="R714" i="16"/>
  <c r="W714" i="16"/>
  <c r="X714" i="16"/>
  <c r="V714" i="16"/>
  <c r="Y714" i="16" s="1"/>
  <c r="M627" i="13"/>
  <c r="N627" i="13"/>
  <c r="O627" i="13" s="1"/>
  <c r="G715" i="16" l="1"/>
  <c r="B715" i="16"/>
  <c r="H715" i="16"/>
  <c r="C715" i="16"/>
  <c r="AA714" i="16"/>
  <c r="W627" i="13"/>
  <c r="V627" i="13"/>
  <c r="X627" i="13"/>
  <c r="R627" i="13"/>
  <c r="S627" i="13"/>
  <c r="T627" i="13"/>
  <c r="Z627" i="13" l="1"/>
  <c r="F715" i="16"/>
  <c r="E715" i="16"/>
  <c r="I715" i="16"/>
  <c r="D715" i="16"/>
  <c r="AA627" i="13"/>
  <c r="D628" i="13" s="1"/>
  <c r="Y627" i="13"/>
  <c r="H628" i="13"/>
  <c r="C628" i="13"/>
  <c r="P715" i="16" l="1"/>
  <c r="Q715" i="16"/>
  <c r="AB714" i="16"/>
  <c r="J715" i="16"/>
  <c r="L715" i="16" s="1"/>
  <c r="I628" i="13"/>
  <c r="B628" i="13"/>
  <c r="G628" i="13"/>
  <c r="Q628" i="13"/>
  <c r="P628" i="13"/>
  <c r="AB627" i="13"/>
  <c r="K715" i="16" l="1"/>
  <c r="J628" i="13"/>
  <c r="E628" i="13"/>
  <c r="F628" i="13"/>
  <c r="N715" i="16" l="1"/>
  <c r="O715" i="16" s="1"/>
  <c r="M715" i="16"/>
  <c r="L628" i="13"/>
  <c r="K628" i="13"/>
  <c r="S715" i="16" l="1"/>
  <c r="R715" i="16"/>
  <c r="T715" i="16"/>
  <c r="X715" i="16"/>
  <c r="AA715" i="16" s="1"/>
  <c r="W715" i="16"/>
  <c r="V715" i="16"/>
  <c r="N628" i="13"/>
  <c r="O628" i="13" s="1"/>
  <c r="M628" i="13"/>
  <c r="I716" i="16" l="1"/>
  <c r="D716" i="16"/>
  <c r="Y715" i="16"/>
  <c r="Z715" i="16"/>
  <c r="X628" i="13"/>
  <c r="W628" i="13"/>
  <c r="V628" i="13"/>
  <c r="T628" i="13"/>
  <c r="R628" i="13"/>
  <c r="S628" i="13"/>
  <c r="Z628" i="13" l="1"/>
  <c r="Y628" i="13"/>
  <c r="G629" i="13" s="1"/>
  <c r="C716" i="16"/>
  <c r="H716" i="16"/>
  <c r="G716" i="16"/>
  <c r="B716" i="16"/>
  <c r="P716" i="16"/>
  <c r="Q716" i="16"/>
  <c r="AB715" i="16"/>
  <c r="AA628" i="13"/>
  <c r="H629" i="13"/>
  <c r="C629" i="13"/>
  <c r="B629" i="13"/>
  <c r="E716" i="16" l="1"/>
  <c r="J716" i="16"/>
  <c r="F716" i="16"/>
  <c r="F629" i="13"/>
  <c r="E629" i="13"/>
  <c r="D629" i="13"/>
  <c r="I629" i="13"/>
  <c r="L716" i="16" l="1"/>
  <c r="K716" i="16"/>
  <c r="P629" i="13"/>
  <c r="Q629" i="13"/>
  <c r="AB628" i="13"/>
  <c r="J629" i="13"/>
  <c r="L629" i="13" s="1"/>
  <c r="N716" i="16" l="1"/>
  <c r="O716" i="16" s="1"/>
  <c r="M716" i="16"/>
  <c r="K629" i="13"/>
  <c r="T716" i="16" l="1"/>
  <c r="R716" i="16"/>
  <c r="S716" i="16"/>
  <c r="X716" i="16"/>
  <c r="AA716" i="16" s="1"/>
  <c r="W716" i="16"/>
  <c r="V716" i="16"/>
  <c r="Y716" i="16" s="1"/>
  <c r="M629" i="13"/>
  <c r="N629" i="13"/>
  <c r="O629" i="13" s="1"/>
  <c r="I717" i="16" l="1"/>
  <c r="D717" i="16"/>
  <c r="Z716" i="16"/>
  <c r="B717" i="16"/>
  <c r="G717" i="16"/>
  <c r="V629" i="13"/>
  <c r="X629" i="13"/>
  <c r="W629" i="13"/>
  <c r="R629" i="13"/>
  <c r="T629" i="13"/>
  <c r="AA629" i="13" s="1"/>
  <c r="S629" i="13"/>
  <c r="Z629" i="13" l="1"/>
  <c r="H717" i="16"/>
  <c r="C717" i="16"/>
  <c r="Q717" i="16"/>
  <c r="P717" i="16"/>
  <c r="AB716" i="16"/>
  <c r="I630" i="13"/>
  <c r="D630" i="13"/>
  <c r="Y629" i="13"/>
  <c r="H630" i="13"/>
  <c r="C630" i="13"/>
  <c r="E717" i="16" l="1"/>
  <c r="F717" i="16"/>
  <c r="J717" i="16"/>
  <c r="G630" i="13"/>
  <c r="B630" i="13"/>
  <c r="E630" i="13" s="1"/>
  <c r="Q630" i="13"/>
  <c r="P630" i="13"/>
  <c r="AB629" i="13"/>
  <c r="L717" i="16" l="1"/>
  <c r="K717" i="16"/>
  <c r="F630" i="13"/>
  <c r="J630" i="13"/>
  <c r="N717" i="16" l="1"/>
  <c r="O717" i="16" s="1"/>
  <c r="M717" i="16"/>
  <c r="L630" i="13"/>
  <c r="K630" i="13"/>
  <c r="R717" i="16" l="1"/>
  <c r="T717" i="16"/>
  <c r="S717" i="16"/>
  <c r="V717" i="16"/>
  <c r="Y717" i="16" s="1"/>
  <c r="X717" i="16"/>
  <c r="W717" i="16"/>
  <c r="Z717" i="16" s="1"/>
  <c r="N630" i="13"/>
  <c r="O630" i="13" s="1"/>
  <c r="M630" i="13"/>
  <c r="AA717" i="16" l="1"/>
  <c r="B718" i="16"/>
  <c r="G718" i="16"/>
  <c r="H718" i="16"/>
  <c r="C718" i="16"/>
  <c r="D718" i="16"/>
  <c r="I718" i="16"/>
  <c r="W630" i="13"/>
  <c r="V630" i="13"/>
  <c r="X630" i="13"/>
  <c r="R630" i="13"/>
  <c r="S630" i="13"/>
  <c r="T630" i="13"/>
  <c r="F718" i="16" l="1"/>
  <c r="J718" i="16"/>
  <c r="L718" i="16" s="1"/>
  <c r="Q718" i="16"/>
  <c r="P718" i="16"/>
  <c r="AB717" i="16"/>
  <c r="E718" i="16"/>
  <c r="Z630" i="13"/>
  <c r="H631" i="13" s="1"/>
  <c r="Y630" i="13"/>
  <c r="C631" i="13"/>
  <c r="AA630" i="13"/>
  <c r="B631" i="13"/>
  <c r="G631" i="13"/>
  <c r="K718" i="16" l="1"/>
  <c r="N718" i="16"/>
  <c r="O718" i="16" s="1"/>
  <c r="M718" i="16"/>
  <c r="D631" i="13"/>
  <c r="I631" i="13"/>
  <c r="E631" i="13"/>
  <c r="F631" i="13"/>
  <c r="J631" i="13"/>
  <c r="L631" i="13" s="1"/>
  <c r="S718" i="16" l="1"/>
  <c r="T718" i="16"/>
  <c r="R718" i="16"/>
  <c r="V718" i="16"/>
  <c r="Y718" i="16" s="1"/>
  <c r="X718" i="16"/>
  <c r="W718" i="16"/>
  <c r="Z718" i="16" s="1"/>
  <c r="Q631" i="13"/>
  <c r="P631" i="13"/>
  <c r="K631" i="13"/>
  <c r="AB630" i="13"/>
  <c r="AA718" i="16" l="1"/>
  <c r="G719" i="16"/>
  <c r="B719" i="16"/>
  <c r="C719" i="16"/>
  <c r="H719" i="16"/>
  <c r="D719" i="16"/>
  <c r="I719" i="16"/>
  <c r="N631" i="13"/>
  <c r="O631" i="13" s="1"/>
  <c r="M631" i="13"/>
  <c r="F719" i="16" l="1"/>
  <c r="E719" i="16"/>
  <c r="P719" i="16"/>
  <c r="Q719" i="16"/>
  <c r="AB718" i="16"/>
  <c r="J719" i="16"/>
  <c r="L719" i="16" s="1"/>
  <c r="T631" i="13"/>
  <c r="R631" i="13"/>
  <c r="S631" i="13"/>
  <c r="W631" i="13"/>
  <c r="V631" i="13"/>
  <c r="X631" i="13"/>
  <c r="K719" i="16" l="1"/>
  <c r="Z631" i="13"/>
  <c r="Y631" i="13"/>
  <c r="AA631" i="13"/>
  <c r="M719" i="16" l="1"/>
  <c r="N719" i="16"/>
  <c r="O719" i="16" s="1"/>
  <c r="I632" i="13"/>
  <c r="D632" i="13"/>
  <c r="G632" i="13"/>
  <c r="B632" i="13"/>
  <c r="C632" i="13"/>
  <c r="H632" i="13"/>
  <c r="X719" i="16" l="1"/>
  <c r="W719" i="16"/>
  <c r="V719" i="16"/>
  <c r="Y719" i="16" s="1"/>
  <c r="R719" i="16"/>
  <c r="T719" i="16"/>
  <c r="AA719" i="16" s="1"/>
  <c r="S719" i="16"/>
  <c r="F632" i="13"/>
  <c r="E632" i="13"/>
  <c r="J632" i="13"/>
  <c r="L632" i="13" s="1"/>
  <c r="Q632" i="13"/>
  <c r="P632" i="13"/>
  <c r="AB631" i="13"/>
  <c r="Z719" i="16" l="1"/>
  <c r="H720" i="16"/>
  <c r="C720" i="16"/>
  <c r="B720" i="16"/>
  <c r="G720" i="16"/>
  <c r="I720" i="16"/>
  <c r="D720" i="16"/>
  <c r="K632" i="13"/>
  <c r="N632" i="13" s="1"/>
  <c r="O632" i="13" s="1"/>
  <c r="M632" i="13" l="1"/>
  <c r="J720" i="16"/>
  <c r="L720" i="16" s="1"/>
  <c r="E720" i="16"/>
  <c r="F720" i="16"/>
  <c r="Q720" i="16"/>
  <c r="P720" i="16"/>
  <c r="AB719" i="16"/>
  <c r="W632" i="13"/>
  <c r="V632" i="13"/>
  <c r="X632" i="13"/>
  <c r="T632" i="13"/>
  <c r="S632" i="13"/>
  <c r="Z632" i="13" s="1"/>
  <c r="R632" i="13"/>
  <c r="K720" i="16" l="1"/>
  <c r="M720" i="16"/>
  <c r="N720" i="16"/>
  <c r="O720" i="16" s="1"/>
  <c r="AA632" i="13"/>
  <c r="Y632" i="13"/>
  <c r="C633" i="13"/>
  <c r="H633" i="13"/>
  <c r="X720" i="16" l="1"/>
  <c r="W720" i="16"/>
  <c r="V720" i="16"/>
  <c r="Y720" i="16" s="1"/>
  <c r="R720" i="16"/>
  <c r="S720" i="16"/>
  <c r="T720" i="16"/>
  <c r="I633" i="13"/>
  <c r="D633" i="13"/>
  <c r="G633" i="13"/>
  <c r="B633" i="13"/>
  <c r="J633" i="13" l="1"/>
  <c r="L633" i="13" s="1"/>
  <c r="G721" i="16"/>
  <c r="B721" i="16"/>
  <c r="Z720" i="16"/>
  <c r="AA720" i="16"/>
  <c r="E633" i="13"/>
  <c r="F633" i="13"/>
  <c r="P633" i="13"/>
  <c r="K633" i="13"/>
  <c r="Q633" i="13"/>
  <c r="AB632" i="13"/>
  <c r="I721" i="16" l="1"/>
  <c r="D721" i="16"/>
  <c r="C721" i="16"/>
  <c r="H721" i="16"/>
  <c r="J721" i="16" s="1"/>
  <c r="L721" i="16" s="1"/>
  <c r="N633" i="13"/>
  <c r="O633" i="13" s="1"/>
  <c r="M633" i="13"/>
  <c r="F721" i="16" l="1"/>
  <c r="Q721" i="16"/>
  <c r="K721" i="16"/>
  <c r="P721" i="16"/>
  <c r="AB720" i="16"/>
  <c r="E721" i="16"/>
  <c r="W633" i="13"/>
  <c r="V633" i="13"/>
  <c r="X633" i="13"/>
  <c r="R633" i="13"/>
  <c r="S633" i="13"/>
  <c r="Z633" i="13" s="1"/>
  <c r="T633" i="13"/>
  <c r="AA633" i="13" s="1"/>
  <c r="N721" i="16" l="1"/>
  <c r="O721" i="16" s="1"/>
  <c r="M721" i="16"/>
  <c r="Y633" i="13"/>
  <c r="I634" i="13"/>
  <c r="D634" i="13"/>
  <c r="C634" i="13"/>
  <c r="H634" i="13"/>
  <c r="T721" i="16" l="1"/>
  <c r="R721" i="16"/>
  <c r="S721" i="16"/>
  <c r="V721" i="16"/>
  <c r="W721" i="16"/>
  <c r="Z721" i="16" s="1"/>
  <c r="X721" i="16"/>
  <c r="AA721" i="16" s="1"/>
  <c r="AB633" i="13"/>
  <c r="P634" i="13"/>
  <c r="Q634" i="13"/>
  <c r="G634" i="13"/>
  <c r="B634" i="13"/>
  <c r="Y721" i="16" l="1"/>
  <c r="B722" i="16"/>
  <c r="G722" i="16"/>
  <c r="D722" i="16"/>
  <c r="I722" i="16"/>
  <c r="H722" i="16"/>
  <c r="C722" i="16"/>
  <c r="J634" i="13"/>
  <c r="F634" i="13"/>
  <c r="E634" i="13"/>
  <c r="P722" i="16" l="1"/>
  <c r="Q722" i="16"/>
  <c r="AB721" i="16"/>
  <c r="J722" i="16"/>
  <c r="L722" i="16" s="1"/>
  <c r="F722" i="16"/>
  <c r="E722" i="16"/>
  <c r="L634" i="13"/>
  <c r="K634" i="13"/>
  <c r="K722" i="16" l="1"/>
  <c r="N634" i="13"/>
  <c r="O634" i="13" s="1"/>
  <c r="M634" i="13"/>
  <c r="N722" i="16" l="1"/>
  <c r="O722" i="16" s="1"/>
  <c r="M722" i="16"/>
  <c r="W634" i="13"/>
  <c r="V634" i="13"/>
  <c r="X634" i="13"/>
  <c r="R634" i="13"/>
  <c r="S634" i="13"/>
  <c r="T634" i="13"/>
  <c r="R722" i="16" l="1"/>
  <c r="S722" i="16"/>
  <c r="T722" i="16"/>
  <c r="W722" i="16"/>
  <c r="X722" i="16"/>
  <c r="AA722" i="16" s="1"/>
  <c r="V722" i="16"/>
  <c r="Y722" i="16" s="1"/>
  <c r="Z634" i="13"/>
  <c r="Y634" i="13"/>
  <c r="AA634" i="13"/>
  <c r="H635" i="13"/>
  <c r="C635" i="13"/>
  <c r="G723" i="16" l="1"/>
  <c r="B723" i="16"/>
  <c r="Z722" i="16"/>
  <c r="I723" i="16"/>
  <c r="D723" i="16"/>
  <c r="I635" i="13"/>
  <c r="D635" i="13"/>
  <c r="B635" i="13"/>
  <c r="G635" i="13"/>
  <c r="C723" i="16" l="1"/>
  <c r="H723" i="16"/>
  <c r="P723" i="16"/>
  <c r="Q723" i="16"/>
  <c r="AB722" i="16"/>
  <c r="J635" i="13"/>
  <c r="L635" i="13" s="1"/>
  <c r="E635" i="13"/>
  <c r="Q635" i="13"/>
  <c r="P635" i="13"/>
  <c r="AB634" i="13"/>
  <c r="F635" i="13"/>
  <c r="J723" i="16" l="1"/>
  <c r="E723" i="16"/>
  <c r="F723" i="16"/>
  <c r="K635" i="13"/>
  <c r="L723" i="16" l="1"/>
  <c r="K723" i="16"/>
  <c r="N635" i="13"/>
  <c r="O635" i="13" s="1"/>
  <c r="M635" i="13"/>
  <c r="M723" i="16" l="1"/>
  <c r="N723" i="16"/>
  <c r="O723" i="16" s="1"/>
  <c r="X635" i="13"/>
  <c r="V635" i="13"/>
  <c r="W635" i="13"/>
  <c r="R635" i="13"/>
  <c r="Y635" i="13" s="1"/>
  <c r="T635" i="13"/>
  <c r="AA635" i="13" s="1"/>
  <c r="S635" i="13"/>
  <c r="V723" i="16" l="1"/>
  <c r="X723" i="16"/>
  <c r="AA723" i="16" s="1"/>
  <c r="W723" i="16"/>
  <c r="T723" i="16"/>
  <c r="S723" i="16"/>
  <c r="R723" i="16"/>
  <c r="Z635" i="13"/>
  <c r="C636" i="13" s="1"/>
  <c r="F636" i="13" s="1"/>
  <c r="G636" i="13"/>
  <c r="B636" i="13"/>
  <c r="I636" i="13"/>
  <c r="D636" i="13"/>
  <c r="H636" i="13" l="1"/>
  <c r="Z723" i="16"/>
  <c r="I724" i="16"/>
  <c r="D724" i="16"/>
  <c r="Y723" i="16"/>
  <c r="P636" i="13"/>
  <c r="Q636" i="13"/>
  <c r="AB635" i="13"/>
  <c r="E636" i="13"/>
  <c r="J636" i="13"/>
  <c r="L636" i="13" s="1"/>
  <c r="G724" i="16" l="1"/>
  <c r="B724" i="16"/>
  <c r="Q724" i="16"/>
  <c r="P724" i="16"/>
  <c r="AB723" i="16"/>
  <c r="C724" i="16"/>
  <c r="H724" i="16"/>
  <c r="K636" i="13"/>
  <c r="N636" i="13" s="1"/>
  <c r="O636" i="13" s="1"/>
  <c r="F724" i="16" l="1"/>
  <c r="E724" i="16"/>
  <c r="J724" i="16"/>
  <c r="M636" i="13"/>
  <c r="S636" i="13" s="1"/>
  <c r="Z636" i="13" s="1"/>
  <c r="V636" i="13"/>
  <c r="W636" i="13"/>
  <c r="X636" i="13"/>
  <c r="R636" i="13" l="1"/>
  <c r="T636" i="13"/>
  <c r="AA636" i="13" s="1"/>
  <c r="I637" i="13" s="1"/>
  <c r="L724" i="16"/>
  <c r="K724" i="16"/>
  <c r="Y636" i="13"/>
  <c r="C637" i="13"/>
  <c r="H637" i="13"/>
  <c r="N724" i="16" l="1"/>
  <c r="O724" i="16" s="1"/>
  <c r="M724" i="16"/>
  <c r="D637" i="13"/>
  <c r="AB636" i="13" s="1"/>
  <c r="G637" i="13"/>
  <c r="B637" i="13"/>
  <c r="E637" i="13" s="1"/>
  <c r="S724" i="16" l="1"/>
  <c r="R724" i="16"/>
  <c r="T724" i="16"/>
  <c r="X724" i="16"/>
  <c r="V724" i="16"/>
  <c r="W724" i="16"/>
  <c r="Z724" i="16" s="1"/>
  <c r="Q637" i="13"/>
  <c r="P637" i="13"/>
  <c r="J637" i="13"/>
  <c r="F637" i="13"/>
  <c r="AA724" i="16" l="1"/>
  <c r="H725" i="16"/>
  <c r="C725" i="16"/>
  <c r="Y724" i="16"/>
  <c r="L637" i="13"/>
  <c r="K637" i="13"/>
  <c r="B725" i="16" l="1"/>
  <c r="F725" i="16" s="1"/>
  <c r="G725" i="16"/>
  <c r="I725" i="16"/>
  <c r="D725" i="16"/>
  <c r="N637" i="13"/>
  <c r="O637" i="13" s="1"/>
  <c r="M637" i="13"/>
  <c r="P725" i="16" l="1"/>
  <c r="Q725" i="16"/>
  <c r="AB724" i="16"/>
  <c r="J725" i="16"/>
  <c r="L725" i="16" s="1"/>
  <c r="E725" i="16"/>
  <c r="V637" i="13"/>
  <c r="X637" i="13"/>
  <c r="W637" i="13"/>
  <c r="R637" i="13"/>
  <c r="S637" i="13"/>
  <c r="T637" i="13"/>
  <c r="AA637" i="13" s="1"/>
  <c r="K725" i="16" l="1"/>
  <c r="Y637" i="13"/>
  <c r="B638" i="13" s="1"/>
  <c r="I638" i="13"/>
  <c r="D638" i="13"/>
  <c r="Z637" i="13"/>
  <c r="G638" i="13" l="1"/>
  <c r="N725" i="16"/>
  <c r="O725" i="16" s="1"/>
  <c r="M725" i="16"/>
  <c r="P638" i="13"/>
  <c r="Q638" i="13"/>
  <c r="AB637" i="13"/>
  <c r="H638" i="13"/>
  <c r="J638" i="13" s="1"/>
  <c r="C638" i="13"/>
  <c r="T725" i="16" l="1"/>
  <c r="S725" i="16"/>
  <c r="R725" i="16"/>
  <c r="W725" i="16"/>
  <c r="V725" i="16"/>
  <c r="X725" i="16"/>
  <c r="L638" i="13"/>
  <c r="K638" i="13"/>
  <c r="E638" i="13"/>
  <c r="F638" i="13"/>
  <c r="Y725" i="16" l="1"/>
  <c r="Z725" i="16"/>
  <c r="AA725" i="16"/>
  <c r="N638" i="13"/>
  <c r="O638" i="13" s="1"/>
  <c r="M638" i="13"/>
  <c r="I726" i="16" l="1"/>
  <c r="D726" i="16"/>
  <c r="H726" i="16"/>
  <c r="C726" i="16"/>
  <c r="G726" i="16"/>
  <c r="B726" i="16"/>
  <c r="X638" i="13"/>
  <c r="V638" i="13"/>
  <c r="W638" i="13"/>
  <c r="T638" i="13"/>
  <c r="AA638" i="13" s="1"/>
  <c r="S638" i="13"/>
  <c r="R638" i="13"/>
  <c r="Y638" i="13" l="1"/>
  <c r="F726" i="16"/>
  <c r="Q726" i="16"/>
  <c r="P726" i="16"/>
  <c r="AB725" i="16"/>
  <c r="E726" i="16"/>
  <c r="J726" i="16"/>
  <c r="L726" i="16" s="1"/>
  <c r="I639" i="13"/>
  <c r="D639" i="13"/>
  <c r="B639" i="13"/>
  <c r="G639" i="13"/>
  <c r="Z638" i="13"/>
  <c r="K726" i="16" l="1"/>
  <c r="P639" i="13"/>
  <c r="Q639" i="13"/>
  <c r="AB638" i="13"/>
  <c r="H639" i="13"/>
  <c r="C639" i="13"/>
  <c r="N726" i="16" l="1"/>
  <c r="O726" i="16" s="1"/>
  <c r="M726" i="16"/>
  <c r="F639" i="13"/>
  <c r="E639" i="13"/>
  <c r="J639" i="13"/>
  <c r="T726" i="16" l="1"/>
  <c r="S726" i="16"/>
  <c r="R726" i="16"/>
  <c r="V726" i="16"/>
  <c r="Y726" i="16" s="1"/>
  <c r="W726" i="16"/>
  <c r="Z726" i="16" s="1"/>
  <c r="X726" i="16"/>
  <c r="AA726" i="16" s="1"/>
  <c r="L639" i="13"/>
  <c r="K639" i="13"/>
  <c r="G727" i="16" l="1"/>
  <c r="B727" i="16"/>
  <c r="I727" i="16"/>
  <c r="D727" i="16"/>
  <c r="C727" i="16"/>
  <c r="H727" i="16"/>
  <c r="N639" i="13"/>
  <c r="O639" i="13" s="1"/>
  <c r="M639" i="13"/>
  <c r="P727" i="16" l="1"/>
  <c r="Q727" i="16"/>
  <c r="AB726" i="16"/>
  <c r="E727" i="16"/>
  <c r="F727" i="16"/>
  <c r="J727" i="16"/>
  <c r="L727" i="16" s="1"/>
  <c r="X639" i="13"/>
  <c r="W639" i="13"/>
  <c r="V639" i="13"/>
  <c r="T639" i="13"/>
  <c r="S639" i="13"/>
  <c r="R639" i="13"/>
  <c r="Y639" i="13" s="1"/>
  <c r="Z639" i="13" l="1"/>
  <c r="K727" i="16"/>
  <c r="AA639" i="13"/>
  <c r="B640" i="13"/>
  <c r="G640" i="13"/>
  <c r="C640" i="13"/>
  <c r="H640" i="13"/>
  <c r="N727" i="16" l="1"/>
  <c r="O727" i="16" s="1"/>
  <c r="M727" i="16"/>
  <c r="E640" i="13"/>
  <c r="F640" i="13"/>
  <c r="D640" i="13"/>
  <c r="I640" i="13"/>
  <c r="J640" i="13" s="1"/>
  <c r="L640" i="13" s="1"/>
  <c r="R727" i="16" l="1"/>
  <c r="T727" i="16"/>
  <c r="S727" i="16"/>
  <c r="X727" i="16"/>
  <c r="W727" i="16"/>
  <c r="V727" i="16"/>
  <c r="Y727" i="16" s="1"/>
  <c r="P640" i="13"/>
  <c r="Q640" i="13"/>
  <c r="K640" i="13"/>
  <c r="AB639" i="13"/>
  <c r="Z727" i="16" l="1"/>
  <c r="B728" i="16"/>
  <c r="G728" i="16"/>
  <c r="AA727" i="16"/>
  <c r="N640" i="13"/>
  <c r="O640" i="13" s="1"/>
  <c r="M640" i="13"/>
  <c r="I728" i="16" l="1"/>
  <c r="D728" i="16"/>
  <c r="H728" i="16"/>
  <c r="C728" i="16"/>
  <c r="V640" i="13"/>
  <c r="X640" i="13"/>
  <c r="W640" i="13"/>
  <c r="T640" i="13"/>
  <c r="S640" i="13"/>
  <c r="R640" i="13"/>
  <c r="E728" i="16" l="1"/>
  <c r="F728" i="16"/>
  <c r="P728" i="16"/>
  <c r="Q728" i="16"/>
  <c r="AB727" i="16"/>
  <c r="J728" i="16"/>
  <c r="L728" i="16" s="1"/>
  <c r="Y640" i="13"/>
  <c r="G641" i="13" s="1"/>
  <c r="AA640" i="13"/>
  <c r="I641" i="13" s="1"/>
  <c r="Z640" i="13"/>
  <c r="B641" i="13"/>
  <c r="D641" i="13"/>
  <c r="K728" i="16" l="1"/>
  <c r="P641" i="13"/>
  <c r="Q641" i="13"/>
  <c r="AB640" i="13"/>
  <c r="H641" i="13"/>
  <c r="J641" i="13" s="1"/>
  <c r="C641" i="13"/>
  <c r="N728" i="16" l="1"/>
  <c r="O728" i="16" s="1"/>
  <c r="M728" i="16"/>
  <c r="L641" i="13"/>
  <c r="K641" i="13"/>
  <c r="F641" i="13"/>
  <c r="E641" i="13"/>
  <c r="R728" i="16" l="1"/>
  <c r="T728" i="16"/>
  <c r="S728" i="16"/>
  <c r="W728" i="16"/>
  <c r="V728" i="16"/>
  <c r="X728" i="16"/>
  <c r="N641" i="13"/>
  <c r="O641" i="13" s="1"/>
  <c r="M641" i="13"/>
  <c r="Z728" i="16" l="1"/>
  <c r="AA728" i="16"/>
  <c r="Y728" i="16"/>
  <c r="X641" i="13"/>
  <c r="W641" i="13"/>
  <c r="V641" i="13"/>
  <c r="R641" i="13"/>
  <c r="S641" i="13"/>
  <c r="T641" i="13"/>
  <c r="G729" i="16" l="1"/>
  <c r="B729" i="16"/>
  <c r="D729" i="16"/>
  <c r="I729" i="16"/>
  <c r="C729" i="16"/>
  <c r="H729" i="16"/>
  <c r="AA641" i="13"/>
  <c r="I642" i="13" s="1"/>
  <c r="Y641" i="13"/>
  <c r="Z641" i="13"/>
  <c r="D642" i="13" l="1"/>
  <c r="Q729" i="16"/>
  <c r="P729" i="16"/>
  <c r="AB728" i="16"/>
  <c r="E729" i="16"/>
  <c r="F729" i="16"/>
  <c r="J729" i="16"/>
  <c r="L729" i="16" s="1"/>
  <c r="H642" i="13"/>
  <c r="C642" i="13"/>
  <c r="P642" i="13"/>
  <c r="Q642" i="13"/>
  <c r="AB641" i="13"/>
  <c r="B642" i="13"/>
  <c r="G642" i="13"/>
  <c r="K729" i="16" l="1"/>
  <c r="F642" i="13"/>
  <c r="J642" i="13"/>
  <c r="E642" i="13"/>
  <c r="N729" i="16" l="1"/>
  <c r="O729" i="16" s="1"/>
  <c r="M729" i="16"/>
  <c r="L642" i="13"/>
  <c r="K642" i="13"/>
  <c r="R729" i="16" l="1"/>
  <c r="S729" i="16"/>
  <c r="T729" i="16"/>
  <c r="W729" i="16"/>
  <c r="X729" i="16"/>
  <c r="V729" i="16"/>
  <c r="N642" i="13"/>
  <c r="O642" i="13" s="1"/>
  <c r="M642" i="13"/>
  <c r="AA729" i="16" l="1"/>
  <c r="Z729" i="16"/>
  <c r="Y729" i="16"/>
  <c r="X642" i="13"/>
  <c r="V642" i="13"/>
  <c r="W642" i="13"/>
  <c r="S642" i="13"/>
  <c r="R642" i="13"/>
  <c r="Y642" i="13" s="1"/>
  <c r="T642" i="13"/>
  <c r="B730" i="16" l="1"/>
  <c r="G730" i="16"/>
  <c r="H730" i="16"/>
  <c r="C730" i="16"/>
  <c r="I730" i="16"/>
  <c r="D730" i="16"/>
  <c r="G643" i="13"/>
  <c r="B643" i="13"/>
  <c r="Z642" i="13"/>
  <c r="AA642" i="13"/>
  <c r="F730" i="16" l="1"/>
  <c r="P730" i="16"/>
  <c r="Q730" i="16"/>
  <c r="AB729" i="16"/>
  <c r="J730" i="16"/>
  <c r="L730" i="16" s="1"/>
  <c r="E730" i="16"/>
  <c r="I643" i="13"/>
  <c r="D643" i="13"/>
  <c r="C643" i="13"/>
  <c r="H643" i="13"/>
  <c r="J643" i="13" s="1"/>
  <c r="L643" i="13" s="1"/>
  <c r="E643" i="13"/>
  <c r="K730" i="16" l="1"/>
  <c r="M730" i="16"/>
  <c r="N730" i="16"/>
  <c r="O730" i="16" s="1"/>
  <c r="F643" i="13"/>
  <c r="Q643" i="13"/>
  <c r="P643" i="13"/>
  <c r="K643" i="13"/>
  <c r="AB642" i="13"/>
  <c r="W730" i="16" l="1"/>
  <c r="V730" i="16"/>
  <c r="X730" i="16"/>
  <c r="S730" i="16"/>
  <c r="R730" i="16"/>
  <c r="Y730" i="16" s="1"/>
  <c r="T730" i="16"/>
  <c r="N643" i="13"/>
  <c r="O643" i="13" s="1"/>
  <c r="M643" i="13"/>
  <c r="Z730" i="16" l="1"/>
  <c r="AA730" i="16"/>
  <c r="B731" i="16"/>
  <c r="G731" i="16"/>
  <c r="X643" i="13"/>
  <c r="V643" i="13"/>
  <c r="W643" i="13"/>
  <c r="R643" i="13"/>
  <c r="Y643" i="13" s="1"/>
  <c r="S643" i="13"/>
  <c r="T643" i="13"/>
  <c r="Z643" i="13" l="1"/>
  <c r="I731" i="16"/>
  <c r="D731" i="16"/>
  <c r="C731" i="16"/>
  <c r="H731" i="16"/>
  <c r="H644" i="13"/>
  <c r="C644" i="13"/>
  <c r="B644" i="13"/>
  <c r="E644" i="13" s="1"/>
  <c r="G644" i="13"/>
  <c r="AA643" i="13"/>
  <c r="F731" i="16" l="1"/>
  <c r="E731" i="16"/>
  <c r="P731" i="16"/>
  <c r="Q731" i="16"/>
  <c r="AB730" i="16"/>
  <c r="J731" i="16"/>
  <c r="L731" i="16" s="1"/>
  <c r="F644" i="13"/>
  <c r="I644" i="13"/>
  <c r="D644" i="13"/>
  <c r="K731" i="16" l="1"/>
  <c r="J644" i="13"/>
  <c r="L644" i="13" s="1"/>
  <c r="Q644" i="13"/>
  <c r="P644" i="13"/>
  <c r="AB643" i="13"/>
  <c r="M731" i="16" l="1"/>
  <c r="N731" i="16"/>
  <c r="O731" i="16" s="1"/>
  <c r="K644" i="13"/>
  <c r="N644" i="13" s="1"/>
  <c r="O644" i="13" s="1"/>
  <c r="M644" i="13"/>
  <c r="V731" i="16" l="1"/>
  <c r="X731" i="16"/>
  <c r="W731" i="16"/>
  <c r="T731" i="16"/>
  <c r="R731" i="16"/>
  <c r="Y731" i="16" s="1"/>
  <c r="S731" i="16"/>
  <c r="X644" i="13"/>
  <c r="V644" i="13"/>
  <c r="W644" i="13"/>
  <c r="S644" i="13"/>
  <c r="Z644" i="13" s="1"/>
  <c r="T644" i="13"/>
  <c r="AA644" i="13" s="1"/>
  <c r="R644" i="13"/>
  <c r="Y644" i="13" s="1"/>
  <c r="Z731" i="16" l="1"/>
  <c r="AA731" i="16"/>
  <c r="H732" i="16"/>
  <c r="C732" i="16"/>
  <c r="G732" i="16"/>
  <c r="B732" i="16"/>
  <c r="H645" i="13"/>
  <c r="C645" i="13"/>
  <c r="B645" i="13"/>
  <c r="G645" i="13"/>
  <c r="D645" i="13"/>
  <c r="I645" i="13"/>
  <c r="F732" i="16" l="1"/>
  <c r="E732" i="16"/>
  <c r="I732" i="16"/>
  <c r="D732" i="16"/>
  <c r="J645" i="13"/>
  <c r="L645" i="13" s="1"/>
  <c r="E645" i="13"/>
  <c r="F645" i="13"/>
  <c r="Q645" i="13"/>
  <c r="P645" i="13"/>
  <c r="AB644" i="13"/>
  <c r="Q732" i="16" l="1"/>
  <c r="P732" i="16"/>
  <c r="AB731" i="16"/>
  <c r="J732" i="16"/>
  <c r="L732" i="16" s="1"/>
  <c r="K645" i="13"/>
  <c r="K732" i="16" l="1"/>
  <c r="N645" i="13"/>
  <c r="O645" i="13" s="1"/>
  <c r="M645" i="13"/>
  <c r="N732" i="16" l="1"/>
  <c r="O732" i="16" s="1"/>
  <c r="M732" i="16"/>
  <c r="X645" i="13"/>
  <c r="V645" i="13"/>
  <c r="W645" i="13"/>
  <c r="S645" i="13"/>
  <c r="R645" i="13"/>
  <c r="T645" i="13"/>
  <c r="Y645" i="13" l="1"/>
  <c r="T732" i="16"/>
  <c r="R732" i="16"/>
  <c r="S732" i="16"/>
  <c r="V732" i="16"/>
  <c r="W732" i="16"/>
  <c r="X732" i="16"/>
  <c r="AA645" i="13"/>
  <c r="I646" i="13" s="1"/>
  <c r="Z645" i="13"/>
  <c r="G646" i="13"/>
  <c r="B646" i="13"/>
  <c r="D646" i="13" l="1"/>
  <c r="Y732" i="16"/>
  <c r="G733" i="16"/>
  <c r="B733" i="16"/>
  <c r="Z732" i="16"/>
  <c r="AA732" i="16"/>
  <c r="P646" i="13"/>
  <c r="Q646" i="13"/>
  <c r="AB645" i="13"/>
  <c r="C646" i="13"/>
  <c r="H646" i="13"/>
  <c r="D733" i="16" l="1"/>
  <c r="I733" i="16"/>
  <c r="C733" i="16"/>
  <c r="E733" i="16" s="1"/>
  <c r="H733" i="16"/>
  <c r="F646" i="13"/>
  <c r="E646" i="13"/>
  <c r="J646" i="13"/>
  <c r="J733" i="16" l="1"/>
  <c r="L733" i="16" s="1"/>
  <c r="F733" i="16"/>
  <c r="K733" i="16"/>
  <c r="P733" i="16"/>
  <c r="Q733" i="16"/>
  <c r="AB732" i="16"/>
  <c r="L646" i="13"/>
  <c r="K646" i="13"/>
  <c r="N733" i="16" l="1"/>
  <c r="O733" i="16" s="1"/>
  <c r="M733" i="16"/>
  <c r="N646" i="13"/>
  <c r="O646" i="13" s="1"/>
  <c r="M646" i="13"/>
  <c r="S733" i="16" l="1"/>
  <c r="T733" i="16"/>
  <c r="R733" i="16"/>
  <c r="X733" i="16"/>
  <c r="W733" i="16"/>
  <c r="Z733" i="16" s="1"/>
  <c r="V733" i="16"/>
  <c r="W646" i="13"/>
  <c r="V646" i="13"/>
  <c r="X646" i="13"/>
  <c r="T646" i="13"/>
  <c r="R646" i="13"/>
  <c r="S646" i="13"/>
  <c r="Y646" i="13" l="1"/>
  <c r="AA733" i="16"/>
  <c r="D734" i="16" s="1"/>
  <c r="Y733" i="16"/>
  <c r="I734" i="16"/>
  <c r="H734" i="16"/>
  <c r="C734" i="16"/>
  <c r="Z646" i="13"/>
  <c r="H647" i="13" s="1"/>
  <c r="AA646" i="13"/>
  <c r="B647" i="13"/>
  <c r="G647" i="13"/>
  <c r="C647" i="13" l="1"/>
  <c r="E647" i="13" s="1"/>
  <c r="P734" i="16"/>
  <c r="Q734" i="16"/>
  <c r="AB733" i="16"/>
  <c r="B734" i="16"/>
  <c r="G734" i="16"/>
  <c r="F647" i="13"/>
  <c r="I647" i="13"/>
  <c r="J647" i="13" s="1"/>
  <c r="L647" i="13" s="1"/>
  <c r="D647" i="13"/>
  <c r="J734" i="16" l="1"/>
  <c r="E734" i="16"/>
  <c r="F734" i="16"/>
  <c r="P647" i="13"/>
  <c r="Q647" i="13"/>
  <c r="K647" i="13"/>
  <c r="AB646" i="13"/>
  <c r="L734" i="16" l="1"/>
  <c r="K734" i="16"/>
  <c r="N647" i="13"/>
  <c r="O647" i="13" s="1"/>
  <c r="M647" i="13"/>
  <c r="N734" i="16" l="1"/>
  <c r="O734" i="16" s="1"/>
  <c r="M734" i="16"/>
  <c r="V647" i="13"/>
  <c r="W647" i="13"/>
  <c r="X647" i="13"/>
  <c r="R647" i="13"/>
  <c r="T647" i="13"/>
  <c r="S647" i="13"/>
  <c r="R734" i="16" l="1"/>
  <c r="T734" i="16"/>
  <c r="S734" i="16"/>
  <c r="W734" i="16"/>
  <c r="Z734" i="16" s="1"/>
  <c r="X734" i="16"/>
  <c r="V734" i="16"/>
  <c r="Y647" i="13"/>
  <c r="B648" i="13" s="1"/>
  <c r="G648" i="13"/>
  <c r="Z647" i="13"/>
  <c r="AA647" i="13"/>
  <c r="H735" i="16" l="1"/>
  <c r="C735" i="16"/>
  <c r="AA734" i="16"/>
  <c r="Y734" i="16"/>
  <c r="D648" i="13"/>
  <c r="I648" i="13"/>
  <c r="H648" i="13"/>
  <c r="J648" i="13" s="1"/>
  <c r="L648" i="13" s="1"/>
  <c r="C648" i="13"/>
  <c r="G735" i="16" l="1"/>
  <c r="B735" i="16"/>
  <c r="D735" i="16"/>
  <c r="I735" i="16"/>
  <c r="F648" i="13"/>
  <c r="E648" i="13"/>
  <c r="P648" i="13"/>
  <c r="Q648" i="13"/>
  <c r="K648" i="13"/>
  <c r="AB647" i="13"/>
  <c r="P735" i="16" l="1"/>
  <c r="Q735" i="16"/>
  <c r="AB734" i="16"/>
  <c r="E735" i="16"/>
  <c r="F735" i="16"/>
  <c r="J735" i="16"/>
  <c r="L735" i="16" s="1"/>
  <c r="N648" i="13"/>
  <c r="O648" i="13" s="1"/>
  <c r="M648" i="13"/>
  <c r="K735" i="16" l="1"/>
  <c r="X648" i="13"/>
  <c r="V648" i="13"/>
  <c r="W648" i="13"/>
  <c r="R648" i="13"/>
  <c r="T648" i="13"/>
  <c r="S648" i="13"/>
  <c r="M735" i="16" l="1"/>
  <c r="N735" i="16"/>
  <c r="O735" i="16" s="1"/>
  <c r="AA648" i="13"/>
  <c r="I649" i="13" s="1"/>
  <c r="Z648" i="13"/>
  <c r="H649" i="13" s="1"/>
  <c r="Y648" i="13"/>
  <c r="C649" i="13"/>
  <c r="D649" i="13"/>
  <c r="V735" i="16" l="1"/>
  <c r="W735" i="16"/>
  <c r="Z735" i="16" s="1"/>
  <c r="X735" i="16"/>
  <c r="R735" i="16"/>
  <c r="Y735" i="16" s="1"/>
  <c r="S735" i="16"/>
  <c r="T735" i="16"/>
  <c r="AA735" i="16" s="1"/>
  <c r="P649" i="13"/>
  <c r="Q649" i="13"/>
  <c r="AB648" i="13"/>
  <c r="G649" i="13"/>
  <c r="B649" i="13"/>
  <c r="E649" i="13" s="1"/>
  <c r="I736" i="16" l="1"/>
  <c r="D736" i="16"/>
  <c r="B736" i="16"/>
  <c r="G736" i="16"/>
  <c r="H736" i="16"/>
  <c r="C736" i="16"/>
  <c r="J649" i="13"/>
  <c r="F649" i="13"/>
  <c r="J736" i="16" l="1"/>
  <c r="L736" i="16" s="1"/>
  <c r="E736" i="16"/>
  <c r="F736" i="16"/>
  <c r="P736" i="16"/>
  <c r="Q736" i="16"/>
  <c r="K736" i="16"/>
  <c r="AB735" i="16"/>
  <c r="L649" i="13"/>
  <c r="K649" i="13"/>
  <c r="N736" i="16" l="1"/>
  <c r="O736" i="16" s="1"/>
  <c r="M736" i="16"/>
  <c r="N649" i="13"/>
  <c r="O649" i="13" s="1"/>
  <c r="M649" i="13"/>
  <c r="T736" i="16" l="1"/>
  <c r="R736" i="16"/>
  <c r="S736" i="16"/>
  <c r="X736" i="16"/>
  <c r="AA736" i="16" s="1"/>
  <c r="W736" i="16"/>
  <c r="Z736" i="16" s="1"/>
  <c r="V736" i="16"/>
  <c r="W649" i="13"/>
  <c r="X649" i="13"/>
  <c r="V649" i="13"/>
  <c r="S649" i="13"/>
  <c r="T649" i="13"/>
  <c r="R649" i="13"/>
  <c r="Y649" i="13" s="1"/>
  <c r="AA649" i="13" l="1"/>
  <c r="D737" i="16"/>
  <c r="I737" i="16"/>
  <c r="Y736" i="16"/>
  <c r="H737" i="16"/>
  <c r="C737" i="16"/>
  <c r="Z649" i="13"/>
  <c r="B650" i="13"/>
  <c r="G650" i="13"/>
  <c r="I650" i="13"/>
  <c r="D650" i="13"/>
  <c r="G737" i="16" l="1"/>
  <c r="B737" i="16"/>
  <c r="P737" i="16"/>
  <c r="Q737" i="16"/>
  <c r="AB736" i="16"/>
  <c r="P650" i="13"/>
  <c r="Q650" i="13"/>
  <c r="AB649" i="13"/>
  <c r="C650" i="13"/>
  <c r="H650" i="13"/>
  <c r="E737" i="16" l="1"/>
  <c r="J737" i="16"/>
  <c r="F737" i="16"/>
  <c r="E650" i="13"/>
  <c r="F650" i="13"/>
  <c r="J650" i="13"/>
  <c r="L737" i="16" l="1"/>
  <c r="K737" i="16"/>
  <c r="L650" i="13"/>
  <c r="K650" i="13"/>
  <c r="N737" i="16" l="1"/>
  <c r="O737" i="16" s="1"/>
  <c r="M737" i="16"/>
  <c r="N650" i="13"/>
  <c r="O650" i="13" s="1"/>
  <c r="M650" i="13"/>
  <c r="T737" i="16" l="1"/>
  <c r="S737" i="16"/>
  <c r="R737" i="16"/>
  <c r="W737" i="16"/>
  <c r="X737" i="16"/>
  <c r="V737" i="16"/>
  <c r="X650" i="13"/>
  <c r="W650" i="13"/>
  <c r="V650" i="13"/>
  <c r="R650" i="13"/>
  <c r="S650" i="13"/>
  <c r="T650" i="13"/>
  <c r="AA650" i="13" s="1"/>
  <c r="Z737" i="16" l="1"/>
  <c r="Y737" i="16"/>
  <c r="H738" i="16"/>
  <c r="C738" i="16"/>
  <c r="AA737" i="16"/>
  <c r="Y650" i="13"/>
  <c r="I651" i="13"/>
  <c r="D651" i="13"/>
  <c r="Z650" i="13"/>
  <c r="D738" i="16" l="1"/>
  <c r="I738" i="16"/>
  <c r="G738" i="16"/>
  <c r="J738" i="16" s="1"/>
  <c r="L738" i="16" s="1"/>
  <c r="B738" i="16"/>
  <c r="H651" i="13"/>
  <c r="C651" i="13"/>
  <c r="P651" i="13"/>
  <c r="Q651" i="13"/>
  <c r="AB650" i="13"/>
  <c r="G651" i="13"/>
  <c r="B651" i="13"/>
  <c r="E738" i="16" l="1"/>
  <c r="F738" i="16"/>
  <c r="P738" i="16"/>
  <c r="Q738" i="16"/>
  <c r="K738" i="16"/>
  <c r="AB737" i="16"/>
  <c r="E651" i="13"/>
  <c r="F651" i="13"/>
  <c r="J651" i="13"/>
  <c r="M738" i="16" l="1"/>
  <c r="N738" i="16"/>
  <c r="O738" i="16" s="1"/>
  <c r="L651" i="13"/>
  <c r="K651" i="13"/>
  <c r="X738" i="16" l="1"/>
  <c r="W738" i="16"/>
  <c r="V738" i="16"/>
  <c r="T738" i="16"/>
  <c r="S738" i="16"/>
  <c r="Z738" i="16" s="1"/>
  <c r="R738" i="16"/>
  <c r="Y738" i="16" s="1"/>
  <c r="N651" i="13"/>
  <c r="O651" i="13" s="1"/>
  <c r="M651" i="13"/>
  <c r="AA738" i="16" l="1"/>
  <c r="H739" i="16"/>
  <c r="C739" i="16"/>
  <c r="B739" i="16"/>
  <c r="G739" i="16"/>
  <c r="I739" i="16"/>
  <c r="D739" i="16"/>
  <c r="W651" i="13"/>
  <c r="V651" i="13"/>
  <c r="X651" i="13"/>
  <c r="T651" i="13"/>
  <c r="S651" i="13"/>
  <c r="R651" i="13"/>
  <c r="Y651" i="13" s="1"/>
  <c r="Z651" i="13" l="1"/>
  <c r="J739" i="16"/>
  <c r="L739" i="16" s="1"/>
  <c r="E739" i="16"/>
  <c r="F739" i="16"/>
  <c r="P739" i="16"/>
  <c r="Q739" i="16"/>
  <c r="K739" i="16"/>
  <c r="AB738" i="16"/>
  <c r="AA651" i="13"/>
  <c r="B652" i="13"/>
  <c r="G652" i="13"/>
  <c r="H652" i="13"/>
  <c r="C652" i="13"/>
  <c r="M739" i="16" l="1"/>
  <c r="N739" i="16"/>
  <c r="O739" i="16" s="1"/>
  <c r="E652" i="13"/>
  <c r="F652" i="13"/>
  <c r="I652" i="13"/>
  <c r="D652" i="13"/>
  <c r="W739" i="16" l="1"/>
  <c r="V739" i="16"/>
  <c r="X739" i="16"/>
  <c r="R739" i="16"/>
  <c r="T739" i="16"/>
  <c r="S739" i="16"/>
  <c r="Z739" i="16" s="1"/>
  <c r="P652" i="13"/>
  <c r="Q652" i="13"/>
  <c r="AB651" i="13"/>
  <c r="J652" i="13"/>
  <c r="L652" i="13" s="1"/>
  <c r="AA739" i="16" l="1"/>
  <c r="Y739" i="16"/>
  <c r="C740" i="16"/>
  <c r="H740" i="16"/>
  <c r="I740" i="16"/>
  <c r="D740" i="16"/>
  <c r="K652" i="13"/>
  <c r="Q740" i="16" l="1"/>
  <c r="P740" i="16"/>
  <c r="AB739" i="16"/>
  <c r="G740" i="16"/>
  <c r="B740" i="16"/>
  <c r="N652" i="13"/>
  <c r="O652" i="13" s="1"/>
  <c r="M652" i="13"/>
  <c r="E740" i="16" l="1"/>
  <c r="J740" i="16"/>
  <c r="F740" i="16"/>
  <c r="W652" i="13"/>
  <c r="V652" i="13"/>
  <c r="X652" i="13"/>
  <c r="AA652" i="13" s="1"/>
  <c r="T652" i="13"/>
  <c r="R652" i="13"/>
  <c r="Y652" i="13" s="1"/>
  <c r="S652" i="13"/>
  <c r="L740" i="16" l="1"/>
  <c r="K740" i="16"/>
  <c r="Z652" i="13"/>
  <c r="H653" i="13" s="1"/>
  <c r="B653" i="13"/>
  <c r="G653" i="13"/>
  <c r="I653" i="13"/>
  <c r="D653" i="13"/>
  <c r="N740" i="16" l="1"/>
  <c r="O740" i="16" s="1"/>
  <c r="M740" i="16"/>
  <c r="C653" i="13"/>
  <c r="E653" i="13" s="1"/>
  <c r="Q653" i="13"/>
  <c r="P653" i="13"/>
  <c r="AB652" i="13"/>
  <c r="J653" i="13"/>
  <c r="L653" i="13" s="1"/>
  <c r="F653" i="13" l="1"/>
  <c r="S740" i="16"/>
  <c r="R740" i="16"/>
  <c r="T740" i="16"/>
  <c r="W740" i="16"/>
  <c r="Z740" i="16" s="1"/>
  <c r="V740" i="16"/>
  <c r="Y740" i="16" s="1"/>
  <c r="X740" i="16"/>
  <c r="AA740" i="16" s="1"/>
  <c r="K653" i="13"/>
  <c r="H741" i="16" l="1"/>
  <c r="C741" i="16"/>
  <c r="I741" i="16"/>
  <c r="D741" i="16"/>
  <c r="B741" i="16"/>
  <c r="G741" i="16"/>
  <c r="N653" i="13"/>
  <c r="O653" i="13" s="1"/>
  <c r="M653" i="13"/>
  <c r="P741" i="16" l="1"/>
  <c r="Q741" i="16"/>
  <c r="AB740" i="16"/>
  <c r="J741" i="16"/>
  <c r="L741" i="16" s="1"/>
  <c r="F741" i="16"/>
  <c r="E741" i="16"/>
  <c r="W653" i="13"/>
  <c r="V653" i="13"/>
  <c r="X653" i="13"/>
  <c r="S653" i="13"/>
  <c r="R653" i="13"/>
  <c r="T653" i="13"/>
  <c r="K741" i="16" l="1"/>
  <c r="Y653" i="13"/>
  <c r="B654" i="13" s="1"/>
  <c r="Z653" i="13"/>
  <c r="AA653" i="13"/>
  <c r="G654" i="13"/>
  <c r="N741" i="16" l="1"/>
  <c r="O741" i="16" s="1"/>
  <c r="M741" i="16"/>
  <c r="I654" i="13"/>
  <c r="D654" i="13"/>
  <c r="H654" i="13"/>
  <c r="C654" i="13"/>
  <c r="S741" i="16" l="1"/>
  <c r="T741" i="16"/>
  <c r="R741" i="16"/>
  <c r="X741" i="16"/>
  <c r="AA741" i="16" s="1"/>
  <c r="W741" i="16"/>
  <c r="V741" i="16"/>
  <c r="F654" i="13"/>
  <c r="E654" i="13"/>
  <c r="P654" i="13"/>
  <c r="Q654" i="13"/>
  <c r="AB653" i="13"/>
  <c r="J654" i="13"/>
  <c r="L654" i="13" s="1"/>
  <c r="Y741" i="16" l="1"/>
  <c r="I742" i="16"/>
  <c r="D742" i="16"/>
  <c r="B742" i="16"/>
  <c r="G742" i="16"/>
  <c r="Z741" i="16"/>
  <c r="K654" i="13"/>
  <c r="P742" i="16" l="1"/>
  <c r="Q742" i="16"/>
  <c r="AB741" i="16"/>
  <c r="H742" i="16"/>
  <c r="C742" i="16"/>
  <c r="N654" i="13"/>
  <c r="O654" i="13" s="1"/>
  <c r="M654" i="13"/>
  <c r="F742" i="16" l="1"/>
  <c r="E742" i="16"/>
  <c r="J742" i="16"/>
  <c r="X654" i="13"/>
  <c r="W654" i="13"/>
  <c r="V654" i="13"/>
  <c r="S654" i="13"/>
  <c r="R654" i="13"/>
  <c r="Y654" i="13" s="1"/>
  <c r="T654" i="13"/>
  <c r="L742" i="16" l="1"/>
  <c r="K742" i="16"/>
  <c r="AA654" i="13"/>
  <c r="D655" i="13" s="1"/>
  <c r="B655" i="13"/>
  <c r="G655" i="13"/>
  <c r="Z654" i="13"/>
  <c r="I655" i="13"/>
  <c r="N742" i="16" l="1"/>
  <c r="O742" i="16" s="1"/>
  <c r="M742" i="16"/>
  <c r="Q655" i="13"/>
  <c r="P655" i="13"/>
  <c r="AB654" i="13"/>
  <c r="H655" i="13"/>
  <c r="C655" i="13"/>
  <c r="X742" i="16" l="1"/>
  <c r="W742" i="16"/>
  <c r="V742" i="16"/>
  <c r="S742" i="16"/>
  <c r="R742" i="16"/>
  <c r="T742" i="16"/>
  <c r="E655" i="13"/>
  <c r="F655" i="13"/>
  <c r="J655" i="13"/>
  <c r="Z742" i="16" l="1"/>
  <c r="Y742" i="16"/>
  <c r="G743" i="16" s="1"/>
  <c r="C743" i="16"/>
  <c r="H743" i="16"/>
  <c r="B743" i="16"/>
  <c r="AA742" i="16"/>
  <c r="L655" i="13"/>
  <c r="K655" i="13"/>
  <c r="E743" i="16" l="1"/>
  <c r="I743" i="16"/>
  <c r="J743" i="16" s="1"/>
  <c r="L743" i="16" s="1"/>
  <c r="D743" i="16"/>
  <c r="F743" i="16"/>
  <c r="N655" i="13"/>
  <c r="O655" i="13" s="1"/>
  <c r="M655" i="13"/>
  <c r="Q743" i="16" l="1"/>
  <c r="P743" i="16"/>
  <c r="K743" i="16"/>
  <c r="AB742" i="16"/>
  <c r="W655" i="13"/>
  <c r="V655" i="13"/>
  <c r="X655" i="13"/>
  <c r="AA655" i="13" s="1"/>
  <c r="T655" i="13"/>
  <c r="S655" i="13"/>
  <c r="R655" i="13"/>
  <c r="M743" i="16" l="1"/>
  <c r="N743" i="16"/>
  <c r="O743" i="16" s="1"/>
  <c r="Z655" i="13"/>
  <c r="H656" i="13" s="1"/>
  <c r="I656" i="13"/>
  <c r="D656" i="13"/>
  <c r="Y655" i="13"/>
  <c r="C656" i="13"/>
  <c r="X743" i="16" l="1"/>
  <c r="V743" i="16"/>
  <c r="W743" i="16"/>
  <c r="R743" i="16"/>
  <c r="S743" i="16"/>
  <c r="T743" i="16"/>
  <c r="G656" i="13"/>
  <c r="B656" i="13"/>
  <c r="Q656" i="13"/>
  <c r="P656" i="13"/>
  <c r="AB655" i="13"/>
  <c r="Y743" i="16" l="1"/>
  <c r="Z743" i="16"/>
  <c r="B744" i="16"/>
  <c r="G744" i="16"/>
  <c r="AA743" i="16"/>
  <c r="F656" i="13"/>
  <c r="E656" i="13"/>
  <c r="J656" i="13"/>
  <c r="I744" i="16" l="1"/>
  <c r="D744" i="16"/>
  <c r="H744" i="16"/>
  <c r="C744" i="16"/>
  <c r="L656" i="13"/>
  <c r="K656" i="13"/>
  <c r="F744" i="16" l="1"/>
  <c r="J744" i="16"/>
  <c r="L744" i="16" s="1"/>
  <c r="Q744" i="16"/>
  <c r="P744" i="16"/>
  <c r="K744" i="16"/>
  <c r="AB743" i="16"/>
  <c r="E744" i="16"/>
  <c r="N656" i="13"/>
  <c r="O656" i="13" s="1"/>
  <c r="M656" i="13"/>
  <c r="M744" i="16" l="1"/>
  <c r="N744" i="16"/>
  <c r="O744" i="16" s="1"/>
  <c r="S656" i="13"/>
  <c r="T656" i="13"/>
  <c r="R656" i="13"/>
  <c r="X656" i="13"/>
  <c r="V656" i="13"/>
  <c r="W656" i="13"/>
  <c r="X744" i="16" l="1"/>
  <c r="W744" i="16"/>
  <c r="V744" i="16"/>
  <c r="T744" i="16"/>
  <c r="R744" i="16"/>
  <c r="S744" i="16"/>
  <c r="Z656" i="13"/>
  <c r="H657" i="13" s="1"/>
  <c r="AA656" i="13"/>
  <c r="Y656" i="13"/>
  <c r="AA744" i="16" l="1"/>
  <c r="Y744" i="16"/>
  <c r="Z744" i="16"/>
  <c r="D745" i="16"/>
  <c r="I745" i="16"/>
  <c r="C657" i="13"/>
  <c r="G657" i="13"/>
  <c r="B657" i="13"/>
  <c r="D657" i="13"/>
  <c r="I657" i="13"/>
  <c r="F657" i="13" l="1"/>
  <c r="Q745" i="16"/>
  <c r="P745" i="16"/>
  <c r="AB744" i="16"/>
  <c r="C745" i="16"/>
  <c r="H745" i="16"/>
  <c r="B745" i="16"/>
  <c r="G745" i="16"/>
  <c r="J657" i="13"/>
  <c r="L657" i="13" s="1"/>
  <c r="Q657" i="13"/>
  <c r="P657" i="13"/>
  <c r="K657" i="13"/>
  <c r="AB656" i="13"/>
  <c r="E657" i="13"/>
  <c r="F745" i="16" l="1"/>
  <c r="J745" i="16"/>
  <c r="E745" i="16"/>
  <c r="N657" i="13"/>
  <c r="O657" i="13" s="1"/>
  <c r="M657" i="13"/>
  <c r="L745" i="16" l="1"/>
  <c r="K745" i="16"/>
  <c r="W657" i="13"/>
  <c r="X657" i="13"/>
  <c r="V657" i="13"/>
  <c r="T657" i="13"/>
  <c r="S657" i="13"/>
  <c r="Z657" i="13" s="1"/>
  <c r="R657" i="13"/>
  <c r="Y657" i="13" s="1"/>
  <c r="N745" i="16" l="1"/>
  <c r="O745" i="16" s="1"/>
  <c r="M745" i="16"/>
  <c r="AA657" i="13"/>
  <c r="G658" i="13"/>
  <c r="B658" i="13"/>
  <c r="H658" i="13"/>
  <c r="C658" i="13"/>
  <c r="S745" i="16" l="1"/>
  <c r="T745" i="16"/>
  <c r="R745" i="16"/>
  <c r="V745" i="16"/>
  <c r="X745" i="16"/>
  <c r="W745" i="16"/>
  <c r="Z745" i="16" s="1"/>
  <c r="F658" i="13"/>
  <c r="E658" i="13"/>
  <c r="I658" i="13"/>
  <c r="D658" i="13"/>
  <c r="Y745" i="16" l="1"/>
  <c r="C746" i="16"/>
  <c r="H746" i="16"/>
  <c r="AA745" i="16"/>
  <c r="Q658" i="13"/>
  <c r="P658" i="13"/>
  <c r="AB657" i="13"/>
  <c r="J658" i="13"/>
  <c r="L658" i="13" s="1"/>
  <c r="I746" i="16" l="1"/>
  <c r="D746" i="16"/>
  <c r="B746" i="16"/>
  <c r="F746" i="16" s="1"/>
  <c r="G746" i="16"/>
  <c r="K658" i="13"/>
  <c r="J746" i="16" l="1"/>
  <c r="L746" i="16" s="1"/>
  <c r="E746" i="16"/>
  <c r="Q746" i="16"/>
  <c r="P746" i="16"/>
  <c r="K746" i="16"/>
  <c r="AB745" i="16"/>
  <c r="N658" i="13"/>
  <c r="O658" i="13" s="1"/>
  <c r="M658" i="13"/>
  <c r="N746" i="16" l="1"/>
  <c r="O746" i="16" s="1"/>
  <c r="M746" i="16"/>
  <c r="W658" i="13"/>
  <c r="X658" i="13"/>
  <c r="V658" i="13"/>
  <c r="S658" i="13"/>
  <c r="Z658" i="13" s="1"/>
  <c r="T658" i="13"/>
  <c r="R658" i="13"/>
  <c r="Y658" i="13" s="1"/>
  <c r="T746" i="16" l="1"/>
  <c r="R746" i="16"/>
  <c r="S746" i="16"/>
  <c r="W746" i="16"/>
  <c r="Z746" i="16" s="1"/>
  <c r="V746" i="16"/>
  <c r="X746" i="16"/>
  <c r="AA746" i="16" s="1"/>
  <c r="H659" i="13"/>
  <c r="C659" i="13"/>
  <c r="G659" i="13"/>
  <c r="B659" i="13"/>
  <c r="AA658" i="13"/>
  <c r="C747" i="16" l="1"/>
  <c r="H747" i="16"/>
  <c r="I747" i="16"/>
  <c r="D747" i="16"/>
  <c r="Y746" i="16"/>
  <c r="E659" i="13"/>
  <c r="F659" i="13"/>
  <c r="D659" i="13"/>
  <c r="I659" i="13"/>
  <c r="J659" i="13" s="1"/>
  <c r="L659" i="13" s="1"/>
  <c r="Q747" i="16" l="1"/>
  <c r="P747" i="16"/>
  <c r="AB746" i="16"/>
  <c r="G747" i="16"/>
  <c r="B747" i="16"/>
  <c r="F747" i="16" s="1"/>
  <c r="P659" i="13"/>
  <c r="Q659" i="13"/>
  <c r="K659" i="13"/>
  <c r="AB658" i="13"/>
  <c r="E747" i="16" l="1"/>
  <c r="J747" i="16"/>
  <c r="N659" i="13"/>
  <c r="O659" i="13" s="1"/>
  <c r="M659" i="13"/>
  <c r="L747" i="16" l="1"/>
  <c r="K747" i="16"/>
  <c r="X659" i="13"/>
  <c r="V659" i="13"/>
  <c r="W659" i="13"/>
  <c r="T659" i="13"/>
  <c r="S659" i="13"/>
  <c r="Z659" i="13" s="1"/>
  <c r="R659" i="13"/>
  <c r="Y659" i="13" l="1"/>
  <c r="N747" i="16"/>
  <c r="O747" i="16" s="1"/>
  <c r="M747" i="16"/>
  <c r="AA659" i="13"/>
  <c r="B660" i="13"/>
  <c r="G660" i="13"/>
  <c r="C660" i="13"/>
  <c r="H660" i="13"/>
  <c r="R747" i="16" l="1"/>
  <c r="T747" i="16"/>
  <c r="S747" i="16"/>
  <c r="V747" i="16"/>
  <c r="W747" i="16"/>
  <c r="X747" i="16"/>
  <c r="AA747" i="16" s="1"/>
  <c r="F660" i="13"/>
  <c r="E660" i="13"/>
  <c r="I660" i="13"/>
  <c r="J660" i="13" s="1"/>
  <c r="L660" i="13" s="1"/>
  <c r="D660" i="13"/>
  <c r="Z747" i="16" l="1"/>
  <c r="I748" i="16"/>
  <c r="D748" i="16"/>
  <c r="H748" i="16"/>
  <c r="C748" i="16"/>
  <c r="Y747" i="16"/>
  <c r="Q660" i="13"/>
  <c r="P660" i="13"/>
  <c r="K660" i="13"/>
  <c r="AB659" i="13"/>
  <c r="Q748" i="16" l="1"/>
  <c r="P748" i="16"/>
  <c r="AB747" i="16"/>
  <c r="B748" i="16"/>
  <c r="G748" i="16"/>
  <c r="N660" i="13"/>
  <c r="O660" i="13" s="1"/>
  <c r="M660" i="13"/>
  <c r="J748" i="16" l="1"/>
  <c r="E748" i="16"/>
  <c r="F748" i="16"/>
  <c r="W660" i="13"/>
  <c r="V660" i="13"/>
  <c r="X660" i="13"/>
  <c r="R660" i="13"/>
  <c r="Y660" i="13" s="1"/>
  <c r="T660" i="13"/>
  <c r="S660" i="13"/>
  <c r="L748" i="16" l="1"/>
  <c r="K748" i="16"/>
  <c r="AA660" i="13"/>
  <c r="I661" i="13" s="1"/>
  <c r="Z660" i="13"/>
  <c r="C661" i="13" s="1"/>
  <c r="B661" i="13"/>
  <c r="G661" i="13"/>
  <c r="H661" i="13"/>
  <c r="D661" i="13"/>
  <c r="M748" i="16" l="1"/>
  <c r="N748" i="16"/>
  <c r="O748" i="16" s="1"/>
  <c r="F661" i="13"/>
  <c r="AB660" i="13"/>
  <c r="P661" i="13"/>
  <c r="Q661" i="13"/>
  <c r="J661" i="13"/>
  <c r="L661" i="13" s="1"/>
  <c r="E661" i="13"/>
  <c r="W748" i="16" l="1"/>
  <c r="X748" i="16"/>
  <c r="V748" i="16"/>
  <c r="R748" i="16"/>
  <c r="T748" i="16"/>
  <c r="AA748" i="16" s="1"/>
  <c r="S748" i="16"/>
  <c r="Z748" i="16" s="1"/>
  <c r="K661" i="13"/>
  <c r="Y748" i="16" l="1"/>
  <c r="C749" i="16"/>
  <c r="H749" i="16"/>
  <c r="D749" i="16"/>
  <c r="I749" i="16"/>
  <c r="N661" i="13"/>
  <c r="O661" i="13" s="1"/>
  <c r="M661" i="13"/>
  <c r="Q749" i="16" l="1"/>
  <c r="P749" i="16"/>
  <c r="AB748" i="16"/>
  <c r="G749" i="16"/>
  <c r="B749" i="16"/>
  <c r="W661" i="13"/>
  <c r="V661" i="13"/>
  <c r="X661" i="13"/>
  <c r="R661" i="13"/>
  <c r="T661" i="13"/>
  <c r="S661" i="13"/>
  <c r="AA661" i="13" l="1"/>
  <c r="E749" i="16"/>
  <c r="F749" i="16"/>
  <c r="J749" i="16"/>
  <c r="Z661" i="13"/>
  <c r="C662" i="13" s="1"/>
  <c r="Y661" i="13"/>
  <c r="I662" i="13"/>
  <c r="D662" i="13"/>
  <c r="L749" i="16" l="1"/>
  <c r="K749" i="16"/>
  <c r="H662" i="13"/>
  <c r="Q662" i="13"/>
  <c r="P662" i="13"/>
  <c r="AB661" i="13"/>
  <c r="G662" i="13"/>
  <c r="J662" i="13" s="1"/>
  <c r="B662" i="13"/>
  <c r="F662" i="13" s="1"/>
  <c r="N749" i="16" l="1"/>
  <c r="O749" i="16" s="1"/>
  <c r="M749" i="16"/>
  <c r="L662" i="13"/>
  <c r="K662" i="13"/>
  <c r="E662" i="13"/>
  <c r="R749" i="16" l="1"/>
  <c r="S749" i="16"/>
  <c r="T749" i="16"/>
  <c r="W749" i="16"/>
  <c r="X749" i="16"/>
  <c r="V749" i="16"/>
  <c r="N662" i="13"/>
  <c r="O662" i="13" s="1"/>
  <c r="M662" i="13"/>
  <c r="Z749" i="16" l="1"/>
  <c r="AA749" i="16"/>
  <c r="C750" i="16"/>
  <c r="H750" i="16"/>
  <c r="Y749" i="16"/>
  <c r="V662" i="13"/>
  <c r="W662" i="13"/>
  <c r="X662" i="13"/>
  <c r="T662" i="13"/>
  <c r="S662" i="13"/>
  <c r="R662" i="13"/>
  <c r="G750" i="16" l="1"/>
  <c r="B750" i="16"/>
  <c r="F750" i="16" s="1"/>
  <c r="I750" i="16"/>
  <c r="D750" i="16"/>
  <c r="Y662" i="13"/>
  <c r="AA662" i="13"/>
  <c r="G663" i="13"/>
  <c r="B663" i="13"/>
  <c r="Z662" i="13"/>
  <c r="Q750" i="16" l="1"/>
  <c r="P750" i="16"/>
  <c r="AB749" i="16"/>
  <c r="E750" i="16"/>
  <c r="J750" i="16"/>
  <c r="L750" i="16" s="1"/>
  <c r="H663" i="13"/>
  <c r="C663" i="13"/>
  <c r="E663" i="13" s="1"/>
  <c r="D663" i="13"/>
  <c r="I663" i="13"/>
  <c r="J663" i="13" l="1"/>
  <c r="L663" i="13" s="1"/>
  <c r="K750" i="16"/>
  <c r="F663" i="13"/>
  <c r="P663" i="13"/>
  <c r="Q663" i="13"/>
  <c r="K663" i="13"/>
  <c r="AB662" i="13"/>
  <c r="N750" i="16" l="1"/>
  <c r="O750" i="16" s="1"/>
  <c r="M750" i="16"/>
  <c r="N663" i="13"/>
  <c r="O663" i="13" s="1"/>
  <c r="M663" i="13"/>
  <c r="S750" i="16" l="1"/>
  <c r="T750" i="16"/>
  <c r="R750" i="16"/>
  <c r="X750" i="16"/>
  <c r="AA750" i="16" s="1"/>
  <c r="V750" i="16"/>
  <c r="Y750" i="16" s="1"/>
  <c r="W750" i="16"/>
  <c r="X663" i="13"/>
  <c r="V663" i="13"/>
  <c r="W663" i="13"/>
  <c r="T663" i="13"/>
  <c r="S663" i="13"/>
  <c r="R663" i="13"/>
  <c r="Y663" i="13" l="1"/>
  <c r="Z663" i="13"/>
  <c r="I751" i="16"/>
  <c r="D751" i="16"/>
  <c r="B751" i="16"/>
  <c r="G751" i="16"/>
  <c r="Z750" i="16"/>
  <c r="H664" i="13"/>
  <c r="C664" i="13"/>
  <c r="AA663" i="13"/>
  <c r="G664" i="13"/>
  <c r="B664" i="13"/>
  <c r="Q751" i="16" l="1"/>
  <c r="P751" i="16"/>
  <c r="AB750" i="16"/>
  <c r="H751" i="16"/>
  <c r="C751" i="16"/>
  <c r="I664" i="13"/>
  <c r="D664" i="13"/>
  <c r="F664" i="13"/>
  <c r="E664" i="13"/>
  <c r="F751" i="16" l="1"/>
  <c r="E751" i="16"/>
  <c r="J751" i="16"/>
  <c r="Q664" i="13"/>
  <c r="P664" i="13"/>
  <c r="AB663" i="13"/>
  <c r="J664" i="13"/>
  <c r="L664" i="13" s="1"/>
  <c r="L751" i="16" l="1"/>
  <c r="K751" i="16"/>
  <c r="K664" i="13"/>
  <c r="M751" i="16" l="1"/>
  <c r="N751" i="16"/>
  <c r="O751" i="16" s="1"/>
  <c r="N664" i="13"/>
  <c r="O664" i="13" s="1"/>
  <c r="M664" i="13"/>
  <c r="W751" i="16" l="1"/>
  <c r="V751" i="16"/>
  <c r="X751" i="16"/>
  <c r="S751" i="16"/>
  <c r="R751" i="16"/>
  <c r="T751" i="16"/>
  <c r="X664" i="13"/>
  <c r="V664" i="13"/>
  <c r="W664" i="13"/>
  <c r="T664" i="13"/>
  <c r="S664" i="13"/>
  <c r="Z664" i="13" s="1"/>
  <c r="R664" i="13"/>
  <c r="Y664" i="13" l="1"/>
  <c r="Y751" i="16"/>
  <c r="G752" i="16" s="1"/>
  <c r="Z751" i="16"/>
  <c r="AA751" i="16"/>
  <c r="B752" i="16"/>
  <c r="C752" i="16"/>
  <c r="H752" i="16"/>
  <c r="C665" i="13"/>
  <c r="H665" i="13"/>
  <c r="AA664" i="13"/>
  <c r="G665" i="13"/>
  <c r="B665" i="13"/>
  <c r="E752" i="16" l="1"/>
  <c r="F752" i="16"/>
  <c r="I752" i="16"/>
  <c r="D752" i="16"/>
  <c r="E665" i="13"/>
  <c r="D665" i="13"/>
  <c r="I665" i="13"/>
  <c r="J665" i="13" s="1"/>
  <c r="L665" i="13" s="1"/>
  <c r="F665" i="13"/>
  <c r="P752" i="16" l="1"/>
  <c r="Q752" i="16"/>
  <c r="AB751" i="16"/>
  <c r="J752" i="16"/>
  <c r="L752" i="16" s="1"/>
  <c r="P665" i="13"/>
  <c r="Q665" i="13"/>
  <c r="K665" i="13"/>
  <c r="AB664" i="13"/>
  <c r="K752" i="16" l="1"/>
  <c r="N665" i="13"/>
  <c r="O665" i="13" s="1"/>
  <c r="M665" i="13"/>
  <c r="N752" i="16" l="1"/>
  <c r="O752" i="16" s="1"/>
  <c r="M752" i="16"/>
  <c r="X665" i="13"/>
  <c r="V665" i="13"/>
  <c r="W665" i="13"/>
  <c r="T665" i="13"/>
  <c r="R665" i="13"/>
  <c r="S665" i="13"/>
  <c r="Z665" i="13" s="1"/>
  <c r="Y665" i="13" l="1"/>
  <c r="R752" i="16"/>
  <c r="T752" i="16"/>
  <c r="S752" i="16"/>
  <c r="X752" i="16"/>
  <c r="V752" i="16"/>
  <c r="W752" i="16"/>
  <c r="G666" i="13"/>
  <c r="B666" i="13"/>
  <c r="AA665" i="13"/>
  <c r="C666" i="13"/>
  <c r="H666" i="13"/>
  <c r="Z752" i="16" l="1"/>
  <c r="AA752" i="16"/>
  <c r="Y752" i="16"/>
  <c r="F666" i="13"/>
  <c r="I666" i="13"/>
  <c r="D666" i="13"/>
  <c r="E666" i="13"/>
  <c r="J666" i="13"/>
  <c r="L666" i="13" s="1"/>
  <c r="B753" i="16" l="1"/>
  <c r="G753" i="16"/>
  <c r="I753" i="16"/>
  <c r="D753" i="16"/>
  <c r="H753" i="16"/>
  <c r="C753" i="16"/>
  <c r="Q666" i="13"/>
  <c r="K666" i="13"/>
  <c r="P666" i="13"/>
  <c r="AB665" i="13"/>
  <c r="Q753" i="16" l="1"/>
  <c r="P753" i="16"/>
  <c r="AB752" i="16"/>
  <c r="F753" i="16"/>
  <c r="J753" i="16"/>
  <c r="L753" i="16" s="1"/>
  <c r="E753" i="16"/>
  <c r="N666" i="13"/>
  <c r="O666" i="13" s="1"/>
  <c r="M666" i="13"/>
  <c r="K753" i="16" l="1"/>
  <c r="V666" i="13"/>
  <c r="W666" i="13"/>
  <c r="X666" i="13"/>
  <c r="R666" i="13"/>
  <c r="S666" i="13"/>
  <c r="T666" i="13"/>
  <c r="AA666" i="13" l="1"/>
  <c r="Z666" i="13"/>
  <c r="M753" i="16"/>
  <c r="N753" i="16"/>
  <c r="O753" i="16" s="1"/>
  <c r="I667" i="13"/>
  <c r="D667" i="13"/>
  <c r="Y666" i="13"/>
  <c r="C667" i="13"/>
  <c r="H667" i="13"/>
  <c r="V753" i="16" l="1"/>
  <c r="X753" i="16"/>
  <c r="W753" i="16"/>
  <c r="R753" i="16"/>
  <c r="T753" i="16"/>
  <c r="S753" i="16"/>
  <c r="G667" i="13"/>
  <c r="J667" i="13" s="1"/>
  <c r="L667" i="13" s="1"/>
  <c r="B667" i="13"/>
  <c r="Q667" i="13"/>
  <c r="P667" i="13"/>
  <c r="AB666" i="13"/>
  <c r="Y753" i="16" l="1"/>
  <c r="Z753" i="16"/>
  <c r="AA753" i="16"/>
  <c r="B754" i="16"/>
  <c r="G754" i="16"/>
  <c r="K667" i="13"/>
  <c r="F667" i="13"/>
  <c r="E667" i="13"/>
  <c r="I754" i="16" l="1"/>
  <c r="D754" i="16"/>
  <c r="C754" i="16"/>
  <c r="H754" i="16"/>
  <c r="N667" i="13"/>
  <c r="O667" i="13" s="1"/>
  <c r="M667" i="13"/>
  <c r="F754" i="16" l="1"/>
  <c r="E754" i="16"/>
  <c r="P754" i="16"/>
  <c r="Q754" i="16"/>
  <c r="AB753" i="16"/>
  <c r="J754" i="16"/>
  <c r="L754" i="16" s="1"/>
  <c r="V667" i="13"/>
  <c r="X667" i="13"/>
  <c r="W667" i="13"/>
  <c r="R667" i="13"/>
  <c r="T667" i="13"/>
  <c r="S667" i="13"/>
  <c r="Z667" i="13" s="1"/>
  <c r="AA667" i="13" l="1"/>
  <c r="K754" i="16"/>
  <c r="C668" i="13"/>
  <c r="H668" i="13"/>
  <c r="Y667" i="13"/>
  <c r="D668" i="13"/>
  <c r="I668" i="13"/>
  <c r="N754" i="16" l="1"/>
  <c r="O754" i="16" s="1"/>
  <c r="M754" i="16"/>
  <c r="P668" i="13"/>
  <c r="Q668" i="13"/>
  <c r="AB667" i="13"/>
  <c r="G668" i="13"/>
  <c r="B668" i="13"/>
  <c r="F668" i="13" s="1"/>
  <c r="T754" i="16" l="1"/>
  <c r="S754" i="16"/>
  <c r="R754" i="16"/>
  <c r="W754" i="16"/>
  <c r="X754" i="16"/>
  <c r="V754" i="16"/>
  <c r="E668" i="13"/>
  <c r="J668" i="13"/>
  <c r="Y754" i="16" l="1"/>
  <c r="Z754" i="16"/>
  <c r="AA754" i="16"/>
  <c r="L668" i="13"/>
  <c r="K668" i="13"/>
  <c r="I755" i="16" l="1"/>
  <c r="D755" i="16"/>
  <c r="H755" i="16"/>
  <c r="C755" i="16"/>
  <c r="G755" i="16"/>
  <c r="B755" i="16"/>
  <c r="N668" i="13"/>
  <c r="O668" i="13" s="1"/>
  <c r="M668" i="13"/>
  <c r="F755" i="16" l="1"/>
  <c r="E755" i="16"/>
  <c r="P755" i="16"/>
  <c r="Q755" i="16"/>
  <c r="AB754" i="16"/>
  <c r="J755" i="16"/>
  <c r="L755" i="16" s="1"/>
  <c r="X668" i="13"/>
  <c r="V668" i="13"/>
  <c r="W668" i="13"/>
  <c r="R668" i="13"/>
  <c r="S668" i="13"/>
  <c r="Z668" i="13" s="1"/>
  <c r="T668" i="13"/>
  <c r="AA668" i="13" s="1"/>
  <c r="K755" i="16" l="1"/>
  <c r="Y668" i="13"/>
  <c r="I669" i="13"/>
  <c r="D669" i="13"/>
  <c r="H669" i="13"/>
  <c r="C669" i="13"/>
  <c r="M755" i="16" l="1"/>
  <c r="N755" i="16"/>
  <c r="O755" i="16" s="1"/>
  <c r="P669" i="13"/>
  <c r="Q669" i="13"/>
  <c r="AB668" i="13"/>
  <c r="B669" i="13"/>
  <c r="G669" i="13"/>
  <c r="J669" i="13" s="1"/>
  <c r="L669" i="13" s="1"/>
  <c r="X755" i="16" l="1"/>
  <c r="W755" i="16"/>
  <c r="V755" i="16"/>
  <c r="S755" i="16"/>
  <c r="R755" i="16"/>
  <c r="T755" i="16"/>
  <c r="E669" i="13"/>
  <c r="K669" i="13"/>
  <c r="F669" i="13"/>
  <c r="Z755" i="16" l="1"/>
  <c r="Y755" i="16"/>
  <c r="H756" i="16"/>
  <c r="C756" i="16"/>
  <c r="AA755" i="16"/>
  <c r="N669" i="13"/>
  <c r="O669" i="13" s="1"/>
  <c r="M669" i="13"/>
  <c r="D756" i="16" l="1"/>
  <c r="I756" i="16"/>
  <c r="G756" i="16"/>
  <c r="B756" i="16"/>
  <c r="X669" i="13"/>
  <c r="W669" i="13"/>
  <c r="V669" i="13"/>
  <c r="S669" i="13"/>
  <c r="T669" i="13"/>
  <c r="AA669" i="13" s="1"/>
  <c r="R669" i="13"/>
  <c r="Y669" i="13" l="1"/>
  <c r="J756" i="16"/>
  <c r="L756" i="16" s="1"/>
  <c r="P756" i="16"/>
  <c r="Q756" i="16"/>
  <c r="AB755" i="16"/>
  <c r="E756" i="16"/>
  <c r="F756" i="16"/>
  <c r="G670" i="13"/>
  <c r="B670" i="13"/>
  <c r="Z669" i="13"/>
  <c r="I670" i="13"/>
  <c r="D670" i="13"/>
  <c r="K756" i="16" l="1"/>
  <c r="N756" i="16"/>
  <c r="O756" i="16" s="1"/>
  <c r="M756" i="16"/>
  <c r="H670" i="13"/>
  <c r="J670" i="13" s="1"/>
  <c r="L670" i="13" s="1"/>
  <c r="C670" i="13"/>
  <c r="E670" i="13" s="1"/>
  <c r="P670" i="13"/>
  <c r="Q670" i="13"/>
  <c r="AB669" i="13"/>
  <c r="S756" i="16" l="1"/>
  <c r="R756" i="16"/>
  <c r="T756" i="16"/>
  <c r="W756" i="16"/>
  <c r="Z756" i="16" s="1"/>
  <c r="V756" i="16"/>
  <c r="X756" i="16"/>
  <c r="AA756" i="16" s="1"/>
  <c r="F670" i="13"/>
  <c r="K670" i="13"/>
  <c r="H757" i="16" l="1"/>
  <c r="C757" i="16"/>
  <c r="I757" i="16"/>
  <c r="D757" i="16"/>
  <c r="Y756" i="16"/>
  <c r="N670" i="13"/>
  <c r="O670" i="13" s="1"/>
  <c r="M670" i="13"/>
  <c r="P757" i="16" l="1"/>
  <c r="Q757" i="16"/>
  <c r="AB756" i="16"/>
  <c r="B757" i="16"/>
  <c r="F757" i="16" s="1"/>
  <c r="G757" i="16"/>
  <c r="W670" i="13"/>
  <c r="V670" i="13"/>
  <c r="X670" i="13"/>
  <c r="S670" i="13"/>
  <c r="R670" i="13"/>
  <c r="T670" i="13"/>
  <c r="AA670" i="13" l="1"/>
  <c r="Y670" i="13"/>
  <c r="G671" i="13" s="1"/>
  <c r="J757" i="16"/>
  <c r="E757" i="16"/>
  <c r="Z670" i="13"/>
  <c r="I671" i="13"/>
  <c r="D671" i="13"/>
  <c r="B671" i="13"/>
  <c r="L757" i="16" l="1"/>
  <c r="K757" i="16"/>
  <c r="Q671" i="13"/>
  <c r="P671" i="13"/>
  <c r="AB670" i="13"/>
  <c r="H671" i="13"/>
  <c r="J671" i="13" s="1"/>
  <c r="C671" i="13"/>
  <c r="N757" i="16" l="1"/>
  <c r="O757" i="16" s="1"/>
  <c r="M757" i="16"/>
  <c r="L671" i="13"/>
  <c r="K671" i="13"/>
  <c r="E671" i="13"/>
  <c r="F671" i="13"/>
  <c r="S757" i="16" l="1"/>
  <c r="R757" i="16"/>
  <c r="T757" i="16"/>
  <c r="V757" i="16"/>
  <c r="X757" i="16"/>
  <c r="W757" i="16"/>
  <c r="N671" i="13"/>
  <c r="O671" i="13" s="1"/>
  <c r="M671" i="13"/>
  <c r="Y757" i="16" l="1"/>
  <c r="AA757" i="16"/>
  <c r="G758" i="16"/>
  <c r="B758" i="16"/>
  <c r="Z757" i="16"/>
  <c r="V671" i="13"/>
  <c r="X671" i="13"/>
  <c r="W671" i="13"/>
  <c r="T671" i="13"/>
  <c r="R671" i="13"/>
  <c r="S671" i="13"/>
  <c r="Z671" i="13" l="1"/>
  <c r="Y671" i="13"/>
  <c r="C758" i="16"/>
  <c r="E758" i="16" s="1"/>
  <c r="H758" i="16"/>
  <c r="I758" i="16"/>
  <c r="D758" i="16"/>
  <c r="AA671" i="13"/>
  <c r="C672" i="13"/>
  <c r="H672" i="13"/>
  <c r="B672" i="13"/>
  <c r="G672" i="13"/>
  <c r="Q758" i="16" l="1"/>
  <c r="P758" i="16"/>
  <c r="AB757" i="16"/>
  <c r="J758" i="16"/>
  <c r="L758" i="16" s="1"/>
  <c r="F758" i="16"/>
  <c r="E672" i="13"/>
  <c r="F672" i="13"/>
  <c r="D672" i="13"/>
  <c r="I672" i="13"/>
  <c r="K758" i="16" l="1"/>
  <c r="P672" i="13"/>
  <c r="Q672" i="13"/>
  <c r="AB671" i="13"/>
  <c r="J672" i="13"/>
  <c r="L672" i="13" s="1"/>
  <c r="N758" i="16" l="1"/>
  <c r="O758" i="16" s="1"/>
  <c r="M758" i="16"/>
  <c r="K672" i="13"/>
  <c r="T758" i="16" l="1"/>
  <c r="R758" i="16"/>
  <c r="S758" i="16"/>
  <c r="X758" i="16"/>
  <c r="AA758" i="16" s="1"/>
  <c r="V758" i="16"/>
  <c r="Y758" i="16" s="1"/>
  <c r="W758" i="16"/>
  <c r="Z758" i="16" s="1"/>
  <c r="N672" i="13"/>
  <c r="O672" i="13" s="1"/>
  <c r="M672" i="13"/>
  <c r="I759" i="16" l="1"/>
  <c r="D759" i="16"/>
  <c r="C759" i="16"/>
  <c r="H759" i="16"/>
  <c r="G759" i="16"/>
  <c r="B759" i="16"/>
  <c r="V672" i="13"/>
  <c r="X672" i="13"/>
  <c r="W672" i="13"/>
  <c r="T672" i="13"/>
  <c r="S672" i="13"/>
  <c r="R672" i="13"/>
  <c r="F759" i="16" l="1"/>
  <c r="P759" i="16"/>
  <c r="Q759" i="16"/>
  <c r="AB758" i="16"/>
  <c r="E759" i="16"/>
  <c r="J759" i="16"/>
  <c r="L759" i="16" s="1"/>
  <c r="Y672" i="13"/>
  <c r="B673" i="13" s="1"/>
  <c r="AA672" i="13"/>
  <c r="Z672" i="13"/>
  <c r="G673" i="13" l="1"/>
  <c r="K759" i="16"/>
  <c r="C673" i="13"/>
  <c r="E673" i="13" s="1"/>
  <c r="H673" i="13"/>
  <c r="I673" i="13"/>
  <c r="D673" i="13"/>
  <c r="M759" i="16" l="1"/>
  <c r="N759" i="16"/>
  <c r="O759" i="16" s="1"/>
  <c r="J673" i="13"/>
  <c r="L673" i="13" s="1"/>
  <c r="P673" i="13"/>
  <c r="Q673" i="13"/>
  <c r="AB672" i="13"/>
  <c r="F673" i="13"/>
  <c r="V759" i="16" l="1"/>
  <c r="W759" i="16"/>
  <c r="X759" i="16"/>
  <c r="R759" i="16"/>
  <c r="T759" i="16"/>
  <c r="S759" i="16"/>
  <c r="K673" i="13"/>
  <c r="N673" i="13" s="1"/>
  <c r="O673" i="13" s="1"/>
  <c r="Y759" i="16" l="1"/>
  <c r="AA759" i="16"/>
  <c r="Z759" i="16"/>
  <c r="M673" i="13"/>
  <c r="S673" i="13" s="1"/>
  <c r="Z673" i="13" s="1"/>
  <c r="W673" i="13"/>
  <c r="X673" i="13"/>
  <c r="V673" i="13"/>
  <c r="R673" i="13"/>
  <c r="T673" i="13"/>
  <c r="AA673" i="13" s="1"/>
  <c r="H760" i="16" l="1"/>
  <c r="C760" i="16"/>
  <c r="I760" i="16"/>
  <c r="D760" i="16"/>
  <c r="G760" i="16"/>
  <c r="B760" i="16"/>
  <c r="Y673" i="13"/>
  <c r="I674" i="13"/>
  <c r="D674" i="13"/>
  <c r="C674" i="13"/>
  <c r="H674" i="13"/>
  <c r="P760" i="16" l="1"/>
  <c r="Q760" i="16"/>
  <c r="AB759" i="16"/>
  <c r="E760" i="16"/>
  <c r="F760" i="16"/>
  <c r="J760" i="16"/>
  <c r="L760" i="16" s="1"/>
  <c r="P674" i="13"/>
  <c r="Q674" i="13"/>
  <c r="AB673" i="13"/>
  <c r="G674" i="13"/>
  <c r="J674" i="13" s="1"/>
  <c r="L674" i="13" s="1"/>
  <c r="B674" i="13"/>
  <c r="K760" i="16" l="1"/>
  <c r="K674" i="13"/>
  <c r="E674" i="13"/>
  <c r="F674" i="13"/>
  <c r="M760" i="16" l="1"/>
  <c r="N760" i="16"/>
  <c r="O760" i="16" s="1"/>
  <c r="N674" i="13"/>
  <c r="O674" i="13" s="1"/>
  <c r="M674" i="13"/>
  <c r="V760" i="16" l="1"/>
  <c r="X760" i="16"/>
  <c r="W760" i="16"/>
  <c r="S760" i="16"/>
  <c r="T760" i="16"/>
  <c r="R760" i="16"/>
  <c r="W674" i="13"/>
  <c r="X674" i="13"/>
  <c r="V674" i="13"/>
  <c r="T674" i="13"/>
  <c r="R674" i="13"/>
  <c r="Y674" i="13" s="1"/>
  <c r="S674" i="13"/>
  <c r="Z674" i="13" s="1"/>
  <c r="Z760" i="16" l="1"/>
  <c r="C761" i="16"/>
  <c r="H761" i="16"/>
  <c r="AA760" i="16"/>
  <c r="Y760" i="16"/>
  <c r="AA674" i="13"/>
  <c r="C675" i="13"/>
  <c r="H675" i="13"/>
  <c r="G675" i="13"/>
  <c r="B675" i="13"/>
  <c r="B761" i="16" l="1"/>
  <c r="G761" i="16"/>
  <c r="I761" i="16"/>
  <c r="D761" i="16"/>
  <c r="F761" i="16"/>
  <c r="E675" i="13"/>
  <c r="F675" i="13"/>
  <c r="D675" i="13"/>
  <c r="I675" i="13"/>
  <c r="Q761" i="16" l="1"/>
  <c r="P761" i="16"/>
  <c r="AB760" i="16"/>
  <c r="J761" i="16"/>
  <c r="L761" i="16" s="1"/>
  <c r="E761" i="16"/>
  <c r="Q675" i="13"/>
  <c r="P675" i="13"/>
  <c r="AB674" i="13"/>
  <c r="J675" i="13"/>
  <c r="L675" i="13" s="1"/>
  <c r="K761" i="16" l="1"/>
  <c r="K675" i="13"/>
  <c r="N761" i="16" l="1"/>
  <c r="O761" i="16" s="1"/>
  <c r="M761" i="16"/>
  <c r="N675" i="13"/>
  <c r="O675" i="13" s="1"/>
  <c r="M675" i="13"/>
  <c r="T761" i="16" l="1"/>
  <c r="S761" i="16"/>
  <c r="R761" i="16"/>
  <c r="V761" i="16"/>
  <c r="W761" i="16"/>
  <c r="Z761" i="16" s="1"/>
  <c r="X761" i="16"/>
  <c r="AA761" i="16" s="1"/>
  <c r="W675" i="13"/>
  <c r="V675" i="13"/>
  <c r="X675" i="13"/>
  <c r="S675" i="13"/>
  <c r="T675" i="13"/>
  <c r="AA675" i="13" s="1"/>
  <c r="R675" i="13"/>
  <c r="Y675" i="13" s="1"/>
  <c r="Y761" i="16" l="1"/>
  <c r="G762" i="16" s="1"/>
  <c r="B762" i="16"/>
  <c r="I762" i="16"/>
  <c r="D762" i="16"/>
  <c r="H762" i="16"/>
  <c r="C762" i="16"/>
  <c r="Z675" i="13"/>
  <c r="B676" i="13"/>
  <c r="G676" i="13"/>
  <c r="I676" i="13"/>
  <c r="D676" i="13"/>
  <c r="P762" i="16" l="1"/>
  <c r="Q762" i="16"/>
  <c r="AB761" i="16"/>
  <c r="E762" i="16"/>
  <c r="F762" i="16"/>
  <c r="J762" i="16"/>
  <c r="L762" i="16" s="1"/>
  <c r="Q676" i="13"/>
  <c r="P676" i="13"/>
  <c r="AB675" i="13"/>
  <c r="H676" i="13"/>
  <c r="C676" i="13"/>
  <c r="E676" i="13" s="1"/>
  <c r="K762" i="16" l="1"/>
  <c r="J676" i="13"/>
  <c r="F676" i="13"/>
  <c r="N762" i="16" l="1"/>
  <c r="O762" i="16" s="1"/>
  <c r="M762" i="16"/>
  <c r="L676" i="13"/>
  <c r="K676" i="13"/>
  <c r="S762" i="16" l="1"/>
  <c r="R762" i="16"/>
  <c r="T762" i="16"/>
  <c r="V762" i="16"/>
  <c r="X762" i="16"/>
  <c r="W762" i="16"/>
  <c r="Z762" i="16" s="1"/>
  <c r="N676" i="13"/>
  <c r="O676" i="13" s="1"/>
  <c r="M676" i="13"/>
  <c r="AA762" i="16" l="1"/>
  <c r="C763" i="16"/>
  <c r="H763" i="16"/>
  <c r="Y762" i="16"/>
  <c r="W676" i="13"/>
  <c r="V676" i="13"/>
  <c r="X676" i="13"/>
  <c r="S676" i="13"/>
  <c r="R676" i="13"/>
  <c r="T676" i="13"/>
  <c r="B763" i="16" l="1"/>
  <c r="F763" i="16" s="1"/>
  <c r="G763" i="16"/>
  <c r="I763" i="16"/>
  <c r="D763" i="16"/>
  <c r="Z676" i="13"/>
  <c r="AA676" i="13"/>
  <c r="Y676" i="13"/>
  <c r="P763" i="16" l="1"/>
  <c r="Q763" i="16"/>
  <c r="AB762" i="16"/>
  <c r="J763" i="16"/>
  <c r="L763" i="16" s="1"/>
  <c r="E763" i="16"/>
  <c r="B677" i="13"/>
  <c r="G677" i="13"/>
  <c r="I677" i="13"/>
  <c r="D677" i="13"/>
  <c r="H677" i="13"/>
  <c r="C677" i="13"/>
  <c r="K763" i="16" l="1"/>
  <c r="Q677" i="13"/>
  <c r="P677" i="13"/>
  <c r="AB676" i="13"/>
  <c r="F677" i="13"/>
  <c r="J677" i="13"/>
  <c r="L677" i="13" s="1"/>
  <c r="E677" i="13"/>
  <c r="N763" i="16" l="1"/>
  <c r="O763" i="16" s="1"/>
  <c r="M763" i="16"/>
  <c r="K677" i="13"/>
  <c r="S763" i="16" l="1"/>
  <c r="R763" i="16"/>
  <c r="T763" i="16"/>
  <c r="W763" i="16"/>
  <c r="X763" i="16"/>
  <c r="V763" i="16"/>
  <c r="N677" i="13"/>
  <c r="O677" i="13" s="1"/>
  <c r="M677" i="13"/>
  <c r="AA763" i="16" l="1"/>
  <c r="Y763" i="16"/>
  <c r="Z763" i="16"/>
  <c r="V677" i="13"/>
  <c r="W677" i="13"/>
  <c r="X677" i="13"/>
  <c r="T677" i="13"/>
  <c r="R677" i="13"/>
  <c r="Y677" i="13" s="1"/>
  <c r="S677" i="13"/>
  <c r="Z677" i="13" s="1"/>
  <c r="AA677" i="13" l="1"/>
  <c r="C764" i="16"/>
  <c r="H764" i="16"/>
  <c r="G764" i="16"/>
  <c r="B764" i="16"/>
  <c r="I764" i="16"/>
  <c r="D764" i="16"/>
  <c r="G678" i="13"/>
  <c r="B678" i="13"/>
  <c r="I678" i="13"/>
  <c r="D678" i="13"/>
  <c r="H678" i="13"/>
  <c r="C678" i="13"/>
  <c r="F678" i="13" s="1"/>
  <c r="J764" i="16" l="1"/>
  <c r="L764" i="16" s="1"/>
  <c r="P764" i="16"/>
  <c r="Q764" i="16"/>
  <c r="K764" i="16"/>
  <c r="AB763" i="16"/>
  <c r="E764" i="16"/>
  <c r="F764" i="16"/>
  <c r="Q678" i="13"/>
  <c r="P678" i="13"/>
  <c r="AB677" i="13"/>
  <c r="E678" i="13"/>
  <c r="J678" i="13"/>
  <c r="L678" i="13" s="1"/>
  <c r="N764" i="16" l="1"/>
  <c r="O764" i="16" s="1"/>
  <c r="M764" i="16"/>
  <c r="K678" i="13"/>
  <c r="T764" i="16" l="1"/>
  <c r="R764" i="16"/>
  <c r="S764" i="16"/>
  <c r="X764" i="16"/>
  <c r="V764" i="16"/>
  <c r="W764" i="16"/>
  <c r="N678" i="13"/>
  <c r="O678" i="13" s="1"/>
  <c r="M678" i="13"/>
  <c r="Y764" i="16" l="1"/>
  <c r="AA764" i="16"/>
  <c r="Z764" i="16"/>
  <c r="V678" i="13"/>
  <c r="X678" i="13"/>
  <c r="W678" i="13"/>
  <c r="R678" i="13"/>
  <c r="T678" i="13"/>
  <c r="S678" i="13"/>
  <c r="H765" i="16" l="1"/>
  <c r="C765" i="16"/>
  <c r="D765" i="16"/>
  <c r="I765" i="16"/>
  <c r="B765" i="16"/>
  <c r="G765" i="16"/>
  <c r="Z678" i="13"/>
  <c r="H679" i="13" s="1"/>
  <c r="AA678" i="13"/>
  <c r="I679" i="13" s="1"/>
  <c r="Y678" i="13"/>
  <c r="D679" i="13" l="1"/>
  <c r="C679" i="13"/>
  <c r="Q765" i="16"/>
  <c r="P765" i="16"/>
  <c r="AB764" i="16"/>
  <c r="J765" i="16"/>
  <c r="L765" i="16" s="1"/>
  <c r="F765" i="16"/>
  <c r="E765" i="16"/>
  <c r="P679" i="13"/>
  <c r="Q679" i="13"/>
  <c r="AB678" i="13"/>
  <c r="B679" i="13"/>
  <c r="F679" i="13" s="1"/>
  <c r="G679" i="13"/>
  <c r="K765" i="16" l="1"/>
  <c r="J679" i="13"/>
  <c r="E679" i="13"/>
  <c r="N765" i="16" l="1"/>
  <c r="O765" i="16" s="1"/>
  <c r="M765" i="16"/>
  <c r="L679" i="13"/>
  <c r="K679" i="13"/>
  <c r="R765" i="16" l="1"/>
  <c r="S765" i="16"/>
  <c r="T765" i="16"/>
  <c r="V765" i="16"/>
  <c r="Y765" i="16" s="1"/>
  <c r="X765" i="16"/>
  <c r="AA765" i="16" s="1"/>
  <c r="W765" i="16"/>
  <c r="N679" i="13"/>
  <c r="O679" i="13" s="1"/>
  <c r="M679" i="13"/>
  <c r="G766" i="16" l="1"/>
  <c r="B766" i="16"/>
  <c r="Z765" i="16"/>
  <c r="I766" i="16"/>
  <c r="D766" i="16"/>
  <c r="T679" i="13"/>
  <c r="S679" i="13"/>
  <c r="R679" i="13"/>
  <c r="X679" i="13"/>
  <c r="V679" i="13"/>
  <c r="W679" i="13"/>
  <c r="Z679" i="13" s="1"/>
  <c r="P766" i="16" l="1"/>
  <c r="Q766" i="16"/>
  <c r="AB765" i="16"/>
  <c r="H766" i="16"/>
  <c r="C766" i="16"/>
  <c r="E766" i="16"/>
  <c r="J766" i="16"/>
  <c r="L766" i="16" s="1"/>
  <c r="Y679" i="13"/>
  <c r="G680" i="13" s="1"/>
  <c r="H680" i="13"/>
  <c r="C680" i="13"/>
  <c r="B680" i="13"/>
  <c r="AA679" i="13"/>
  <c r="K766" i="16" l="1"/>
  <c r="F766" i="16"/>
  <c r="E680" i="13"/>
  <c r="F680" i="13"/>
  <c r="I680" i="13"/>
  <c r="J680" i="13" s="1"/>
  <c r="L680" i="13" s="1"/>
  <c r="D680" i="13"/>
  <c r="M766" i="16" l="1"/>
  <c r="N766" i="16"/>
  <c r="O766" i="16" s="1"/>
  <c r="P680" i="13"/>
  <c r="Q680" i="13"/>
  <c r="K680" i="13"/>
  <c r="AB679" i="13"/>
  <c r="W766" i="16" l="1"/>
  <c r="V766" i="16"/>
  <c r="X766" i="16"/>
  <c r="R766" i="16"/>
  <c r="S766" i="16"/>
  <c r="T766" i="16"/>
  <c r="N680" i="13"/>
  <c r="O680" i="13" s="1"/>
  <c r="M680" i="13"/>
  <c r="Y766" i="16" l="1"/>
  <c r="AA766" i="16"/>
  <c r="G767" i="16"/>
  <c r="B767" i="16"/>
  <c r="Z766" i="16"/>
  <c r="W680" i="13"/>
  <c r="V680" i="13"/>
  <c r="X680" i="13"/>
  <c r="T680" i="13"/>
  <c r="S680" i="13"/>
  <c r="R680" i="13"/>
  <c r="Y680" i="13" l="1"/>
  <c r="Z680" i="13"/>
  <c r="H767" i="16"/>
  <c r="J767" i="16" s="1"/>
  <c r="L767" i="16" s="1"/>
  <c r="C767" i="16"/>
  <c r="E767" i="16" s="1"/>
  <c r="I767" i="16"/>
  <c r="D767" i="16"/>
  <c r="AA680" i="13"/>
  <c r="I681" i="13" s="1"/>
  <c r="G681" i="13"/>
  <c r="B681" i="13"/>
  <c r="C681" i="13"/>
  <c r="H681" i="13"/>
  <c r="D681" i="13" l="1"/>
  <c r="Q767" i="16"/>
  <c r="P767" i="16"/>
  <c r="K767" i="16"/>
  <c r="AB766" i="16"/>
  <c r="F767" i="16"/>
  <c r="E681" i="13"/>
  <c r="J681" i="13"/>
  <c r="L681" i="13" s="1"/>
  <c r="P681" i="13"/>
  <c r="Q681" i="13"/>
  <c r="AB680" i="13"/>
  <c r="F681" i="13"/>
  <c r="K681" i="13" l="1"/>
  <c r="M767" i="16"/>
  <c r="N767" i="16"/>
  <c r="O767" i="16" s="1"/>
  <c r="N681" i="13"/>
  <c r="O681" i="13" s="1"/>
  <c r="M681" i="13"/>
  <c r="W767" i="16" l="1"/>
  <c r="V767" i="16"/>
  <c r="X767" i="16"/>
  <c r="S767" i="16"/>
  <c r="R767" i="16"/>
  <c r="T767" i="16"/>
  <c r="W681" i="13"/>
  <c r="V681" i="13"/>
  <c r="X681" i="13"/>
  <c r="AA681" i="13" s="1"/>
  <c r="R681" i="13"/>
  <c r="T681" i="13"/>
  <c r="S681" i="13"/>
  <c r="Z681" i="13" s="1"/>
  <c r="Z767" i="16" l="1"/>
  <c r="AA767" i="16"/>
  <c r="Y767" i="16"/>
  <c r="C768" i="16"/>
  <c r="H768" i="16"/>
  <c r="Y681" i="13"/>
  <c r="B682" i="13" s="1"/>
  <c r="I682" i="13"/>
  <c r="D682" i="13"/>
  <c r="G682" i="13"/>
  <c r="H682" i="13"/>
  <c r="C682" i="13"/>
  <c r="G768" i="16" l="1"/>
  <c r="B768" i="16"/>
  <c r="F768" i="16" s="1"/>
  <c r="I768" i="16"/>
  <c r="D768" i="16"/>
  <c r="J682" i="13"/>
  <c r="L682" i="13" s="1"/>
  <c r="E682" i="13"/>
  <c r="F682" i="13"/>
  <c r="Q682" i="13"/>
  <c r="P682" i="13"/>
  <c r="K682" i="13"/>
  <c r="AB681" i="13"/>
  <c r="J768" i="16" l="1"/>
  <c r="L768" i="16" s="1"/>
  <c r="P768" i="16"/>
  <c r="Q768" i="16"/>
  <c r="K768" i="16"/>
  <c r="AB767" i="16"/>
  <c r="E768" i="16"/>
  <c r="N682" i="13"/>
  <c r="O682" i="13" s="1"/>
  <c r="M682" i="13"/>
  <c r="N768" i="16" l="1"/>
  <c r="O768" i="16" s="1"/>
  <c r="M768" i="16"/>
  <c r="V682" i="13"/>
  <c r="X682" i="13"/>
  <c r="W682" i="13"/>
  <c r="R682" i="13"/>
  <c r="Y682" i="13" s="1"/>
  <c r="T682" i="13"/>
  <c r="S682" i="13"/>
  <c r="R768" i="16" l="1"/>
  <c r="S768" i="16"/>
  <c r="T768" i="16"/>
  <c r="V768" i="16"/>
  <c r="W768" i="16"/>
  <c r="X768" i="16"/>
  <c r="Z682" i="13"/>
  <c r="AA682" i="13"/>
  <c r="I683" i="13" s="1"/>
  <c r="G683" i="13"/>
  <c r="B683" i="13"/>
  <c r="H683" i="13"/>
  <c r="C683" i="13"/>
  <c r="D683" i="13" l="1"/>
  <c r="AA768" i="16"/>
  <c r="Z768" i="16"/>
  <c r="Y768" i="16"/>
  <c r="F683" i="13"/>
  <c r="E683" i="13"/>
  <c r="P683" i="13"/>
  <c r="Q683" i="13"/>
  <c r="AB682" i="13"/>
  <c r="J683" i="13"/>
  <c r="L683" i="13" s="1"/>
  <c r="G769" i="16" l="1"/>
  <c r="B769" i="16"/>
  <c r="H769" i="16"/>
  <c r="C769" i="16"/>
  <c r="I769" i="16"/>
  <c r="D769" i="16"/>
  <c r="K683" i="13"/>
  <c r="F769" i="16" l="1"/>
  <c r="Q769" i="16"/>
  <c r="P769" i="16"/>
  <c r="AB768" i="16"/>
  <c r="E769" i="16"/>
  <c r="J769" i="16"/>
  <c r="L769" i="16" s="1"/>
  <c r="N683" i="13"/>
  <c r="O683" i="13" s="1"/>
  <c r="M683" i="13"/>
  <c r="K769" i="16" l="1"/>
  <c r="T683" i="13"/>
  <c r="R683" i="13"/>
  <c r="S683" i="13"/>
  <c r="X683" i="13"/>
  <c r="W683" i="13"/>
  <c r="V683" i="13"/>
  <c r="M769" i="16" l="1"/>
  <c r="N769" i="16"/>
  <c r="O769" i="16" s="1"/>
  <c r="Z683" i="13"/>
  <c r="Y683" i="13"/>
  <c r="AA683" i="13"/>
  <c r="W769" i="16" l="1"/>
  <c r="V769" i="16"/>
  <c r="X769" i="16"/>
  <c r="R769" i="16"/>
  <c r="T769" i="16"/>
  <c r="S769" i="16"/>
  <c r="I684" i="13"/>
  <c r="D684" i="13"/>
  <c r="B684" i="13"/>
  <c r="G684" i="13"/>
  <c r="C684" i="13"/>
  <c r="H684" i="13"/>
  <c r="Y769" i="16" l="1"/>
  <c r="AA769" i="16"/>
  <c r="G770" i="16"/>
  <c r="B770" i="16"/>
  <c r="Z769" i="16"/>
  <c r="J684" i="13"/>
  <c r="L684" i="13" s="1"/>
  <c r="E684" i="13"/>
  <c r="Q684" i="13"/>
  <c r="P684" i="13"/>
  <c r="K684" i="13"/>
  <c r="AB683" i="13"/>
  <c r="F684" i="13"/>
  <c r="C770" i="16" l="1"/>
  <c r="E770" i="16" s="1"/>
  <c r="H770" i="16"/>
  <c r="D770" i="16"/>
  <c r="I770" i="16"/>
  <c r="J770" i="16" s="1"/>
  <c r="L770" i="16" s="1"/>
  <c r="N684" i="13"/>
  <c r="O684" i="13" s="1"/>
  <c r="M684" i="13"/>
  <c r="P770" i="16" l="1"/>
  <c r="Q770" i="16"/>
  <c r="K770" i="16"/>
  <c r="AB769" i="16"/>
  <c r="F770" i="16"/>
  <c r="W684" i="13"/>
  <c r="V684" i="13"/>
  <c r="X684" i="13"/>
  <c r="R684" i="13"/>
  <c r="S684" i="13"/>
  <c r="Z684" i="13" s="1"/>
  <c r="T684" i="13"/>
  <c r="N770" i="16" l="1"/>
  <c r="O770" i="16" s="1"/>
  <c r="M770" i="16"/>
  <c r="AA684" i="13"/>
  <c r="Y684" i="13"/>
  <c r="H685" i="13"/>
  <c r="C685" i="13"/>
  <c r="I685" i="13"/>
  <c r="D685" i="13"/>
  <c r="S770" i="16" l="1"/>
  <c r="R770" i="16"/>
  <c r="T770" i="16"/>
  <c r="V770" i="16"/>
  <c r="X770" i="16"/>
  <c r="W770" i="16"/>
  <c r="Q685" i="13"/>
  <c r="P685" i="13"/>
  <c r="AB684" i="13"/>
  <c r="G685" i="13"/>
  <c r="B685" i="13"/>
  <c r="Y770" i="16" l="1"/>
  <c r="AA770" i="16"/>
  <c r="I771" i="16" s="1"/>
  <c r="G771" i="16"/>
  <c r="B771" i="16"/>
  <c r="D771" i="16"/>
  <c r="Z770" i="16"/>
  <c r="E685" i="13"/>
  <c r="J685" i="13"/>
  <c r="F685" i="13"/>
  <c r="P771" i="16" l="1"/>
  <c r="Q771" i="16"/>
  <c r="AB770" i="16"/>
  <c r="C771" i="16"/>
  <c r="H771" i="16"/>
  <c r="J771" i="16" s="1"/>
  <c r="L685" i="13"/>
  <c r="K685" i="13"/>
  <c r="L771" i="16" l="1"/>
  <c r="K771" i="16"/>
  <c r="F771" i="16"/>
  <c r="E771" i="16"/>
  <c r="N685" i="13"/>
  <c r="O685" i="13" s="1"/>
  <c r="M685" i="13"/>
  <c r="M771" i="16" l="1"/>
  <c r="N771" i="16"/>
  <c r="O771" i="16" s="1"/>
  <c r="W685" i="13"/>
  <c r="X685" i="13"/>
  <c r="V685" i="13"/>
  <c r="T685" i="13"/>
  <c r="S685" i="13"/>
  <c r="R685" i="13"/>
  <c r="X771" i="16" l="1"/>
  <c r="V771" i="16"/>
  <c r="W771" i="16"/>
  <c r="R771" i="16"/>
  <c r="S771" i="16"/>
  <c r="T771" i="16"/>
  <c r="AA771" i="16" s="1"/>
  <c r="Y685" i="13"/>
  <c r="B686" i="13" s="1"/>
  <c r="Z685" i="13"/>
  <c r="AA685" i="13"/>
  <c r="G686" i="13"/>
  <c r="Z771" i="16" l="1"/>
  <c r="Y771" i="16"/>
  <c r="I772" i="16"/>
  <c r="D772" i="16"/>
  <c r="H772" i="16"/>
  <c r="C772" i="16"/>
  <c r="I686" i="13"/>
  <c r="D686" i="13"/>
  <c r="C686" i="13"/>
  <c r="H686" i="13"/>
  <c r="P772" i="16" l="1"/>
  <c r="Q772" i="16"/>
  <c r="AB771" i="16"/>
  <c r="B772" i="16"/>
  <c r="G772" i="16"/>
  <c r="F686" i="13"/>
  <c r="E686" i="13"/>
  <c r="P686" i="13"/>
  <c r="Q686" i="13"/>
  <c r="AB685" i="13"/>
  <c r="J686" i="13"/>
  <c r="L686" i="13" s="1"/>
  <c r="J772" i="16" l="1"/>
  <c r="E772" i="16"/>
  <c r="F772" i="16"/>
  <c r="K686" i="13"/>
  <c r="L772" i="16" l="1"/>
  <c r="K772" i="16"/>
  <c r="N686" i="13"/>
  <c r="O686" i="13" s="1"/>
  <c r="M686" i="13"/>
  <c r="N772" i="16" l="1"/>
  <c r="O772" i="16" s="1"/>
  <c r="M772" i="16"/>
  <c r="X686" i="13"/>
  <c r="W686" i="13"/>
  <c r="V686" i="13"/>
  <c r="T686" i="13"/>
  <c r="S686" i="13"/>
  <c r="R686" i="13"/>
  <c r="Y686" i="13" s="1"/>
  <c r="S772" i="16" l="1"/>
  <c r="R772" i="16"/>
  <c r="T772" i="16"/>
  <c r="W772" i="16"/>
  <c r="X772" i="16"/>
  <c r="V772" i="16"/>
  <c r="Z686" i="13"/>
  <c r="AA686" i="13"/>
  <c r="G687" i="13"/>
  <c r="B687" i="13"/>
  <c r="H687" i="13"/>
  <c r="C687" i="13"/>
  <c r="AA772" i="16" l="1"/>
  <c r="Y772" i="16"/>
  <c r="Z772" i="16"/>
  <c r="F687" i="13"/>
  <c r="E687" i="13"/>
  <c r="D687" i="13"/>
  <c r="I687" i="13"/>
  <c r="J687" i="13" s="1"/>
  <c r="L687" i="13" s="1"/>
  <c r="H773" i="16" l="1"/>
  <c r="C773" i="16"/>
  <c r="G773" i="16"/>
  <c r="B773" i="16"/>
  <c r="D773" i="16"/>
  <c r="I773" i="16"/>
  <c r="P687" i="13"/>
  <c r="Q687" i="13"/>
  <c r="K687" i="13"/>
  <c r="AB686" i="13"/>
  <c r="E773" i="16" l="1"/>
  <c r="J773" i="16"/>
  <c r="L773" i="16" s="1"/>
  <c r="F773" i="16"/>
  <c r="K773" i="16"/>
  <c r="P773" i="16"/>
  <c r="Q773" i="16"/>
  <c r="AB772" i="16"/>
  <c r="N687" i="13"/>
  <c r="O687" i="13" s="1"/>
  <c r="M687" i="13"/>
  <c r="M773" i="16" l="1"/>
  <c r="N773" i="16"/>
  <c r="O773" i="16" s="1"/>
  <c r="V687" i="13"/>
  <c r="W687" i="13"/>
  <c r="X687" i="13"/>
  <c r="S687" i="13"/>
  <c r="R687" i="13"/>
  <c r="Y687" i="13" s="1"/>
  <c r="T687" i="13"/>
  <c r="X773" i="16" l="1"/>
  <c r="V773" i="16"/>
  <c r="W773" i="16"/>
  <c r="T773" i="16"/>
  <c r="R773" i="16"/>
  <c r="Y773" i="16" s="1"/>
  <c r="S773" i="16"/>
  <c r="AA687" i="13"/>
  <c r="I688" i="13" s="1"/>
  <c r="Z687" i="13"/>
  <c r="G688" i="13"/>
  <c r="B688" i="13"/>
  <c r="D688" i="13" l="1"/>
  <c r="AA773" i="16"/>
  <c r="G774" i="16"/>
  <c r="B774" i="16"/>
  <c r="Z773" i="16"/>
  <c r="I774" i="16"/>
  <c r="D774" i="16"/>
  <c r="P688" i="13"/>
  <c r="Q688" i="13"/>
  <c r="AB687" i="13"/>
  <c r="C688" i="13"/>
  <c r="F688" i="13" s="1"/>
  <c r="H688" i="13"/>
  <c r="H774" i="16" l="1"/>
  <c r="C774" i="16"/>
  <c r="E774" i="16" s="1"/>
  <c r="P774" i="16"/>
  <c r="Q774" i="16"/>
  <c r="AB773" i="16"/>
  <c r="J774" i="16"/>
  <c r="L774" i="16" s="1"/>
  <c r="E688" i="13"/>
  <c r="J688" i="13"/>
  <c r="K774" i="16" l="1"/>
  <c r="F774" i="16"/>
  <c r="L688" i="13"/>
  <c r="K688" i="13"/>
  <c r="N774" i="16" l="1"/>
  <c r="O774" i="16" s="1"/>
  <c r="M774" i="16"/>
  <c r="N688" i="13"/>
  <c r="O688" i="13" s="1"/>
  <c r="M688" i="13"/>
  <c r="S774" i="16" l="1"/>
  <c r="R774" i="16"/>
  <c r="T774" i="16"/>
  <c r="X774" i="16"/>
  <c r="AA774" i="16" s="1"/>
  <c r="W774" i="16"/>
  <c r="Z774" i="16" s="1"/>
  <c r="V774" i="16"/>
  <c r="V688" i="13"/>
  <c r="X688" i="13"/>
  <c r="W688" i="13"/>
  <c r="T688" i="13"/>
  <c r="R688" i="13"/>
  <c r="Y688" i="13" s="1"/>
  <c r="S688" i="13"/>
  <c r="I775" i="16" l="1"/>
  <c r="D775" i="16"/>
  <c r="Y774" i="16"/>
  <c r="C775" i="16"/>
  <c r="H775" i="16"/>
  <c r="AA688" i="13"/>
  <c r="Z688" i="13"/>
  <c r="B689" i="13"/>
  <c r="G689" i="13"/>
  <c r="B775" i="16" l="1"/>
  <c r="G775" i="16"/>
  <c r="P775" i="16"/>
  <c r="Q775" i="16"/>
  <c r="AB774" i="16"/>
  <c r="C689" i="13"/>
  <c r="H689" i="13"/>
  <c r="I689" i="13"/>
  <c r="D689" i="13"/>
  <c r="J775" i="16" l="1"/>
  <c r="F775" i="16"/>
  <c r="E775" i="16"/>
  <c r="J689" i="13"/>
  <c r="L689" i="13" s="1"/>
  <c r="F689" i="13"/>
  <c r="P689" i="13"/>
  <c r="Q689" i="13"/>
  <c r="K689" i="13"/>
  <c r="AB688" i="13"/>
  <c r="E689" i="13"/>
  <c r="L775" i="16" l="1"/>
  <c r="K775" i="16"/>
  <c r="N689" i="13"/>
  <c r="O689" i="13" s="1"/>
  <c r="M689" i="13"/>
  <c r="M775" i="16" l="1"/>
  <c r="N775" i="16"/>
  <c r="O775" i="16" s="1"/>
  <c r="W689" i="13"/>
  <c r="X689" i="13"/>
  <c r="V689" i="13"/>
  <c r="T689" i="13"/>
  <c r="S689" i="13"/>
  <c r="R689" i="13"/>
  <c r="X775" i="16" l="1"/>
  <c r="V775" i="16"/>
  <c r="W775" i="16"/>
  <c r="Z775" i="16" s="1"/>
  <c r="S775" i="16"/>
  <c r="R775" i="16"/>
  <c r="Y775" i="16" s="1"/>
  <c r="T775" i="16"/>
  <c r="AA775" i="16" s="1"/>
  <c r="AA689" i="13"/>
  <c r="I690" i="13" s="1"/>
  <c r="Z689" i="13"/>
  <c r="Y689" i="13"/>
  <c r="D690" i="13" l="1"/>
  <c r="C776" i="16"/>
  <c r="H776" i="16"/>
  <c r="D776" i="16"/>
  <c r="I776" i="16"/>
  <c r="B776" i="16"/>
  <c r="G776" i="16"/>
  <c r="AB689" i="13"/>
  <c r="Q690" i="13"/>
  <c r="P690" i="13"/>
  <c r="B690" i="13"/>
  <c r="G690" i="13"/>
  <c r="H690" i="13"/>
  <c r="C690" i="13"/>
  <c r="P776" i="16" l="1"/>
  <c r="Q776" i="16"/>
  <c r="AB775" i="16"/>
  <c r="J776" i="16"/>
  <c r="L776" i="16" s="1"/>
  <c r="E776" i="16"/>
  <c r="F776" i="16"/>
  <c r="F690" i="13"/>
  <c r="J690" i="13"/>
  <c r="L690" i="13" s="1"/>
  <c r="E690" i="13"/>
  <c r="K690" i="13" l="1"/>
  <c r="K776" i="16"/>
  <c r="N690" i="13"/>
  <c r="O690" i="13" s="1"/>
  <c r="M690" i="13"/>
  <c r="N776" i="16" l="1"/>
  <c r="O776" i="16" s="1"/>
  <c r="M776" i="16"/>
  <c r="X690" i="13"/>
  <c r="V690" i="13"/>
  <c r="W690" i="13"/>
  <c r="S690" i="13"/>
  <c r="T690" i="13"/>
  <c r="AA690" i="13" s="1"/>
  <c r="R690" i="13"/>
  <c r="Y690" i="13" s="1"/>
  <c r="S776" i="16" l="1"/>
  <c r="R776" i="16"/>
  <c r="T776" i="16"/>
  <c r="V776" i="16"/>
  <c r="W776" i="16"/>
  <c r="X776" i="16"/>
  <c r="Z690" i="13"/>
  <c r="G691" i="13"/>
  <c r="B691" i="13"/>
  <c r="D691" i="13"/>
  <c r="I691" i="13"/>
  <c r="AA776" i="16" l="1"/>
  <c r="Y776" i="16"/>
  <c r="Z776" i="16"/>
  <c r="Q691" i="13"/>
  <c r="P691" i="13"/>
  <c r="AB690" i="13"/>
  <c r="C691" i="13"/>
  <c r="E691" i="13" s="1"/>
  <c r="H691" i="13"/>
  <c r="J691" i="13" s="1"/>
  <c r="H777" i="16" l="1"/>
  <c r="C777" i="16"/>
  <c r="G777" i="16"/>
  <c r="B777" i="16"/>
  <c r="I777" i="16"/>
  <c r="D777" i="16"/>
  <c r="L691" i="13"/>
  <c r="K691" i="13"/>
  <c r="F691" i="13"/>
  <c r="E777" i="16" l="1"/>
  <c r="J777" i="16"/>
  <c r="L777" i="16" s="1"/>
  <c r="F777" i="16"/>
  <c r="P777" i="16"/>
  <c r="Q777" i="16"/>
  <c r="K777" i="16"/>
  <c r="AB776" i="16"/>
  <c r="N691" i="13"/>
  <c r="O691" i="13" s="1"/>
  <c r="M691" i="13"/>
  <c r="M777" i="16" l="1"/>
  <c r="N777" i="16"/>
  <c r="O777" i="16" s="1"/>
  <c r="R691" i="13"/>
  <c r="T691" i="13"/>
  <c r="S691" i="13"/>
  <c r="V691" i="13"/>
  <c r="X691" i="13"/>
  <c r="W691" i="13"/>
  <c r="X777" i="16" l="1"/>
  <c r="V777" i="16"/>
  <c r="W777" i="16"/>
  <c r="S777" i="16"/>
  <c r="T777" i="16"/>
  <c r="AA777" i="16" s="1"/>
  <c r="R777" i="16"/>
  <c r="Y777" i="16" s="1"/>
  <c r="Z691" i="13"/>
  <c r="AA691" i="13"/>
  <c r="Y691" i="13"/>
  <c r="Z777" i="16" l="1"/>
  <c r="C778" i="16"/>
  <c r="H778" i="16"/>
  <c r="B778" i="16"/>
  <c r="G778" i="16"/>
  <c r="I778" i="16"/>
  <c r="D778" i="16"/>
  <c r="B692" i="13"/>
  <c r="G692" i="13"/>
  <c r="I692" i="13"/>
  <c r="D692" i="13"/>
  <c r="H692" i="13"/>
  <c r="C692" i="13"/>
  <c r="Q778" i="16" l="1"/>
  <c r="P778" i="16"/>
  <c r="AB777" i="16"/>
  <c r="J778" i="16"/>
  <c r="L778" i="16" s="1"/>
  <c r="E778" i="16"/>
  <c r="F778" i="16"/>
  <c r="Q692" i="13"/>
  <c r="P692" i="13"/>
  <c r="AB691" i="13"/>
  <c r="F692" i="13"/>
  <c r="J692" i="13"/>
  <c r="L692" i="13" s="1"/>
  <c r="E692" i="13"/>
  <c r="K778" i="16" l="1"/>
  <c r="K692" i="13"/>
  <c r="M778" i="16" l="1"/>
  <c r="N778" i="16"/>
  <c r="O778" i="16" s="1"/>
  <c r="N692" i="13"/>
  <c r="O692" i="13" s="1"/>
  <c r="M692" i="13"/>
  <c r="X778" i="16" l="1"/>
  <c r="W778" i="16"/>
  <c r="V778" i="16"/>
  <c r="Y778" i="16" s="1"/>
  <c r="S778" i="16"/>
  <c r="R778" i="16"/>
  <c r="T778" i="16"/>
  <c r="X692" i="13"/>
  <c r="V692" i="13"/>
  <c r="W692" i="13"/>
  <c r="R692" i="13"/>
  <c r="S692" i="13"/>
  <c r="T692" i="13"/>
  <c r="B779" i="16" l="1"/>
  <c r="G779" i="16"/>
  <c r="Z778" i="16"/>
  <c r="AA778" i="16"/>
  <c r="Z692" i="13"/>
  <c r="H693" i="13"/>
  <c r="C693" i="13"/>
  <c r="Y692" i="13"/>
  <c r="AA692" i="13"/>
  <c r="C779" i="16" l="1"/>
  <c r="H779" i="16"/>
  <c r="J779" i="16"/>
  <c r="L779" i="16" s="1"/>
  <c r="D779" i="16"/>
  <c r="I779" i="16"/>
  <c r="E779" i="16"/>
  <c r="D693" i="13"/>
  <c r="I693" i="13"/>
  <c r="B693" i="13"/>
  <c r="G693" i="13"/>
  <c r="P779" i="16" l="1"/>
  <c r="K779" i="16"/>
  <c r="Q779" i="16"/>
  <c r="AB778" i="16"/>
  <c r="F779" i="16"/>
  <c r="J693" i="13"/>
  <c r="L693" i="13" s="1"/>
  <c r="E693" i="13"/>
  <c r="F693" i="13"/>
  <c r="P693" i="13"/>
  <c r="Q693" i="13"/>
  <c r="K693" i="13"/>
  <c r="AB692" i="13"/>
  <c r="M779" i="16" l="1"/>
  <c r="N779" i="16"/>
  <c r="O779" i="16" s="1"/>
  <c r="N693" i="13"/>
  <c r="O693" i="13" s="1"/>
  <c r="M693" i="13"/>
  <c r="W779" i="16" l="1"/>
  <c r="V779" i="16"/>
  <c r="X779" i="16"/>
  <c r="T779" i="16"/>
  <c r="R779" i="16"/>
  <c r="Y779" i="16" s="1"/>
  <c r="S779" i="16"/>
  <c r="Z779" i="16" s="1"/>
  <c r="V693" i="13"/>
  <c r="W693" i="13"/>
  <c r="X693" i="13"/>
  <c r="R693" i="13"/>
  <c r="S693" i="13"/>
  <c r="Z693" i="13" s="1"/>
  <c r="T693" i="13"/>
  <c r="AA693" i="13" s="1"/>
  <c r="AA779" i="16" l="1"/>
  <c r="C780" i="16"/>
  <c r="H780" i="16"/>
  <c r="G780" i="16"/>
  <c r="B780" i="16"/>
  <c r="Y693" i="13"/>
  <c r="I694" i="13"/>
  <c r="D694" i="13"/>
  <c r="H694" i="13"/>
  <c r="C694" i="13"/>
  <c r="F780" i="16" l="1"/>
  <c r="E780" i="16"/>
  <c r="I780" i="16"/>
  <c r="J780" i="16" s="1"/>
  <c r="L780" i="16" s="1"/>
  <c r="D780" i="16"/>
  <c r="P694" i="13"/>
  <c r="Q694" i="13"/>
  <c r="AB693" i="13"/>
  <c r="G694" i="13"/>
  <c r="B694" i="13"/>
  <c r="F694" i="13" s="1"/>
  <c r="Q780" i="16" l="1"/>
  <c r="P780" i="16"/>
  <c r="K780" i="16"/>
  <c r="AB779" i="16"/>
  <c r="E694" i="13"/>
  <c r="J694" i="13"/>
  <c r="M780" i="16" l="1"/>
  <c r="N780" i="16"/>
  <c r="O780" i="16" s="1"/>
  <c r="L694" i="13"/>
  <c r="K694" i="13"/>
  <c r="X780" i="16" l="1"/>
  <c r="V780" i="16"/>
  <c r="W780" i="16"/>
  <c r="R780" i="16"/>
  <c r="Y780" i="16" s="1"/>
  <c r="T780" i="16"/>
  <c r="S780" i="16"/>
  <c r="N694" i="13"/>
  <c r="O694" i="13" s="1"/>
  <c r="M694" i="13"/>
  <c r="G781" i="16" l="1"/>
  <c r="B781" i="16"/>
  <c r="Z780" i="16"/>
  <c r="AA780" i="16"/>
  <c r="V694" i="13"/>
  <c r="W694" i="13"/>
  <c r="X694" i="13"/>
  <c r="R694" i="13"/>
  <c r="T694" i="13"/>
  <c r="S694" i="13"/>
  <c r="Z694" i="13" s="1"/>
  <c r="AA694" i="13" l="1"/>
  <c r="I781" i="16"/>
  <c r="D781" i="16"/>
  <c r="H781" i="16"/>
  <c r="C781" i="16"/>
  <c r="Y694" i="13"/>
  <c r="B695" i="13"/>
  <c r="G695" i="13"/>
  <c r="H695" i="13"/>
  <c r="C695" i="13"/>
  <c r="I695" i="13"/>
  <c r="D695" i="13"/>
  <c r="E781" i="16" l="1"/>
  <c r="F781" i="16"/>
  <c r="J781" i="16"/>
  <c r="L781" i="16" s="1"/>
  <c r="P781" i="16"/>
  <c r="Q781" i="16"/>
  <c r="K781" i="16"/>
  <c r="AB780" i="16"/>
  <c r="F695" i="13"/>
  <c r="Q695" i="13"/>
  <c r="P695" i="13"/>
  <c r="AB694" i="13"/>
  <c r="J695" i="13"/>
  <c r="L695" i="13" s="1"/>
  <c r="E695" i="13"/>
  <c r="N781" i="16" l="1"/>
  <c r="O781" i="16" s="1"/>
  <c r="M781" i="16"/>
  <c r="K695" i="13"/>
  <c r="T781" i="16" l="1"/>
  <c r="S781" i="16"/>
  <c r="R781" i="16"/>
  <c r="W781" i="16"/>
  <c r="V781" i="16"/>
  <c r="X781" i="16"/>
  <c r="AA781" i="16" s="1"/>
  <c r="N695" i="13"/>
  <c r="O695" i="13" s="1"/>
  <c r="M695" i="13"/>
  <c r="Y781" i="16" l="1"/>
  <c r="D782" i="16"/>
  <c r="I782" i="16"/>
  <c r="Z781" i="16"/>
  <c r="W695" i="13"/>
  <c r="X695" i="13"/>
  <c r="V695" i="13"/>
  <c r="T695" i="13"/>
  <c r="S695" i="13"/>
  <c r="Z695" i="13" s="1"/>
  <c r="R695" i="13"/>
  <c r="Y695" i="13" s="1"/>
  <c r="H782" i="16" l="1"/>
  <c r="C782" i="16"/>
  <c r="Q782" i="16"/>
  <c r="P782" i="16"/>
  <c r="AB781" i="16"/>
  <c r="B782" i="16"/>
  <c r="G782" i="16"/>
  <c r="C696" i="13"/>
  <c r="H696" i="13"/>
  <c r="AA695" i="13"/>
  <c r="G696" i="13"/>
  <c r="B696" i="13"/>
  <c r="E782" i="16" l="1"/>
  <c r="J782" i="16"/>
  <c r="F782" i="16"/>
  <c r="D696" i="13"/>
  <c r="I696" i="13"/>
  <c r="E696" i="13"/>
  <c r="F696" i="13"/>
  <c r="L782" i="16" l="1"/>
  <c r="K782" i="16"/>
  <c r="P696" i="13"/>
  <c r="Q696" i="13"/>
  <c r="AB695" i="13"/>
  <c r="J696" i="13"/>
  <c r="L696" i="13" s="1"/>
  <c r="N782" i="16" l="1"/>
  <c r="O782" i="16" s="1"/>
  <c r="M782" i="16"/>
  <c r="K696" i="13"/>
  <c r="S782" i="16" l="1"/>
  <c r="R782" i="16"/>
  <c r="T782" i="16"/>
  <c r="V782" i="16"/>
  <c r="Y782" i="16" s="1"/>
  <c r="X782" i="16"/>
  <c r="W782" i="16"/>
  <c r="N696" i="13"/>
  <c r="O696" i="13" s="1"/>
  <c r="M696" i="13"/>
  <c r="B783" i="16" l="1"/>
  <c r="G783" i="16"/>
  <c r="AA782" i="16"/>
  <c r="Z782" i="16"/>
  <c r="X696" i="13"/>
  <c r="V696" i="13"/>
  <c r="W696" i="13"/>
  <c r="R696" i="13"/>
  <c r="T696" i="13"/>
  <c r="AA696" i="13" s="1"/>
  <c r="S696" i="13"/>
  <c r="Z696" i="13" s="1"/>
  <c r="H783" i="16" l="1"/>
  <c r="C783" i="16"/>
  <c r="E783" i="16" s="1"/>
  <c r="I783" i="16"/>
  <c r="J783" i="16" s="1"/>
  <c r="L783" i="16" s="1"/>
  <c r="D783" i="16"/>
  <c r="Y696" i="13"/>
  <c r="H697" i="13"/>
  <c r="C697" i="13"/>
  <c r="I697" i="13"/>
  <c r="D697" i="13"/>
  <c r="P783" i="16" l="1"/>
  <c r="Q783" i="16"/>
  <c r="K783" i="16"/>
  <c r="AB782" i="16"/>
  <c r="F783" i="16"/>
  <c r="Q697" i="13"/>
  <c r="P697" i="13"/>
  <c r="AB696" i="13"/>
  <c r="G697" i="13"/>
  <c r="B697" i="13"/>
  <c r="E697" i="13" s="1"/>
  <c r="M783" i="16" l="1"/>
  <c r="N783" i="16"/>
  <c r="O783" i="16" s="1"/>
  <c r="F697" i="13"/>
  <c r="J697" i="13"/>
  <c r="V783" i="16" l="1"/>
  <c r="X783" i="16"/>
  <c r="W783" i="16"/>
  <c r="R783" i="16"/>
  <c r="Y783" i="16" s="1"/>
  <c r="T783" i="16"/>
  <c r="S783" i="16"/>
  <c r="Z783" i="16" s="1"/>
  <c r="L697" i="13"/>
  <c r="K697" i="13"/>
  <c r="G784" i="16" l="1"/>
  <c r="B784" i="16"/>
  <c r="C784" i="16"/>
  <c r="H784" i="16"/>
  <c r="AA783" i="16"/>
  <c r="N697" i="13"/>
  <c r="O697" i="13" s="1"/>
  <c r="M697" i="13"/>
  <c r="F784" i="16" l="1"/>
  <c r="E784" i="16"/>
  <c r="I784" i="16"/>
  <c r="J784" i="16" s="1"/>
  <c r="L784" i="16" s="1"/>
  <c r="D784" i="16"/>
  <c r="W697" i="13"/>
  <c r="X697" i="13"/>
  <c r="V697" i="13"/>
  <c r="S697" i="13"/>
  <c r="T697" i="13"/>
  <c r="R697" i="13"/>
  <c r="Y697" i="13" l="1"/>
  <c r="AA697" i="13"/>
  <c r="P784" i="16"/>
  <c r="Q784" i="16"/>
  <c r="K784" i="16"/>
  <c r="AB783" i="16"/>
  <c r="Z697" i="13"/>
  <c r="B698" i="13"/>
  <c r="G698" i="13"/>
  <c r="D698" i="13"/>
  <c r="I698" i="13"/>
  <c r="N784" i="16" l="1"/>
  <c r="O784" i="16" s="1"/>
  <c r="M784" i="16"/>
  <c r="Q698" i="13"/>
  <c r="P698" i="13"/>
  <c r="AB697" i="13"/>
  <c r="H698" i="13"/>
  <c r="C698" i="13"/>
  <c r="F698" i="13" s="1"/>
  <c r="R784" i="16" l="1"/>
  <c r="S784" i="16"/>
  <c r="T784" i="16"/>
  <c r="X784" i="16"/>
  <c r="W784" i="16"/>
  <c r="Z784" i="16" s="1"/>
  <c r="V784" i="16"/>
  <c r="Y784" i="16" s="1"/>
  <c r="J698" i="13"/>
  <c r="E698" i="13"/>
  <c r="AA784" i="16" l="1"/>
  <c r="B785" i="16"/>
  <c r="G785" i="16"/>
  <c r="H785" i="16"/>
  <c r="C785" i="16"/>
  <c r="L698" i="13"/>
  <c r="K698" i="13"/>
  <c r="E785" i="16" l="1"/>
  <c r="F785" i="16"/>
  <c r="I785" i="16"/>
  <c r="D785" i="16"/>
  <c r="N698" i="13"/>
  <c r="O698" i="13" s="1"/>
  <c r="M698" i="13"/>
  <c r="Q785" i="16" l="1"/>
  <c r="P785" i="16"/>
  <c r="AB784" i="16"/>
  <c r="J785" i="16"/>
  <c r="L785" i="16" s="1"/>
  <c r="W698" i="13"/>
  <c r="X698" i="13"/>
  <c r="V698" i="13"/>
  <c r="R698" i="13"/>
  <c r="Y698" i="13" s="1"/>
  <c r="T698" i="13"/>
  <c r="AA698" i="13" s="1"/>
  <c r="S698" i="13"/>
  <c r="Z698" i="13" s="1"/>
  <c r="K785" i="16" l="1"/>
  <c r="B699" i="13"/>
  <c r="G699" i="13"/>
  <c r="C699" i="13"/>
  <c r="H699" i="13"/>
  <c r="I699" i="13"/>
  <c r="D699" i="13"/>
  <c r="N785" i="16" l="1"/>
  <c r="O785" i="16" s="1"/>
  <c r="M785" i="16"/>
  <c r="J699" i="13"/>
  <c r="L699" i="13" s="1"/>
  <c r="F699" i="13"/>
  <c r="P699" i="13"/>
  <c r="Q699" i="13"/>
  <c r="K699" i="13"/>
  <c r="AB698" i="13"/>
  <c r="E699" i="13"/>
  <c r="T785" i="16" l="1"/>
  <c r="R785" i="16"/>
  <c r="S785" i="16"/>
  <c r="W785" i="16"/>
  <c r="Z785" i="16" s="1"/>
  <c r="V785" i="16"/>
  <c r="X785" i="16"/>
  <c r="N699" i="13"/>
  <c r="O699" i="13" s="1"/>
  <c r="M699" i="13"/>
  <c r="H786" i="16" l="1"/>
  <c r="C786" i="16"/>
  <c r="Y785" i="16"/>
  <c r="AA785" i="16"/>
  <c r="W699" i="13"/>
  <c r="X699" i="13"/>
  <c r="V699" i="13"/>
  <c r="T699" i="13"/>
  <c r="R699" i="13"/>
  <c r="S699" i="13"/>
  <c r="Z699" i="13" s="1"/>
  <c r="Y699" i="13" l="1"/>
  <c r="D786" i="16"/>
  <c r="I786" i="16"/>
  <c r="G786" i="16"/>
  <c r="B786" i="16"/>
  <c r="AA699" i="13"/>
  <c r="H700" i="13"/>
  <c r="C700" i="13"/>
  <c r="G700" i="13"/>
  <c r="B700" i="13"/>
  <c r="E786" i="16" l="1"/>
  <c r="J786" i="16"/>
  <c r="L786" i="16" s="1"/>
  <c r="F786" i="16"/>
  <c r="P786" i="16"/>
  <c r="Q786" i="16"/>
  <c r="K786" i="16"/>
  <c r="AB785" i="16"/>
  <c r="F700" i="13"/>
  <c r="E700" i="13"/>
  <c r="I700" i="13"/>
  <c r="D700" i="13"/>
  <c r="N786" i="16" l="1"/>
  <c r="O786" i="16" s="1"/>
  <c r="M786" i="16"/>
  <c r="P700" i="13"/>
  <c r="Q700" i="13"/>
  <c r="AB699" i="13"/>
  <c r="J700" i="13"/>
  <c r="L700" i="13" s="1"/>
  <c r="T786" i="16" l="1"/>
  <c r="R786" i="16"/>
  <c r="S786" i="16"/>
  <c r="W786" i="16"/>
  <c r="Z786" i="16" s="1"/>
  <c r="X786" i="16"/>
  <c r="AA786" i="16" s="1"/>
  <c r="V786" i="16"/>
  <c r="Y786" i="16" s="1"/>
  <c r="K700" i="13"/>
  <c r="C787" i="16" l="1"/>
  <c r="H787" i="16"/>
  <c r="B787" i="16"/>
  <c r="G787" i="16"/>
  <c r="I787" i="16"/>
  <c r="D787" i="16"/>
  <c r="N700" i="13"/>
  <c r="O700" i="13" s="1"/>
  <c r="M700" i="13"/>
  <c r="J787" i="16" l="1"/>
  <c r="L787" i="16" s="1"/>
  <c r="E787" i="16"/>
  <c r="Q787" i="16"/>
  <c r="K787" i="16"/>
  <c r="P787" i="16"/>
  <c r="AB786" i="16"/>
  <c r="F787" i="16"/>
  <c r="W700" i="13"/>
  <c r="X700" i="13"/>
  <c r="V700" i="13"/>
  <c r="R700" i="13"/>
  <c r="S700" i="13"/>
  <c r="Z700" i="13" s="1"/>
  <c r="T700" i="13"/>
  <c r="AA700" i="13" s="1"/>
  <c r="Y700" i="13" l="1"/>
  <c r="M787" i="16"/>
  <c r="N787" i="16"/>
  <c r="O787" i="16" s="1"/>
  <c r="G701" i="13"/>
  <c r="B701" i="13"/>
  <c r="I701" i="13"/>
  <c r="D701" i="13"/>
  <c r="H701" i="13"/>
  <c r="C701" i="13"/>
  <c r="V787" i="16" l="1"/>
  <c r="W787" i="16"/>
  <c r="X787" i="16"/>
  <c r="S787" i="16"/>
  <c r="T787" i="16"/>
  <c r="R787" i="16"/>
  <c r="Y787" i="16" s="1"/>
  <c r="P701" i="13"/>
  <c r="Q701" i="13"/>
  <c r="AB700" i="13"/>
  <c r="F701" i="13"/>
  <c r="E701" i="13"/>
  <c r="J701" i="13"/>
  <c r="L701" i="13" s="1"/>
  <c r="Z787" i="16" l="1"/>
  <c r="AA787" i="16"/>
  <c r="G788" i="16"/>
  <c r="B788" i="16"/>
  <c r="K701" i="13"/>
  <c r="D788" i="16" l="1"/>
  <c r="I788" i="16"/>
  <c r="H788" i="16"/>
  <c r="C788" i="16"/>
  <c r="N701" i="13"/>
  <c r="O701" i="13" s="1"/>
  <c r="M701" i="13"/>
  <c r="F788" i="16" l="1"/>
  <c r="J788" i="16"/>
  <c r="L788" i="16" s="1"/>
  <c r="P788" i="16"/>
  <c r="Q788" i="16"/>
  <c r="K788" i="16"/>
  <c r="AB787" i="16"/>
  <c r="E788" i="16"/>
  <c r="W701" i="13"/>
  <c r="V701" i="13"/>
  <c r="X701" i="13"/>
  <c r="R701" i="13"/>
  <c r="S701" i="13"/>
  <c r="T701" i="13"/>
  <c r="Z701" i="13" l="1"/>
  <c r="AA701" i="13"/>
  <c r="N788" i="16"/>
  <c r="O788" i="16" s="1"/>
  <c r="M788" i="16"/>
  <c r="Y701" i="13"/>
  <c r="I702" i="13"/>
  <c r="D702" i="13"/>
  <c r="H702" i="13"/>
  <c r="C702" i="13"/>
  <c r="R788" i="16" l="1"/>
  <c r="T788" i="16"/>
  <c r="S788" i="16"/>
  <c r="V788" i="16"/>
  <c r="Y788" i="16" s="1"/>
  <c r="W788" i="16"/>
  <c r="X788" i="16"/>
  <c r="AA788" i="16" s="1"/>
  <c r="P702" i="13"/>
  <c r="Q702" i="13"/>
  <c r="AB701" i="13"/>
  <c r="G702" i="13"/>
  <c r="B702" i="13"/>
  <c r="F702" i="13" s="1"/>
  <c r="Z788" i="16" l="1"/>
  <c r="B789" i="16"/>
  <c r="G789" i="16"/>
  <c r="I789" i="16"/>
  <c r="D789" i="16"/>
  <c r="C789" i="16"/>
  <c r="H789" i="16"/>
  <c r="E702" i="13"/>
  <c r="J702" i="13"/>
  <c r="P789" i="16" l="1"/>
  <c r="Q789" i="16"/>
  <c r="AB788" i="16"/>
  <c r="J789" i="16"/>
  <c r="L789" i="16" s="1"/>
  <c r="F789" i="16"/>
  <c r="E789" i="16"/>
  <c r="L702" i="13"/>
  <c r="K702" i="13"/>
  <c r="K789" i="16" l="1"/>
  <c r="N702" i="13"/>
  <c r="O702" i="13" s="1"/>
  <c r="M702" i="13"/>
  <c r="M789" i="16" l="1"/>
  <c r="N789" i="16"/>
  <c r="O789" i="16" s="1"/>
  <c r="V702" i="13"/>
  <c r="X702" i="13"/>
  <c r="W702" i="13"/>
  <c r="R702" i="13"/>
  <c r="S702" i="13"/>
  <c r="Z702" i="13" s="1"/>
  <c r="T702" i="13"/>
  <c r="AA702" i="13" s="1"/>
  <c r="V789" i="16" l="1"/>
  <c r="X789" i="16"/>
  <c r="AA789" i="16" s="1"/>
  <c r="W789" i="16"/>
  <c r="R789" i="16"/>
  <c r="T789" i="16"/>
  <c r="S789" i="16"/>
  <c r="Y702" i="13"/>
  <c r="I703" i="13"/>
  <c r="D703" i="13"/>
  <c r="H703" i="13"/>
  <c r="C703" i="13"/>
  <c r="Y789" i="16" l="1"/>
  <c r="Z789" i="16"/>
  <c r="I790" i="16"/>
  <c r="D790" i="16"/>
  <c r="P703" i="13"/>
  <c r="Q703" i="13"/>
  <c r="AB702" i="13"/>
  <c r="B703" i="13"/>
  <c r="G703" i="13"/>
  <c r="J703" i="13" s="1"/>
  <c r="L703" i="13" s="1"/>
  <c r="P790" i="16" l="1"/>
  <c r="Q790" i="16"/>
  <c r="AB789" i="16"/>
  <c r="H790" i="16"/>
  <c r="C790" i="16"/>
  <c r="G790" i="16"/>
  <c r="B790" i="16"/>
  <c r="K703" i="13"/>
  <c r="E703" i="13"/>
  <c r="F703" i="13"/>
  <c r="J790" i="16" l="1"/>
  <c r="E790" i="16"/>
  <c r="F790" i="16"/>
  <c r="N703" i="13"/>
  <c r="O703" i="13" s="1"/>
  <c r="M703" i="13"/>
  <c r="L790" i="16" l="1"/>
  <c r="K790" i="16"/>
  <c r="V703" i="13"/>
  <c r="X703" i="13"/>
  <c r="W703" i="13"/>
  <c r="T703" i="13"/>
  <c r="R703" i="13"/>
  <c r="S703" i="13"/>
  <c r="Y703" i="13" l="1"/>
  <c r="N790" i="16"/>
  <c r="O790" i="16" s="1"/>
  <c r="M790" i="16"/>
  <c r="Z703" i="13"/>
  <c r="H704" i="13" s="1"/>
  <c r="AA703" i="13"/>
  <c r="G704" i="13"/>
  <c r="B704" i="13"/>
  <c r="C704" i="13" l="1"/>
  <c r="S790" i="16"/>
  <c r="T790" i="16"/>
  <c r="R790" i="16"/>
  <c r="W790" i="16"/>
  <c r="V790" i="16"/>
  <c r="X790" i="16"/>
  <c r="AA790" i="16" s="1"/>
  <c r="F704" i="13"/>
  <c r="E704" i="13"/>
  <c r="D704" i="13"/>
  <c r="I704" i="13"/>
  <c r="Y790" i="16" l="1"/>
  <c r="I791" i="16"/>
  <c r="D791" i="16"/>
  <c r="Z790" i="16"/>
  <c r="Q704" i="13"/>
  <c r="P704" i="13"/>
  <c r="AB703" i="13"/>
  <c r="J704" i="13"/>
  <c r="L704" i="13" s="1"/>
  <c r="H791" i="16" l="1"/>
  <c r="C791" i="16"/>
  <c r="P791" i="16"/>
  <c r="Q791" i="16"/>
  <c r="AB790" i="16"/>
  <c r="B791" i="16"/>
  <c r="G791" i="16"/>
  <c r="K704" i="13"/>
  <c r="J791" i="16" l="1"/>
  <c r="F791" i="16"/>
  <c r="E791" i="16"/>
  <c r="N704" i="13"/>
  <c r="O704" i="13" s="1"/>
  <c r="M704" i="13"/>
  <c r="L791" i="16" l="1"/>
  <c r="K791" i="16"/>
  <c r="V704" i="13"/>
  <c r="X704" i="13"/>
  <c r="W704" i="13"/>
  <c r="T704" i="13"/>
  <c r="R704" i="13"/>
  <c r="S704" i="13"/>
  <c r="Y704" i="13" l="1"/>
  <c r="M791" i="16"/>
  <c r="N791" i="16"/>
  <c r="O791" i="16" s="1"/>
  <c r="Z704" i="13"/>
  <c r="H705" i="13" s="1"/>
  <c r="AA704" i="13"/>
  <c r="G705" i="13"/>
  <c r="B705" i="13"/>
  <c r="C705" i="13" l="1"/>
  <c r="V791" i="16"/>
  <c r="X791" i="16"/>
  <c r="W791" i="16"/>
  <c r="S791" i="16"/>
  <c r="R791" i="16"/>
  <c r="Y791" i="16" s="1"/>
  <c r="T791" i="16"/>
  <c r="AA791" i="16" s="1"/>
  <c r="F705" i="13"/>
  <c r="E705" i="13"/>
  <c r="I705" i="13"/>
  <c r="J705" i="13" s="1"/>
  <c r="L705" i="13" s="1"/>
  <c r="D705" i="13"/>
  <c r="Z791" i="16" l="1"/>
  <c r="I792" i="16"/>
  <c r="D792" i="16"/>
  <c r="G792" i="16"/>
  <c r="B792" i="16"/>
  <c r="P705" i="13"/>
  <c r="Q705" i="13"/>
  <c r="K705" i="13"/>
  <c r="AB704" i="13"/>
  <c r="P792" i="16" l="1"/>
  <c r="Q792" i="16"/>
  <c r="AB791" i="16"/>
  <c r="H792" i="16"/>
  <c r="C792" i="16"/>
  <c r="E792" i="16" s="1"/>
  <c r="N705" i="13"/>
  <c r="O705" i="13" s="1"/>
  <c r="M705" i="13"/>
  <c r="F792" i="16" l="1"/>
  <c r="J792" i="16"/>
  <c r="V705" i="13"/>
  <c r="X705" i="13"/>
  <c r="W705" i="13"/>
  <c r="R705" i="13"/>
  <c r="S705" i="13"/>
  <c r="Z705" i="13" s="1"/>
  <c r="T705" i="13"/>
  <c r="L792" i="16" l="1"/>
  <c r="K792" i="16"/>
  <c r="H706" i="13"/>
  <c r="C706" i="13"/>
  <c r="Y705" i="13"/>
  <c r="AA705" i="13"/>
  <c r="N792" i="16" l="1"/>
  <c r="O792" i="16" s="1"/>
  <c r="M792" i="16"/>
  <c r="I706" i="13"/>
  <c r="D706" i="13"/>
  <c r="G706" i="13"/>
  <c r="B706" i="13"/>
  <c r="R792" i="16" l="1"/>
  <c r="T792" i="16"/>
  <c r="S792" i="16"/>
  <c r="X792" i="16"/>
  <c r="AA792" i="16" s="1"/>
  <c r="W792" i="16"/>
  <c r="V792" i="16"/>
  <c r="E706" i="13"/>
  <c r="J706" i="13"/>
  <c r="L706" i="13" s="1"/>
  <c r="P706" i="13"/>
  <c r="Q706" i="13"/>
  <c r="AB705" i="13"/>
  <c r="F706" i="13"/>
  <c r="K706" i="13" l="1"/>
  <c r="I793" i="16"/>
  <c r="D793" i="16"/>
  <c r="Z792" i="16"/>
  <c r="Y792" i="16"/>
  <c r="N706" i="13"/>
  <c r="O706" i="13" s="1"/>
  <c r="M706" i="13"/>
  <c r="G793" i="16" l="1"/>
  <c r="B793" i="16"/>
  <c r="P793" i="16"/>
  <c r="Q793" i="16"/>
  <c r="AB792" i="16"/>
  <c r="H793" i="16"/>
  <c r="C793" i="16"/>
  <c r="X706" i="13"/>
  <c r="V706" i="13"/>
  <c r="W706" i="13"/>
  <c r="S706" i="13"/>
  <c r="T706" i="13"/>
  <c r="AA706" i="13" s="1"/>
  <c r="R706" i="13"/>
  <c r="Y706" i="13" s="1"/>
  <c r="F793" i="16" l="1"/>
  <c r="E793" i="16"/>
  <c r="J793" i="16"/>
  <c r="Z706" i="13"/>
  <c r="B707" i="13"/>
  <c r="G707" i="13"/>
  <c r="D707" i="13"/>
  <c r="I707" i="13"/>
  <c r="L793" i="16" l="1"/>
  <c r="K793" i="16"/>
  <c r="Q707" i="13"/>
  <c r="P707" i="13"/>
  <c r="AB706" i="13"/>
  <c r="C707" i="13"/>
  <c r="H707" i="13"/>
  <c r="J707" i="13" s="1"/>
  <c r="M793" i="16" l="1"/>
  <c r="N793" i="16"/>
  <c r="O793" i="16" s="1"/>
  <c r="L707" i="13"/>
  <c r="K707" i="13"/>
  <c r="F707" i="13"/>
  <c r="E707" i="13"/>
  <c r="V793" i="16" l="1"/>
  <c r="X793" i="16"/>
  <c r="W793" i="16"/>
  <c r="T793" i="16"/>
  <c r="R793" i="16"/>
  <c r="Y793" i="16" s="1"/>
  <c r="S793" i="16"/>
  <c r="Z793" i="16" s="1"/>
  <c r="N707" i="13"/>
  <c r="O707" i="13" s="1"/>
  <c r="M707" i="13"/>
  <c r="AA793" i="16" l="1"/>
  <c r="G794" i="16"/>
  <c r="B794" i="16"/>
  <c r="D794" i="16"/>
  <c r="I794" i="16"/>
  <c r="H794" i="16"/>
  <c r="C794" i="16"/>
  <c r="V707" i="13"/>
  <c r="X707" i="13"/>
  <c r="W707" i="13"/>
  <c r="S707" i="13"/>
  <c r="Z707" i="13" s="1"/>
  <c r="T707" i="13"/>
  <c r="AA707" i="13" s="1"/>
  <c r="R707" i="13"/>
  <c r="Y707" i="13" l="1"/>
  <c r="P794" i="16"/>
  <c r="Q794" i="16"/>
  <c r="AB793" i="16"/>
  <c r="E794" i="16"/>
  <c r="F794" i="16"/>
  <c r="J794" i="16"/>
  <c r="L794" i="16" s="1"/>
  <c r="H708" i="13"/>
  <c r="C708" i="13"/>
  <c r="B708" i="13"/>
  <c r="G708" i="13"/>
  <c r="I708" i="13"/>
  <c r="D708" i="13"/>
  <c r="K794" i="16" l="1"/>
  <c r="J708" i="13"/>
  <c r="L708" i="13" s="1"/>
  <c r="E708" i="13"/>
  <c r="Q708" i="13"/>
  <c r="P708" i="13"/>
  <c r="K708" i="13"/>
  <c r="AB707" i="13"/>
  <c r="F708" i="13"/>
  <c r="N794" i="16" l="1"/>
  <c r="O794" i="16" s="1"/>
  <c r="M794" i="16"/>
  <c r="N708" i="13"/>
  <c r="O708" i="13" s="1"/>
  <c r="M708" i="13"/>
  <c r="R794" i="16" l="1"/>
  <c r="S794" i="16"/>
  <c r="T794" i="16"/>
  <c r="W794" i="16"/>
  <c r="X794" i="16"/>
  <c r="AA794" i="16" s="1"/>
  <c r="V794" i="16"/>
  <c r="Y794" i="16" s="1"/>
  <c r="W708" i="13"/>
  <c r="V708" i="13"/>
  <c r="X708" i="13"/>
  <c r="S708" i="13"/>
  <c r="T708" i="13"/>
  <c r="R708" i="13"/>
  <c r="AA708" i="13" l="1"/>
  <c r="Y708" i="13"/>
  <c r="Z794" i="16"/>
  <c r="B795" i="16"/>
  <c r="G795" i="16"/>
  <c r="I795" i="16"/>
  <c r="D795" i="16"/>
  <c r="Z708" i="13"/>
  <c r="G709" i="13"/>
  <c r="B709" i="13"/>
  <c r="D709" i="13"/>
  <c r="I709" i="13"/>
  <c r="Q795" i="16" l="1"/>
  <c r="P795" i="16"/>
  <c r="AB794" i="16"/>
  <c r="C795" i="16"/>
  <c r="E795" i="16" s="1"/>
  <c r="H795" i="16"/>
  <c r="J795" i="16" s="1"/>
  <c r="L795" i="16" s="1"/>
  <c r="P709" i="13"/>
  <c r="Q709" i="13"/>
  <c r="AB708" i="13"/>
  <c r="H709" i="13"/>
  <c r="C709" i="13"/>
  <c r="F709" i="13" s="1"/>
  <c r="F795" i="16" l="1"/>
  <c r="K795" i="16"/>
  <c r="E709" i="13"/>
  <c r="J709" i="13"/>
  <c r="M795" i="16" l="1"/>
  <c r="N795" i="16"/>
  <c r="O795" i="16" s="1"/>
  <c r="L709" i="13"/>
  <c r="K709" i="13"/>
  <c r="V795" i="16" l="1"/>
  <c r="W795" i="16"/>
  <c r="X795" i="16"/>
  <c r="R795" i="16"/>
  <c r="S795" i="16"/>
  <c r="Z795" i="16" s="1"/>
  <c r="T795" i="16"/>
  <c r="N709" i="13"/>
  <c r="O709" i="13" s="1"/>
  <c r="M709" i="13"/>
  <c r="AA795" i="16" l="1"/>
  <c r="H796" i="16"/>
  <c r="C796" i="16"/>
  <c r="Y795" i="16"/>
  <c r="X709" i="13"/>
  <c r="W709" i="13"/>
  <c r="V709" i="13"/>
  <c r="Y709" i="13" s="1"/>
  <c r="R709" i="13"/>
  <c r="S709" i="13"/>
  <c r="T709" i="13"/>
  <c r="AA709" i="13" s="1"/>
  <c r="B796" i="16" l="1"/>
  <c r="F796" i="16" s="1"/>
  <c r="G796" i="16"/>
  <c r="I796" i="16"/>
  <c r="D796" i="16"/>
  <c r="Z709" i="13"/>
  <c r="C710" i="13" s="1"/>
  <c r="G710" i="13"/>
  <c r="B710" i="13"/>
  <c r="I710" i="13"/>
  <c r="D710" i="13"/>
  <c r="P796" i="16" l="1"/>
  <c r="Q796" i="16"/>
  <c r="AB795" i="16"/>
  <c r="J796" i="16"/>
  <c r="L796" i="16" s="1"/>
  <c r="E796" i="16"/>
  <c r="H710" i="13"/>
  <c r="E710" i="13"/>
  <c r="J710" i="13"/>
  <c r="L710" i="13" s="1"/>
  <c r="P710" i="13"/>
  <c r="Q710" i="13"/>
  <c r="AB709" i="13"/>
  <c r="F710" i="13"/>
  <c r="K710" i="13" l="1"/>
  <c r="K796" i="16"/>
  <c r="N710" i="13"/>
  <c r="O710" i="13" s="1"/>
  <c r="M710" i="13"/>
  <c r="N796" i="16" l="1"/>
  <c r="O796" i="16" s="1"/>
  <c r="M796" i="16"/>
  <c r="X710" i="13"/>
  <c r="W710" i="13"/>
  <c r="V710" i="13"/>
  <c r="R710" i="13"/>
  <c r="S710" i="13"/>
  <c r="T710" i="13"/>
  <c r="T796" i="16" l="1"/>
  <c r="S796" i="16"/>
  <c r="R796" i="16"/>
  <c r="W796" i="16"/>
  <c r="Z796" i="16" s="1"/>
  <c r="X796" i="16"/>
  <c r="AA796" i="16" s="1"/>
  <c r="V796" i="16"/>
  <c r="Y796" i="16" s="1"/>
  <c r="AA710" i="13"/>
  <c r="Z710" i="13"/>
  <c r="D711" i="13"/>
  <c r="I711" i="13"/>
  <c r="Y710" i="13"/>
  <c r="H711" i="13"/>
  <c r="C711" i="13"/>
  <c r="H797" i="16" l="1"/>
  <c r="C797" i="16"/>
  <c r="B797" i="16"/>
  <c r="G797" i="16"/>
  <c r="I797" i="16"/>
  <c r="D797" i="16"/>
  <c r="B711" i="13"/>
  <c r="F711" i="13" s="1"/>
  <c r="G711" i="13"/>
  <c r="J711" i="13" s="1"/>
  <c r="L711" i="13" s="1"/>
  <c r="Q711" i="13"/>
  <c r="P711" i="13"/>
  <c r="AB710" i="13"/>
  <c r="K711" i="13" l="1"/>
  <c r="J797" i="16"/>
  <c r="L797" i="16" s="1"/>
  <c r="E797" i="16"/>
  <c r="P797" i="16"/>
  <c r="Q797" i="16"/>
  <c r="K797" i="16"/>
  <c r="AB796" i="16"/>
  <c r="F797" i="16"/>
  <c r="E711" i="13"/>
  <c r="N711" i="13"/>
  <c r="O711" i="13" s="1"/>
  <c r="M711" i="13"/>
  <c r="M797" i="16" l="1"/>
  <c r="N797" i="16"/>
  <c r="O797" i="16" s="1"/>
  <c r="W711" i="13"/>
  <c r="X711" i="13"/>
  <c r="V711" i="13"/>
  <c r="S711" i="13"/>
  <c r="T711" i="13"/>
  <c r="AA711" i="13" s="1"/>
  <c r="R711" i="13"/>
  <c r="Y711" i="13" s="1"/>
  <c r="X797" i="16" l="1"/>
  <c r="V797" i="16"/>
  <c r="W797" i="16"/>
  <c r="T797" i="16"/>
  <c r="S797" i="16"/>
  <c r="R797" i="16"/>
  <c r="Y797" i="16" s="1"/>
  <c r="Z711" i="13"/>
  <c r="C712" i="13" s="1"/>
  <c r="G712" i="13"/>
  <c r="B712" i="13"/>
  <c r="I712" i="13"/>
  <c r="D712" i="13"/>
  <c r="Z797" i="16" l="1"/>
  <c r="AA797" i="16"/>
  <c r="G798" i="16"/>
  <c r="B798" i="16"/>
  <c r="H798" i="16"/>
  <c r="C798" i="16"/>
  <c r="H712" i="13"/>
  <c r="J712" i="13" s="1"/>
  <c r="L712" i="13" s="1"/>
  <c r="E712" i="13"/>
  <c r="P712" i="13"/>
  <c r="Q712" i="13"/>
  <c r="AB711" i="13"/>
  <c r="F712" i="13"/>
  <c r="E798" i="16" l="1"/>
  <c r="F798" i="16"/>
  <c r="I798" i="16"/>
  <c r="D798" i="16"/>
  <c r="K712" i="13"/>
  <c r="J798" i="16" l="1"/>
  <c r="L798" i="16" s="1"/>
  <c r="K798" i="16"/>
  <c r="P798" i="16"/>
  <c r="Q798" i="16"/>
  <c r="AB797" i="16"/>
  <c r="N712" i="13"/>
  <c r="O712" i="13" s="1"/>
  <c r="M712" i="13"/>
  <c r="M798" i="16" l="1"/>
  <c r="N798" i="16"/>
  <c r="O798" i="16" s="1"/>
  <c r="V712" i="13"/>
  <c r="X712" i="13"/>
  <c r="W712" i="13"/>
  <c r="R712" i="13"/>
  <c r="S712" i="13"/>
  <c r="T712" i="13"/>
  <c r="AA712" i="13" s="1"/>
  <c r="W798" i="16" l="1"/>
  <c r="X798" i="16"/>
  <c r="V798" i="16"/>
  <c r="R798" i="16"/>
  <c r="S798" i="16"/>
  <c r="T798" i="16"/>
  <c r="AA798" i="16" s="1"/>
  <c r="Z712" i="13"/>
  <c r="C713" i="13" s="1"/>
  <c r="Y712" i="13"/>
  <c r="D713" i="13"/>
  <c r="I713" i="13"/>
  <c r="H713" i="13"/>
  <c r="Y798" i="16" l="1"/>
  <c r="I799" i="16"/>
  <c r="D799" i="16"/>
  <c r="Z798" i="16"/>
  <c r="Q713" i="13"/>
  <c r="P713" i="13"/>
  <c r="AB712" i="13"/>
  <c r="G713" i="13"/>
  <c r="B713" i="13"/>
  <c r="H799" i="16" l="1"/>
  <c r="C799" i="16"/>
  <c r="Q799" i="16"/>
  <c r="P799" i="16"/>
  <c r="AB798" i="16"/>
  <c r="G799" i="16"/>
  <c r="B799" i="16"/>
  <c r="E713" i="13"/>
  <c r="F713" i="13"/>
  <c r="J713" i="13"/>
  <c r="E799" i="16" l="1"/>
  <c r="F799" i="16"/>
  <c r="J799" i="16"/>
  <c r="L713" i="13"/>
  <c r="K713" i="13"/>
  <c r="L799" i="16" l="1"/>
  <c r="K799" i="16"/>
  <c r="N713" i="13"/>
  <c r="O713" i="13" s="1"/>
  <c r="M713" i="13"/>
  <c r="M799" i="16" l="1"/>
  <c r="N799" i="16"/>
  <c r="O799" i="16" s="1"/>
  <c r="W713" i="13"/>
  <c r="V713" i="13"/>
  <c r="X713" i="13"/>
  <c r="S713" i="13"/>
  <c r="R713" i="13"/>
  <c r="Y713" i="13" s="1"/>
  <c r="T713" i="13"/>
  <c r="AA713" i="13" s="1"/>
  <c r="W799" i="16" l="1"/>
  <c r="X799" i="16"/>
  <c r="V799" i="16"/>
  <c r="S799" i="16"/>
  <c r="R799" i="16"/>
  <c r="T799" i="16"/>
  <c r="Z713" i="13"/>
  <c r="H714" i="13" s="1"/>
  <c r="I714" i="13"/>
  <c r="D714" i="13"/>
  <c r="B714" i="13"/>
  <c r="G714" i="13"/>
  <c r="Y799" i="16" l="1"/>
  <c r="Z799" i="16"/>
  <c r="AA799" i="16"/>
  <c r="G800" i="16"/>
  <c r="B800" i="16"/>
  <c r="C714" i="13"/>
  <c r="F714" i="13" s="1"/>
  <c r="P714" i="13"/>
  <c r="Q714" i="13"/>
  <c r="AB713" i="13"/>
  <c r="J714" i="13"/>
  <c r="L714" i="13" s="1"/>
  <c r="I800" i="16" l="1"/>
  <c r="D800" i="16"/>
  <c r="H800" i="16"/>
  <c r="C800" i="16"/>
  <c r="E714" i="13"/>
  <c r="K714" i="13"/>
  <c r="F800" i="16" l="1"/>
  <c r="J800" i="16"/>
  <c r="L800" i="16" s="1"/>
  <c r="P800" i="16"/>
  <c r="Q800" i="16"/>
  <c r="AB799" i="16"/>
  <c r="E800" i="16"/>
  <c r="N714" i="13"/>
  <c r="O714" i="13" s="1"/>
  <c r="M714" i="13"/>
  <c r="K800" i="16" l="1"/>
  <c r="N800" i="16"/>
  <c r="O800" i="16" s="1"/>
  <c r="M800" i="16"/>
  <c r="X714" i="13"/>
  <c r="W714" i="13"/>
  <c r="V714" i="13"/>
  <c r="S714" i="13"/>
  <c r="R714" i="13"/>
  <c r="Y714" i="13" s="1"/>
  <c r="T714" i="13"/>
  <c r="T800" i="16" l="1"/>
  <c r="S800" i="16"/>
  <c r="R800" i="16"/>
  <c r="V800" i="16"/>
  <c r="W800" i="16"/>
  <c r="X800" i="16"/>
  <c r="AA800" i="16" s="1"/>
  <c r="AA714" i="13"/>
  <c r="I715" i="13" s="1"/>
  <c r="Z714" i="13"/>
  <c r="G715" i="13"/>
  <c r="B715" i="13"/>
  <c r="Y800" i="16" l="1"/>
  <c r="B801" i="16"/>
  <c r="G801" i="16"/>
  <c r="I801" i="16"/>
  <c r="D801" i="16"/>
  <c r="Z800" i="16"/>
  <c r="D715" i="13"/>
  <c r="P715" i="13" s="1"/>
  <c r="H715" i="13"/>
  <c r="C715" i="13"/>
  <c r="F715" i="13" s="1"/>
  <c r="P801" i="16" l="1"/>
  <c r="Q801" i="16"/>
  <c r="AB800" i="16"/>
  <c r="C801" i="16"/>
  <c r="E801" i="16" s="1"/>
  <c r="H801" i="16"/>
  <c r="J801" i="16" s="1"/>
  <c r="AB714" i="13"/>
  <c r="Q715" i="13"/>
  <c r="E715" i="13"/>
  <c r="J715" i="13"/>
  <c r="L801" i="16" l="1"/>
  <c r="K801" i="16"/>
  <c r="F801" i="16"/>
  <c r="L715" i="13"/>
  <c r="K715" i="13"/>
  <c r="M801" i="16" l="1"/>
  <c r="N801" i="16"/>
  <c r="O801" i="16" s="1"/>
  <c r="N715" i="13"/>
  <c r="O715" i="13" s="1"/>
  <c r="M715" i="13"/>
  <c r="X801" i="16" l="1"/>
  <c r="V801" i="16"/>
  <c r="W801" i="16"/>
  <c r="T801" i="16"/>
  <c r="S801" i="16"/>
  <c r="R801" i="16"/>
  <c r="Y801" i="16" s="1"/>
  <c r="T715" i="13"/>
  <c r="S715" i="13"/>
  <c r="R715" i="13"/>
  <c r="W715" i="13"/>
  <c r="V715" i="13"/>
  <c r="X715" i="13"/>
  <c r="Z801" i="16" l="1"/>
  <c r="AA801" i="16"/>
  <c r="G802" i="16"/>
  <c r="B802" i="16"/>
  <c r="C802" i="16"/>
  <c r="H802" i="16"/>
  <c r="Y715" i="13"/>
  <c r="G716" i="13" s="1"/>
  <c r="Z715" i="13"/>
  <c r="AA715" i="13"/>
  <c r="F802" i="16" l="1"/>
  <c r="E802" i="16"/>
  <c r="I802" i="16"/>
  <c r="D802" i="16"/>
  <c r="B716" i="13"/>
  <c r="D716" i="13"/>
  <c r="I716" i="13"/>
  <c r="C716" i="13"/>
  <c r="H716" i="13"/>
  <c r="J716" i="13" s="1"/>
  <c r="L716" i="13" s="1"/>
  <c r="E716" i="13" l="1"/>
  <c r="P802" i="16"/>
  <c r="Q802" i="16"/>
  <c r="AB801" i="16"/>
  <c r="J802" i="16"/>
  <c r="L802" i="16" s="1"/>
  <c r="F716" i="13"/>
  <c r="P716" i="13"/>
  <c r="Q716" i="13"/>
  <c r="K716" i="13"/>
  <c r="AB715" i="13"/>
  <c r="K802" i="16" l="1"/>
  <c r="N716" i="13"/>
  <c r="O716" i="13" s="1"/>
  <c r="M716" i="13"/>
  <c r="N802" i="16" l="1"/>
  <c r="O802" i="16" s="1"/>
  <c r="M802" i="16"/>
  <c r="W716" i="13"/>
  <c r="X716" i="13"/>
  <c r="V716" i="13"/>
  <c r="T716" i="13"/>
  <c r="S716" i="13"/>
  <c r="Z716" i="13" s="1"/>
  <c r="R716" i="13"/>
  <c r="Y716" i="13" s="1"/>
  <c r="T802" i="16" l="1"/>
  <c r="R802" i="16"/>
  <c r="S802" i="16"/>
  <c r="X802" i="16"/>
  <c r="AA802" i="16" s="1"/>
  <c r="W802" i="16"/>
  <c r="V802" i="16"/>
  <c r="Y802" i="16" s="1"/>
  <c r="AA716" i="13"/>
  <c r="G717" i="13"/>
  <c r="B717" i="13"/>
  <c r="H717" i="13"/>
  <c r="C717" i="13"/>
  <c r="Z802" i="16" l="1"/>
  <c r="I803" i="16"/>
  <c r="D803" i="16"/>
  <c r="G803" i="16"/>
  <c r="B803" i="16"/>
  <c r="C803" i="16"/>
  <c r="H803" i="16"/>
  <c r="E717" i="13"/>
  <c r="F717" i="13"/>
  <c r="D717" i="13"/>
  <c r="I717" i="13"/>
  <c r="J717" i="13" s="1"/>
  <c r="L717" i="13" s="1"/>
  <c r="E803" i="16" l="1"/>
  <c r="J803" i="16"/>
  <c r="L803" i="16" s="1"/>
  <c r="P803" i="16"/>
  <c r="Q803" i="16"/>
  <c r="K803" i="16"/>
  <c r="AB802" i="16"/>
  <c r="F803" i="16"/>
  <c r="Q717" i="13"/>
  <c r="P717" i="13"/>
  <c r="K717" i="13"/>
  <c r="AB716" i="13"/>
  <c r="M803" i="16" l="1"/>
  <c r="N803" i="16"/>
  <c r="O803" i="16" s="1"/>
  <c r="N717" i="13"/>
  <c r="O717" i="13" s="1"/>
  <c r="M717" i="13"/>
  <c r="X803" i="16" l="1"/>
  <c r="V803" i="16"/>
  <c r="W803" i="16"/>
  <c r="T803" i="16"/>
  <c r="R803" i="16"/>
  <c r="Y803" i="16" s="1"/>
  <c r="S803" i="16"/>
  <c r="R717" i="13"/>
  <c r="T717" i="13"/>
  <c r="S717" i="13"/>
  <c r="X717" i="13"/>
  <c r="W717" i="13"/>
  <c r="Z717" i="13" s="1"/>
  <c r="V717" i="13"/>
  <c r="Y717" i="13" s="1"/>
  <c r="AA803" i="16" l="1"/>
  <c r="Z803" i="16"/>
  <c r="G804" i="16"/>
  <c r="B804" i="16"/>
  <c r="AA717" i="13"/>
  <c r="B718" i="13"/>
  <c r="G718" i="13"/>
  <c r="H718" i="13"/>
  <c r="C718" i="13"/>
  <c r="H804" i="16" l="1"/>
  <c r="C804" i="16"/>
  <c r="D804" i="16"/>
  <c r="I804" i="16"/>
  <c r="E718" i="13"/>
  <c r="F718" i="13"/>
  <c r="I718" i="13"/>
  <c r="J718" i="13" s="1"/>
  <c r="L718" i="13" s="1"/>
  <c r="D718" i="13"/>
  <c r="J804" i="16" l="1"/>
  <c r="L804" i="16" s="1"/>
  <c r="Q804" i="16"/>
  <c r="P804" i="16"/>
  <c r="K804" i="16"/>
  <c r="AB803" i="16"/>
  <c r="F804" i="16"/>
  <c r="E804" i="16"/>
  <c r="Q718" i="13"/>
  <c r="K718" i="13"/>
  <c r="P718" i="13"/>
  <c r="AB717" i="13"/>
  <c r="N804" i="16" l="1"/>
  <c r="O804" i="16" s="1"/>
  <c r="M804" i="16"/>
  <c r="N718" i="13"/>
  <c r="O718" i="13" s="1"/>
  <c r="M718" i="13"/>
  <c r="S804" i="16" l="1"/>
  <c r="T804" i="16"/>
  <c r="R804" i="16"/>
  <c r="W804" i="16"/>
  <c r="Z804" i="16" s="1"/>
  <c r="X804" i="16"/>
  <c r="AA804" i="16" s="1"/>
  <c r="V804" i="16"/>
  <c r="Y804" i="16" s="1"/>
  <c r="X718" i="13"/>
  <c r="W718" i="13"/>
  <c r="V718" i="13"/>
  <c r="S718" i="13"/>
  <c r="R718" i="13"/>
  <c r="T718" i="13"/>
  <c r="C805" i="16" l="1"/>
  <c r="H805" i="16"/>
  <c r="B805" i="16"/>
  <c r="G805" i="16"/>
  <c r="I805" i="16"/>
  <c r="D805" i="16"/>
  <c r="AA718" i="13"/>
  <c r="D719" i="13" s="1"/>
  <c r="Z718" i="13"/>
  <c r="H719" i="13" s="1"/>
  <c r="I719" i="13"/>
  <c r="Y718" i="13"/>
  <c r="C719" i="13" l="1"/>
  <c r="P805" i="16"/>
  <c r="Q805" i="16"/>
  <c r="AB804" i="16"/>
  <c r="J805" i="16"/>
  <c r="L805" i="16" s="1"/>
  <c r="E805" i="16"/>
  <c r="F805" i="16"/>
  <c r="Q719" i="13"/>
  <c r="P719" i="13"/>
  <c r="AB718" i="13"/>
  <c r="B719" i="13"/>
  <c r="E719" i="13" s="1"/>
  <c r="G719" i="13"/>
  <c r="K805" i="16" l="1"/>
  <c r="F719" i="13"/>
  <c r="J719" i="13"/>
  <c r="M805" i="16" l="1"/>
  <c r="N805" i="16"/>
  <c r="O805" i="16" s="1"/>
  <c r="L719" i="13"/>
  <c r="K719" i="13"/>
  <c r="X805" i="16" l="1"/>
  <c r="V805" i="16"/>
  <c r="W805" i="16"/>
  <c r="S805" i="16"/>
  <c r="T805" i="16"/>
  <c r="AA805" i="16" s="1"/>
  <c r="R805" i="16"/>
  <c r="N719" i="13"/>
  <c r="O719" i="13" s="1"/>
  <c r="M719" i="13"/>
  <c r="Z805" i="16" l="1"/>
  <c r="Y805" i="16"/>
  <c r="I806" i="16"/>
  <c r="D806" i="16"/>
  <c r="W719" i="13"/>
  <c r="X719" i="13"/>
  <c r="V719" i="13"/>
  <c r="R719" i="13"/>
  <c r="S719" i="13"/>
  <c r="Z719" i="13" s="1"/>
  <c r="T719" i="13"/>
  <c r="AA719" i="13" s="1"/>
  <c r="Q806" i="16" l="1"/>
  <c r="P806" i="16"/>
  <c r="AB805" i="16"/>
  <c r="B806" i="16"/>
  <c r="G806" i="16"/>
  <c r="H806" i="16"/>
  <c r="C806" i="16"/>
  <c r="H720" i="13"/>
  <c r="C720" i="13"/>
  <c r="Y719" i="13"/>
  <c r="D720" i="13"/>
  <c r="I720" i="13"/>
  <c r="J806" i="16" l="1"/>
  <c r="L806" i="16" s="1"/>
  <c r="K806" i="16"/>
  <c r="F806" i="16"/>
  <c r="E806" i="16"/>
  <c r="Q720" i="13"/>
  <c r="P720" i="13"/>
  <c r="AB719" i="13"/>
  <c r="B720" i="13"/>
  <c r="F720" i="13" s="1"/>
  <c r="G720" i="13"/>
  <c r="J720" i="13" s="1"/>
  <c r="L720" i="13" s="1"/>
  <c r="N806" i="16" l="1"/>
  <c r="O806" i="16" s="1"/>
  <c r="M806" i="16"/>
  <c r="E720" i="13"/>
  <c r="K720" i="13"/>
  <c r="S806" i="16" l="1"/>
  <c r="R806" i="16"/>
  <c r="T806" i="16"/>
  <c r="W806" i="16"/>
  <c r="Z806" i="16" s="1"/>
  <c r="V806" i="16"/>
  <c r="Y806" i="16" s="1"/>
  <c r="X806" i="16"/>
  <c r="AA806" i="16" s="1"/>
  <c r="N720" i="13"/>
  <c r="O720" i="13" s="1"/>
  <c r="M720" i="13"/>
  <c r="H807" i="16" l="1"/>
  <c r="C807" i="16"/>
  <c r="D807" i="16"/>
  <c r="I807" i="16"/>
  <c r="G807" i="16"/>
  <c r="B807" i="16"/>
  <c r="X720" i="13"/>
  <c r="V720" i="13"/>
  <c r="W720" i="13"/>
  <c r="S720" i="13"/>
  <c r="T720" i="13"/>
  <c r="R720" i="13"/>
  <c r="Y720" i="13" s="1"/>
  <c r="AA720" i="13" l="1"/>
  <c r="P807" i="16"/>
  <c r="Q807" i="16"/>
  <c r="AB806" i="16"/>
  <c r="E807" i="16"/>
  <c r="F807" i="16"/>
  <c r="J807" i="16"/>
  <c r="L807" i="16" s="1"/>
  <c r="Z720" i="13"/>
  <c r="G721" i="13"/>
  <c r="B721" i="13"/>
  <c r="I721" i="13"/>
  <c r="D721" i="13"/>
  <c r="K807" i="16" l="1"/>
  <c r="Q721" i="13"/>
  <c r="P721" i="13"/>
  <c r="AB720" i="13"/>
  <c r="H721" i="13"/>
  <c r="C721" i="13"/>
  <c r="E721" i="13" s="1"/>
  <c r="N807" i="16" l="1"/>
  <c r="O807" i="16" s="1"/>
  <c r="M807" i="16"/>
  <c r="J721" i="13"/>
  <c r="F721" i="13"/>
  <c r="R807" i="16" l="1"/>
  <c r="T807" i="16"/>
  <c r="S807" i="16"/>
  <c r="V807" i="16"/>
  <c r="W807" i="16"/>
  <c r="Z807" i="16" s="1"/>
  <c r="X807" i="16"/>
  <c r="L721" i="13"/>
  <c r="K721" i="13"/>
  <c r="AA807" i="16" l="1"/>
  <c r="H808" i="16"/>
  <c r="C808" i="16"/>
  <c r="Y807" i="16"/>
  <c r="M721" i="13"/>
  <c r="N721" i="13"/>
  <c r="O721" i="13" s="1"/>
  <c r="B808" i="16" l="1"/>
  <c r="G808" i="16"/>
  <c r="I808" i="16"/>
  <c r="D808" i="16"/>
  <c r="X721" i="13"/>
  <c r="V721" i="13"/>
  <c r="W721" i="13"/>
  <c r="T721" i="13"/>
  <c r="R721" i="13"/>
  <c r="S721" i="13"/>
  <c r="Q808" i="16" l="1"/>
  <c r="P808" i="16"/>
  <c r="AB807" i="16"/>
  <c r="J808" i="16"/>
  <c r="L808" i="16" s="1"/>
  <c r="F808" i="16"/>
  <c r="E808" i="16"/>
  <c r="AA721" i="13"/>
  <c r="I722" i="13" s="1"/>
  <c r="Y721" i="13"/>
  <c r="B722" i="13" s="1"/>
  <c r="Z721" i="13"/>
  <c r="G722" i="13"/>
  <c r="D722" i="13" l="1"/>
  <c r="K808" i="16"/>
  <c r="H722" i="13"/>
  <c r="J722" i="13" s="1"/>
  <c r="C722" i="13"/>
  <c r="E722" i="13" s="1"/>
  <c r="P722" i="13"/>
  <c r="Q722" i="13"/>
  <c r="AB721" i="13"/>
  <c r="M808" i="16" l="1"/>
  <c r="N808" i="16"/>
  <c r="O808" i="16" s="1"/>
  <c r="L722" i="13"/>
  <c r="K722" i="13"/>
  <c r="F722" i="13"/>
  <c r="W808" i="16" l="1"/>
  <c r="X808" i="16"/>
  <c r="V808" i="16"/>
  <c r="S808" i="16"/>
  <c r="R808" i="16"/>
  <c r="T808" i="16"/>
  <c r="N722" i="13"/>
  <c r="O722" i="13" s="1"/>
  <c r="M722" i="13"/>
  <c r="Z808" i="16" l="1"/>
  <c r="Y808" i="16"/>
  <c r="AA808" i="16"/>
  <c r="C809" i="16"/>
  <c r="H809" i="16"/>
  <c r="X722" i="13"/>
  <c r="W722" i="13"/>
  <c r="V722" i="13"/>
  <c r="T722" i="13"/>
  <c r="R722" i="13"/>
  <c r="S722" i="13"/>
  <c r="Z722" i="13" s="1"/>
  <c r="Y722" i="13" l="1"/>
  <c r="I809" i="16"/>
  <c r="D809" i="16"/>
  <c r="G809" i="16"/>
  <c r="B809" i="16"/>
  <c r="AA722" i="13"/>
  <c r="H723" i="13"/>
  <c r="C723" i="13"/>
  <c r="G723" i="13"/>
  <c r="B723" i="13"/>
  <c r="E809" i="16" l="1"/>
  <c r="J809" i="16"/>
  <c r="L809" i="16" s="1"/>
  <c r="F809" i="16"/>
  <c r="Q809" i="16"/>
  <c r="P809" i="16"/>
  <c r="AB808" i="16"/>
  <c r="F723" i="13"/>
  <c r="E723" i="13"/>
  <c r="I723" i="13"/>
  <c r="D723" i="13"/>
  <c r="K809" i="16" l="1"/>
  <c r="M809" i="16"/>
  <c r="N809" i="16"/>
  <c r="O809" i="16" s="1"/>
  <c r="P723" i="13"/>
  <c r="Q723" i="13"/>
  <c r="AB722" i="13"/>
  <c r="J723" i="13"/>
  <c r="L723" i="13" s="1"/>
  <c r="V809" i="16" l="1"/>
  <c r="X809" i="16"/>
  <c r="W809" i="16"/>
  <c r="T809" i="16"/>
  <c r="S809" i="16"/>
  <c r="R809" i="16"/>
  <c r="Y809" i="16" s="1"/>
  <c r="K723" i="13"/>
  <c r="Z809" i="16" l="1"/>
  <c r="AA809" i="16"/>
  <c r="G810" i="16"/>
  <c r="B810" i="16"/>
  <c r="H810" i="16"/>
  <c r="C810" i="16"/>
  <c r="M723" i="13"/>
  <c r="N723" i="13"/>
  <c r="O723" i="13" s="1"/>
  <c r="E810" i="16" l="1"/>
  <c r="F810" i="16"/>
  <c r="I810" i="16"/>
  <c r="D810" i="16"/>
  <c r="X723" i="13"/>
  <c r="V723" i="13"/>
  <c r="W723" i="13"/>
  <c r="S723" i="13"/>
  <c r="T723" i="13"/>
  <c r="AA723" i="13" s="1"/>
  <c r="R723" i="13"/>
  <c r="Y723" i="13" s="1"/>
  <c r="J810" i="16" l="1"/>
  <c r="L810" i="16" s="1"/>
  <c r="P810" i="16"/>
  <c r="Q810" i="16"/>
  <c r="AB809" i="16"/>
  <c r="D724" i="13"/>
  <c r="I724" i="13"/>
  <c r="Z723" i="13"/>
  <c r="G724" i="13"/>
  <c r="B724" i="13"/>
  <c r="K810" i="16" l="1"/>
  <c r="H724" i="13"/>
  <c r="J724" i="13" s="1"/>
  <c r="C724" i="13"/>
  <c r="E724" i="13" s="1"/>
  <c r="Q724" i="13"/>
  <c r="P724" i="13"/>
  <c r="AB723" i="13"/>
  <c r="N810" i="16" l="1"/>
  <c r="O810" i="16" s="1"/>
  <c r="M810" i="16"/>
  <c r="L724" i="13"/>
  <c r="K724" i="13"/>
  <c r="F724" i="13"/>
  <c r="S810" i="16" l="1"/>
  <c r="R810" i="16"/>
  <c r="T810" i="16"/>
  <c r="V810" i="16"/>
  <c r="W810" i="16"/>
  <c r="Z810" i="16" s="1"/>
  <c r="X810" i="16"/>
  <c r="AA810" i="16" s="1"/>
  <c r="N724" i="13"/>
  <c r="O724" i="13" s="1"/>
  <c r="M724" i="13"/>
  <c r="Y810" i="16" l="1"/>
  <c r="I811" i="16"/>
  <c r="D811" i="16"/>
  <c r="H811" i="16"/>
  <c r="C811" i="16"/>
  <c r="X724" i="13"/>
  <c r="V724" i="13"/>
  <c r="W724" i="13"/>
  <c r="S724" i="13"/>
  <c r="R724" i="13"/>
  <c r="T724" i="13"/>
  <c r="Y724" i="13" l="1"/>
  <c r="Z724" i="13"/>
  <c r="P811" i="16"/>
  <c r="Q811" i="16"/>
  <c r="AB810" i="16"/>
  <c r="G811" i="16"/>
  <c r="B811" i="16"/>
  <c r="AA724" i="13"/>
  <c r="I725" i="13" s="1"/>
  <c r="H725" i="13"/>
  <c r="C725" i="13"/>
  <c r="D725" i="13"/>
  <c r="G725" i="13"/>
  <c r="B725" i="13"/>
  <c r="E811" i="16" l="1"/>
  <c r="J811" i="16"/>
  <c r="F811" i="16"/>
  <c r="E725" i="13"/>
  <c r="Q725" i="13"/>
  <c r="P725" i="13"/>
  <c r="AB724" i="13"/>
  <c r="F725" i="13"/>
  <c r="J725" i="13"/>
  <c r="L725" i="13" s="1"/>
  <c r="L811" i="16" l="1"/>
  <c r="K811" i="16"/>
  <c r="K725" i="13"/>
  <c r="M811" i="16" l="1"/>
  <c r="N811" i="16"/>
  <c r="O811" i="16" s="1"/>
  <c r="M725" i="13"/>
  <c r="N725" i="13"/>
  <c r="O725" i="13" s="1"/>
  <c r="V811" i="16" l="1"/>
  <c r="X811" i="16"/>
  <c r="W811" i="16"/>
  <c r="T811" i="16"/>
  <c r="S811" i="16"/>
  <c r="R811" i="16"/>
  <c r="Y811" i="16" s="1"/>
  <c r="V725" i="13"/>
  <c r="X725" i="13"/>
  <c r="W725" i="13"/>
  <c r="Z725" i="13" s="1"/>
  <c r="S725" i="13"/>
  <c r="R725" i="13"/>
  <c r="Y725" i="13" s="1"/>
  <c r="T725" i="13"/>
  <c r="B812" i="16" l="1"/>
  <c r="G812" i="16"/>
  <c r="AA811" i="16"/>
  <c r="Z811" i="16"/>
  <c r="AA725" i="13"/>
  <c r="H726" i="13"/>
  <c r="C726" i="13"/>
  <c r="I726" i="13"/>
  <c r="D726" i="13"/>
  <c r="B726" i="13"/>
  <c r="G726" i="13"/>
  <c r="H812" i="16" l="1"/>
  <c r="C812" i="16"/>
  <c r="F812" i="16" s="1"/>
  <c r="D812" i="16"/>
  <c r="I812" i="16"/>
  <c r="J726" i="13"/>
  <c r="L726" i="13" s="1"/>
  <c r="P726" i="13"/>
  <c r="Q726" i="13"/>
  <c r="K726" i="13"/>
  <c r="AB725" i="13"/>
  <c r="F726" i="13"/>
  <c r="E726" i="13"/>
  <c r="E812" i="16" l="1"/>
  <c r="P812" i="16"/>
  <c r="Q812" i="16"/>
  <c r="AB811" i="16"/>
  <c r="J812" i="16"/>
  <c r="L812" i="16" s="1"/>
  <c r="N726" i="13"/>
  <c r="O726" i="13" s="1"/>
  <c r="M726" i="13"/>
  <c r="K812" i="16" l="1"/>
  <c r="X726" i="13"/>
  <c r="W726" i="13"/>
  <c r="V726" i="13"/>
  <c r="R726" i="13"/>
  <c r="S726" i="13"/>
  <c r="T726" i="13"/>
  <c r="AA726" i="13" s="1"/>
  <c r="Z726" i="13" l="1"/>
  <c r="N812" i="16"/>
  <c r="O812" i="16" s="1"/>
  <c r="M812" i="16"/>
  <c r="Y726" i="13"/>
  <c r="I727" i="13"/>
  <c r="D727" i="13"/>
  <c r="C727" i="13"/>
  <c r="H727" i="13"/>
  <c r="R812" i="16" l="1"/>
  <c r="T812" i="16"/>
  <c r="S812" i="16"/>
  <c r="X812" i="16"/>
  <c r="V812" i="16"/>
  <c r="Y812" i="16" s="1"/>
  <c r="W812" i="16"/>
  <c r="P727" i="13"/>
  <c r="Q727" i="13"/>
  <c r="AB726" i="13"/>
  <c r="G727" i="13"/>
  <c r="B727" i="13"/>
  <c r="E727" i="13" s="1"/>
  <c r="AA812" i="16" l="1"/>
  <c r="Z812" i="16"/>
  <c r="I813" i="16"/>
  <c r="D813" i="16"/>
  <c r="B813" i="16"/>
  <c r="G813" i="16"/>
  <c r="J727" i="13"/>
  <c r="F727" i="13"/>
  <c r="P813" i="16" l="1"/>
  <c r="Q813" i="16"/>
  <c r="AB812" i="16"/>
  <c r="C813" i="16"/>
  <c r="H813" i="16"/>
  <c r="L727" i="13"/>
  <c r="K727" i="13"/>
  <c r="E813" i="16" l="1"/>
  <c r="F813" i="16"/>
  <c r="J813" i="16"/>
  <c r="M727" i="13"/>
  <c r="N727" i="13"/>
  <c r="O727" i="13" s="1"/>
  <c r="L813" i="16" l="1"/>
  <c r="K813" i="16"/>
  <c r="W727" i="13"/>
  <c r="X727" i="13"/>
  <c r="V727" i="13"/>
  <c r="R727" i="13"/>
  <c r="S727" i="13"/>
  <c r="T727" i="13"/>
  <c r="AA727" i="13" l="1"/>
  <c r="Z727" i="13"/>
  <c r="H728" i="13" s="1"/>
  <c r="M813" i="16"/>
  <c r="N813" i="16"/>
  <c r="O813" i="16" s="1"/>
  <c r="C728" i="13"/>
  <c r="Y727" i="13"/>
  <c r="I728" i="13"/>
  <c r="D728" i="13"/>
  <c r="W813" i="16" l="1"/>
  <c r="V813" i="16"/>
  <c r="X813" i="16"/>
  <c r="T813" i="16"/>
  <c r="S813" i="16"/>
  <c r="Z813" i="16" s="1"/>
  <c r="R813" i="16"/>
  <c r="Y813" i="16" s="1"/>
  <c r="B728" i="13"/>
  <c r="F728" i="13" s="1"/>
  <c r="G728" i="13"/>
  <c r="J728" i="13" s="1"/>
  <c r="L728" i="13" s="1"/>
  <c r="P728" i="13"/>
  <c r="Q728" i="13"/>
  <c r="AB727" i="13"/>
  <c r="H814" i="16" l="1"/>
  <c r="C814" i="16"/>
  <c r="AA813" i="16"/>
  <c r="B814" i="16"/>
  <c r="G814" i="16"/>
  <c r="K728" i="13"/>
  <c r="E728" i="13"/>
  <c r="E814" i="16" l="1"/>
  <c r="D814" i="16"/>
  <c r="I814" i="16"/>
  <c r="F814" i="16"/>
  <c r="N728" i="13"/>
  <c r="O728" i="13" s="1"/>
  <c r="M728" i="13"/>
  <c r="J814" i="16" l="1"/>
  <c r="L814" i="16" s="1"/>
  <c r="P814" i="16"/>
  <c r="Q814" i="16"/>
  <c r="K814" i="16"/>
  <c r="AB813" i="16"/>
  <c r="X728" i="13"/>
  <c r="V728" i="13"/>
  <c r="W728" i="13"/>
  <c r="R728" i="13"/>
  <c r="S728" i="13"/>
  <c r="T728" i="13"/>
  <c r="AA728" i="13" s="1"/>
  <c r="Z728" i="13" l="1"/>
  <c r="N814" i="16"/>
  <c r="O814" i="16" s="1"/>
  <c r="M814" i="16"/>
  <c r="Y728" i="13"/>
  <c r="I729" i="13"/>
  <c r="D729" i="13"/>
  <c r="C729" i="13"/>
  <c r="H729" i="13"/>
  <c r="T814" i="16" l="1"/>
  <c r="R814" i="16"/>
  <c r="S814" i="16"/>
  <c r="X814" i="16"/>
  <c r="AA814" i="16" s="1"/>
  <c r="W814" i="16"/>
  <c r="Z814" i="16" s="1"/>
  <c r="V814" i="16"/>
  <c r="Y814" i="16" s="1"/>
  <c r="Q729" i="13"/>
  <c r="P729" i="13"/>
  <c r="AB728" i="13"/>
  <c r="G729" i="13"/>
  <c r="B729" i="13"/>
  <c r="I815" i="16" l="1"/>
  <c r="D815" i="16"/>
  <c r="B815" i="16"/>
  <c r="G815" i="16"/>
  <c r="C815" i="16"/>
  <c r="H815" i="16"/>
  <c r="E729" i="13"/>
  <c r="J729" i="13"/>
  <c r="F729" i="13"/>
  <c r="J815" i="16" l="1"/>
  <c r="L815" i="16" s="1"/>
  <c r="E815" i="16"/>
  <c r="K815" i="16"/>
  <c r="Q815" i="16"/>
  <c r="P815" i="16"/>
  <c r="AB814" i="16"/>
  <c r="F815" i="16"/>
  <c r="L729" i="13"/>
  <c r="K729" i="13"/>
  <c r="N815" i="16" l="1"/>
  <c r="O815" i="16" s="1"/>
  <c r="M815" i="16"/>
  <c r="M729" i="13"/>
  <c r="N729" i="13"/>
  <c r="O729" i="13" s="1"/>
  <c r="T815" i="16" l="1"/>
  <c r="R815" i="16"/>
  <c r="S815" i="16"/>
  <c r="W815" i="16"/>
  <c r="X815" i="16"/>
  <c r="V815" i="16"/>
  <c r="X729" i="13"/>
  <c r="V729" i="13"/>
  <c r="W729" i="13"/>
  <c r="T729" i="13"/>
  <c r="S729" i="13"/>
  <c r="R729" i="13"/>
  <c r="Z729" i="13" l="1"/>
  <c r="Z815" i="16"/>
  <c r="Y815" i="16"/>
  <c r="AA815" i="16"/>
  <c r="AA729" i="13"/>
  <c r="I730" i="13" s="1"/>
  <c r="D730" i="13"/>
  <c r="H730" i="13"/>
  <c r="C730" i="13"/>
  <c r="Y729" i="13"/>
  <c r="D816" i="16" l="1"/>
  <c r="I816" i="16"/>
  <c r="B816" i="16"/>
  <c r="G816" i="16"/>
  <c r="H816" i="16"/>
  <c r="C816" i="16"/>
  <c r="P730" i="13"/>
  <c r="Q730" i="13"/>
  <c r="AB729" i="13"/>
  <c r="B730" i="13"/>
  <c r="G730" i="13"/>
  <c r="J816" i="16" l="1"/>
  <c r="L816" i="16" s="1"/>
  <c r="E816" i="16"/>
  <c r="F816" i="16"/>
  <c r="P816" i="16"/>
  <c r="K816" i="16"/>
  <c r="Q816" i="16"/>
  <c r="AB815" i="16"/>
  <c r="J730" i="13"/>
  <c r="E730" i="13"/>
  <c r="F730" i="13"/>
  <c r="N816" i="16" l="1"/>
  <c r="O816" i="16" s="1"/>
  <c r="M816" i="16"/>
  <c r="L730" i="13"/>
  <c r="K730" i="13"/>
  <c r="T816" i="16" l="1"/>
  <c r="S816" i="16"/>
  <c r="R816" i="16"/>
  <c r="V816" i="16"/>
  <c r="X816" i="16"/>
  <c r="W816" i="16"/>
  <c r="N730" i="13"/>
  <c r="O730" i="13" s="1"/>
  <c r="M730" i="13"/>
  <c r="Y816" i="16" l="1"/>
  <c r="Z816" i="16"/>
  <c r="AA816" i="16"/>
  <c r="W730" i="13"/>
  <c r="X730" i="13"/>
  <c r="V730" i="13"/>
  <c r="T730" i="13"/>
  <c r="R730" i="13"/>
  <c r="Y730" i="13" s="1"/>
  <c r="S730" i="13"/>
  <c r="Z730" i="13" l="1"/>
  <c r="I817" i="16"/>
  <c r="D817" i="16"/>
  <c r="C817" i="16"/>
  <c r="H817" i="16"/>
  <c r="G817" i="16"/>
  <c r="B817" i="16"/>
  <c r="AA730" i="13"/>
  <c r="C731" i="13"/>
  <c r="H731" i="13"/>
  <c r="G731" i="13"/>
  <c r="B731" i="13"/>
  <c r="E817" i="16" l="1"/>
  <c r="F817" i="16"/>
  <c r="Q817" i="16"/>
  <c r="P817" i="16"/>
  <c r="AB816" i="16"/>
  <c r="J817" i="16"/>
  <c r="L817" i="16" s="1"/>
  <c r="F731" i="13"/>
  <c r="E731" i="13"/>
  <c r="I731" i="13"/>
  <c r="D731" i="13"/>
  <c r="K817" i="16" l="1"/>
  <c r="AB730" i="13"/>
  <c r="P731" i="13"/>
  <c r="Q731" i="13"/>
  <c r="J731" i="13"/>
  <c r="L731" i="13" s="1"/>
  <c r="M817" i="16" l="1"/>
  <c r="N817" i="16"/>
  <c r="O817" i="16" s="1"/>
  <c r="K731" i="13"/>
  <c r="W817" i="16" l="1"/>
  <c r="V817" i="16"/>
  <c r="X817" i="16"/>
  <c r="S817" i="16"/>
  <c r="R817" i="16"/>
  <c r="T817" i="16"/>
  <c r="M731" i="13"/>
  <c r="N731" i="13"/>
  <c r="O731" i="13" s="1"/>
  <c r="AA817" i="16" l="1"/>
  <c r="D818" i="16"/>
  <c r="I818" i="16"/>
  <c r="Z817" i="16"/>
  <c r="Y817" i="16"/>
  <c r="V731" i="13"/>
  <c r="X731" i="13"/>
  <c r="W731" i="13"/>
  <c r="R731" i="13"/>
  <c r="S731" i="13"/>
  <c r="T731" i="13"/>
  <c r="AA731" i="13" l="1"/>
  <c r="Z731" i="13"/>
  <c r="G818" i="16"/>
  <c r="B818" i="16"/>
  <c r="C818" i="16"/>
  <c r="H818" i="16"/>
  <c r="Q818" i="16"/>
  <c r="P818" i="16"/>
  <c r="AB817" i="16"/>
  <c r="Y731" i="13"/>
  <c r="D732" i="13"/>
  <c r="I732" i="13"/>
  <c r="C732" i="13"/>
  <c r="H732" i="13"/>
  <c r="F818" i="16" l="1"/>
  <c r="E818" i="16"/>
  <c r="J818" i="16"/>
  <c r="Q732" i="13"/>
  <c r="P732" i="13"/>
  <c r="AB731" i="13"/>
  <c r="G732" i="13"/>
  <c r="B732" i="13"/>
  <c r="L818" i="16" l="1"/>
  <c r="K818" i="16"/>
  <c r="E732" i="13"/>
  <c r="J732" i="13"/>
  <c r="F732" i="13"/>
  <c r="N818" i="16" l="1"/>
  <c r="O818" i="16" s="1"/>
  <c r="M818" i="16"/>
  <c r="L732" i="13"/>
  <c r="K732" i="13"/>
  <c r="R818" i="16" l="1"/>
  <c r="T818" i="16"/>
  <c r="S818" i="16"/>
  <c r="X818" i="16"/>
  <c r="AA818" i="16" s="1"/>
  <c r="W818" i="16"/>
  <c r="V818" i="16"/>
  <c r="Y818" i="16" s="1"/>
  <c r="N732" i="13"/>
  <c r="O732" i="13" s="1"/>
  <c r="M732" i="13"/>
  <c r="I819" i="16" l="1"/>
  <c r="D819" i="16"/>
  <c r="Z818" i="16"/>
  <c r="B819" i="16"/>
  <c r="G819" i="16"/>
  <c r="V732" i="13"/>
  <c r="W732" i="13"/>
  <c r="X732" i="13"/>
  <c r="S732" i="13"/>
  <c r="T732" i="13"/>
  <c r="R732" i="13"/>
  <c r="AA732" i="13" l="1"/>
  <c r="H819" i="16"/>
  <c r="C819" i="16"/>
  <c r="P819" i="16"/>
  <c r="Q819" i="16"/>
  <c r="AB818" i="16"/>
  <c r="J819" i="16"/>
  <c r="L819" i="16" s="1"/>
  <c r="Y732" i="13"/>
  <c r="B733" i="13" s="1"/>
  <c r="Z732" i="13"/>
  <c r="I733" i="13"/>
  <c r="D733" i="13"/>
  <c r="F819" i="16" l="1"/>
  <c r="K819" i="16"/>
  <c r="E819" i="16"/>
  <c r="G733" i="13"/>
  <c r="P733" i="13"/>
  <c r="Q733" i="13"/>
  <c r="AB732" i="13"/>
  <c r="C733" i="13"/>
  <c r="H733" i="13"/>
  <c r="M819" i="16" l="1"/>
  <c r="N819" i="16"/>
  <c r="O819" i="16" s="1"/>
  <c r="F733" i="13"/>
  <c r="E733" i="13"/>
  <c r="J733" i="13"/>
  <c r="X819" i="16" l="1"/>
  <c r="W819" i="16"/>
  <c r="V819" i="16"/>
  <c r="T819" i="16"/>
  <c r="R819" i="16"/>
  <c r="S819" i="16"/>
  <c r="Z819" i="16" s="1"/>
  <c r="L733" i="13"/>
  <c r="K733" i="13"/>
  <c r="Y819" i="16" l="1"/>
  <c r="B820" i="16"/>
  <c r="G820" i="16"/>
  <c r="AA819" i="16"/>
  <c r="C820" i="16"/>
  <c r="H820" i="16"/>
  <c r="M733" i="13"/>
  <c r="N733" i="13"/>
  <c r="O733" i="13" s="1"/>
  <c r="F820" i="16" l="1"/>
  <c r="E820" i="16"/>
  <c r="I820" i="16"/>
  <c r="J820" i="16" s="1"/>
  <c r="L820" i="16" s="1"/>
  <c r="D820" i="16"/>
  <c r="V733" i="13"/>
  <c r="X733" i="13"/>
  <c r="W733" i="13"/>
  <c r="T733" i="13"/>
  <c r="R733" i="13"/>
  <c r="S733" i="13"/>
  <c r="Y733" i="13" l="1"/>
  <c r="Q820" i="16"/>
  <c r="K820" i="16"/>
  <c r="P820" i="16"/>
  <c r="AB819" i="16"/>
  <c r="Z733" i="13"/>
  <c r="H734" i="13" s="1"/>
  <c r="AA733" i="13"/>
  <c r="G734" i="13"/>
  <c r="B734" i="13"/>
  <c r="N820" i="16" l="1"/>
  <c r="O820" i="16" s="1"/>
  <c r="M820" i="16"/>
  <c r="C734" i="13"/>
  <c r="F734" i="13" s="1"/>
  <c r="I734" i="13"/>
  <c r="J734" i="13" s="1"/>
  <c r="L734" i="13" s="1"/>
  <c r="D734" i="13"/>
  <c r="T820" i="16" l="1"/>
  <c r="S820" i="16"/>
  <c r="R820" i="16"/>
  <c r="V820" i="16"/>
  <c r="X820" i="16"/>
  <c r="AA820" i="16" s="1"/>
  <c r="W820" i="16"/>
  <c r="E734" i="13"/>
  <c r="Q734" i="13"/>
  <c r="P734" i="13"/>
  <c r="K734" i="13"/>
  <c r="AB733" i="13"/>
  <c r="Y820" i="16" l="1"/>
  <c r="Z820" i="16"/>
  <c r="I821" i="16"/>
  <c r="D821" i="16"/>
  <c r="N734" i="13"/>
  <c r="O734" i="13" s="1"/>
  <c r="M734" i="13"/>
  <c r="P821" i="16" l="1"/>
  <c r="Q821" i="16"/>
  <c r="AB820" i="16"/>
  <c r="C821" i="16"/>
  <c r="H821" i="16"/>
  <c r="G821" i="16"/>
  <c r="B821" i="16"/>
  <c r="W734" i="13"/>
  <c r="V734" i="13"/>
  <c r="X734" i="13"/>
  <c r="R734" i="13"/>
  <c r="S734" i="13"/>
  <c r="T734" i="13"/>
  <c r="Z734" i="13" l="1"/>
  <c r="F821" i="16"/>
  <c r="E821" i="16"/>
  <c r="J821" i="16"/>
  <c r="AA734" i="13"/>
  <c r="I735" i="13" s="1"/>
  <c r="Y734" i="13"/>
  <c r="D735" i="13"/>
  <c r="H735" i="13"/>
  <c r="C735" i="13"/>
  <c r="L821" i="16" l="1"/>
  <c r="K821" i="16"/>
  <c r="P735" i="13"/>
  <c r="Q735" i="13"/>
  <c r="AB734" i="13"/>
  <c r="G735" i="13"/>
  <c r="J735" i="13" s="1"/>
  <c r="L735" i="13" s="1"/>
  <c r="B735" i="13"/>
  <c r="F735" i="13" s="1"/>
  <c r="M821" i="16" l="1"/>
  <c r="N821" i="16"/>
  <c r="O821" i="16" s="1"/>
  <c r="K735" i="13"/>
  <c r="N735" i="13" s="1"/>
  <c r="O735" i="13" s="1"/>
  <c r="M735" i="13"/>
  <c r="E735" i="13"/>
  <c r="R821" i="16" l="1"/>
  <c r="T821" i="16"/>
  <c r="S821" i="16"/>
  <c r="W821" i="16"/>
  <c r="X821" i="16"/>
  <c r="V821" i="16"/>
  <c r="V735" i="13"/>
  <c r="X735" i="13"/>
  <c r="W735" i="13"/>
  <c r="S735" i="13"/>
  <c r="R735" i="13"/>
  <c r="Y735" i="13" s="1"/>
  <c r="T735" i="13"/>
  <c r="AA821" i="16" l="1"/>
  <c r="AA735" i="13"/>
  <c r="Z821" i="16"/>
  <c r="I822" i="16"/>
  <c r="D822" i="16"/>
  <c r="Y821" i="16"/>
  <c r="Z735" i="13"/>
  <c r="I736" i="13"/>
  <c r="D736" i="13"/>
  <c r="G736" i="13"/>
  <c r="B736" i="13"/>
  <c r="G822" i="16" l="1"/>
  <c r="B822" i="16"/>
  <c r="P822" i="16"/>
  <c r="Q822" i="16"/>
  <c r="AB821" i="16"/>
  <c r="C822" i="16"/>
  <c r="H822" i="16"/>
  <c r="AB735" i="13"/>
  <c r="Q736" i="13"/>
  <c r="P736" i="13"/>
  <c r="H736" i="13"/>
  <c r="C736" i="13"/>
  <c r="F736" i="13" s="1"/>
  <c r="F822" i="16" l="1"/>
  <c r="E822" i="16"/>
  <c r="J822" i="16"/>
  <c r="J736" i="13"/>
  <c r="E736" i="13"/>
  <c r="L822" i="16" l="1"/>
  <c r="K822" i="16"/>
  <c r="L736" i="13"/>
  <c r="K736" i="13"/>
  <c r="N822" i="16" l="1"/>
  <c r="O822" i="16" s="1"/>
  <c r="M822" i="16"/>
  <c r="N736" i="13"/>
  <c r="O736" i="13" s="1"/>
  <c r="M736" i="13"/>
  <c r="S822" i="16" l="1"/>
  <c r="R822" i="16"/>
  <c r="T822" i="16"/>
  <c r="W822" i="16"/>
  <c r="Z822" i="16" s="1"/>
  <c r="V822" i="16"/>
  <c r="X822" i="16"/>
  <c r="AA822" i="16" s="1"/>
  <c r="W736" i="13"/>
  <c r="V736" i="13"/>
  <c r="X736" i="13"/>
  <c r="R736" i="13"/>
  <c r="S736" i="13"/>
  <c r="Z736" i="13" s="1"/>
  <c r="T736" i="13"/>
  <c r="H823" i="16" l="1"/>
  <c r="C823" i="16"/>
  <c r="I823" i="16"/>
  <c r="D823" i="16"/>
  <c r="Y822" i="16"/>
  <c r="AA736" i="13"/>
  <c r="D737" i="13"/>
  <c r="I737" i="13"/>
  <c r="Y736" i="13"/>
  <c r="C737" i="13"/>
  <c r="H737" i="13"/>
  <c r="Q823" i="16" l="1"/>
  <c r="P823" i="16"/>
  <c r="AB822" i="16"/>
  <c r="B823" i="16"/>
  <c r="F823" i="16" s="1"/>
  <c r="G823" i="16"/>
  <c r="G737" i="13"/>
  <c r="B737" i="13"/>
  <c r="Q737" i="13"/>
  <c r="P737" i="13"/>
  <c r="AB736" i="13"/>
  <c r="J823" i="16" l="1"/>
  <c r="E823" i="16"/>
  <c r="F737" i="13"/>
  <c r="E737" i="13"/>
  <c r="J737" i="13"/>
  <c r="L823" i="16" l="1"/>
  <c r="K823" i="16"/>
  <c r="L737" i="13"/>
  <c r="K737" i="13"/>
  <c r="M823" i="16" l="1"/>
  <c r="N823" i="16"/>
  <c r="O823" i="16" s="1"/>
  <c r="M737" i="13"/>
  <c r="N737" i="13"/>
  <c r="O737" i="13" s="1"/>
  <c r="W823" i="16" l="1"/>
  <c r="X823" i="16"/>
  <c r="V823" i="16"/>
  <c r="S823" i="16"/>
  <c r="R823" i="16"/>
  <c r="T823" i="16"/>
  <c r="AA823" i="16" s="1"/>
  <c r="W737" i="13"/>
  <c r="X737" i="13"/>
  <c r="V737" i="13"/>
  <c r="T737" i="13"/>
  <c r="S737" i="13"/>
  <c r="Z737" i="13" s="1"/>
  <c r="R737" i="13"/>
  <c r="Y737" i="13" s="1"/>
  <c r="Y823" i="16" l="1"/>
  <c r="Z823" i="16"/>
  <c r="I824" i="16"/>
  <c r="D824" i="16"/>
  <c r="G824" i="16"/>
  <c r="B824" i="16"/>
  <c r="C824" i="16"/>
  <c r="H824" i="16"/>
  <c r="H738" i="13"/>
  <c r="C738" i="13"/>
  <c r="AA737" i="13"/>
  <c r="G738" i="13"/>
  <c r="B738" i="13"/>
  <c r="E824" i="16" l="1"/>
  <c r="J824" i="16"/>
  <c r="L824" i="16" s="1"/>
  <c r="P824" i="16"/>
  <c r="Q824" i="16"/>
  <c r="K824" i="16"/>
  <c r="AB823" i="16"/>
  <c r="F824" i="16"/>
  <c r="E738" i="13"/>
  <c r="I738" i="13"/>
  <c r="J738" i="13" s="1"/>
  <c r="L738" i="13" s="1"/>
  <c r="D738" i="13"/>
  <c r="F738" i="13"/>
  <c r="N824" i="16" l="1"/>
  <c r="O824" i="16" s="1"/>
  <c r="M824" i="16"/>
  <c r="P738" i="13"/>
  <c r="Q738" i="13"/>
  <c r="K738" i="13"/>
  <c r="AB737" i="13"/>
  <c r="S824" i="16" l="1"/>
  <c r="R824" i="16"/>
  <c r="T824" i="16"/>
  <c r="V824" i="16"/>
  <c r="W824" i="16"/>
  <c r="Z824" i="16" s="1"/>
  <c r="X824" i="16"/>
  <c r="AA824" i="16" s="1"/>
  <c r="N738" i="13"/>
  <c r="O738" i="13" s="1"/>
  <c r="M738" i="13"/>
  <c r="Y824" i="16" l="1"/>
  <c r="D825" i="16"/>
  <c r="I825" i="16"/>
  <c r="C825" i="16"/>
  <c r="H825" i="16"/>
  <c r="X738" i="13"/>
  <c r="W738" i="13"/>
  <c r="V738" i="13"/>
  <c r="S738" i="13"/>
  <c r="T738" i="13"/>
  <c r="R738" i="13"/>
  <c r="Y738" i="13" l="1"/>
  <c r="AA738" i="13"/>
  <c r="Q825" i="16"/>
  <c r="P825" i="16"/>
  <c r="AB824" i="16"/>
  <c r="G825" i="16"/>
  <c r="B825" i="16"/>
  <c r="I739" i="13"/>
  <c r="D739" i="13"/>
  <c r="Z738" i="13"/>
  <c r="G739" i="13"/>
  <c r="B739" i="13"/>
  <c r="E825" i="16" l="1"/>
  <c r="J825" i="16"/>
  <c r="F825" i="16"/>
  <c r="H739" i="13"/>
  <c r="J739" i="13" s="1"/>
  <c r="C739" i="13"/>
  <c r="Q739" i="13"/>
  <c r="P739" i="13"/>
  <c r="AB738" i="13"/>
  <c r="E739" i="13"/>
  <c r="L825" i="16" l="1"/>
  <c r="K825" i="16"/>
  <c r="L739" i="13"/>
  <c r="K739" i="13"/>
  <c r="F739" i="13"/>
  <c r="M825" i="16" l="1"/>
  <c r="N825" i="16"/>
  <c r="O825" i="16" s="1"/>
  <c r="M739" i="13"/>
  <c r="N739" i="13"/>
  <c r="O739" i="13" s="1"/>
  <c r="V825" i="16" l="1"/>
  <c r="W825" i="16"/>
  <c r="X825" i="16"/>
  <c r="T825" i="16"/>
  <c r="S825" i="16"/>
  <c r="Z825" i="16" s="1"/>
  <c r="R825" i="16"/>
  <c r="Y825" i="16" s="1"/>
  <c r="W739" i="13"/>
  <c r="X739" i="13"/>
  <c r="V739" i="13"/>
  <c r="R739" i="13"/>
  <c r="T739" i="13"/>
  <c r="AA739" i="13" s="1"/>
  <c r="S739" i="13"/>
  <c r="Z739" i="13" s="1"/>
  <c r="AA825" i="16" l="1"/>
  <c r="B826" i="16"/>
  <c r="G826" i="16"/>
  <c r="C826" i="16"/>
  <c r="H826" i="16"/>
  <c r="Y739" i="13"/>
  <c r="H740" i="13"/>
  <c r="C740" i="13"/>
  <c r="D740" i="13"/>
  <c r="I740" i="13"/>
  <c r="F826" i="16" l="1"/>
  <c r="E826" i="16"/>
  <c r="I826" i="16"/>
  <c r="D826" i="16"/>
  <c r="P740" i="13"/>
  <c r="Q740" i="13"/>
  <c r="AB739" i="13"/>
  <c r="G740" i="13"/>
  <c r="B740" i="13"/>
  <c r="P826" i="16" l="1"/>
  <c r="Q826" i="16"/>
  <c r="AB825" i="16"/>
  <c r="J826" i="16"/>
  <c r="L826" i="16" s="1"/>
  <c r="E740" i="13"/>
  <c r="F740" i="13"/>
  <c r="J740" i="13"/>
  <c r="K826" i="16" l="1"/>
  <c r="L740" i="13"/>
  <c r="K740" i="13"/>
  <c r="N826" i="16" l="1"/>
  <c r="O826" i="16" s="1"/>
  <c r="M826" i="16"/>
  <c r="N740" i="13"/>
  <c r="O740" i="13" s="1"/>
  <c r="M740" i="13"/>
  <c r="S826" i="16" l="1"/>
  <c r="R826" i="16"/>
  <c r="T826" i="16"/>
  <c r="X826" i="16"/>
  <c r="AA826" i="16" s="1"/>
  <c r="V826" i="16"/>
  <c r="Y826" i="16" s="1"/>
  <c r="W826" i="16"/>
  <c r="Z826" i="16" s="1"/>
  <c r="W740" i="13"/>
  <c r="X740" i="13"/>
  <c r="V740" i="13"/>
  <c r="T740" i="13"/>
  <c r="R740" i="13"/>
  <c r="S740" i="13"/>
  <c r="Z740" i="13" s="1"/>
  <c r="I827" i="16" l="1"/>
  <c r="D827" i="16"/>
  <c r="C827" i="16"/>
  <c r="H827" i="16"/>
  <c r="B827" i="16"/>
  <c r="G827" i="16"/>
  <c r="Y740" i="13"/>
  <c r="B741" i="13" s="1"/>
  <c r="AA740" i="13"/>
  <c r="H741" i="13"/>
  <c r="C741" i="13"/>
  <c r="F827" i="16" l="1"/>
  <c r="J827" i="16"/>
  <c r="L827" i="16" s="1"/>
  <c r="K827" i="16"/>
  <c r="P827" i="16"/>
  <c r="Q827" i="16"/>
  <c r="AB826" i="16"/>
  <c r="E827" i="16"/>
  <c r="G741" i="13"/>
  <c r="I741" i="13"/>
  <c r="D741" i="13"/>
  <c r="F741" i="13"/>
  <c r="E741" i="13"/>
  <c r="J741" i="13" l="1"/>
  <c r="L741" i="13" s="1"/>
  <c r="N827" i="16"/>
  <c r="O827" i="16" s="1"/>
  <c r="M827" i="16"/>
  <c r="Q741" i="13"/>
  <c r="P741" i="13"/>
  <c r="K741" i="13"/>
  <c r="AB740" i="13"/>
  <c r="S827" i="16" l="1"/>
  <c r="T827" i="16"/>
  <c r="R827" i="16"/>
  <c r="X827" i="16"/>
  <c r="V827" i="16"/>
  <c r="W827" i="16"/>
  <c r="Z827" i="16" s="1"/>
  <c r="M741" i="13"/>
  <c r="N741" i="13"/>
  <c r="O741" i="13" s="1"/>
  <c r="Y827" i="16" l="1"/>
  <c r="H828" i="16"/>
  <c r="C828" i="16"/>
  <c r="AA827" i="16"/>
  <c r="V741" i="13"/>
  <c r="W741" i="13"/>
  <c r="X741" i="13"/>
  <c r="S741" i="13"/>
  <c r="R741" i="13"/>
  <c r="Y741" i="13" s="1"/>
  <c r="T741" i="13"/>
  <c r="D828" i="16" l="1"/>
  <c r="I828" i="16"/>
  <c r="G828" i="16"/>
  <c r="B828" i="16"/>
  <c r="AA741" i="13"/>
  <c r="Z741" i="13"/>
  <c r="I742" i="13"/>
  <c r="D742" i="13"/>
  <c r="G742" i="13"/>
  <c r="B742" i="13"/>
  <c r="E828" i="16" l="1"/>
  <c r="F828" i="16"/>
  <c r="J828" i="16"/>
  <c r="L828" i="16" s="1"/>
  <c r="P828" i="16"/>
  <c r="Q828" i="16"/>
  <c r="AB827" i="16"/>
  <c r="Q742" i="13"/>
  <c r="P742" i="13"/>
  <c r="AB741" i="13"/>
  <c r="H742" i="13"/>
  <c r="C742" i="13"/>
  <c r="E742" i="13" s="1"/>
  <c r="K828" i="16" l="1"/>
  <c r="N828" i="16"/>
  <c r="O828" i="16" s="1"/>
  <c r="M828" i="16"/>
  <c r="F742" i="13"/>
  <c r="J742" i="13"/>
  <c r="S828" i="16" l="1"/>
  <c r="R828" i="16"/>
  <c r="T828" i="16"/>
  <c r="W828" i="16"/>
  <c r="Z828" i="16" s="1"/>
  <c r="X828" i="16"/>
  <c r="AA828" i="16" s="1"/>
  <c r="V828" i="16"/>
  <c r="Y828" i="16" s="1"/>
  <c r="L742" i="13"/>
  <c r="K742" i="13"/>
  <c r="H829" i="16" l="1"/>
  <c r="C829" i="16"/>
  <c r="G829" i="16"/>
  <c r="B829" i="16"/>
  <c r="I829" i="16"/>
  <c r="D829" i="16"/>
  <c r="N742" i="13"/>
  <c r="O742" i="13" s="1"/>
  <c r="M742" i="13"/>
  <c r="P829" i="16" l="1"/>
  <c r="Q829" i="16"/>
  <c r="AB828" i="16"/>
  <c r="E829" i="16"/>
  <c r="J829" i="16"/>
  <c r="L829" i="16" s="1"/>
  <c r="F829" i="16"/>
  <c r="V742" i="13"/>
  <c r="W742" i="13"/>
  <c r="X742" i="13"/>
  <c r="R742" i="13"/>
  <c r="T742" i="13"/>
  <c r="S742" i="13"/>
  <c r="Z742" i="13" s="1"/>
  <c r="Y742" i="13" l="1"/>
  <c r="K829" i="16"/>
  <c r="G743" i="13"/>
  <c r="B743" i="13"/>
  <c r="H743" i="13"/>
  <c r="C743" i="13"/>
  <c r="AA742" i="13"/>
  <c r="M829" i="16" l="1"/>
  <c r="N829" i="16"/>
  <c r="O829" i="16" s="1"/>
  <c r="F743" i="13"/>
  <c r="E743" i="13"/>
  <c r="I743" i="13"/>
  <c r="J743" i="13" s="1"/>
  <c r="L743" i="13" s="1"/>
  <c r="D743" i="13"/>
  <c r="V829" i="16" l="1"/>
  <c r="W829" i="16"/>
  <c r="X829" i="16"/>
  <c r="AA829" i="16" s="1"/>
  <c r="T829" i="16"/>
  <c r="R829" i="16"/>
  <c r="Y829" i="16" s="1"/>
  <c r="S829" i="16"/>
  <c r="P743" i="13"/>
  <c r="Q743" i="13"/>
  <c r="K743" i="13"/>
  <c r="AB742" i="13"/>
  <c r="I830" i="16" l="1"/>
  <c r="D830" i="16"/>
  <c r="Z829" i="16"/>
  <c r="G830" i="16"/>
  <c r="B830" i="16"/>
  <c r="M743" i="13"/>
  <c r="N743" i="13"/>
  <c r="O743" i="13" s="1"/>
  <c r="H830" i="16" l="1"/>
  <c r="C830" i="16"/>
  <c r="Q830" i="16"/>
  <c r="P830" i="16"/>
  <c r="AB829" i="16"/>
  <c r="E830" i="16"/>
  <c r="W743" i="13"/>
  <c r="V743" i="13"/>
  <c r="X743" i="13"/>
  <c r="T743" i="13"/>
  <c r="R743" i="13"/>
  <c r="S743" i="13"/>
  <c r="Z743" i="13" s="1"/>
  <c r="AA743" i="13" l="1"/>
  <c r="F830" i="16"/>
  <c r="J830" i="16"/>
  <c r="C744" i="13"/>
  <c r="H744" i="13"/>
  <c r="I744" i="13"/>
  <c r="D744" i="13"/>
  <c r="Y743" i="13"/>
  <c r="L830" i="16" l="1"/>
  <c r="K830" i="16"/>
  <c r="P744" i="13"/>
  <c r="Q744" i="13"/>
  <c r="AB743" i="13"/>
  <c r="G744" i="13"/>
  <c r="J744" i="13" s="1"/>
  <c r="L744" i="13" s="1"/>
  <c r="B744" i="13"/>
  <c r="F744" i="13" s="1"/>
  <c r="M830" i="16" l="1"/>
  <c r="N830" i="16"/>
  <c r="O830" i="16" s="1"/>
  <c r="K744" i="13"/>
  <c r="E744" i="13"/>
  <c r="W830" i="16" l="1"/>
  <c r="V830" i="16"/>
  <c r="X830" i="16"/>
  <c r="S830" i="16"/>
  <c r="T830" i="16"/>
  <c r="R830" i="16"/>
  <c r="N744" i="13"/>
  <c r="O744" i="13" s="1"/>
  <c r="M744" i="13"/>
  <c r="AA830" i="16" l="1"/>
  <c r="Y830" i="16"/>
  <c r="I831" i="16"/>
  <c r="D831" i="16"/>
  <c r="Z830" i="16"/>
  <c r="V744" i="13"/>
  <c r="X744" i="13"/>
  <c r="W744" i="13"/>
  <c r="S744" i="13"/>
  <c r="T744" i="13"/>
  <c r="R744" i="13"/>
  <c r="Y744" i="13" s="1"/>
  <c r="C831" i="16" l="1"/>
  <c r="H831" i="16"/>
  <c r="P831" i="16"/>
  <c r="Q831" i="16"/>
  <c r="AB830" i="16"/>
  <c r="G831" i="16"/>
  <c r="B831" i="16"/>
  <c r="Z744" i="13"/>
  <c r="H745" i="13" s="1"/>
  <c r="G745" i="13"/>
  <c r="B745" i="13"/>
  <c r="AA744" i="13"/>
  <c r="C745" i="13" l="1"/>
  <c r="E831" i="16"/>
  <c r="J831" i="16"/>
  <c r="F831" i="16"/>
  <c r="E745" i="13"/>
  <c r="F745" i="13"/>
  <c r="I745" i="13"/>
  <c r="D745" i="13"/>
  <c r="L831" i="16" l="1"/>
  <c r="K831" i="16"/>
  <c r="Q745" i="13"/>
  <c r="P745" i="13"/>
  <c r="AB744" i="13"/>
  <c r="J745" i="13"/>
  <c r="L745" i="13" s="1"/>
  <c r="N831" i="16" l="1"/>
  <c r="O831" i="16" s="1"/>
  <c r="M831" i="16"/>
  <c r="K745" i="13"/>
  <c r="V831" i="16" l="1"/>
  <c r="X831" i="16"/>
  <c r="W831" i="16"/>
  <c r="R831" i="16"/>
  <c r="T831" i="16"/>
  <c r="S831" i="16"/>
  <c r="M745" i="13"/>
  <c r="N745" i="13"/>
  <c r="O745" i="13" s="1"/>
  <c r="AA831" i="16" l="1"/>
  <c r="Y831" i="16"/>
  <c r="Z831" i="16"/>
  <c r="I832" i="16"/>
  <c r="D832" i="16"/>
  <c r="X745" i="13"/>
  <c r="V745" i="13"/>
  <c r="W745" i="13"/>
  <c r="R745" i="13"/>
  <c r="T745" i="13"/>
  <c r="S745" i="13"/>
  <c r="Y745" i="13" l="1"/>
  <c r="P832" i="16"/>
  <c r="Q832" i="16"/>
  <c r="AB831" i="16"/>
  <c r="H832" i="16"/>
  <c r="C832" i="16"/>
  <c r="B832" i="16"/>
  <c r="G832" i="16"/>
  <c r="AA745" i="13"/>
  <c r="G746" i="13"/>
  <c r="B746" i="13"/>
  <c r="Z745" i="13"/>
  <c r="I746" i="13"/>
  <c r="D746" i="13"/>
  <c r="J832" i="16" l="1"/>
  <c r="E832" i="16"/>
  <c r="F832" i="16"/>
  <c r="H746" i="13"/>
  <c r="J746" i="13" s="1"/>
  <c r="L746" i="13" s="1"/>
  <c r="C746" i="13"/>
  <c r="E746" i="13" s="1"/>
  <c r="Q746" i="13"/>
  <c r="P746" i="13"/>
  <c r="AB745" i="13"/>
  <c r="L832" i="16" l="1"/>
  <c r="K832" i="16"/>
  <c r="F746" i="13"/>
  <c r="K746" i="13"/>
  <c r="M832" i="16" l="1"/>
  <c r="N832" i="16"/>
  <c r="O832" i="16" s="1"/>
  <c r="N746" i="13"/>
  <c r="O746" i="13" s="1"/>
  <c r="M746" i="13"/>
  <c r="X832" i="16" l="1"/>
  <c r="V832" i="16"/>
  <c r="W832" i="16"/>
  <c r="Z832" i="16" s="1"/>
  <c r="S832" i="16"/>
  <c r="R832" i="16"/>
  <c r="T832" i="16"/>
  <c r="V746" i="13"/>
  <c r="W746" i="13"/>
  <c r="X746" i="13"/>
  <c r="S746" i="13"/>
  <c r="T746" i="13"/>
  <c r="R746" i="13"/>
  <c r="Y746" i="13" s="1"/>
  <c r="Z746" i="13" l="1"/>
  <c r="Y832" i="16"/>
  <c r="H833" i="16"/>
  <c r="C833" i="16"/>
  <c r="AA832" i="16"/>
  <c r="G747" i="13"/>
  <c r="B747" i="13"/>
  <c r="H747" i="13"/>
  <c r="C747" i="13"/>
  <c r="AA746" i="13"/>
  <c r="I833" i="16" l="1"/>
  <c r="D833" i="16"/>
  <c r="B833" i="16"/>
  <c r="F833" i="16" s="1"/>
  <c r="G833" i="16"/>
  <c r="F747" i="13"/>
  <c r="E747" i="13"/>
  <c r="I747" i="13"/>
  <c r="J747" i="13" s="1"/>
  <c r="L747" i="13" s="1"/>
  <c r="D747" i="13"/>
  <c r="J833" i="16" l="1"/>
  <c r="L833" i="16" s="1"/>
  <c r="E833" i="16"/>
  <c r="P833" i="16"/>
  <c r="Q833" i="16"/>
  <c r="K833" i="16"/>
  <c r="AB832" i="16"/>
  <c r="Q747" i="13"/>
  <c r="P747" i="13"/>
  <c r="K747" i="13"/>
  <c r="AB746" i="13"/>
  <c r="M833" i="16" l="1"/>
  <c r="N833" i="16"/>
  <c r="O833" i="16" s="1"/>
  <c r="M747" i="13"/>
  <c r="N747" i="13"/>
  <c r="O747" i="13" s="1"/>
  <c r="R833" i="16" l="1"/>
  <c r="S833" i="16"/>
  <c r="T833" i="16"/>
  <c r="V833" i="16"/>
  <c r="W833" i="16"/>
  <c r="X833" i="16"/>
  <c r="V747" i="13"/>
  <c r="W747" i="13"/>
  <c r="X747" i="13"/>
  <c r="S747" i="13"/>
  <c r="T747" i="13"/>
  <c r="R747" i="13"/>
  <c r="Z747" i="13" l="1"/>
  <c r="AA833" i="16"/>
  <c r="Z833" i="16"/>
  <c r="Y833" i="16"/>
  <c r="Y747" i="13"/>
  <c r="H748" i="13"/>
  <c r="C748" i="13"/>
  <c r="B748" i="13"/>
  <c r="G748" i="13"/>
  <c r="AA747" i="13"/>
  <c r="G834" i="16" l="1"/>
  <c r="B834" i="16"/>
  <c r="H834" i="16"/>
  <c r="C834" i="16"/>
  <c r="I834" i="16"/>
  <c r="D834" i="16"/>
  <c r="F748" i="13"/>
  <c r="E748" i="13"/>
  <c r="I748" i="13"/>
  <c r="D748" i="13"/>
  <c r="F834" i="16" l="1"/>
  <c r="P834" i="16"/>
  <c r="Q834" i="16"/>
  <c r="AB833" i="16"/>
  <c r="E834" i="16"/>
  <c r="J834" i="16"/>
  <c r="L834" i="16" s="1"/>
  <c r="P748" i="13"/>
  <c r="Q748" i="13"/>
  <c r="AB747" i="13"/>
  <c r="J748" i="13"/>
  <c r="L748" i="13" s="1"/>
  <c r="K834" i="16" l="1"/>
  <c r="K748" i="13"/>
  <c r="N834" i="16" l="1"/>
  <c r="O834" i="16" s="1"/>
  <c r="M834" i="16"/>
  <c r="N748" i="13"/>
  <c r="O748" i="13" s="1"/>
  <c r="M748" i="13"/>
  <c r="S834" i="16" l="1"/>
  <c r="R834" i="16"/>
  <c r="T834" i="16"/>
  <c r="W834" i="16"/>
  <c r="Z834" i="16" s="1"/>
  <c r="V834" i="16"/>
  <c r="Y834" i="16" s="1"/>
  <c r="X834" i="16"/>
  <c r="AA834" i="16" s="1"/>
  <c r="X748" i="13"/>
  <c r="W748" i="13"/>
  <c r="V748" i="13"/>
  <c r="R748" i="13"/>
  <c r="T748" i="13"/>
  <c r="AA748" i="13" s="1"/>
  <c r="S748" i="13"/>
  <c r="Y748" i="13" l="1"/>
  <c r="C835" i="16"/>
  <c r="H835" i="16"/>
  <c r="D835" i="16"/>
  <c r="I835" i="16"/>
  <c r="B835" i="16"/>
  <c r="G835" i="16"/>
  <c r="Z748" i="13"/>
  <c r="H749" i="13" s="1"/>
  <c r="G749" i="13"/>
  <c r="B749" i="13"/>
  <c r="D749" i="13"/>
  <c r="I749" i="13"/>
  <c r="C749" i="13" l="1"/>
  <c r="P835" i="16"/>
  <c r="Q835" i="16"/>
  <c r="AB834" i="16"/>
  <c r="J835" i="16"/>
  <c r="L835" i="16" s="1"/>
  <c r="E835" i="16"/>
  <c r="F835" i="16"/>
  <c r="F749" i="13"/>
  <c r="E749" i="13"/>
  <c r="P749" i="13"/>
  <c r="Q749" i="13"/>
  <c r="AB748" i="13"/>
  <c r="J749" i="13"/>
  <c r="L749" i="13" s="1"/>
  <c r="K835" i="16" l="1"/>
  <c r="K749" i="13"/>
  <c r="N835" i="16" l="1"/>
  <c r="O835" i="16" s="1"/>
  <c r="M835" i="16"/>
  <c r="M749" i="13"/>
  <c r="N749" i="13"/>
  <c r="O749" i="13" s="1"/>
  <c r="V835" i="16" l="1"/>
  <c r="X835" i="16"/>
  <c r="W835" i="16"/>
  <c r="S835" i="16"/>
  <c r="T835" i="16"/>
  <c r="R835" i="16"/>
  <c r="Y835" i="16" s="1"/>
  <c r="V749" i="13"/>
  <c r="W749" i="13"/>
  <c r="X749" i="13"/>
  <c r="T749" i="13"/>
  <c r="S749" i="13"/>
  <c r="R749" i="13"/>
  <c r="Z835" i="16" l="1"/>
  <c r="G836" i="16"/>
  <c r="B836" i="16"/>
  <c r="AA835" i="16"/>
  <c r="Y749" i="13"/>
  <c r="G750" i="13" s="1"/>
  <c r="AA749" i="13"/>
  <c r="Z749" i="13"/>
  <c r="I836" i="16" l="1"/>
  <c r="D836" i="16"/>
  <c r="H836" i="16"/>
  <c r="C836" i="16"/>
  <c r="B750" i="13"/>
  <c r="H750" i="13"/>
  <c r="C750" i="13"/>
  <c r="F750" i="13" s="1"/>
  <c r="D750" i="13"/>
  <c r="I750" i="13"/>
  <c r="E750" i="13" l="1"/>
  <c r="Q836" i="16"/>
  <c r="P836" i="16"/>
  <c r="AB835" i="16"/>
  <c r="E836" i="16"/>
  <c r="F836" i="16"/>
  <c r="J836" i="16"/>
  <c r="L836" i="16" s="1"/>
  <c r="Q750" i="13"/>
  <c r="P750" i="13"/>
  <c r="AB749" i="13"/>
  <c r="J750" i="13"/>
  <c r="L750" i="13" s="1"/>
  <c r="K836" i="16" l="1"/>
  <c r="K750" i="13"/>
  <c r="M750" i="13" s="1"/>
  <c r="N750" i="13" l="1"/>
  <c r="O750" i="13" s="1"/>
  <c r="M836" i="16"/>
  <c r="N836" i="16"/>
  <c r="O836" i="16" s="1"/>
  <c r="W750" i="13"/>
  <c r="X750" i="13"/>
  <c r="V750" i="13"/>
  <c r="R750" i="13"/>
  <c r="Y750" i="13" s="1"/>
  <c r="T750" i="13"/>
  <c r="AA750" i="13" s="1"/>
  <c r="S750" i="13"/>
  <c r="V836" i="16" l="1"/>
  <c r="X836" i="16"/>
  <c r="W836" i="16"/>
  <c r="R836" i="16"/>
  <c r="S836" i="16"/>
  <c r="T836" i="16"/>
  <c r="B751" i="13"/>
  <c r="G751" i="13"/>
  <c r="Z750" i="13"/>
  <c r="D751" i="13"/>
  <c r="I751" i="13"/>
  <c r="Y836" i="16" l="1"/>
  <c r="Z836" i="16"/>
  <c r="AA836" i="16"/>
  <c r="B837" i="16"/>
  <c r="G837" i="16"/>
  <c r="Q751" i="13"/>
  <c r="P751" i="13"/>
  <c r="AB750" i="13"/>
  <c r="C751" i="13"/>
  <c r="F751" i="13" s="1"/>
  <c r="H751" i="13"/>
  <c r="D837" i="16" l="1"/>
  <c r="I837" i="16"/>
  <c r="C837" i="16"/>
  <c r="H837" i="16"/>
  <c r="E751" i="13"/>
  <c r="J751" i="13"/>
  <c r="F837" i="16" l="1"/>
  <c r="E837" i="16"/>
  <c r="P837" i="16"/>
  <c r="Q837" i="16"/>
  <c r="AB836" i="16"/>
  <c r="J837" i="16"/>
  <c r="L837" i="16" s="1"/>
  <c r="L751" i="13"/>
  <c r="K751" i="13"/>
  <c r="K837" i="16" l="1"/>
  <c r="M751" i="13"/>
  <c r="N751" i="13"/>
  <c r="O751" i="13" s="1"/>
  <c r="M837" i="16" l="1"/>
  <c r="N837" i="16"/>
  <c r="O837" i="16" s="1"/>
  <c r="V751" i="13"/>
  <c r="X751" i="13"/>
  <c r="W751" i="13"/>
  <c r="T751" i="13"/>
  <c r="S751" i="13"/>
  <c r="R751" i="13"/>
  <c r="Y751" i="13" s="1"/>
  <c r="X837" i="16" l="1"/>
  <c r="W837" i="16"/>
  <c r="V837" i="16"/>
  <c r="S837" i="16"/>
  <c r="T837" i="16"/>
  <c r="R837" i="16"/>
  <c r="Y837" i="16" s="1"/>
  <c r="G752" i="13"/>
  <c r="B752" i="13"/>
  <c r="AA751" i="13"/>
  <c r="Z751" i="13"/>
  <c r="Z837" i="16" l="1"/>
  <c r="H838" i="16"/>
  <c r="C838" i="16"/>
  <c r="G838" i="16"/>
  <c r="B838" i="16"/>
  <c r="AA837" i="16"/>
  <c r="C752" i="13"/>
  <c r="E752" i="13" s="1"/>
  <c r="H752" i="13"/>
  <c r="J752" i="13" s="1"/>
  <c r="L752" i="13" s="1"/>
  <c r="I752" i="13"/>
  <c r="D752" i="13"/>
  <c r="E838" i="16" l="1"/>
  <c r="F838" i="16"/>
  <c r="I838" i="16"/>
  <c r="J838" i="16" s="1"/>
  <c r="L838" i="16" s="1"/>
  <c r="D838" i="16"/>
  <c r="Q752" i="13"/>
  <c r="P752" i="13"/>
  <c r="K752" i="13"/>
  <c r="AB751" i="13"/>
  <c r="F752" i="13"/>
  <c r="Q838" i="16" l="1"/>
  <c r="P838" i="16"/>
  <c r="K838" i="16"/>
  <c r="AB837" i="16"/>
  <c r="N752" i="13"/>
  <c r="O752" i="13" s="1"/>
  <c r="M752" i="13"/>
  <c r="N838" i="16" l="1"/>
  <c r="O838" i="16" s="1"/>
  <c r="M838" i="16"/>
  <c r="X752" i="13"/>
  <c r="W752" i="13"/>
  <c r="V752" i="13"/>
  <c r="S752" i="13"/>
  <c r="T752" i="13"/>
  <c r="AA752" i="13" s="1"/>
  <c r="R752" i="13"/>
  <c r="Z752" i="13" l="1"/>
  <c r="T838" i="16"/>
  <c r="S838" i="16"/>
  <c r="R838" i="16"/>
  <c r="W838" i="16"/>
  <c r="V838" i="16"/>
  <c r="Y838" i="16" s="1"/>
  <c r="X838" i="16"/>
  <c r="AA838" i="16" s="1"/>
  <c r="Y752" i="13"/>
  <c r="G753" i="13" s="1"/>
  <c r="C753" i="13"/>
  <c r="H753" i="13"/>
  <c r="B753" i="13"/>
  <c r="I753" i="13"/>
  <c r="D753" i="13"/>
  <c r="Z838" i="16" l="1"/>
  <c r="H839" i="16"/>
  <c r="C839" i="16"/>
  <c r="I839" i="16"/>
  <c r="D839" i="16"/>
  <c r="B839" i="16"/>
  <c r="G839" i="16"/>
  <c r="E753" i="13"/>
  <c r="J753" i="13"/>
  <c r="L753" i="13" s="1"/>
  <c r="Q753" i="13"/>
  <c r="P753" i="13"/>
  <c r="K753" i="13"/>
  <c r="AB752" i="13"/>
  <c r="F753" i="13"/>
  <c r="J839" i="16" l="1"/>
  <c r="L839" i="16" s="1"/>
  <c r="F839" i="16"/>
  <c r="K839" i="16"/>
  <c r="P839" i="16"/>
  <c r="Q839" i="16"/>
  <c r="AB838" i="16"/>
  <c r="E839" i="16"/>
  <c r="M753" i="13"/>
  <c r="N753" i="13"/>
  <c r="O753" i="13" s="1"/>
  <c r="M839" i="16" l="1"/>
  <c r="N839" i="16"/>
  <c r="O839" i="16" s="1"/>
  <c r="V753" i="13"/>
  <c r="W753" i="13"/>
  <c r="X753" i="13"/>
  <c r="S753" i="13"/>
  <c r="R753" i="13"/>
  <c r="Y753" i="13" s="1"/>
  <c r="T753" i="13"/>
  <c r="W839" i="16" l="1"/>
  <c r="X839" i="16"/>
  <c r="AA839" i="16" s="1"/>
  <c r="V839" i="16"/>
  <c r="R839" i="16"/>
  <c r="T839" i="16"/>
  <c r="S839" i="16"/>
  <c r="Z839" i="16" s="1"/>
  <c r="AA753" i="13"/>
  <c r="I754" i="13" s="1"/>
  <c r="B754" i="13"/>
  <c r="G754" i="13"/>
  <c r="Z753" i="13"/>
  <c r="D754" i="13"/>
  <c r="Y839" i="16" l="1"/>
  <c r="B840" i="16"/>
  <c r="G840" i="16"/>
  <c r="C840" i="16"/>
  <c r="H840" i="16"/>
  <c r="I840" i="16"/>
  <c r="D840" i="16"/>
  <c r="P754" i="13"/>
  <c r="Q754" i="13"/>
  <c r="AB753" i="13"/>
  <c r="C754" i="13"/>
  <c r="F754" i="13" s="1"/>
  <c r="H754" i="13"/>
  <c r="J754" i="13" s="1"/>
  <c r="L754" i="13" s="1"/>
  <c r="J840" i="16" l="1"/>
  <c r="L840" i="16" s="1"/>
  <c r="F840" i="16"/>
  <c r="P840" i="16"/>
  <c r="Q840" i="16"/>
  <c r="K840" i="16"/>
  <c r="AB839" i="16"/>
  <c r="E840" i="16"/>
  <c r="E754" i="13"/>
  <c r="K754" i="13"/>
  <c r="N840" i="16" l="1"/>
  <c r="O840" i="16" s="1"/>
  <c r="M840" i="16"/>
  <c r="N754" i="13"/>
  <c r="O754" i="13" s="1"/>
  <c r="M754" i="13"/>
  <c r="S840" i="16" l="1"/>
  <c r="R840" i="16"/>
  <c r="T840" i="16"/>
  <c r="V840" i="16"/>
  <c r="Y840" i="16" s="1"/>
  <c r="W840" i="16"/>
  <c r="Z840" i="16" s="1"/>
  <c r="X840" i="16"/>
  <c r="W754" i="13"/>
  <c r="X754" i="13"/>
  <c r="V754" i="13"/>
  <c r="T754" i="13"/>
  <c r="S754" i="13"/>
  <c r="Z754" i="13" s="1"/>
  <c r="R754" i="13"/>
  <c r="Y754" i="13" s="1"/>
  <c r="B841" i="16" l="1"/>
  <c r="G841" i="16"/>
  <c r="AA840" i="16"/>
  <c r="H841" i="16"/>
  <c r="C841" i="16"/>
  <c r="AA754" i="13"/>
  <c r="B755" i="13"/>
  <c r="G755" i="13"/>
  <c r="C755" i="13"/>
  <c r="H755" i="13"/>
  <c r="D841" i="16" l="1"/>
  <c r="I841" i="16"/>
  <c r="J841" i="16"/>
  <c r="L841" i="16" s="1"/>
  <c r="F841" i="16"/>
  <c r="E841" i="16"/>
  <c r="F755" i="13"/>
  <c r="E755" i="13"/>
  <c r="I755" i="13"/>
  <c r="D755" i="13"/>
  <c r="P841" i="16" l="1"/>
  <c r="Q841" i="16"/>
  <c r="K841" i="16"/>
  <c r="AB840" i="16"/>
  <c r="Q755" i="13"/>
  <c r="P755" i="13"/>
  <c r="AB754" i="13"/>
  <c r="J755" i="13"/>
  <c r="L755" i="13" s="1"/>
  <c r="M841" i="16" l="1"/>
  <c r="N841" i="16"/>
  <c r="O841" i="16" s="1"/>
  <c r="K755" i="13"/>
  <c r="X841" i="16" l="1"/>
  <c r="W841" i="16"/>
  <c r="V841" i="16"/>
  <c r="Y841" i="16" s="1"/>
  <c r="R841" i="16"/>
  <c r="T841" i="16"/>
  <c r="S841" i="16"/>
  <c r="Z841" i="16" s="1"/>
  <c r="M755" i="13"/>
  <c r="N755" i="13"/>
  <c r="O755" i="13" s="1"/>
  <c r="B842" i="16" l="1"/>
  <c r="G842" i="16"/>
  <c r="H842" i="16"/>
  <c r="C842" i="16"/>
  <c r="AA841" i="16"/>
  <c r="W755" i="13"/>
  <c r="X755" i="13"/>
  <c r="V755" i="13"/>
  <c r="Y755" i="13" s="1"/>
  <c r="R755" i="13"/>
  <c r="S755" i="13"/>
  <c r="Z755" i="13" s="1"/>
  <c r="T755" i="13"/>
  <c r="AA755" i="13" l="1"/>
  <c r="F842" i="16"/>
  <c r="I842" i="16"/>
  <c r="D842" i="16"/>
  <c r="E842" i="16"/>
  <c r="G756" i="13"/>
  <c r="B756" i="13"/>
  <c r="I756" i="13"/>
  <c r="D756" i="13"/>
  <c r="H756" i="13"/>
  <c r="C756" i="13"/>
  <c r="P842" i="16" l="1"/>
  <c r="Q842" i="16"/>
  <c r="AB841" i="16"/>
  <c r="J842" i="16"/>
  <c r="L842" i="16" s="1"/>
  <c r="P756" i="13"/>
  <c r="Q756" i="13"/>
  <c r="AB755" i="13"/>
  <c r="F756" i="13"/>
  <c r="E756" i="13"/>
  <c r="J756" i="13"/>
  <c r="L756" i="13" s="1"/>
  <c r="K842" i="16" l="1"/>
  <c r="K756" i="13"/>
  <c r="N842" i="16" l="1"/>
  <c r="O842" i="16" s="1"/>
  <c r="M842" i="16"/>
  <c r="N756" i="13"/>
  <c r="O756" i="13" s="1"/>
  <c r="M756" i="13"/>
  <c r="R842" i="16" l="1"/>
  <c r="S842" i="16"/>
  <c r="T842" i="16"/>
  <c r="X842" i="16"/>
  <c r="AA842" i="16" s="1"/>
  <c r="W842" i="16"/>
  <c r="Z842" i="16" s="1"/>
  <c r="V842" i="16"/>
  <c r="Y842" i="16" s="1"/>
  <c r="X756" i="13"/>
  <c r="W756" i="13"/>
  <c r="V756" i="13"/>
  <c r="R756" i="13"/>
  <c r="T756" i="13"/>
  <c r="AA756" i="13" s="1"/>
  <c r="S756" i="13"/>
  <c r="Z756" i="13" l="1"/>
  <c r="I843" i="16"/>
  <c r="D843" i="16"/>
  <c r="B843" i="16"/>
  <c r="G843" i="16"/>
  <c r="H843" i="16"/>
  <c r="C843" i="16"/>
  <c r="Y756" i="13"/>
  <c r="C757" i="13"/>
  <c r="H757" i="13"/>
  <c r="I757" i="13"/>
  <c r="D757" i="13"/>
  <c r="J843" i="16" l="1"/>
  <c r="L843" i="16" s="1"/>
  <c r="E843" i="16"/>
  <c r="F843" i="16"/>
  <c r="P843" i="16"/>
  <c r="Q843" i="16"/>
  <c r="K843" i="16"/>
  <c r="AB842" i="16"/>
  <c r="Q757" i="13"/>
  <c r="P757" i="13"/>
  <c r="AB756" i="13"/>
  <c r="G757" i="13"/>
  <c r="B757" i="13"/>
  <c r="E757" i="13" s="1"/>
  <c r="M843" i="16" l="1"/>
  <c r="N843" i="16"/>
  <c r="O843" i="16" s="1"/>
  <c r="J757" i="13"/>
  <c r="F757" i="13"/>
  <c r="X843" i="16" l="1"/>
  <c r="V843" i="16"/>
  <c r="W843" i="16"/>
  <c r="T843" i="16"/>
  <c r="AA843" i="16" s="1"/>
  <c r="R843" i="16"/>
  <c r="S843" i="16"/>
  <c r="L757" i="13"/>
  <c r="K757" i="13"/>
  <c r="Z843" i="16" l="1"/>
  <c r="D844" i="16"/>
  <c r="I844" i="16"/>
  <c r="H844" i="16"/>
  <c r="C844" i="16"/>
  <c r="Y843" i="16"/>
  <c r="M757" i="13"/>
  <c r="N757" i="13"/>
  <c r="O757" i="13" s="1"/>
  <c r="G844" i="16" l="1"/>
  <c r="B844" i="16"/>
  <c r="F844" i="16" s="1"/>
  <c r="P844" i="16"/>
  <c r="Q844" i="16"/>
  <c r="AB843" i="16"/>
  <c r="V757" i="13"/>
  <c r="W757" i="13"/>
  <c r="X757" i="13"/>
  <c r="T757" i="13"/>
  <c r="S757" i="13"/>
  <c r="R757" i="13"/>
  <c r="Y757" i="13" l="1"/>
  <c r="J844" i="16"/>
  <c r="E844" i="16"/>
  <c r="Z757" i="13"/>
  <c r="C758" i="13" s="1"/>
  <c r="AA757" i="13"/>
  <c r="B758" i="13"/>
  <c r="G758" i="13"/>
  <c r="H758" i="13" l="1"/>
  <c r="L844" i="16"/>
  <c r="K844" i="16"/>
  <c r="E758" i="13"/>
  <c r="F758" i="13"/>
  <c r="I758" i="13"/>
  <c r="D758" i="13"/>
  <c r="N844" i="16" l="1"/>
  <c r="O844" i="16" s="1"/>
  <c r="M844" i="16"/>
  <c r="J758" i="13"/>
  <c r="L758" i="13" s="1"/>
  <c r="P758" i="13"/>
  <c r="Q758" i="13"/>
  <c r="AB757" i="13"/>
  <c r="R844" i="16" l="1"/>
  <c r="S844" i="16"/>
  <c r="T844" i="16"/>
  <c r="W844" i="16"/>
  <c r="V844" i="16"/>
  <c r="Y844" i="16" s="1"/>
  <c r="X844" i="16"/>
  <c r="K758" i="13"/>
  <c r="N758" i="13"/>
  <c r="O758" i="13" s="1"/>
  <c r="M758" i="13"/>
  <c r="Z844" i="16" l="1"/>
  <c r="AA844" i="16"/>
  <c r="C845" i="16"/>
  <c r="H845" i="16"/>
  <c r="G845" i="16"/>
  <c r="B845" i="16"/>
  <c r="W758" i="13"/>
  <c r="V758" i="13"/>
  <c r="X758" i="13"/>
  <c r="S758" i="13"/>
  <c r="R758" i="13"/>
  <c r="T758" i="13"/>
  <c r="AA758" i="13" s="1"/>
  <c r="F845" i="16" l="1"/>
  <c r="E845" i="16"/>
  <c r="D845" i="16"/>
  <c r="I845" i="16"/>
  <c r="Y758" i="13"/>
  <c r="Z758" i="13"/>
  <c r="B759" i="13"/>
  <c r="G759" i="13"/>
  <c r="D759" i="13"/>
  <c r="I759" i="13"/>
  <c r="Q845" i="16" l="1"/>
  <c r="P845" i="16"/>
  <c r="AB844" i="16"/>
  <c r="J845" i="16"/>
  <c r="L845" i="16" s="1"/>
  <c r="P759" i="13"/>
  <c r="Q759" i="13"/>
  <c r="AB758" i="13"/>
  <c r="H759" i="13"/>
  <c r="C759" i="13"/>
  <c r="K845" i="16" l="1"/>
  <c r="F759" i="13"/>
  <c r="E759" i="13"/>
  <c r="J759" i="13"/>
  <c r="M845" i="16" l="1"/>
  <c r="N845" i="16"/>
  <c r="O845" i="16" s="1"/>
  <c r="L759" i="13"/>
  <c r="K759" i="13"/>
  <c r="X845" i="16" l="1"/>
  <c r="W845" i="16"/>
  <c r="V845" i="16"/>
  <c r="T845" i="16"/>
  <c r="AA845" i="16" s="1"/>
  <c r="R845" i="16"/>
  <c r="S845" i="16"/>
  <c r="M759" i="13"/>
  <c r="N759" i="13"/>
  <c r="O759" i="13" s="1"/>
  <c r="I846" i="16" l="1"/>
  <c r="D846" i="16"/>
  <c r="Z845" i="16"/>
  <c r="Y845" i="16"/>
  <c r="X759" i="13"/>
  <c r="W759" i="13"/>
  <c r="V759" i="13"/>
  <c r="T759" i="13"/>
  <c r="R759" i="13"/>
  <c r="S759" i="13"/>
  <c r="Z759" i="13" s="1"/>
  <c r="Y759" i="13" l="1"/>
  <c r="C846" i="16"/>
  <c r="H846" i="16"/>
  <c r="Q846" i="16"/>
  <c r="P846" i="16"/>
  <c r="AB845" i="16"/>
  <c r="G846" i="16"/>
  <c r="B846" i="16"/>
  <c r="G760" i="13"/>
  <c r="B760" i="13"/>
  <c r="AA759" i="13"/>
  <c r="C760" i="13"/>
  <c r="H760" i="13"/>
  <c r="E846" i="16" l="1"/>
  <c r="J846" i="16"/>
  <c r="F846" i="16"/>
  <c r="F760" i="13"/>
  <c r="I760" i="13"/>
  <c r="J760" i="13" s="1"/>
  <c r="L760" i="13" s="1"/>
  <c r="D760" i="13"/>
  <c r="E760" i="13"/>
  <c r="L846" i="16" l="1"/>
  <c r="K846" i="16"/>
  <c r="Q760" i="13"/>
  <c r="P760" i="13"/>
  <c r="K760" i="13"/>
  <c r="AB759" i="13"/>
  <c r="N846" i="16" l="1"/>
  <c r="O846" i="16" s="1"/>
  <c r="M846" i="16"/>
  <c r="N760" i="13"/>
  <c r="O760" i="13" s="1"/>
  <c r="M760" i="13"/>
  <c r="R846" i="16" l="1"/>
  <c r="S846" i="16"/>
  <c r="T846" i="16"/>
  <c r="V846" i="16"/>
  <c r="Y846" i="16" s="1"/>
  <c r="W846" i="16"/>
  <c r="X846" i="16"/>
  <c r="AA846" i="16" s="1"/>
  <c r="X760" i="13"/>
  <c r="W760" i="13"/>
  <c r="V760" i="13"/>
  <c r="S760" i="13"/>
  <c r="T760" i="13"/>
  <c r="AA760" i="13" s="1"/>
  <c r="R760" i="13"/>
  <c r="G847" i="16" l="1"/>
  <c r="B847" i="16"/>
  <c r="D847" i="16"/>
  <c r="I847" i="16"/>
  <c r="Z846" i="16"/>
  <c r="Y760" i="13"/>
  <c r="B761" i="13" s="1"/>
  <c r="Z760" i="13"/>
  <c r="G761" i="13"/>
  <c r="I761" i="13"/>
  <c r="D761" i="13"/>
  <c r="P847" i="16" l="1"/>
  <c r="Q847" i="16"/>
  <c r="AB846" i="16"/>
  <c r="C847" i="16"/>
  <c r="E847" i="16" s="1"/>
  <c r="H847" i="16"/>
  <c r="P761" i="13"/>
  <c r="Q761" i="13"/>
  <c r="AB760" i="13"/>
  <c r="H761" i="13"/>
  <c r="J761" i="13" s="1"/>
  <c r="C761" i="13"/>
  <c r="F847" i="16" l="1"/>
  <c r="J847" i="16"/>
  <c r="L761" i="13"/>
  <c r="K761" i="13"/>
  <c r="F761" i="13"/>
  <c r="E761" i="13"/>
  <c r="L847" i="16" l="1"/>
  <c r="K847" i="16"/>
  <c r="M761" i="13"/>
  <c r="N761" i="13"/>
  <c r="O761" i="13" s="1"/>
  <c r="M847" i="16" l="1"/>
  <c r="N847" i="16"/>
  <c r="O847" i="16" s="1"/>
  <c r="W761" i="13"/>
  <c r="X761" i="13"/>
  <c r="V761" i="13"/>
  <c r="S761" i="13"/>
  <c r="T761" i="13"/>
  <c r="AA761" i="13" s="1"/>
  <c r="R761" i="13"/>
  <c r="Y761" i="13" s="1"/>
  <c r="W847" i="16" l="1"/>
  <c r="V847" i="16"/>
  <c r="X847" i="16"/>
  <c r="T847" i="16"/>
  <c r="R847" i="16"/>
  <c r="Y847" i="16" s="1"/>
  <c r="S847" i="16"/>
  <c r="Z847" i="16" s="1"/>
  <c r="Z761" i="13"/>
  <c r="B762" i="13"/>
  <c r="G762" i="13"/>
  <c r="I762" i="13"/>
  <c r="D762" i="13"/>
  <c r="AA847" i="16" l="1"/>
  <c r="I848" i="16"/>
  <c r="D848" i="16"/>
  <c r="H848" i="16"/>
  <c r="C848" i="16"/>
  <c r="B848" i="16"/>
  <c r="G848" i="16"/>
  <c r="AB761" i="13"/>
  <c r="P762" i="13"/>
  <c r="Q762" i="13"/>
  <c r="H762" i="13"/>
  <c r="C762" i="13"/>
  <c r="F848" i="16" l="1"/>
  <c r="E848" i="16"/>
  <c r="J848" i="16"/>
  <c r="L848" i="16" s="1"/>
  <c r="K848" i="16"/>
  <c r="P848" i="16"/>
  <c r="Q848" i="16"/>
  <c r="AB847" i="16"/>
  <c r="E762" i="13"/>
  <c r="F762" i="13"/>
  <c r="J762" i="13"/>
  <c r="N848" i="16" l="1"/>
  <c r="O848" i="16" s="1"/>
  <c r="M848" i="16"/>
  <c r="L762" i="13"/>
  <c r="K762" i="13"/>
  <c r="R848" i="16" l="1"/>
  <c r="T848" i="16"/>
  <c r="S848" i="16"/>
  <c r="W848" i="16"/>
  <c r="Z848" i="16" s="1"/>
  <c r="X848" i="16"/>
  <c r="AA848" i="16" s="1"/>
  <c r="V848" i="16"/>
  <c r="Y848" i="16" s="1"/>
  <c r="N762" i="13"/>
  <c r="O762" i="13" s="1"/>
  <c r="M762" i="13"/>
  <c r="C849" i="16" l="1"/>
  <c r="H849" i="16"/>
  <c r="B849" i="16"/>
  <c r="G849" i="16"/>
  <c r="I849" i="16"/>
  <c r="D849" i="16"/>
  <c r="V762" i="13"/>
  <c r="W762" i="13"/>
  <c r="X762" i="13"/>
  <c r="S762" i="13"/>
  <c r="R762" i="13"/>
  <c r="Y762" i="13" s="1"/>
  <c r="T762" i="13"/>
  <c r="J849" i="16" l="1"/>
  <c r="L849" i="16" s="1"/>
  <c r="E849" i="16"/>
  <c r="P849" i="16"/>
  <c r="K849" i="16"/>
  <c r="Q849" i="16"/>
  <c r="AB848" i="16"/>
  <c r="F849" i="16"/>
  <c r="Z762" i="13"/>
  <c r="H763" i="13" s="1"/>
  <c r="AA762" i="13"/>
  <c r="G763" i="13"/>
  <c r="B763" i="13"/>
  <c r="C763" i="13" l="1"/>
  <c r="N849" i="16"/>
  <c r="O849" i="16" s="1"/>
  <c r="M849" i="16"/>
  <c r="I763" i="13"/>
  <c r="J763" i="13" s="1"/>
  <c r="L763" i="13" s="1"/>
  <c r="D763" i="13"/>
  <c r="F763" i="13"/>
  <c r="E763" i="13"/>
  <c r="R849" i="16" l="1"/>
  <c r="T849" i="16"/>
  <c r="S849" i="16"/>
  <c r="V849" i="16"/>
  <c r="X849" i="16"/>
  <c r="W849" i="16"/>
  <c r="Q763" i="13"/>
  <c r="P763" i="13"/>
  <c r="K763" i="13"/>
  <c r="AB762" i="13"/>
  <c r="Y849" i="16" l="1"/>
  <c r="Z849" i="16"/>
  <c r="AA849" i="16"/>
  <c r="G850" i="16"/>
  <c r="B850" i="16"/>
  <c r="M763" i="13"/>
  <c r="N763" i="13"/>
  <c r="O763" i="13" s="1"/>
  <c r="I850" i="16" l="1"/>
  <c r="D850" i="16"/>
  <c r="C850" i="16"/>
  <c r="H850" i="16"/>
  <c r="X763" i="13"/>
  <c r="V763" i="13"/>
  <c r="W763" i="13"/>
  <c r="T763" i="13"/>
  <c r="AA763" i="13" s="1"/>
  <c r="R763" i="13"/>
  <c r="S763" i="13"/>
  <c r="F850" i="16" l="1"/>
  <c r="E850" i="16"/>
  <c r="P850" i="16"/>
  <c r="Q850" i="16"/>
  <c r="AB849" i="16"/>
  <c r="J850" i="16"/>
  <c r="L850" i="16" s="1"/>
  <c r="Z763" i="13"/>
  <c r="H764" i="13" s="1"/>
  <c r="I764" i="13"/>
  <c r="D764" i="13"/>
  <c r="C764" i="13"/>
  <c r="Y763" i="13"/>
  <c r="K850" i="16" l="1"/>
  <c r="P764" i="13"/>
  <c r="Q764" i="13"/>
  <c r="AB763" i="13"/>
  <c r="B764" i="13"/>
  <c r="G764" i="13"/>
  <c r="N850" i="16" l="1"/>
  <c r="O850" i="16" s="1"/>
  <c r="M850" i="16"/>
  <c r="J764" i="13"/>
  <c r="E764" i="13"/>
  <c r="F764" i="13"/>
  <c r="T850" i="16" l="1"/>
  <c r="S850" i="16"/>
  <c r="R850" i="16"/>
  <c r="V850" i="16"/>
  <c r="Y850" i="16" s="1"/>
  <c r="X850" i="16"/>
  <c r="AA850" i="16" s="1"/>
  <c r="W850" i="16"/>
  <c r="Z850" i="16" s="1"/>
  <c r="L764" i="13"/>
  <c r="K764" i="13"/>
  <c r="G851" i="16" l="1"/>
  <c r="B851" i="16"/>
  <c r="H851" i="16"/>
  <c r="C851" i="16"/>
  <c r="I851" i="16"/>
  <c r="D851" i="16"/>
  <c r="N764" i="13"/>
  <c r="O764" i="13" s="1"/>
  <c r="M764" i="13"/>
  <c r="F851" i="16" l="1"/>
  <c r="P851" i="16"/>
  <c r="Q851" i="16"/>
  <c r="AB850" i="16"/>
  <c r="E851" i="16"/>
  <c r="J851" i="16"/>
  <c r="L851" i="16" s="1"/>
  <c r="X764" i="13"/>
  <c r="V764" i="13"/>
  <c r="W764" i="13"/>
  <c r="T764" i="13"/>
  <c r="S764" i="13"/>
  <c r="R764" i="13"/>
  <c r="K851" i="16" l="1"/>
  <c r="Y764" i="13"/>
  <c r="G765" i="13" s="1"/>
  <c r="Z764" i="13"/>
  <c r="C765" i="13" s="1"/>
  <c r="F765" i="13" s="1"/>
  <c r="AA764" i="13"/>
  <c r="B765" i="13"/>
  <c r="H765" i="13" l="1"/>
  <c r="N851" i="16"/>
  <c r="O851" i="16" s="1"/>
  <c r="M851" i="16"/>
  <c r="E765" i="13"/>
  <c r="D765" i="13"/>
  <c r="I765" i="13"/>
  <c r="T851" i="16" l="1"/>
  <c r="S851" i="16"/>
  <c r="R851" i="16"/>
  <c r="W851" i="16"/>
  <c r="X851" i="16"/>
  <c r="AA851" i="16" s="1"/>
  <c r="V851" i="16"/>
  <c r="Q765" i="13"/>
  <c r="P765" i="13"/>
  <c r="AB764" i="13"/>
  <c r="J765" i="13"/>
  <c r="L765" i="13" s="1"/>
  <c r="Y851" i="16" l="1"/>
  <c r="Z851" i="16"/>
  <c r="D852" i="16"/>
  <c r="I852" i="16"/>
  <c r="K765" i="13"/>
  <c r="P852" i="16" l="1"/>
  <c r="Q852" i="16"/>
  <c r="AB851" i="16"/>
  <c r="C852" i="16"/>
  <c r="H852" i="16"/>
  <c r="G852" i="16"/>
  <c r="B852" i="16"/>
  <c r="M765" i="13"/>
  <c r="N765" i="13"/>
  <c r="O765" i="13" s="1"/>
  <c r="F852" i="16" l="1"/>
  <c r="E852" i="16"/>
  <c r="J852" i="16"/>
  <c r="X765" i="13"/>
  <c r="V765" i="13"/>
  <c r="W765" i="13"/>
  <c r="S765" i="13"/>
  <c r="T765" i="13"/>
  <c r="AA765" i="13" s="1"/>
  <c r="R765" i="13"/>
  <c r="Z765" i="13" l="1"/>
  <c r="L852" i="16"/>
  <c r="K852" i="16"/>
  <c r="Y765" i="13"/>
  <c r="B766" i="13" s="1"/>
  <c r="C766" i="13"/>
  <c r="H766" i="13"/>
  <c r="G766" i="13"/>
  <c r="D766" i="13"/>
  <c r="I766" i="13"/>
  <c r="F766" i="13" l="1"/>
  <c r="N852" i="16"/>
  <c r="O852" i="16" s="1"/>
  <c r="M852" i="16"/>
  <c r="J766" i="13"/>
  <c r="L766" i="13" s="1"/>
  <c r="E766" i="13"/>
  <c r="Q766" i="13"/>
  <c r="P766" i="13"/>
  <c r="K766" i="13"/>
  <c r="AB765" i="13"/>
  <c r="S852" i="16" l="1"/>
  <c r="R852" i="16"/>
  <c r="T852" i="16"/>
  <c r="W852" i="16"/>
  <c r="V852" i="16"/>
  <c r="Y852" i="16" s="1"/>
  <c r="X852" i="16"/>
  <c r="AA852" i="16" s="1"/>
  <c r="N766" i="13"/>
  <c r="O766" i="13" s="1"/>
  <c r="M766" i="13"/>
  <c r="I853" i="16" l="1"/>
  <c r="D853" i="16"/>
  <c r="G853" i="16"/>
  <c r="B853" i="16"/>
  <c r="Z852" i="16"/>
  <c r="R766" i="13"/>
  <c r="T766" i="13"/>
  <c r="S766" i="13"/>
  <c r="W766" i="13"/>
  <c r="X766" i="13"/>
  <c r="AA766" i="13" s="1"/>
  <c r="V766" i="13"/>
  <c r="Y766" i="13" s="1"/>
  <c r="Q853" i="16" l="1"/>
  <c r="P853" i="16"/>
  <c r="AB852" i="16"/>
  <c r="C853" i="16"/>
  <c r="H853" i="16"/>
  <c r="Z766" i="13"/>
  <c r="G767" i="13"/>
  <c r="B767" i="13"/>
  <c r="I767" i="13"/>
  <c r="D767" i="13"/>
  <c r="F853" i="16" l="1"/>
  <c r="J853" i="16"/>
  <c r="E853" i="16"/>
  <c r="P767" i="13"/>
  <c r="Q767" i="13"/>
  <c r="AB766" i="13"/>
  <c r="C767" i="13"/>
  <c r="H767" i="13"/>
  <c r="J767" i="13" s="1"/>
  <c r="L767" i="13" s="1"/>
  <c r="L853" i="16" l="1"/>
  <c r="K853" i="16"/>
  <c r="K767" i="13"/>
  <c r="E767" i="13"/>
  <c r="F767" i="13"/>
  <c r="M853" i="16" l="1"/>
  <c r="N853" i="16"/>
  <c r="O853" i="16" s="1"/>
  <c r="M767" i="13"/>
  <c r="N767" i="13"/>
  <c r="O767" i="13" s="1"/>
  <c r="X853" i="16" l="1"/>
  <c r="W853" i="16"/>
  <c r="V853" i="16"/>
  <c r="T853" i="16"/>
  <c r="R853" i="16"/>
  <c r="S853" i="16"/>
  <c r="Z853" i="16" s="1"/>
  <c r="X767" i="13"/>
  <c r="V767" i="13"/>
  <c r="W767" i="13"/>
  <c r="R767" i="13"/>
  <c r="T767" i="13"/>
  <c r="S767" i="13"/>
  <c r="AA853" i="16" l="1"/>
  <c r="Y853" i="16"/>
  <c r="H854" i="16"/>
  <c r="C854" i="16"/>
  <c r="AA767" i="13"/>
  <c r="I768" i="13" s="1"/>
  <c r="Z767" i="13"/>
  <c r="Y767" i="13"/>
  <c r="H768" i="13"/>
  <c r="C768" i="13"/>
  <c r="D768" i="13"/>
  <c r="B854" i="16" l="1"/>
  <c r="G854" i="16"/>
  <c r="I854" i="16"/>
  <c r="D854" i="16"/>
  <c r="Q768" i="13"/>
  <c r="P768" i="13"/>
  <c r="AB767" i="13"/>
  <c r="B768" i="13"/>
  <c r="G768" i="13"/>
  <c r="E854" i="16" l="1"/>
  <c r="P854" i="16"/>
  <c r="Q854" i="16"/>
  <c r="AB853" i="16"/>
  <c r="J854" i="16"/>
  <c r="L854" i="16" s="1"/>
  <c r="F854" i="16"/>
  <c r="J768" i="13"/>
  <c r="E768" i="13"/>
  <c r="F768" i="13"/>
  <c r="K854" i="16" l="1"/>
  <c r="L768" i="13"/>
  <c r="K768" i="13"/>
  <c r="N854" i="16" l="1"/>
  <c r="O854" i="16" s="1"/>
  <c r="M854" i="16"/>
  <c r="N768" i="13"/>
  <c r="O768" i="13" s="1"/>
  <c r="M768" i="13"/>
  <c r="T854" i="16" l="1"/>
  <c r="R854" i="16"/>
  <c r="S854" i="16"/>
  <c r="W854" i="16"/>
  <c r="Z854" i="16" s="1"/>
  <c r="X854" i="16"/>
  <c r="AA854" i="16" s="1"/>
  <c r="V854" i="16"/>
  <c r="Y854" i="16" s="1"/>
  <c r="S768" i="13"/>
  <c r="T768" i="13"/>
  <c r="R768" i="13"/>
  <c r="V768" i="13"/>
  <c r="X768" i="13"/>
  <c r="W768" i="13"/>
  <c r="C855" i="16" l="1"/>
  <c r="H855" i="16"/>
  <c r="B855" i="16"/>
  <c r="G855" i="16"/>
  <c r="I855" i="16"/>
  <c r="D855" i="16"/>
  <c r="Y768" i="13"/>
  <c r="AA768" i="13"/>
  <c r="Z768" i="13"/>
  <c r="J855" i="16" l="1"/>
  <c r="L855" i="16" s="1"/>
  <c r="P855" i="16"/>
  <c r="Q855" i="16"/>
  <c r="AB854" i="16"/>
  <c r="E855" i="16"/>
  <c r="F855" i="16"/>
  <c r="C769" i="13"/>
  <c r="H769" i="13"/>
  <c r="I769" i="13"/>
  <c r="D769" i="13"/>
  <c r="G769" i="13"/>
  <c r="B769" i="13"/>
  <c r="K855" i="16" l="1"/>
  <c r="P769" i="13"/>
  <c r="Q769" i="13"/>
  <c r="AB768" i="13"/>
  <c r="E769" i="13"/>
  <c r="J769" i="13"/>
  <c r="L769" i="13" s="1"/>
  <c r="F769" i="13"/>
  <c r="M855" i="16" l="1"/>
  <c r="N855" i="16"/>
  <c r="O855" i="16" s="1"/>
  <c r="K769" i="13"/>
  <c r="X855" i="16" l="1"/>
  <c r="W855" i="16"/>
  <c r="V855" i="16"/>
  <c r="T855" i="16"/>
  <c r="R855" i="16"/>
  <c r="S855" i="16"/>
  <c r="Z855" i="16" s="1"/>
  <c r="M769" i="13"/>
  <c r="N769" i="13"/>
  <c r="O769" i="13" s="1"/>
  <c r="Y855" i="16" l="1"/>
  <c r="AA855" i="16"/>
  <c r="C856" i="16"/>
  <c r="H856" i="16"/>
  <c r="G856" i="16"/>
  <c r="B856" i="16"/>
  <c r="X769" i="13"/>
  <c r="W769" i="13"/>
  <c r="V769" i="13"/>
  <c r="R769" i="13"/>
  <c r="T769" i="13"/>
  <c r="S769" i="13"/>
  <c r="Z769" i="13" l="1"/>
  <c r="AA769" i="13"/>
  <c r="F856" i="16"/>
  <c r="E856" i="16"/>
  <c r="D856" i="16"/>
  <c r="I856" i="16"/>
  <c r="Y769" i="13"/>
  <c r="H770" i="13"/>
  <c r="C770" i="13"/>
  <c r="I770" i="13"/>
  <c r="D770" i="13"/>
  <c r="P856" i="16" l="1"/>
  <c r="Q856" i="16"/>
  <c r="AB855" i="16"/>
  <c r="J856" i="16"/>
  <c r="L856" i="16" s="1"/>
  <c r="Q770" i="13"/>
  <c r="P770" i="13"/>
  <c r="AB769" i="13"/>
  <c r="G770" i="13"/>
  <c r="J770" i="13" s="1"/>
  <c r="L770" i="13" s="1"/>
  <c r="B770" i="13"/>
  <c r="K856" i="16" l="1"/>
  <c r="E770" i="13"/>
  <c r="K770" i="13"/>
  <c r="F770" i="13"/>
  <c r="N856" i="16" l="1"/>
  <c r="O856" i="16" s="1"/>
  <c r="M856" i="16"/>
  <c r="N770" i="13"/>
  <c r="O770" i="13" s="1"/>
  <c r="M770" i="13"/>
  <c r="R856" i="16" l="1"/>
  <c r="S856" i="16"/>
  <c r="T856" i="16"/>
  <c r="X856" i="16"/>
  <c r="AA856" i="16" s="1"/>
  <c r="W856" i="16"/>
  <c r="V856" i="16"/>
  <c r="V770" i="13"/>
  <c r="X770" i="13"/>
  <c r="W770" i="13"/>
  <c r="T770" i="13"/>
  <c r="S770" i="13"/>
  <c r="Z770" i="13" s="1"/>
  <c r="R770" i="13"/>
  <c r="I857" i="16" l="1"/>
  <c r="D857" i="16"/>
  <c r="Z856" i="16"/>
  <c r="Y856" i="16"/>
  <c r="H771" i="13"/>
  <c r="C771" i="13"/>
  <c r="AA770" i="13"/>
  <c r="Y770" i="13"/>
  <c r="G857" i="16" l="1"/>
  <c r="B857" i="16"/>
  <c r="C857" i="16"/>
  <c r="H857" i="16"/>
  <c r="P857" i="16"/>
  <c r="Q857" i="16"/>
  <c r="AB856" i="16"/>
  <c r="G771" i="13"/>
  <c r="B771" i="13"/>
  <c r="I771" i="13"/>
  <c r="D771" i="13"/>
  <c r="F771" i="13"/>
  <c r="F857" i="16" l="1"/>
  <c r="E857" i="16"/>
  <c r="J857" i="16"/>
  <c r="P771" i="13"/>
  <c r="Q771" i="13"/>
  <c r="AB770" i="13"/>
  <c r="E771" i="13"/>
  <c r="J771" i="13"/>
  <c r="L771" i="13" s="1"/>
  <c r="L857" i="16" l="1"/>
  <c r="K857" i="16"/>
  <c r="K771" i="13"/>
  <c r="M857" i="16" l="1"/>
  <c r="N857" i="16"/>
  <c r="O857" i="16" s="1"/>
  <c r="M771" i="13"/>
  <c r="N771" i="13"/>
  <c r="O771" i="13" s="1"/>
  <c r="V857" i="16" l="1"/>
  <c r="W857" i="16"/>
  <c r="X857" i="16"/>
  <c r="R857" i="16"/>
  <c r="S857" i="16"/>
  <c r="Z857" i="16" s="1"/>
  <c r="T857" i="16"/>
  <c r="V771" i="13"/>
  <c r="W771" i="13"/>
  <c r="X771" i="13"/>
  <c r="S771" i="13"/>
  <c r="T771" i="13"/>
  <c r="R771" i="13"/>
  <c r="AA857" i="16" l="1"/>
  <c r="Y857" i="16"/>
  <c r="H858" i="16"/>
  <c r="C858" i="16"/>
  <c r="I858" i="16"/>
  <c r="D858" i="16"/>
  <c r="B858" i="16"/>
  <c r="G858" i="16"/>
  <c r="Y771" i="13"/>
  <c r="Z771" i="13"/>
  <c r="B772" i="13"/>
  <c r="G772" i="13"/>
  <c r="AA771" i="13"/>
  <c r="Q858" i="16" l="1"/>
  <c r="P858" i="16"/>
  <c r="AB857" i="16"/>
  <c r="J858" i="16"/>
  <c r="L858" i="16" s="1"/>
  <c r="F858" i="16"/>
  <c r="E858" i="16"/>
  <c r="I772" i="13"/>
  <c r="D772" i="13"/>
  <c r="H772" i="13"/>
  <c r="C772" i="13"/>
  <c r="K858" i="16" l="1"/>
  <c r="F772" i="13"/>
  <c r="J772" i="13"/>
  <c r="L772" i="13" s="1"/>
  <c r="Q772" i="13"/>
  <c r="P772" i="13"/>
  <c r="AB771" i="13"/>
  <c r="E772" i="13"/>
  <c r="N858" i="16" l="1"/>
  <c r="O858" i="16" s="1"/>
  <c r="M858" i="16"/>
  <c r="K772" i="13"/>
  <c r="S858" i="16" l="1"/>
  <c r="R858" i="16"/>
  <c r="T858" i="16"/>
  <c r="V858" i="16"/>
  <c r="Y858" i="16" s="1"/>
  <c r="X858" i="16"/>
  <c r="W858" i="16"/>
  <c r="N772" i="13"/>
  <c r="O772" i="13" s="1"/>
  <c r="M772" i="13"/>
  <c r="AA858" i="16" l="1"/>
  <c r="B859" i="16"/>
  <c r="G859" i="16"/>
  <c r="I859" i="16"/>
  <c r="D859" i="16"/>
  <c r="Z858" i="16"/>
  <c r="V772" i="13"/>
  <c r="W772" i="13"/>
  <c r="X772" i="13"/>
  <c r="AA772" i="13" s="1"/>
  <c r="T772" i="13"/>
  <c r="S772" i="13"/>
  <c r="R772" i="13"/>
  <c r="Y772" i="13" s="1"/>
  <c r="P859" i="16" l="1"/>
  <c r="Q859" i="16"/>
  <c r="AB858" i="16"/>
  <c r="H859" i="16"/>
  <c r="C859" i="16"/>
  <c r="E859" i="16" s="1"/>
  <c r="Z772" i="13"/>
  <c r="D773" i="13"/>
  <c r="I773" i="13"/>
  <c r="B773" i="13"/>
  <c r="G773" i="13"/>
  <c r="C773" i="13"/>
  <c r="F773" i="13" s="1"/>
  <c r="H773" i="13"/>
  <c r="F859" i="16" l="1"/>
  <c r="J859" i="16"/>
  <c r="J773" i="13"/>
  <c r="L773" i="13" s="1"/>
  <c r="E773" i="13"/>
  <c r="Q773" i="13"/>
  <c r="P773" i="13"/>
  <c r="K773" i="13"/>
  <c r="AB772" i="13"/>
  <c r="L859" i="16" l="1"/>
  <c r="K859" i="16"/>
  <c r="M773" i="13"/>
  <c r="N773" i="13"/>
  <c r="O773" i="13" s="1"/>
  <c r="M859" i="16" l="1"/>
  <c r="N859" i="16"/>
  <c r="O859" i="16" s="1"/>
  <c r="W773" i="13"/>
  <c r="X773" i="13"/>
  <c r="V773" i="13"/>
  <c r="S773" i="13"/>
  <c r="T773" i="13"/>
  <c r="R773" i="13"/>
  <c r="Y773" i="13" s="1"/>
  <c r="X859" i="16" l="1"/>
  <c r="W859" i="16"/>
  <c r="V859" i="16"/>
  <c r="T859" i="16"/>
  <c r="S859" i="16"/>
  <c r="Z859" i="16" s="1"/>
  <c r="R859" i="16"/>
  <c r="AA773" i="13"/>
  <c r="D774" i="13" s="1"/>
  <c r="Z773" i="13"/>
  <c r="B774" i="13"/>
  <c r="G774" i="13"/>
  <c r="I774" i="13" l="1"/>
  <c r="Y859" i="16"/>
  <c r="AA859" i="16"/>
  <c r="D860" i="16" s="1"/>
  <c r="C860" i="16"/>
  <c r="H860" i="16"/>
  <c r="G860" i="16"/>
  <c r="B860" i="16"/>
  <c r="I860" i="16"/>
  <c r="C774" i="13"/>
  <c r="H774" i="13"/>
  <c r="J774" i="13" s="1"/>
  <c r="L774" i="13" s="1"/>
  <c r="Q774" i="13"/>
  <c r="P774" i="13"/>
  <c r="AB773" i="13"/>
  <c r="E860" i="16" l="1"/>
  <c r="J860" i="16"/>
  <c r="L860" i="16" s="1"/>
  <c r="P860" i="16"/>
  <c r="Q860" i="16"/>
  <c r="AB859" i="16"/>
  <c r="F860" i="16"/>
  <c r="K774" i="13"/>
  <c r="F774" i="13"/>
  <c r="E774" i="13"/>
  <c r="K860" i="16" l="1"/>
  <c r="M860" i="16"/>
  <c r="N860" i="16"/>
  <c r="O860" i="16" s="1"/>
  <c r="N774" i="13"/>
  <c r="O774" i="13" s="1"/>
  <c r="M774" i="13"/>
  <c r="V860" i="16" l="1"/>
  <c r="W860" i="16"/>
  <c r="X860" i="16"/>
  <c r="T860" i="16"/>
  <c r="S860" i="16"/>
  <c r="R860" i="16"/>
  <c r="T774" i="13"/>
  <c r="S774" i="13"/>
  <c r="R774" i="13"/>
  <c r="V774" i="13"/>
  <c r="X774" i="13"/>
  <c r="AA774" i="13" s="1"/>
  <c r="W774" i="13"/>
  <c r="Z774" i="13" s="1"/>
  <c r="AA860" i="16" l="1"/>
  <c r="D861" i="16"/>
  <c r="I861" i="16"/>
  <c r="Z860" i="16"/>
  <c r="Y860" i="16"/>
  <c r="Y774" i="13"/>
  <c r="H775" i="13"/>
  <c r="C775" i="13"/>
  <c r="D775" i="13"/>
  <c r="I775" i="13"/>
  <c r="B861" i="16" l="1"/>
  <c r="G861" i="16"/>
  <c r="C861" i="16"/>
  <c r="H861" i="16"/>
  <c r="P861" i="16"/>
  <c r="Q861" i="16"/>
  <c r="AB860" i="16"/>
  <c r="P775" i="13"/>
  <c r="Q775" i="13"/>
  <c r="AB774" i="13"/>
  <c r="G775" i="13"/>
  <c r="J775" i="13" s="1"/>
  <c r="L775" i="13" s="1"/>
  <c r="B775" i="13"/>
  <c r="F861" i="16" l="1"/>
  <c r="J861" i="16"/>
  <c r="E861" i="16"/>
  <c r="E775" i="13"/>
  <c r="F775" i="13"/>
  <c r="K775" i="13"/>
  <c r="L861" i="16" l="1"/>
  <c r="K861" i="16"/>
  <c r="M775" i="13"/>
  <c r="N775" i="13"/>
  <c r="O775" i="13" s="1"/>
  <c r="M861" i="16" l="1"/>
  <c r="N861" i="16"/>
  <c r="O861" i="16" s="1"/>
  <c r="X775" i="13"/>
  <c r="V775" i="13"/>
  <c r="W775" i="13"/>
  <c r="T775" i="13"/>
  <c r="S775" i="13"/>
  <c r="Z775" i="13" s="1"/>
  <c r="R775" i="13"/>
  <c r="X861" i="16" l="1"/>
  <c r="V861" i="16"/>
  <c r="W861" i="16"/>
  <c r="Z861" i="16" s="1"/>
  <c r="S861" i="16"/>
  <c r="R861" i="16"/>
  <c r="T861" i="16"/>
  <c r="Y775" i="13"/>
  <c r="C776" i="13"/>
  <c r="H776" i="13"/>
  <c r="AA775" i="13"/>
  <c r="B776" i="13"/>
  <c r="G776" i="13"/>
  <c r="Y861" i="16" l="1"/>
  <c r="H862" i="16"/>
  <c r="C862" i="16"/>
  <c r="G862" i="16"/>
  <c r="B862" i="16"/>
  <c r="AA861" i="16"/>
  <c r="F776" i="13"/>
  <c r="E776" i="13"/>
  <c r="I776" i="13"/>
  <c r="D776" i="13"/>
  <c r="E862" i="16" l="1"/>
  <c r="F862" i="16"/>
  <c r="I862" i="16"/>
  <c r="D862" i="16"/>
  <c r="J776" i="13"/>
  <c r="L776" i="13" s="1"/>
  <c r="P776" i="13"/>
  <c r="Q776" i="13"/>
  <c r="AB775" i="13"/>
  <c r="Q862" i="16" l="1"/>
  <c r="P862" i="16"/>
  <c r="AB861" i="16"/>
  <c r="J862" i="16"/>
  <c r="L862" i="16" s="1"/>
  <c r="K776" i="13"/>
  <c r="K862" i="16" l="1"/>
  <c r="N776" i="13"/>
  <c r="O776" i="13" s="1"/>
  <c r="M776" i="13"/>
  <c r="N862" i="16" l="1"/>
  <c r="O862" i="16" s="1"/>
  <c r="M862" i="16"/>
  <c r="W776" i="13"/>
  <c r="X776" i="13"/>
  <c r="V776" i="13"/>
  <c r="R776" i="13"/>
  <c r="S776" i="13"/>
  <c r="Z776" i="13" s="1"/>
  <c r="T776" i="13"/>
  <c r="R862" i="16" l="1"/>
  <c r="T862" i="16"/>
  <c r="S862" i="16"/>
  <c r="X862" i="16"/>
  <c r="W862" i="16"/>
  <c r="V862" i="16"/>
  <c r="AA776" i="13"/>
  <c r="D777" i="13" s="1"/>
  <c r="Y776" i="13"/>
  <c r="I777" i="13"/>
  <c r="H777" i="13"/>
  <c r="C777" i="13"/>
  <c r="Z862" i="16" l="1"/>
  <c r="AA862" i="16"/>
  <c r="Y862" i="16"/>
  <c r="P777" i="13"/>
  <c r="Q777" i="13"/>
  <c r="AB776" i="13"/>
  <c r="G777" i="13"/>
  <c r="B777" i="13"/>
  <c r="F777" i="13" s="1"/>
  <c r="I863" i="16" l="1"/>
  <c r="D863" i="16"/>
  <c r="B863" i="16"/>
  <c r="G863" i="16"/>
  <c r="H863" i="16"/>
  <c r="C863" i="16"/>
  <c r="E777" i="13"/>
  <c r="J777" i="13"/>
  <c r="E863" i="16" l="1"/>
  <c r="F863" i="16"/>
  <c r="Q863" i="16"/>
  <c r="P863" i="16"/>
  <c r="AB862" i="16"/>
  <c r="J863" i="16"/>
  <c r="L863" i="16" s="1"/>
  <c r="L777" i="13"/>
  <c r="K777" i="13"/>
  <c r="K863" i="16" l="1"/>
  <c r="M777" i="13"/>
  <c r="N777" i="13"/>
  <c r="O777" i="13" s="1"/>
  <c r="M863" i="16" l="1"/>
  <c r="N863" i="16"/>
  <c r="O863" i="16" s="1"/>
  <c r="V777" i="13"/>
  <c r="X777" i="13"/>
  <c r="W777" i="13"/>
  <c r="S777" i="13"/>
  <c r="T777" i="13"/>
  <c r="R777" i="13"/>
  <c r="Y777" i="13" s="1"/>
  <c r="X863" i="16" l="1"/>
  <c r="V863" i="16"/>
  <c r="W863" i="16"/>
  <c r="R863" i="16"/>
  <c r="T863" i="16"/>
  <c r="S863" i="16"/>
  <c r="Z777" i="13"/>
  <c r="H778" i="13" s="1"/>
  <c r="AA777" i="13"/>
  <c r="I778" i="13" s="1"/>
  <c r="B778" i="13"/>
  <c r="G778" i="13"/>
  <c r="D778" i="13"/>
  <c r="Z863" i="16" l="1"/>
  <c r="C778" i="13"/>
  <c r="Y863" i="16"/>
  <c r="C864" i="16"/>
  <c r="H864" i="16"/>
  <c r="AA863" i="16"/>
  <c r="J778" i="13"/>
  <c r="L778" i="13" s="1"/>
  <c r="P778" i="13"/>
  <c r="Q778" i="13"/>
  <c r="AB777" i="13"/>
  <c r="E778" i="13"/>
  <c r="F778" i="13"/>
  <c r="D864" i="16" l="1"/>
  <c r="I864" i="16"/>
  <c r="G864" i="16"/>
  <c r="B864" i="16"/>
  <c r="F864" i="16" s="1"/>
  <c r="K778" i="13"/>
  <c r="N778" i="13" s="1"/>
  <c r="O778" i="13" s="1"/>
  <c r="M778" i="13"/>
  <c r="J864" i="16" l="1"/>
  <c r="L864" i="16" s="1"/>
  <c r="E864" i="16"/>
  <c r="P864" i="16"/>
  <c r="Q864" i="16"/>
  <c r="K864" i="16"/>
  <c r="AB863" i="16"/>
  <c r="W778" i="13"/>
  <c r="X778" i="13"/>
  <c r="V778" i="13"/>
  <c r="T778" i="13"/>
  <c r="S778" i="13"/>
  <c r="Z778" i="13" s="1"/>
  <c r="R778" i="13"/>
  <c r="AA778" i="13" l="1"/>
  <c r="N864" i="16"/>
  <c r="O864" i="16" s="1"/>
  <c r="M864" i="16"/>
  <c r="Y778" i="13"/>
  <c r="G779" i="13" s="1"/>
  <c r="I779" i="13"/>
  <c r="D779" i="13"/>
  <c r="H779" i="13"/>
  <c r="C779" i="13"/>
  <c r="B779" i="13"/>
  <c r="T864" i="16" l="1"/>
  <c r="R864" i="16"/>
  <c r="S864" i="16"/>
  <c r="X864" i="16"/>
  <c r="AA864" i="16" s="1"/>
  <c r="V864" i="16"/>
  <c r="W864" i="16"/>
  <c r="Z864" i="16" s="1"/>
  <c r="F779" i="13"/>
  <c r="E779" i="13"/>
  <c r="Q779" i="13"/>
  <c r="P779" i="13"/>
  <c r="AB778" i="13"/>
  <c r="J779" i="13"/>
  <c r="L779" i="13" s="1"/>
  <c r="I865" i="16" l="1"/>
  <c r="D865" i="16"/>
  <c r="C865" i="16"/>
  <c r="H865" i="16"/>
  <c r="Y864" i="16"/>
  <c r="K779" i="13"/>
  <c r="Q865" i="16" l="1"/>
  <c r="P865" i="16"/>
  <c r="AB864" i="16"/>
  <c r="G865" i="16"/>
  <c r="B865" i="16"/>
  <c r="M779" i="13"/>
  <c r="N779" i="13"/>
  <c r="O779" i="13" s="1"/>
  <c r="E865" i="16" l="1"/>
  <c r="F865" i="16"/>
  <c r="J865" i="16"/>
  <c r="V779" i="13"/>
  <c r="W779" i="13"/>
  <c r="X779" i="13"/>
  <c r="R779" i="13"/>
  <c r="S779" i="13"/>
  <c r="T779" i="13"/>
  <c r="Y779" i="13" l="1"/>
  <c r="AA779" i="13"/>
  <c r="L865" i="16"/>
  <c r="K865" i="16"/>
  <c r="G780" i="13"/>
  <c r="B780" i="13"/>
  <c r="D780" i="13"/>
  <c r="I780" i="13"/>
  <c r="Z779" i="13"/>
  <c r="N865" i="16" l="1"/>
  <c r="O865" i="16" s="1"/>
  <c r="M865" i="16"/>
  <c r="P780" i="13"/>
  <c r="Q780" i="13"/>
  <c r="AB779" i="13"/>
  <c r="H780" i="13"/>
  <c r="J780" i="13" s="1"/>
  <c r="L780" i="13" s="1"/>
  <c r="C780" i="13"/>
  <c r="E780" i="13" s="1"/>
  <c r="T865" i="16" l="1"/>
  <c r="S865" i="16"/>
  <c r="R865" i="16"/>
  <c r="X865" i="16"/>
  <c r="AA865" i="16" s="1"/>
  <c r="W865" i="16"/>
  <c r="V865" i="16"/>
  <c r="K780" i="13"/>
  <c r="F780" i="13"/>
  <c r="D866" i="16" l="1"/>
  <c r="I866" i="16"/>
  <c r="Y865" i="16"/>
  <c r="Z865" i="16"/>
  <c r="N780" i="13"/>
  <c r="O780" i="13" s="1"/>
  <c r="M780" i="13"/>
  <c r="H866" i="16" l="1"/>
  <c r="C866" i="16"/>
  <c r="G866" i="16"/>
  <c r="B866" i="16"/>
  <c r="Q866" i="16"/>
  <c r="P866" i="16"/>
  <c r="AB865" i="16"/>
  <c r="W780" i="13"/>
  <c r="X780" i="13"/>
  <c r="V780" i="13"/>
  <c r="R780" i="13"/>
  <c r="Y780" i="13" s="1"/>
  <c r="S780" i="13"/>
  <c r="Z780" i="13" s="1"/>
  <c r="T780" i="13"/>
  <c r="AA780" i="13" s="1"/>
  <c r="E866" i="16" l="1"/>
  <c r="J866" i="16"/>
  <c r="F866" i="16"/>
  <c r="I781" i="13"/>
  <c r="D781" i="13"/>
  <c r="G781" i="13"/>
  <c r="B781" i="13"/>
  <c r="C781" i="13"/>
  <c r="H781" i="13"/>
  <c r="L866" i="16" l="1"/>
  <c r="K866" i="16"/>
  <c r="E781" i="13"/>
  <c r="J781" i="13"/>
  <c r="L781" i="13" s="1"/>
  <c r="P781" i="13"/>
  <c r="Q781" i="13"/>
  <c r="AB780" i="13"/>
  <c r="F781" i="13"/>
  <c r="N866" i="16" l="1"/>
  <c r="O866" i="16" s="1"/>
  <c r="M866" i="16"/>
  <c r="K781" i="13"/>
  <c r="M781" i="13" s="1"/>
  <c r="T866" i="16" l="1"/>
  <c r="S866" i="16"/>
  <c r="R866" i="16"/>
  <c r="X866" i="16"/>
  <c r="AA866" i="16" s="1"/>
  <c r="V866" i="16"/>
  <c r="W866" i="16"/>
  <c r="Z866" i="16" s="1"/>
  <c r="N781" i="13"/>
  <c r="O781" i="13" s="1"/>
  <c r="V781" i="13" s="1"/>
  <c r="T781" i="13"/>
  <c r="R781" i="13"/>
  <c r="S781" i="13"/>
  <c r="Y866" i="16" l="1"/>
  <c r="I867" i="16"/>
  <c r="D867" i="16"/>
  <c r="C867" i="16"/>
  <c r="H867" i="16"/>
  <c r="B867" i="16"/>
  <c r="G867" i="16"/>
  <c r="W781" i="13"/>
  <c r="Z781" i="13" s="1"/>
  <c r="X781" i="13"/>
  <c r="AA781" i="13" s="1"/>
  <c r="I782" i="13" s="1"/>
  <c r="Y781" i="13"/>
  <c r="G782" i="13"/>
  <c r="B782" i="13"/>
  <c r="F867" i="16" l="1"/>
  <c r="J867" i="16"/>
  <c r="L867" i="16" s="1"/>
  <c r="Q867" i="16"/>
  <c r="P867" i="16"/>
  <c r="K867" i="16"/>
  <c r="AB866" i="16"/>
  <c r="E867" i="16"/>
  <c r="D782" i="13"/>
  <c r="Q782" i="13" s="1"/>
  <c r="H782" i="13"/>
  <c r="C782" i="13"/>
  <c r="F782" i="13" s="1"/>
  <c r="AB781" i="13" l="1"/>
  <c r="P782" i="13"/>
  <c r="N867" i="16"/>
  <c r="O867" i="16" s="1"/>
  <c r="M867" i="16"/>
  <c r="E782" i="13"/>
  <c r="J782" i="13"/>
  <c r="R867" i="16" l="1"/>
  <c r="T867" i="16"/>
  <c r="S867" i="16"/>
  <c r="V867" i="16"/>
  <c r="X867" i="16"/>
  <c r="W867" i="16"/>
  <c r="L782" i="13"/>
  <c r="K782" i="13"/>
  <c r="Z867" i="16" l="1"/>
  <c r="AA867" i="16"/>
  <c r="Y867" i="16"/>
  <c r="N782" i="13"/>
  <c r="O782" i="13" s="1"/>
  <c r="M782" i="13"/>
  <c r="D868" i="16" l="1"/>
  <c r="I868" i="16"/>
  <c r="G868" i="16"/>
  <c r="B868" i="16"/>
  <c r="H868" i="16"/>
  <c r="C868" i="16"/>
  <c r="W782" i="13"/>
  <c r="V782" i="13"/>
  <c r="X782" i="13"/>
  <c r="S782" i="13"/>
  <c r="T782" i="13"/>
  <c r="AA782" i="13" s="1"/>
  <c r="R782" i="13"/>
  <c r="E868" i="16" l="1"/>
  <c r="J868" i="16"/>
  <c r="L868" i="16" s="1"/>
  <c r="F868" i="16"/>
  <c r="Q868" i="16"/>
  <c r="P868" i="16"/>
  <c r="K868" i="16"/>
  <c r="AB867" i="16"/>
  <c r="Y782" i="13"/>
  <c r="B783" i="13" s="1"/>
  <c r="D783" i="13"/>
  <c r="I783" i="13"/>
  <c r="Z782" i="13"/>
  <c r="G783" i="13"/>
  <c r="N868" i="16" l="1"/>
  <c r="O868" i="16" s="1"/>
  <c r="M868" i="16"/>
  <c r="C783" i="13"/>
  <c r="H783" i="13"/>
  <c r="Q783" i="13"/>
  <c r="P783" i="13"/>
  <c r="AB782" i="13"/>
  <c r="T868" i="16" l="1"/>
  <c r="S868" i="16"/>
  <c r="R868" i="16"/>
  <c r="W868" i="16"/>
  <c r="Z868" i="16" s="1"/>
  <c r="V868" i="16"/>
  <c r="X868" i="16"/>
  <c r="AA868" i="16" s="1"/>
  <c r="F783" i="13"/>
  <c r="E783" i="13"/>
  <c r="J783" i="13"/>
  <c r="Y868" i="16" l="1"/>
  <c r="C869" i="16"/>
  <c r="H869" i="16"/>
  <c r="I869" i="16"/>
  <c r="D869" i="16"/>
  <c r="B869" i="16"/>
  <c r="G869" i="16"/>
  <c r="L783" i="13"/>
  <c r="K783" i="13"/>
  <c r="P869" i="16" l="1"/>
  <c r="Q869" i="16"/>
  <c r="AB868" i="16"/>
  <c r="J869" i="16"/>
  <c r="L869" i="16" s="1"/>
  <c r="E869" i="16"/>
  <c r="F869" i="16"/>
  <c r="M783" i="13"/>
  <c r="N783" i="13"/>
  <c r="O783" i="13" s="1"/>
  <c r="K869" i="16" l="1"/>
  <c r="V783" i="13"/>
  <c r="X783" i="13"/>
  <c r="W783" i="13"/>
  <c r="R783" i="13"/>
  <c r="S783" i="13"/>
  <c r="T783" i="13"/>
  <c r="AA783" i="13" l="1"/>
  <c r="Y783" i="13"/>
  <c r="M869" i="16"/>
  <c r="N869" i="16"/>
  <c r="O869" i="16" s="1"/>
  <c r="I784" i="13"/>
  <c r="D784" i="13"/>
  <c r="G784" i="13"/>
  <c r="B784" i="13"/>
  <c r="Z783" i="13"/>
  <c r="W869" i="16" l="1"/>
  <c r="X869" i="16"/>
  <c r="V869" i="16"/>
  <c r="S869" i="16"/>
  <c r="T869" i="16"/>
  <c r="R869" i="16"/>
  <c r="Y869" i="16" s="1"/>
  <c r="P784" i="13"/>
  <c r="Q784" i="13"/>
  <c r="AB783" i="13"/>
  <c r="H784" i="13"/>
  <c r="J784" i="13" s="1"/>
  <c r="C784" i="13"/>
  <c r="F784" i="13" s="1"/>
  <c r="Z869" i="16" l="1"/>
  <c r="AA869" i="16"/>
  <c r="G870" i="16"/>
  <c r="B870" i="16"/>
  <c r="H870" i="16"/>
  <c r="C870" i="16"/>
  <c r="L784" i="13"/>
  <c r="K784" i="13"/>
  <c r="E784" i="13"/>
  <c r="E870" i="16" l="1"/>
  <c r="F870" i="16"/>
  <c r="I870" i="16"/>
  <c r="D870" i="16"/>
  <c r="N784" i="13"/>
  <c r="O784" i="13" s="1"/>
  <c r="M784" i="13"/>
  <c r="Q870" i="16" l="1"/>
  <c r="P870" i="16"/>
  <c r="AB869" i="16"/>
  <c r="J870" i="16"/>
  <c r="L870" i="16" s="1"/>
  <c r="X784" i="13"/>
  <c r="W784" i="13"/>
  <c r="V784" i="13"/>
  <c r="R784" i="13"/>
  <c r="T784" i="13"/>
  <c r="AA784" i="13" s="1"/>
  <c r="S784" i="13"/>
  <c r="Z784" i="13" s="1"/>
  <c r="K870" i="16" l="1"/>
  <c r="Y784" i="13"/>
  <c r="D785" i="13"/>
  <c r="I785" i="13"/>
  <c r="G785" i="13"/>
  <c r="B785" i="13"/>
  <c r="C785" i="13"/>
  <c r="H785" i="13"/>
  <c r="N870" i="16" l="1"/>
  <c r="O870" i="16" s="1"/>
  <c r="M870" i="16"/>
  <c r="F785" i="13"/>
  <c r="E785" i="13"/>
  <c r="J785" i="13"/>
  <c r="L785" i="13" s="1"/>
  <c r="P785" i="13"/>
  <c r="Q785" i="13"/>
  <c r="K785" i="13"/>
  <c r="AB784" i="13"/>
  <c r="S870" i="16" l="1"/>
  <c r="T870" i="16"/>
  <c r="R870" i="16"/>
  <c r="W870" i="16"/>
  <c r="Z870" i="16" s="1"/>
  <c r="V870" i="16"/>
  <c r="X870" i="16"/>
  <c r="AA870" i="16" s="1"/>
  <c r="M785" i="13"/>
  <c r="N785" i="13"/>
  <c r="O785" i="13" s="1"/>
  <c r="Y870" i="16" l="1"/>
  <c r="H871" i="16"/>
  <c r="C871" i="16"/>
  <c r="D871" i="16"/>
  <c r="I871" i="16"/>
  <c r="B871" i="16"/>
  <c r="G871" i="16"/>
  <c r="W785" i="13"/>
  <c r="X785" i="13"/>
  <c r="V785" i="13"/>
  <c r="R785" i="13"/>
  <c r="S785" i="13"/>
  <c r="T785" i="13"/>
  <c r="AA785" i="13" s="1"/>
  <c r="Q871" i="16" l="1"/>
  <c r="P871" i="16"/>
  <c r="AB870" i="16"/>
  <c r="J871" i="16"/>
  <c r="L871" i="16" s="1"/>
  <c r="F871" i="16"/>
  <c r="E871" i="16"/>
  <c r="Z785" i="13"/>
  <c r="Y785" i="13"/>
  <c r="D786" i="13"/>
  <c r="I786" i="13"/>
  <c r="H786" i="13"/>
  <c r="C786" i="13"/>
  <c r="K871" i="16" l="1"/>
  <c r="P786" i="13"/>
  <c r="Q786" i="13"/>
  <c r="AB785" i="13"/>
  <c r="G786" i="13"/>
  <c r="B786" i="13"/>
  <c r="E786" i="13" s="1"/>
  <c r="M871" i="16" l="1"/>
  <c r="N871" i="16"/>
  <c r="O871" i="16" s="1"/>
  <c r="F786" i="13"/>
  <c r="J786" i="13"/>
  <c r="X871" i="16" l="1"/>
  <c r="V871" i="16"/>
  <c r="W871" i="16"/>
  <c r="R871" i="16"/>
  <c r="S871" i="16"/>
  <c r="T871" i="16"/>
  <c r="AA871" i="16" s="1"/>
  <c r="L786" i="13"/>
  <c r="K786" i="13"/>
  <c r="Y871" i="16" l="1"/>
  <c r="Z871" i="16"/>
  <c r="I872" i="16"/>
  <c r="D872" i="16"/>
  <c r="N786" i="13"/>
  <c r="O786" i="13" s="1"/>
  <c r="M786" i="13"/>
  <c r="Q872" i="16" l="1"/>
  <c r="P872" i="16"/>
  <c r="AB871" i="16"/>
  <c r="H872" i="16"/>
  <c r="C872" i="16"/>
  <c r="G872" i="16"/>
  <c r="B872" i="16"/>
  <c r="X786" i="13"/>
  <c r="W786" i="13"/>
  <c r="V786" i="13"/>
  <c r="R786" i="13"/>
  <c r="T786" i="13"/>
  <c r="S786" i="13"/>
  <c r="AA786" i="13" l="1"/>
  <c r="Y786" i="13"/>
  <c r="J872" i="16"/>
  <c r="E872" i="16"/>
  <c r="F872" i="16"/>
  <c r="B787" i="13"/>
  <c r="G787" i="13"/>
  <c r="Z786" i="13"/>
  <c r="I787" i="13"/>
  <c r="D787" i="13"/>
  <c r="L872" i="16" l="1"/>
  <c r="K872" i="16"/>
  <c r="P787" i="13"/>
  <c r="Q787" i="13"/>
  <c r="AB786" i="13"/>
  <c r="C787" i="13"/>
  <c r="E787" i="13" s="1"/>
  <c r="H787" i="13"/>
  <c r="N872" i="16" l="1"/>
  <c r="O872" i="16" s="1"/>
  <c r="M872" i="16"/>
  <c r="F787" i="13"/>
  <c r="J787" i="13"/>
  <c r="T872" i="16" l="1"/>
  <c r="S872" i="16"/>
  <c r="R872" i="16"/>
  <c r="V872" i="16"/>
  <c r="Y872" i="16" s="1"/>
  <c r="W872" i="16"/>
  <c r="Z872" i="16" s="1"/>
  <c r="X872" i="16"/>
  <c r="AA872" i="16" s="1"/>
  <c r="L787" i="13"/>
  <c r="K787" i="13"/>
  <c r="B873" i="16" l="1"/>
  <c r="G873" i="16"/>
  <c r="I873" i="16"/>
  <c r="D873" i="16"/>
  <c r="C873" i="16"/>
  <c r="H873" i="16"/>
  <c r="M787" i="13"/>
  <c r="N787" i="13"/>
  <c r="O787" i="13" s="1"/>
  <c r="Q873" i="16" l="1"/>
  <c r="P873" i="16"/>
  <c r="AB872" i="16"/>
  <c r="J873" i="16"/>
  <c r="L873" i="16" s="1"/>
  <c r="F873" i="16"/>
  <c r="E873" i="16"/>
  <c r="X787" i="13"/>
  <c r="V787" i="13"/>
  <c r="W787" i="13"/>
  <c r="S787" i="13"/>
  <c r="T787" i="13"/>
  <c r="R787" i="13"/>
  <c r="Y787" i="13" l="1"/>
  <c r="AA787" i="13"/>
  <c r="I788" i="13" s="1"/>
  <c r="K873" i="16"/>
  <c r="Z787" i="13"/>
  <c r="H788" i="13" s="1"/>
  <c r="B788" i="13"/>
  <c r="G788" i="13"/>
  <c r="D788" i="13"/>
  <c r="C788" i="13" l="1"/>
  <c r="N873" i="16"/>
  <c r="O873" i="16" s="1"/>
  <c r="M873" i="16"/>
  <c r="E788" i="13"/>
  <c r="J788" i="13"/>
  <c r="L788" i="13" s="1"/>
  <c r="Q788" i="13"/>
  <c r="P788" i="13"/>
  <c r="AB787" i="13"/>
  <c r="F788" i="13"/>
  <c r="S873" i="16" l="1"/>
  <c r="T873" i="16"/>
  <c r="R873" i="16"/>
  <c r="W873" i="16"/>
  <c r="X873" i="16"/>
  <c r="AA873" i="16" s="1"/>
  <c r="V873" i="16"/>
  <c r="K788" i="13"/>
  <c r="N788" i="13" s="1"/>
  <c r="O788" i="13" s="1"/>
  <c r="M788" i="13"/>
  <c r="Y873" i="16" l="1"/>
  <c r="I874" i="16"/>
  <c r="D874" i="16"/>
  <c r="Z873" i="16"/>
  <c r="V788" i="13"/>
  <c r="X788" i="13"/>
  <c r="W788" i="13"/>
  <c r="S788" i="13"/>
  <c r="T788" i="13"/>
  <c r="R788" i="13"/>
  <c r="Y788" i="13" s="1"/>
  <c r="Z788" i="13" l="1"/>
  <c r="H874" i="16"/>
  <c r="C874" i="16"/>
  <c r="P874" i="16"/>
  <c r="Q874" i="16"/>
  <c r="AB873" i="16"/>
  <c r="G874" i="16"/>
  <c r="B874" i="16"/>
  <c r="AA788" i="13"/>
  <c r="H789" i="13"/>
  <c r="C789" i="13"/>
  <c r="B789" i="13"/>
  <c r="G789" i="13"/>
  <c r="I789" i="13"/>
  <c r="D789" i="13"/>
  <c r="E874" i="16" l="1"/>
  <c r="F874" i="16"/>
  <c r="J874" i="16"/>
  <c r="J789" i="13"/>
  <c r="L789" i="13" s="1"/>
  <c r="E789" i="13"/>
  <c r="Q789" i="13"/>
  <c r="P789" i="13"/>
  <c r="K789" i="13"/>
  <c r="AB788" i="13"/>
  <c r="F789" i="13"/>
  <c r="L874" i="16" l="1"/>
  <c r="K874" i="16"/>
  <c r="M789" i="13"/>
  <c r="N789" i="13"/>
  <c r="O789" i="13" s="1"/>
  <c r="N874" i="16" l="1"/>
  <c r="O874" i="16" s="1"/>
  <c r="M874" i="16"/>
  <c r="X789" i="13"/>
  <c r="V789" i="13"/>
  <c r="W789" i="13"/>
  <c r="R789" i="13"/>
  <c r="T789" i="13"/>
  <c r="AA789" i="13" s="1"/>
  <c r="S789" i="13"/>
  <c r="Z789" i="13" s="1"/>
  <c r="R874" i="16" l="1"/>
  <c r="S874" i="16"/>
  <c r="T874" i="16"/>
  <c r="X874" i="16"/>
  <c r="AA874" i="16" s="1"/>
  <c r="V874" i="16"/>
  <c r="Y874" i="16" s="1"/>
  <c r="W874" i="16"/>
  <c r="Z874" i="16" s="1"/>
  <c r="Y789" i="13"/>
  <c r="H790" i="13"/>
  <c r="C790" i="13"/>
  <c r="D790" i="13"/>
  <c r="I790" i="13"/>
  <c r="I875" i="16" l="1"/>
  <c r="D875" i="16"/>
  <c r="H875" i="16"/>
  <c r="C875" i="16"/>
  <c r="B875" i="16"/>
  <c r="G875" i="16"/>
  <c r="P790" i="13"/>
  <c r="Q790" i="13"/>
  <c r="AB789" i="13"/>
  <c r="G790" i="13"/>
  <c r="B790" i="13"/>
  <c r="E790" i="13" s="1"/>
  <c r="F875" i="16" l="1"/>
  <c r="J875" i="16"/>
  <c r="L875" i="16" s="1"/>
  <c r="Q875" i="16"/>
  <c r="P875" i="16"/>
  <c r="K875" i="16"/>
  <c r="AB874" i="16"/>
  <c r="E875" i="16"/>
  <c r="F790" i="13"/>
  <c r="J790" i="13"/>
  <c r="N875" i="16" l="1"/>
  <c r="O875" i="16" s="1"/>
  <c r="M875" i="16"/>
  <c r="L790" i="13"/>
  <c r="K790" i="13"/>
  <c r="S875" i="16" l="1"/>
  <c r="T875" i="16"/>
  <c r="R875" i="16"/>
  <c r="W875" i="16"/>
  <c r="V875" i="16"/>
  <c r="X875" i="16"/>
  <c r="N790" i="13"/>
  <c r="O790" i="13" s="1"/>
  <c r="M790" i="13"/>
  <c r="Y875" i="16" l="1"/>
  <c r="AA875" i="16"/>
  <c r="Z875" i="16"/>
  <c r="V790" i="13"/>
  <c r="W790" i="13"/>
  <c r="X790" i="13"/>
  <c r="S790" i="13"/>
  <c r="T790" i="13"/>
  <c r="AA790" i="13" s="1"/>
  <c r="R790" i="13"/>
  <c r="C876" i="16" l="1"/>
  <c r="H876" i="16"/>
  <c r="D876" i="16"/>
  <c r="I876" i="16"/>
  <c r="G876" i="16"/>
  <c r="B876" i="16"/>
  <c r="I791" i="13"/>
  <c r="D791" i="13"/>
  <c r="Z790" i="13"/>
  <c r="Y790" i="13"/>
  <c r="Q876" i="16" l="1"/>
  <c r="P876" i="16"/>
  <c r="AB875" i="16"/>
  <c r="E876" i="16"/>
  <c r="J876" i="16"/>
  <c r="L876" i="16" s="1"/>
  <c r="F876" i="16"/>
  <c r="B791" i="13"/>
  <c r="G791" i="13"/>
  <c r="J791" i="13" s="1"/>
  <c r="L791" i="13" s="1"/>
  <c r="C791" i="13"/>
  <c r="H791" i="13"/>
  <c r="P791" i="13"/>
  <c r="Q791" i="13"/>
  <c r="AB790" i="13"/>
  <c r="K876" i="16" l="1"/>
  <c r="K791" i="13"/>
  <c r="M791" i="13"/>
  <c r="N791" i="13"/>
  <c r="O791" i="13" s="1"/>
  <c r="F791" i="13"/>
  <c r="E791" i="13"/>
  <c r="N876" i="16" l="1"/>
  <c r="O876" i="16" s="1"/>
  <c r="M876" i="16"/>
  <c r="W791" i="13"/>
  <c r="V791" i="13"/>
  <c r="X791" i="13"/>
  <c r="T791" i="13"/>
  <c r="R791" i="13"/>
  <c r="S791" i="13"/>
  <c r="Z791" i="13" s="1"/>
  <c r="S876" i="16" l="1"/>
  <c r="R876" i="16"/>
  <c r="T876" i="16"/>
  <c r="W876" i="16"/>
  <c r="Z876" i="16" s="1"/>
  <c r="V876" i="16"/>
  <c r="X876" i="16"/>
  <c r="AA876" i="16" s="1"/>
  <c r="AA791" i="13"/>
  <c r="H792" i="13"/>
  <c r="C792" i="13"/>
  <c r="Y791" i="13"/>
  <c r="H877" i="16" l="1"/>
  <c r="C877" i="16"/>
  <c r="I877" i="16"/>
  <c r="D877" i="16"/>
  <c r="Y876" i="16"/>
  <c r="G792" i="13"/>
  <c r="B792" i="13"/>
  <c r="E792" i="13" s="1"/>
  <c r="I792" i="13"/>
  <c r="D792" i="13"/>
  <c r="P877" i="16" l="1"/>
  <c r="Q877" i="16"/>
  <c r="AB876" i="16"/>
  <c r="B877" i="16"/>
  <c r="G877" i="16"/>
  <c r="P792" i="13"/>
  <c r="Q792" i="13"/>
  <c r="AB791" i="13"/>
  <c r="F792" i="13"/>
  <c r="J792" i="13"/>
  <c r="L792" i="13" s="1"/>
  <c r="J877" i="16" l="1"/>
  <c r="F877" i="16"/>
  <c r="E877" i="16"/>
  <c r="K792" i="13"/>
  <c r="N792" i="13" s="1"/>
  <c r="O792" i="13" s="1"/>
  <c r="M792" i="13" l="1"/>
  <c r="L877" i="16"/>
  <c r="K877" i="16"/>
  <c r="V792" i="13"/>
  <c r="X792" i="13"/>
  <c r="W792" i="13"/>
  <c r="R792" i="13"/>
  <c r="T792" i="13"/>
  <c r="S792" i="13"/>
  <c r="Z792" i="13" s="1"/>
  <c r="Y792" i="13" l="1"/>
  <c r="M877" i="16"/>
  <c r="N877" i="16"/>
  <c r="O877" i="16" s="1"/>
  <c r="AA792" i="13"/>
  <c r="D793" i="13" s="1"/>
  <c r="B793" i="13"/>
  <c r="G793" i="13"/>
  <c r="H793" i="13"/>
  <c r="C793" i="13"/>
  <c r="I793" i="13"/>
  <c r="V877" i="16" l="1"/>
  <c r="X877" i="16"/>
  <c r="W877" i="16"/>
  <c r="T877" i="16"/>
  <c r="R877" i="16"/>
  <c r="Y877" i="16" s="1"/>
  <c r="S877" i="16"/>
  <c r="F793" i="13"/>
  <c r="J793" i="13"/>
  <c r="L793" i="13" s="1"/>
  <c r="Q793" i="13"/>
  <c r="P793" i="13"/>
  <c r="AB792" i="13"/>
  <c r="E793" i="13"/>
  <c r="B878" i="16" l="1"/>
  <c r="G878" i="16"/>
  <c r="AA877" i="16"/>
  <c r="Z877" i="16"/>
  <c r="K793" i="13"/>
  <c r="N793" i="13" s="1"/>
  <c r="O793" i="13" s="1"/>
  <c r="M793" i="13"/>
  <c r="H878" i="16" l="1"/>
  <c r="C878" i="16"/>
  <c r="E878" i="16" s="1"/>
  <c r="I878" i="16"/>
  <c r="D878" i="16"/>
  <c r="V793" i="13"/>
  <c r="W793" i="13"/>
  <c r="X793" i="13"/>
  <c r="T793" i="13"/>
  <c r="S793" i="13"/>
  <c r="R793" i="13"/>
  <c r="Y793" i="13" s="1"/>
  <c r="J878" i="16" l="1"/>
  <c r="L878" i="16" s="1"/>
  <c r="P878" i="16"/>
  <c r="Q878" i="16"/>
  <c r="K878" i="16"/>
  <c r="AB877" i="16"/>
  <c r="F878" i="16"/>
  <c r="AA793" i="13"/>
  <c r="G794" i="13"/>
  <c r="B794" i="13"/>
  <c r="Z793" i="13"/>
  <c r="N878" i="16" l="1"/>
  <c r="O878" i="16" s="1"/>
  <c r="M878" i="16"/>
  <c r="H794" i="13"/>
  <c r="C794" i="13"/>
  <c r="E794" i="13" s="1"/>
  <c r="D794" i="13"/>
  <c r="I794" i="13"/>
  <c r="R878" i="16" l="1"/>
  <c r="S878" i="16"/>
  <c r="T878" i="16"/>
  <c r="X878" i="16"/>
  <c r="AA878" i="16" s="1"/>
  <c r="V878" i="16"/>
  <c r="Y878" i="16" s="1"/>
  <c r="W878" i="16"/>
  <c r="Z878" i="16" s="1"/>
  <c r="P794" i="13"/>
  <c r="Q794" i="13"/>
  <c r="AB793" i="13"/>
  <c r="F794" i="13"/>
  <c r="J794" i="13"/>
  <c r="L794" i="13" s="1"/>
  <c r="I879" i="16" l="1"/>
  <c r="D879" i="16"/>
  <c r="H879" i="16"/>
  <c r="C879" i="16"/>
  <c r="G879" i="16"/>
  <c r="B879" i="16"/>
  <c r="K794" i="13"/>
  <c r="F879" i="16" l="1"/>
  <c r="E879" i="16"/>
  <c r="P879" i="16"/>
  <c r="Q879" i="16"/>
  <c r="AB878" i="16"/>
  <c r="J879" i="16"/>
  <c r="L879" i="16" s="1"/>
  <c r="N794" i="13"/>
  <c r="O794" i="13" s="1"/>
  <c r="M794" i="13"/>
  <c r="K879" i="16" l="1"/>
  <c r="N879" i="16"/>
  <c r="O879" i="16" s="1"/>
  <c r="M879" i="16"/>
  <c r="V794" i="13"/>
  <c r="W794" i="13"/>
  <c r="X794" i="13"/>
  <c r="S794" i="13"/>
  <c r="T794" i="13"/>
  <c r="R794" i="13"/>
  <c r="Y794" i="13" l="1"/>
  <c r="R879" i="16"/>
  <c r="T879" i="16"/>
  <c r="S879" i="16"/>
  <c r="W879" i="16"/>
  <c r="X879" i="16"/>
  <c r="AA879" i="16" s="1"/>
  <c r="V879" i="16"/>
  <c r="AA794" i="13"/>
  <c r="D795" i="13" s="1"/>
  <c r="Z794" i="13"/>
  <c r="G795" i="13"/>
  <c r="B795" i="13"/>
  <c r="I795" i="13"/>
  <c r="Z879" i="16" l="1"/>
  <c r="D880" i="16"/>
  <c r="I880" i="16"/>
  <c r="Y879" i="16"/>
  <c r="P795" i="13"/>
  <c r="Q795" i="13"/>
  <c r="AB794" i="13"/>
  <c r="C795" i="13"/>
  <c r="H795" i="13"/>
  <c r="G880" i="16" l="1"/>
  <c r="B880" i="16"/>
  <c r="P880" i="16"/>
  <c r="Q880" i="16"/>
  <c r="AB879" i="16"/>
  <c r="H880" i="16"/>
  <c r="C880" i="16"/>
  <c r="J795" i="13"/>
  <c r="F795" i="13"/>
  <c r="E795" i="13"/>
  <c r="F880" i="16" l="1"/>
  <c r="E880" i="16"/>
  <c r="J880" i="16"/>
  <c r="L795" i="13"/>
  <c r="K795" i="13"/>
  <c r="L880" i="16" l="1"/>
  <c r="K880" i="16"/>
  <c r="M795" i="13"/>
  <c r="N795" i="13"/>
  <c r="O795" i="13" s="1"/>
  <c r="M880" i="16" l="1"/>
  <c r="N880" i="16"/>
  <c r="O880" i="16" s="1"/>
  <c r="V795" i="13"/>
  <c r="X795" i="13"/>
  <c r="W795" i="13"/>
  <c r="R795" i="13"/>
  <c r="S795" i="13"/>
  <c r="T795" i="13"/>
  <c r="X880" i="16" l="1"/>
  <c r="V880" i="16"/>
  <c r="W880" i="16"/>
  <c r="R880" i="16"/>
  <c r="S880" i="16"/>
  <c r="T880" i="16"/>
  <c r="AA880" i="16" s="1"/>
  <c r="Y795" i="13"/>
  <c r="Z795" i="13"/>
  <c r="AA795" i="13"/>
  <c r="Y880" i="16" l="1"/>
  <c r="I881" i="16"/>
  <c r="D881" i="16"/>
  <c r="Z880" i="16"/>
  <c r="B881" i="16"/>
  <c r="G881" i="16"/>
  <c r="I796" i="13"/>
  <c r="D796" i="13"/>
  <c r="H796" i="13"/>
  <c r="C796" i="13"/>
  <c r="G796" i="13"/>
  <c r="B796" i="13"/>
  <c r="C881" i="16" l="1"/>
  <c r="H881" i="16"/>
  <c r="P881" i="16"/>
  <c r="Q881" i="16"/>
  <c r="AB880" i="16"/>
  <c r="J881" i="16"/>
  <c r="L881" i="16" s="1"/>
  <c r="F796" i="13"/>
  <c r="E796" i="13"/>
  <c r="P796" i="13"/>
  <c r="Q796" i="13"/>
  <c r="AB795" i="13"/>
  <c r="J796" i="13"/>
  <c r="L796" i="13" s="1"/>
  <c r="F881" i="16" l="1"/>
  <c r="K881" i="16"/>
  <c r="E881" i="16"/>
  <c r="K796" i="13"/>
  <c r="N881" i="16" l="1"/>
  <c r="O881" i="16" s="1"/>
  <c r="M881" i="16"/>
  <c r="N796" i="13"/>
  <c r="O796" i="13" s="1"/>
  <c r="M796" i="13"/>
  <c r="S881" i="16" l="1"/>
  <c r="T881" i="16"/>
  <c r="R881" i="16"/>
  <c r="X881" i="16"/>
  <c r="AA881" i="16" s="1"/>
  <c r="V881" i="16"/>
  <c r="Y881" i="16" s="1"/>
  <c r="W881" i="16"/>
  <c r="Z881" i="16" s="1"/>
  <c r="X796" i="13"/>
  <c r="V796" i="13"/>
  <c r="W796" i="13"/>
  <c r="S796" i="13"/>
  <c r="R796" i="13"/>
  <c r="T796" i="13"/>
  <c r="I882" i="16" l="1"/>
  <c r="D882" i="16"/>
  <c r="H882" i="16"/>
  <c r="C882" i="16"/>
  <c r="B882" i="16"/>
  <c r="G882" i="16"/>
  <c r="Y796" i="13"/>
  <c r="G797" i="13" s="1"/>
  <c r="Z796" i="13"/>
  <c r="AA796" i="13"/>
  <c r="B797" i="13" l="1"/>
  <c r="J882" i="16"/>
  <c r="L882" i="16" s="1"/>
  <c r="F882" i="16"/>
  <c r="P882" i="16"/>
  <c r="Q882" i="16"/>
  <c r="K882" i="16"/>
  <c r="AB881" i="16"/>
  <c r="E882" i="16"/>
  <c r="D797" i="13"/>
  <c r="I797" i="13"/>
  <c r="C797" i="13"/>
  <c r="E797" i="13" s="1"/>
  <c r="H797" i="13"/>
  <c r="N882" i="16" l="1"/>
  <c r="O882" i="16" s="1"/>
  <c r="M882" i="16"/>
  <c r="J797" i="13"/>
  <c r="L797" i="13" s="1"/>
  <c r="F797" i="13"/>
  <c r="P797" i="13"/>
  <c r="Q797" i="13"/>
  <c r="K797" i="13"/>
  <c r="AB796" i="13"/>
  <c r="R882" i="16" l="1"/>
  <c r="T882" i="16"/>
  <c r="S882" i="16"/>
  <c r="W882" i="16"/>
  <c r="Z882" i="16" s="1"/>
  <c r="X882" i="16"/>
  <c r="AA882" i="16" s="1"/>
  <c r="V882" i="16"/>
  <c r="Y882" i="16" s="1"/>
  <c r="M797" i="13"/>
  <c r="N797" i="13"/>
  <c r="O797" i="13" s="1"/>
  <c r="H883" i="16" l="1"/>
  <c r="C883" i="16"/>
  <c r="B883" i="16"/>
  <c r="G883" i="16"/>
  <c r="D883" i="16"/>
  <c r="I883" i="16"/>
  <c r="W797" i="13"/>
  <c r="X797" i="13"/>
  <c r="V797" i="13"/>
  <c r="T797" i="13"/>
  <c r="R797" i="13"/>
  <c r="S797" i="13"/>
  <c r="Z797" i="13" l="1"/>
  <c r="J883" i="16"/>
  <c r="L883" i="16" s="1"/>
  <c r="E883" i="16"/>
  <c r="F883" i="16"/>
  <c r="P883" i="16"/>
  <c r="Q883" i="16"/>
  <c r="K883" i="16"/>
  <c r="AB882" i="16"/>
  <c r="H798" i="13"/>
  <c r="C798" i="13"/>
  <c r="AA797" i="13"/>
  <c r="Y797" i="13"/>
  <c r="N883" i="16" l="1"/>
  <c r="O883" i="16" s="1"/>
  <c r="M883" i="16"/>
  <c r="B798" i="13"/>
  <c r="F798" i="13" s="1"/>
  <c r="G798" i="13"/>
  <c r="J798" i="13" s="1"/>
  <c r="L798" i="13" s="1"/>
  <c r="I798" i="13"/>
  <c r="D798" i="13"/>
  <c r="T883" i="16" l="1"/>
  <c r="S883" i="16"/>
  <c r="R883" i="16"/>
  <c r="V883" i="16"/>
  <c r="W883" i="16"/>
  <c r="X883" i="16"/>
  <c r="P798" i="13"/>
  <c r="Q798" i="13"/>
  <c r="K798" i="13"/>
  <c r="AB797" i="13"/>
  <c r="E798" i="13"/>
  <c r="Y883" i="16" l="1"/>
  <c r="Z883" i="16"/>
  <c r="AA883" i="16"/>
  <c r="N798" i="13"/>
  <c r="O798" i="13" s="1"/>
  <c r="M798" i="13"/>
  <c r="I884" i="16" l="1"/>
  <c r="D884" i="16"/>
  <c r="C884" i="16"/>
  <c r="H884" i="16"/>
  <c r="G884" i="16"/>
  <c r="B884" i="16"/>
  <c r="W798" i="13"/>
  <c r="X798" i="13"/>
  <c r="V798" i="13"/>
  <c r="R798" i="13"/>
  <c r="S798" i="13"/>
  <c r="T798" i="13"/>
  <c r="Z798" i="13" l="1"/>
  <c r="Y798" i="13"/>
  <c r="F884" i="16"/>
  <c r="E884" i="16"/>
  <c r="Q884" i="16"/>
  <c r="P884" i="16"/>
  <c r="AB883" i="16"/>
  <c r="J884" i="16"/>
  <c r="L884" i="16" s="1"/>
  <c r="G799" i="13"/>
  <c r="B799" i="13"/>
  <c r="AA798" i="13"/>
  <c r="H799" i="13"/>
  <c r="C799" i="13"/>
  <c r="K884" i="16" l="1"/>
  <c r="I799" i="13"/>
  <c r="J799" i="13" s="1"/>
  <c r="L799" i="13" s="1"/>
  <c r="D799" i="13"/>
  <c r="E799" i="13"/>
  <c r="F799" i="13"/>
  <c r="M884" i="16" l="1"/>
  <c r="N884" i="16"/>
  <c r="O884" i="16" s="1"/>
  <c r="Q799" i="13"/>
  <c r="K799" i="13"/>
  <c r="P799" i="13"/>
  <c r="AB798" i="13"/>
  <c r="W884" i="16" l="1"/>
  <c r="V884" i="16"/>
  <c r="X884" i="16"/>
  <c r="S884" i="16"/>
  <c r="R884" i="16"/>
  <c r="T884" i="16"/>
  <c r="M799" i="13"/>
  <c r="N799" i="13"/>
  <c r="O799" i="13" s="1"/>
  <c r="Z884" i="16" l="1"/>
  <c r="AA884" i="16"/>
  <c r="Y884" i="16"/>
  <c r="H885" i="16"/>
  <c r="C885" i="16"/>
  <c r="X799" i="13"/>
  <c r="V799" i="13"/>
  <c r="W799" i="13"/>
  <c r="S799" i="13"/>
  <c r="T799" i="13"/>
  <c r="AA799" i="13" s="1"/>
  <c r="R799" i="13"/>
  <c r="B885" i="16" l="1"/>
  <c r="G885" i="16"/>
  <c r="D885" i="16"/>
  <c r="I885" i="16"/>
  <c r="Z799" i="13"/>
  <c r="Y799" i="13"/>
  <c r="I800" i="13"/>
  <c r="D800" i="13"/>
  <c r="E885" i="16" l="1"/>
  <c r="P885" i="16"/>
  <c r="Q885" i="16"/>
  <c r="AB884" i="16"/>
  <c r="J885" i="16"/>
  <c r="L885" i="16" s="1"/>
  <c r="F885" i="16"/>
  <c r="AB799" i="13"/>
  <c r="Q800" i="13"/>
  <c r="P800" i="13"/>
  <c r="G800" i="13"/>
  <c r="B800" i="13"/>
  <c r="H800" i="13"/>
  <c r="C800" i="13"/>
  <c r="K885" i="16" l="1"/>
  <c r="E800" i="13"/>
  <c r="J800" i="13"/>
  <c r="F800" i="13"/>
  <c r="M885" i="16" l="1"/>
  <c r="N885" i="16"/>
  <c r="O885" i="16" s="1"/>
  <c r="L800" i="13"/>
  <c r="K800" i="13"/>
  <c r="X885" i="16" l="1"/>
  <c r="V885" i="16"/>
  <c r="W885" i="16"/>
  <c r="R885" i="16"/>
  <c r="S885" i="16"/>
  <c r="T885" i="16"/>
  <c r="N800" i="13"/>
  <c r="O800" i="13" s="1"/>
  <c r="M800" i="13"/>
  <c r="Y885" i="16" l="1"/>
  <c r="Z885" i="16"/>
  <c r="B886" i="16"/>
  <c r="G886" i="16"/>
  <c r="AA885" i="16"/>
  <c r="X800" i="13"/>
  <c r="W800" i="13"/>
  <c r="V800" i="13"/>
  <c r="T800" i="13"/>
  <c r="R800" i="13"/>
  <c r="S800" i="13"/>
  <c r="Y800" i="13" l="1"/>
  <c r="I886" i="16"/>
  <c r="D886" i="16"/>
  <c r="E886" i="16"/>
  <c r="C886" i="16"/>
  <c r="H886" i="16"/>
  <c r="Z800" i="13"/>
  <c r="AA800" i="13"/>
  <c r="G801" i="13"/>
  <c r="B801" i="13"/>
  <c r="C801" i="13"/>
  <c r="H801" i="13"/>
  <c r="F886" i="16" l="1"/>
  <c r="J886" i="16"/>
  <c r="L886" i="16" s="1"/>
  <c r="Q886" i="16"/>
  <c r="P886" i="16"/>
  <c r="AB885" i="16"/>
  <c r="F801" i="13"/>
  <c r="E801" i="13"/>
  <c r="I801" i="13"/>
  <c r="D801" i="13"/>
  <c r="K886" i="16" l="1"/>
  <c r="N886" i="16"/>
  <c r="O886" i="16" s="1"/>
  <c r="M886" i="16"/>
  <c r="J801" i="13"/>
  <c r="L801" i="13" s="1"/>
  <c r="Q801" i="13"/>
  <c r="P801" i="13"/>
  <c r="AB800" i="13"/>
  <c r="K801" i="13" l="1"/>
  <c r="R886" i="16"/>
  <c r="T886" i="16"/>
  <c r="S886" i="16"/>
  <c r="V886" i="16"/>
  <c r="Y886" i="16" s="1"/>
  <c r="X886" i="16"/>
  <c r="AA886" i="16" s="1"/>
  <c r="W886" i="16"/>
  <c r="Z886" i="16" s="1"/>
  <c r="M801" i="13"/>
  <c r="N801" i="13"/>
  <c r="O801" i="13" s="1"/>
  <c r="B887" i="16" l="1"/>
  <c r="G887" i="16"/>
  <c r="H887" i="16"/>
  <c r="C887" i="16"/>
  <c r="I887" i="16"/>
  <c r="D887" i="16"/>
  <c r="X801" i="13"/>
  <c r="W801" i="13"/>
  <c r="V801" i="13"/>
  <c r="T801" i="13"/>
  <c r="R801" i="13"/>
  <c r="Y801" i="13" s="1"/>
  <c r="S801" i="13"/>
  <c r="Z801" i="13" l="1"/>
  <c r="P887" i="16"/>
  <c r="Q887" i="16"/>
  <c r="AB886" i="16"/>
  <c r="F887" i="16"/>
  <c r="J887" i="16"/>
  <c r="L887" i="16" s="1"/>
  <c r="E887" i="16"/>
  <c r="AA801" i="13"/>
  <c r="C802" i="13"/>
  <c r="H802" i="13"/>
  <c r="G802" i="13"/>
  <c r="B802" i="13"/>
  <c r="K887" i="16" l="1"/>
  <c r="F802" i="13"/>
  <c r="E802" i="13"/>
  <c r="I802" i="13"/>
  <c r="D802" i="13"/>
  <c r="N887" i="16" l="1"/>
  <c r="O887" i="16" s="1"/>
  <c r="M887" i="16"/>
  <c r="Q802" i="13"/>
  <c r="P802" i="13"/>
  <c r="AB801" i="13"/>
  <c r="J802" i="13"/>
  <c r="L802" i="13" s="1"/>
  <c r="S887" i="16" l="1"/>
  <c r="R887" i="16"/>
  <c r="T887" i="16"/>
  <c r="W887" i="16"/>
  <c r="Z887" i="16" s="1"/>
  <c r="X887" i="16"/>
  <c r="AA887" i="16" s="1"/>
  <c r="V887" i="16"/>
  <c r="Y887" i="16" s="1"/>
  <c r="K802" i="13"/>
  <c r="H888" i="16" l="1"/>
  <c r="C888" i="16"/>
  <c r="B888" i="16"/>
  <c r="G888" i="16"/>
  <c r="D888" i="16"/>
  <c r="I888" i="16"/>
  <c r="N802" i="13"/>
  <c r="O802" i="13" s="1"/>
  <c r="M802" i="13"/>
  <c r="J888" i="16" l="1"/>
  <c r="L888" i="16" s="1"/>
  <c r="E888" i="16"/>
  <c r="F888" i="16"/>
  <c r="P888" i="16"/>
  <c r="Q888" i="16"/>
  <c r="K888" i="16"/>
  <c r="AB887" i="16"/>
  <c r="X802" i="13"/>
  <c r="W802" i="13"/>
  <c r="V802" i="13"/>
  <c r="T802" i="13"/>
  <c r="R802" i="13"/>
  <c r="S802" i="13"/>
  <c r="M888" i="16" l="1"/>
  <c r="N888" i="16"/>
  <c r="O888" i="16" s="1"/>
  <c r="Z802" i="13"/>
  <c r="AA802" i="13"/>
  <c r="Y802" i="13"/>
  <c r="H803" i="13"/>
  <c r="C803" i="13"/>
  <c r="X888" i="16" l="1"/>
  <c r="V888" i="16"/>
  <c r="W888" i="16"/>
  <c r="T888" i="16"/>
  <c r="R888" i="16"/>
  <c r="S888" i="16"/>
  <c r="Z888" i="16" s="1"/>
  <c r="G803" i="13"/>
  <c r="B803" i="13"/>
  <c r="I803" i="13"/>
  <c r="D803" i="13"/>
  <c r="AA888" i="16" l="1"/>
  <c r="H889" i="16"/>
  <c r="C889" i="16"/>
  <c r="Y888" i="16"/>
  <c r="I889" i="16"/>
  <c r="D889" i="16"/>
  <c r="J803" i="13"/>
  <c r="L803" i="13" s="1"/>
  <c r="E803" i="13"/>
  <c r="Q803" i="13"/>
  <c r="P803" i="13"/>
  <c r="K803" i="13"/>
  <c r="AB802" i="13"/>
  <c r="F803" i="13"/>
  <c r="B889" i="16" l="1"/>
  <c r="G889" i="16"/>
  <c r="P889" i="16"/>
  <c r="Q889" i="16"/>
  <c r="AB888" i="16"/>
  <c r="M803" i="13"/>
  <c r="N803" i="13"/>
  <c r="O803" i="13" s="1"/>
  <c r="E889" i="16" l="1"/>
  <c r="J889" i="16"/>
  <c r="F889" i="16"/>
  <c r="V803" i="13"/>
  <c r="X803" i="13"/>
  <c r="W803" i="13"/>
  <c r="S803" i="13"/>
  <c r="T803" i="13"/>
  <c r="R803" i="13"/>
  <c r="Y803" i="13" l="1"/>
  <c r="L889" i="16"/>
  <c r="K889" i="16"/>
  <c r="AA803" i="13"/>
  <c r="D804" i="13" s="1"/>
  <c r="Z803" i="13"/>
  <c r="B804" i="13"/>
  <c r="G804" i="13"/>
  <c r="I804" i="13" l="1"/>
  <c r="M889" i="16"/>
  <c r="N889" i="16"/>
  <c r="O889" i="16" s="1"/>
  <c r="P804" i="13"/>
  <c r="Q804" i="13"/>
  <c r="AB803" i="13"/>
  <c r="H804" i="13"/>
  <c r="C804" i="13"/>
  <c r="W889" i="16" l="1"/>
  <c r="V889" i="16"/>
  <c r="X889" i="16"/>
  <c r="AA889" i="16" s="1"/>
  <c r="T889" i="16"/>
  <c r="R889" i="16"/>
  <c r="S889" i="16"/>
  <c r="F804" i="13"/>
  <c r="E804" i="13"/>
  <c r="J804" i="13"/>
  <c r="D890" i="16" l="1"/>
  <c r="I890" i="16"/>
  <c r="Y889" i="16"/>
  <c r="Z889" i="16"/>
  <c r="L804" i="13"/>
  <c r="K804" i="13"/>
  <c r="C890" i="16" l="1"/>
  <c r="H890" i="16"/>
  <c r="B890" i="16"/>
  <c r="G890" i="16"/>
  <c r="Q890" i="16"/>
  <c r="P890" i="16"/>
  <c r="AB889" i="16"/>
  <c r="N804" i="13"/>
  <c r="O804" i="13" s="1"/>
  <c r="M804" i="13"/>
  <c r="J890" i="16" l="1"/>
  <c r="E890" i="16"/>
  <c r="F890" i="16"/>
  <c r="X804" i="13"/>
  <c r="W804" i="13"/>
  <c r="V804" i="13"/>
  <c r="T804" i="13"/>
  <c r="S804" i="13"/>
  <c r="R804" i="13"/>
  <c r="L890" i="16" l="1"/>
  <c r="K890" i="16"/>
  <c r="Z804" i="13"/>
  <c r="C805" i="13" s="1"/>
  <c r="AA804" i="13"/>
  <c r="Y804" i="13"/>
  <c r="H805" i="13" l="1"/>
  <c r="N890" i="16"/>
  <c r="O890" i="16" s="1"/>
  <c r="M890" i="16"/>
  <c r="G805" i="13"/>
  <c r="B805" i="13"/>
  <c r="E805" i="13" s="1"/>
  <c r="I805" i="13"/>
  <c r="D805" i="13"/>
  <c r="S890" i="16" l="1"/>
  <c r="R890" i="16"/>
  <c r="T890" i="16"/>
  <c r="X890" i="16"/>
  <c r="AA890" i="16" s="1"/>
  <c r="W890" i="16"/>
  <c r="Z890" i="16" s="1"/>
  <c r="V890" i="16"/>
  <c r="Y890" i="16" s="1"/>
  <c r="J805" i="13"/>
  <c r="L805" i="13" s="1"/>
  <c r="Q805" i="13"/>
  <c r="P805" i="13"/>
  <c r="K805" i="13"/>
  <c r="AB804" i="13"/>
  <c r="F805" i="13"/>
  <c r="I891" i="16" l="1"/>
  <c r="D891" i="16"/>
  <c r="G891" i="16"/>
  <c r="B891" i="16"/>
  <c r="H891" i="16"/>
  <c r="C891" i="16"/>
  <c r="M805" i="13"/>
  <c r="N805" i="13"/>
  <c r="O805" i="13" s="1"/>
  <c r="F891" i="16" l="1"/>
  <c r="E891" i="16"/>
  <c r="J891" i="16"/>
  <c r="L891" i="16" s="1"/>
  <c r="Q891" i="16"/>
  <c r="P891" i="16"/>
  <c r="AB890" i="16"/>
  <c r="V805" i="13"/>
  <c r="X805" i="13"/>
  <c r="W805" i="13"/>
  <c r="S805" i="13"/>
  <c r="T805" i="13"/>
  <c r="R805" i="13"/>
  <c r="K891" i="16" l="1"/>
  <c r="Y805" i="13"/>
  <c r="N891" i="16"/>
  <c r="O891" i="16" s="1"/>
  <c r="M891" i="16"/>
  <c r="Z805" i="13"/>
  <c r="B806" i="13"/>
  <c r="G806" i="13"/>
  <c r="AA805" i="13"/>
  <c r="R891" i="16" l="1"/>
  <c r="S891" i="16"/>
  <c r="T891" i="16"/>
  <c r="V891" i="16"/>
  <c r="W891" i="16"/>
  <c r="X891" i="16"/>
  <c r="I806" i="13"/>
  <c r="D806" i="13"/>
  <c r="C806" i="13"/>
  <c r="H806" i="13"/>
  <c r="AA891" i="16" l="1"/>
  <c r="Z891" i="16"/>
  <c r="Y891" i="16"/>
  <c r="F806" i="13"/>
  <c r="J806" i="13"/>
  <c r="L806" i="13" s="1"/>
  <c r="AB805" i="13"/>
  <c r="P806" i="13"/>
  <c r="Q806" i="13"/>
  <c r="K806" i="13"/>
  <c r="E806" i="13"/>
  <c r="G892" i="16" l="1"/>
  <c r="B892" i="16"/>
  <c r="C892" i="16"/>
  <c r="H892" i="16"/>
  <c r="D892" i="16"/>
  <c r="I892" i="16"/>
  <c r="N806" i="13"/>
  <c r="O806" i="13" s="1"/>
  <c r="M806" i="13"/>
  <c r="F892" i="16" l="1"/>
  <c r="E892" i="16"/>
  <c r="P892" i="16"/>
  <c r="Q892" i="16"/>
  <c r="AB891" i="16"/>
  <c r="J892" i="16"/>
  <c r="L892" i="16" s="1"/>
  <c r="W806" i="13"/>
  <c r="V806" i="13"/>
  <c r="X806" i="13"/>
  <c r="T806" i="13"/>
  <c r="S806" i="13"/>
  <c r="Z806" i="13" s="1"/>
  <c r="R806" i="13"/>
  <c r="K892" i="16" l="1"/>
  <c r="Y806" i="13"/>
  <c r="H807" i="13"/>
  <c r="C807" i="13"/>
  <c r="AA806" i="13"/>
  <c r="B807" i="13"/>
  <c r="G807" i="13"/>
  <c r="N892" i="16" l="1"/>
  <c r="O892" i="16" s="1"/>
  <c r="M892" i="16"/>
  <c r="E807" i="13"/>
  <c r="I807" i="13"/>
  <c r="J807" i="13" s="1"/>
  <c r="L807" i="13" s="1"/>
  <c r="D807" i="13"/>
  <c r="F807" i="13"/>
  <c r="S892" i="16" l="1"/>
  <c r="R892" i="16"/>
  <c r="T892" i="16"/>
  <c r="X892" i="16"/>
  <c r="AA892" i="16" s="1"/>
  <c r="V892" i="16"/>
  <c r="Y892" i="16" s="1"/>
  <c r="W892" i="16"/>
  <c r="Z892" i="16" s="1"/>
  <c r="Q807" i="13"/>
  <c r="P807" i="13"/>
  <c r="K807" i="13"/>
  <c r="AB806" i="13"/>
  <c r="I893" i="16" l="1"/>
  <c r="D893" i="16"/>
  <c r="H893" i="16"/>
  <c r="C893" i="16"/>
  <c r="B893" i="16"/>
  <c r="G893" i="16"/>
  <c r="M807" i="13"/>
  <c r="N807" i="13"/>
  <c r="O807" i="13" s="1"/>
  <c r="F893" i="16" l="1"/>
  <c r="J893" i="16"/>
  <c r="L893" i="16" s="1"/>
  <c r="Q893" i="16"/>
  <c r="K893" i="16"/>
  <c r="P893" i="16"/>
  <c r="AB892" i="16"/>
  <c r="E893" i="16"/>
  <c r="W807" i="13"/>
  <c r="X807" i="13"/>
  <c r="V807" i="13"/>
  <c r="R807" i="13"/>
  <c r="S807" i="13"/>
  <c r="Z807" i="13" s="1"/>
  <c r="T807" i="13"/>
  <c r="N893" i="16" l="1"/>
  <c r="O893" i="16" s="1"/>
  <c r="M893" i="16"/>
  <c r="AA807" i="13"/>
  <c r="Y807" i="13"/>
  <c r="I808" i="13"/>
  <c r="D808" i="13"/>
  <c r="H808" i="13"/>
  <c r="C808" i="13"/>
  <c r="T893" i="16" l="1"/>
  <c r="R893" i="16"/>
  <c r="S893" i="16"/>
  <c r="V893" i="16"/>
  <c r="Y893" i="16" s="1"/>
  <c r="X893" i="16"/>
  <c r="AA893" i="16" s="1"/>
  <c r="W893" i="16"/>
  <c r="Z893" i="16" s="1"/>
  <c r="P808" i="13"/>
  <c r="Q808" i="13"/>
  <c r="AB807" i="13"/>
  <c r="B808" i="13"/>
  <c r="F808" i="13" s="1"/>
  <c r="G808" i="13"/>
  <c r="B894" i="16" l="1"/>
  <c r="G894" i="16"/>
  <c r="H894" i="16"/>
  <c r="C894" i="16"/>
  <c r="D894" i="16"/>
  <c r="I894" i="16"/>
  <c r="J808" i="13"/>
  <c r="E808" i="13"/>
  <c r="F894" i="16" l="1"/>
  <c r="J894" i="16"/>
  <c r="L894" i="16" s="1"/>
  <c r="P894" i="16"/>
  <c r="Q894" i="16"/>
  <c r="AB893" i="16"/>
  <c r="E894" i="16"/>
  <c r="L808" i="13"/>
  <c r="K808" i="13"/>
  <c r="K894" i="16" l="1"/>
  <c r="N894" i="16"/>
  <c r="O894" i="16" s="1"/>
  <c r="M894" i="16"/>
  <c r="N808" i="13"/>
  <c r="O808" i="13" s="1"/>
  <c r="M808" i="13"/>
  <c r="T894" i="16" l="1"/>
  <c r="S894" i="16"/>
  <c r="R894" i="16"/>
  <c r="W894" i="16"/>
  <c r="Z894" i="16" s="1"/>
  <c r="X894" i="16"/>
  <c r="AA894" i="16" s="1"/>
  <c r="V894" i="16"/>
  <c r="Y894" i="16" s="1"/>
  <c r="X808" i="13"/>
  <c r="W808" i="13"/>
  <c r="V808" i="13"/>
  <c r="S808" i="13"/>
  <c r="T808" i="13"/>
  <c r="AA808" i="13" s="1"/>
  <c r="R808" i="13"/>
  <c r="C895" i="16" l="1"/>
  <c r="H895" i="16"/>
  <c r="G895" i="16"/>
  <c r="B895" i="16"/>
  <c r="D895" i="16"/>
  <c r="I895" i="16"/>
  <c r="Z808" i="13"/>
  <c r="H809" i="13"/>
  <c r="C809" i="13"/>
  <c r="Y808" i="13"/>
  <c r="I809" i="13"/>
  <c r="D809" i="13"/>
  <c r="E895" i="16" l="1"/>
  <c r="J895" i="16"/>
  <c r="L895" i="16" s="1"/>
  <c r="Q895" i="16"/>
  <c r="K895" i="16"/>
  <c r="P895" i="16"/>
  <c r="AB894" i="16"/>
  <c r="F895" i="16"/>
  <c r="G809" i="13"/>
  <c r="J809" i="13" s="1"/>
  <c r="L809" i="13" s="1"/>
  <c r="B809" i="13"/>
  <c r="F809" i="13" s="1"/>
  <c r="Q809" i="13"/>
  <c r="P809" i="13"/>
  <c r="K809" i="13"/>
  <c r="AB808" i="13"/>
  <c r="N895" i="16" l="1"/>
  <c r="O895" i="16" s="1"/>
  <c r="M895" i="16"/>
  <c r="M809" i="13"/>
  <c r="N809" i="13"/>
  <c r="O809" i="13" s="1"/>
  <c r="E809" i="13"/>
  <c r="R895" i="16" l="1"/>
  <c r="T895" i="16"/>
  <c r="S895" i="16"/>
  <c r="X895" i="16"/>
  <c r="AA895" i="16" s="1"/>
  <c r="W895" i="16"/>
  <c r="Z895" i="16" s="1"/>
  <c r="V895" i="16"/>
  <c r="Y895" i="16" s="1"/>
  <c r="X809" i="13"/>
  <c r="V809" i="13"/>
  <c r="W809" i="13"/>
  <c r="S809" i="13"/>
  <c r="T809" i="13"/>
  <c r="AA809" i="13" s="1"/>
  <c r="R809" i="13"/>
  <c r="Y809" i="13" l="1"/>
  <c r="D896" i="16"/>
  <c r="I896" i="16"/>
  <c r="G896" i="16"/>
  <c r="B896" i="16"/>
  <c r="H896" i="16"/>
  <c r="C896" i="16"/>
  <c r="Z809" i="13"/>
  <c r="H810" i="13" s="1"/>
  <c r="G810" i="13"/>
  <c r="B810" i="13"/>
  <c r="I810" i="13"/>
  <c r="D810" i="13"/>
  <c r="C810" i="13" l="1"/>
  <c r="E896" i="16"/>
  <c r="J896" i="16"/>
  <c r="L896" i="16" s="1"/>
  <c r="F896" i="16"/>
  <c r="P896" i="16"/>
  <c r="Q896" i="16"/>
  <c r="AB895" i="16"/>
  <c r="E810" i="13"/>
  <c r="J810" i="13"/>
  <c r="L810" i="13" s="1"/>
  <c r="AB809" i="13"/>
  <c r="P810" i="13"/>
  <c r="Q810" i="13"/>
  <c r="K810" i="13"/>
  <c r="F810" i="13"/>
  <c r="K896" i="16" l="1"/>
  <c r="M896" i="16"/>
  <c r="N896" i="16"/>
  <c r="O896" i="16" s="1"/>
  <c r="N810" i="13"/>
  <c r="O810" i="13" s="1"/>
  <c r="M810" i="13"/>
  <c r="X896" i="16" l="1"/>
  <c r="V896" i="16"/>
  <c r="W896" i="16"/>
  <c r="T896" i="16"/>
  <c r="S896" i="16"/>
  <c r="R896" i="16"/>
  <c r="T810" i="13"/>
  <c r="S810" i="13"/>
  <c r="R810" i="13"/>
  <c r="V810" i="13"/>
  <c r="X810" i="13"/>
  <c r="W810" i="13"/>
  <c r="Z896" i="16" l="1"/>
  <c r="AA896" i="16"/>
  <c r="Y896" i="16"/>
  <c r="C897" i="16"/>
  <c r="H897" i="16"/>
  <c r="Y810" i="13"/>
  <c r="Z810" i="13"/>
  <c r="AA810" i="13"/>
  <c r="B897" i="16" l="1"/>
  <c r="G897" i="16"/>
  <c r="I897" i="16"/>
  <c r="D897" i="16"/>
  <c r="I811" i="13"/>
  <c r="D811" i="13"/>
  <c r="H811" i="13"/>
  <c r="C811" i="13"/>
  <c r="B811" i="13"/>
  <c r="G811" i="13"/>
  <c r="E897" i="16" l="1"/>
  <c r="Q897" i="16"/>
  <c r="P897" i="16"/>
  <c r="AB896" i="16"/>
  <c r="F897" i="16"/>
  <c r="J897" i="16"/>
  <c r="L897" i="16" s="1"/>
  <c r="E811" i="13"/>
  <c r="F811" i="13"/>
  <c r="J811" i="13"/>
  <c r="L811" i="13" s="1"/>
  <c r="Q811" i="13"/>
  <c r="P811" i="13"/>
  <c r="K811" i="13"/>
  <c r="AB810" i="13"/>
  <c r="K897" i="16" l="1"/>
  <c r="M811" i="13"/>
  <c r="N811" i="13"/>
  <c r="O811" i="13" s="1"/>
  <c r="N897" i="16" l="1"/>
  <c r="O897" i="16" s="1"/>
  <c r="M897" i="16"/>
  <c r="V811" i="13"/>
  <c r="X811" i="13"/>
  <c r="W811" i="13"/>
  <c r="T811" i="13"/>
  <c r="R811" i="13"/>
  <c r="Y811" i="13" s="1"/>
  <c r="S811" i="13"/>
  <c r="R897" i="16" l="1"/>
  <c r="S897" i="16"/>
  <c r="T897" i="16"/>
  <c r="W897" i="16"/>
  <c r="Z897" i="16" s="1"/>
  <c r="X897" i="16"/>
  <c r="AA897" i="16" s="1"/>
  <c r="V897" i="16"/>
  <c r="Y897" i="16" s="1"/>
  <c r="AA811" i="13"/>
  <c r="I812" i="13" s="1"/>
  <c r="D812" i="13"/>
  <c r="Z811" i="13"/>
  <c r="G812" i="13"/>
  <c r="B812" i="13"/>
  <c r="H898" i="16" l="1"/>
  <c r="C898" i="16"/>
  <c r="B898" i="16"/>
  <c r="G898" i="16"/>
  <c r="I898" i="16"/>
  <c r="D898" i="16"/>
  <c r="H812" i="13"/>
  <c r="J812" i="13" s="1"/>
  <c r="C812" i="13"/>
  <c r="E812" i="13" s="1"/>
  <c r="P812" i="13"/>
  <c r="Q812" i="13"/>
  <c r="AB811" i="13"/>
  <c r="J898" i="16" l="1"/>
  <c r="L898" i="16" s="1"/>
  <c r="E898" i="16"/>
  <c r="P898" i="16"/>
  <c r="K898" i="16"/>
  <c r="Q898" i="16"/>
  <c r="AB897" i="16"/>
  <c r="F898" i="16"/>
  <c r="L812" i="13"/>
  <c r="K812" i="13"/>
  <c r="F812" i="13"/>
  <c r="N898" i="16" l="1"/>
  <c r="O898" i="16" s="1"/>
  <c r="M898" i="16"/>
  <c r="N812" i="13"/>
  <c r="O812" i="13" s="1"/>
  <c r="M812" i="13"/>
  <c r="S898" i="16" l="1"/>
  <c r="T898" i="16"/>
  <c r="R898" i="16"/>
  <c r="X898" i="16"/>
  <c r="AA898" i="16" s="1"/>
  <c r="V898" i="16"/>
  <c r="Y898" i="16" s="1"/>
  <c r="W898" i="16"/>
  <c r="Z898" i="16" s="1"/>
  <c r="X812" i="13"/>
  <c r="W812" i="13"/>
  <c r="V812" i="13"/>
  <c r="S812" i="13"/>
  <c r="R812" i="13"/>
  <c r="T812" i="13"/>
  <c r="AA812" i="13" s="1"/>
  <c r="Y812" i="13" l="1"/>
  <c r="D899" i="16"/>
  <c r="I899" i="16"/>
  <c r="H899" i="16"/>
  <c r="C899" i="16"/>
  <c r="G899" i="16"/>
  <c r="B899" i="16"/>
  <c r="G813" i="13"/>
  <c r="B813" i="13"/>
  <c r="I813" i="13"/>
  <c r="D813" i="13"/>
  <c r="Z812" i="13"/>
  <c r="F899" i="16" l="1"/>
  <c r="E899" i="16"/>
  <c r="J899" i="16"/>
  <c r="L899" i="16" s="1"/>
  <c r="P899" i="16"/>
  <c r="Q899" i="16"/>
  <c r="AB898" i="16"/>
  <c r="P813" i="13"/>
  <c r="Q813" i="13"/>
  <c r="AB812" i="13"/>
  <c r="H813" i="13"/>
  <c r="J813" i="13" s="1"/>
  <c r="C813" i="13"/>
  <c r="K899" i="16" l="1"/>
  <c r="N899" i="16"/>
  <c r="O899" i="16" s="1"/>
  <c r="M899" i="16"/>
  <c r="L813" i="13"/>
  <c r="K813" i="13"/>
  <c r="F813" i="13"/>
  <c r="E813" i="13"/>
  <c r="R899" i="16" l="1"/>
  <c r="T899" i="16"/>
  <c r="S899" i="16"/>
  <c r="V899" i="16"/>
  <c r="Y899" i="16" s="1"/>
  <c r="W899" i="16"/>
  <c r="X899" i="16"/>
  <c r="AA899" i="16" s="1"/>
  <c r="M813" i="13"/>
  <c r="N813" i="13"/>
  <c r="O813" i="13" s="1"/>
  <c r="Z899" i="16" l="1"/>
  <c r="B900" i="16"/>
  <c r="G900" i="16"/>
  <c r="I900" i="16"/>
  <c r="D900" i="16"/>
  <c r="H900" i="16"/>
  <c r="C900" i="16"/>
  <c r="W813" i="13"/>
  <c r="X813" i="13"/>
  <c r="V813" i="13"/>
  <c r="S813" i="13"/>
  <c r="T813" i="13"/>
  <c r="R813" i="13"/>
  <c r="P900" i="16" l="1"/>
  <c r="Q900" i="16"/>
  <c r="AB899" i="16"/>
  <c r="F900" i="16"/>
  <c r="J900" i="16"/>
  <c r="L900" i="16" s="1"/>
  <c r="E900" i="16"/>
  <c r="AA813" i="13"/>
  <c r="I814" i="13" s="1"/>
  <c r="Y813" i="13"/>
  <c r="B814" i="13" s="1"/>
  <c r="Z813" i="13"/>
  <c r="D814" i="13" l="1"/>
  <c r="K900" i="16"/>
  <c r="G814" i="13"/>
  <c r="P814" i="13"/>
  <c r="Q814" i="13"/>
  <c r="AB813" i="13"/>
  <c r="H814" i="13"/>
  <c r="C814" i="13"/>
  <c r="M900" i="16" l="1"/>
  <c r="N900" i="16"/>
  <c r="O900" i="16" s="1"/>
  <c r="E814" i="13"/>
  <c r="F814" i="13"/>
  <c r="J814" i="13"/>
  <c r="X900" i="16" l="1"/>
  <c r="W900" i="16"/>
  <c r="V900" i="16"/>
  <c r="T900" i="16"/>
  <c r="S900" i="16"/>
  <c r="R900" i="16"/>
  <c r="L814" i="13"/>
  <c r="K814" i="13"/>
  <c r="Z900" i="16" l="1"/>
  <c r="AA900" i="16"/>
  <c r="Y900" i="16"/>
  <c r="C901" i="16"/>
  <c r="H901" i="16"/>
  <c r="I901" i="16"/>
  <c r="D901" i="16"/>
  <c r="N814" i="13"/>
  <c r="O814" i="13" s="1"/>
  <c r="M814" i="13"/>
  <c r="P901" i="16" l="1"/>
  <c r="Q901" i="16"/>
  <c r="AB900" i="16"/>
  <c r="G901" i="16"/>
  <c r="B901" i="16"/>
  <c r="W814" i="13"/>
  <c r="V814" i="13"/>
  <c r="X814" i="13"/>
  <c r="S814" i="13"/>
  <c r="Z814" i="13" s="1"/>
  <c r="R814" i="13"/>
  <c r="T814" i="13"/>
  <c r="AA814" i="13" l="1"/>
  <c r="E901" i="16"/>
  <c r="J901" i="16"/>
  <c r="F901" i="16"/>
  <c r="C815" i="13"/>
  <c r="H815" i="13"/>
  <c r="I815" i="13"/>
  <c r="D815" i="13"/>
  <c r="Y814" i="13"/>
  <c r="L901" i="16" l="1"/>
  <c r="K901" i="16"/>
  <c r="Q815" i="13"/>
  <c r="P815" i="13"/>
  <c r="AB814" i="13"/>
  <c r="B815" i="13"/>
  <c r="G815" i="13"/>
  <c r="M901" i="16" l="1"/>
  <c r="N901" i="16"/>
  <c r="O901" i="16" s="1"/>
  <c r="E815" i="13"/>
  <c r="F815" i="13"/>
  <c r="J815" i="13"/>
  <c r="X901" i="16" l="1"/>
  <c r="V901" i="16"/>
  <c r="W901" i="16"/>
  <c r="R901" i="16"/>
  <c r="T901" i="16"/>
  <c r="AA901" i="16" s="1"/>
  <c r="S901" i="16"/>
  <c r="L815" i="13"/>
  <c r="K815" i="13"/>
  <c r="Z901" i="16" l="1"/>
  <c r="Y901" i="16"/>
  <c r="I902" i="16"/>
  <c r="D902" i="16"/>
  <c r="M815" i="13"/>
  <c r="N815" i="13"/>
  <c r="O815" i="13" s="1"/>
  <c r="P902" i="16" l="1"/>
  <c r="Q902" i="16"/>
  <c r="AB901" i="16"/>
  <c r="B902" i="16"/>
  <c r="G902" i="16"/>
  <c r="C902" i="16"/>
  <c r="H902" i="16"/>
  <c r="V815" i="13"/>
  <c r="X815" i="13"/>
  <c r="W815" i="13"/>
  <c r="T815" i="13"/>
  <c r="S815" i="13"/>
  <c r="Z815" i="13" s="1"/>
  <c r="R815" i="13"/>
  <c r="Y815" i="13" l="1"/>
  <c r="E902" i="16"/>
  <c r="F902" i="16"/>
  <c r="J902" i="16"/>
  <c r="AA815" i="13"/>
  <c r="I816" i="13"/>
  <c r="D816" i="13"/>
  <c r="G816" i="13"/>
  <c r="B816" i="13"/>
  <c r="H816" i="13"/>
  <c r="C816" i="13"/>
  <c r="L902" i="16" l="1"/>
  <c r="K902" i="16"/>
  <c r="E816" i="13"/>
  <c r="J816" i="13"/>
  <c r="L816" i="13" s="1"/>
  <c r="F816" i="13"/>
  <c r="P816" i="13"/>
  <c r="Q816" i="13"/>
  <c r="AB815" i="13"/>
  <c r="K816" i="13" l="1"/>
  <c r="N902" i="16"/>
  <c r="O902" i="16" s="1"/>
  <c r="M902" i="16"/>
  <c r="N816" i="13"/>
  <c r="O816" i="13" s="1"/>
  <c r="M816" i="13"/>
  <c r="T902" i="16" l="1"/>
  <c r="S902" i="16"/>
  <c r="R902" i="16"/>
  <c r="V902" i="16"/>
  <c r="Y902" i="16" s="1"/>
  <c r="X902" i="16"/>
  <c r="AA902" i="16" s="1"/>
  <c r="W902" i="16"/>
  <c r="Z902" i="16" s="1"/>
  <c r="R816" i="13"/>
  <c r="S816" i="13"/>
  <c r="T816" i="13"/>
  <c r="W816" i="13"/>
  <c r="V816" i="13"/>
  <c r="X816" i="13"/>
  <c r="B903" i="16" l="1"/>
  <c r="G903" i="16"/>
  <c r="C903" i="16"/>
  <c r="H903" i="16"/>
  <c r="I903" i="16"/>
  <c r="D903" i="16"/>
  <c r="AA816" i="13"/>
  <c r="Z816" i="13"/>
  <c r="Y816" i="13"/>
  <c r="F903" i="16" l="1"/>
  <c r="J903" i="16"/>
  <c r="L903" i="16" s="1"/>
  <c r="Q903" i="16"/>
  <c r="P903" i="16"/>
  <c r="AB902" i="16"/>
  <c r="E903" i="16"/>
  <c r="B817" i="13"/>
  <c r="G817" i="13"/>
  <c r="C817" i="13"/>
  <c r="H817" i="13"/>
  <c r="I817" i="13"/>
  <c r="D817" i="13"/>
  <c r="K903" i="16" l="1"/>
  <c r="N903" i="16"/>
  <c r="O903" i="16" s="1"/>
  <c r="M903" i="16"/>
  <c r="F817" i="13"/>
  <c r="P817" i="13"/>
  <c r="Q817" i="13"/>
  <c r="AB816" i="13"/>
  <c r="J817" i="13"/>
  <c r="L817" i="13" s="1"/>
  <c r="E817" i="13"/>
  <c r="R903" i="16" l="1"/>
  <c r="S903" i="16"/>
  <c r="T903" i="16"/>
  <c r="W903" i="16"/>
  <c r="Z903" i="16" s="1"/>
  <c r="V903" i="16"/>
  <c r="X903" i="16"/>
  <c r="AA903" i="16" s="1"/>
  <c r="K817" i="13"/>
  <c r="H904" i="16" l="1"/>
  <c r="C904" i="16"/>
  <c r="D904" i="16"/>
  <c r="I904" i="16"/>
  <c r="Y903" i="16"/>
  <c r="M817" i="13"/>
  <c r="N817" i="13"/>
  <c r="O817" i="13" s="1"/>
  <c r="Q904" i="16" l="1"/>
  <c r="P904" i="16"/>
  <c r="AB903" i="16"/>
  <c r="B904" i="16"/>
  <c r="F904" i="16" s="1"/>
  <c r="G904" i="16"/>
  <c r="W817" i="13"/>
  <c r="X817" i="13"/>
  <c r="V817" i="13"/>
  <c r="S817" i="13"/>
  <c r="R817" i="13"/>
  <c r="T817" i="13"/>
  <c r="AA817" i="13" l="1"/>
  <c r="Z817" i="13"/>
  <c r="H818" i="13" s="1"/>
  <c r="J904" i="16"/>
  <c r="E904" i="16"/>
  <c r="C818" i="13"/>
  <c r="D818" i="13"/>
  <c r="I818" i="13"/>
  <c r="Y817" i="13"/>
  <c r="L904" i="16" l="1"/>
  <c r="K904" i="16"/>
  <c r="Q818" i="13"/>
  <c r="P818" i="13"/>
  <c r="AB817" i="13"/>
  <c r="B818" i="13"/>
  <c r="F818" i="13" s="1"/>
  <c r="G818" i="13"/>
  <c r="J818" i="13" s="1"/>
  <c r="L818" i="13" s="1"/>
  <c r="N904" i="16" l="1"/>
  <c r="O904" i="16" s="1"/>
  <c r="M904" i="16"/>
  <c r="K818" i="13"/>
  <c r="E818" i="13"/>
  <c r="R904" i="16" l="1"/>
  <c r="S904" i="16"/>
  <c r="T904" i="16"/>
  <c r="X904" i="16"/>
  <c r="V904" i="16"/>
  <c r="Y904" i="16" s="1"/>
  <c r="W904" i="16"/>
  <c r="Z904" i="16" s="1"/>
  <c r="N818" i="13"/>
  <c r="O818" i="13" s="1"/>
  <c r="M818" i="13"/>
  <c r="AA904" i="16" l="1"/>
  <c r="C905" i="16"/>
  <c r="H905" i="16"/>
  <c r="G905" i="16"/>
  <c r="B905" i="16"/>
  <c r="W818" i="13"/>
  <c r="V818" i="13"/>
  <c r="X818" i="13"/>
  <c r="T818" i="13"/>
  <c r="R818" i="13"/>
  <c r="S818" i="13"/>
  <c r="Z818" i="13" s="1"/>
  <c r="F905" i="16" l="1"/>
  <c r="E905" i="16"/>
  <c r="I905" i="16"/>
  <c r="D905" i="16"/>
  <c r="Y818" i="13"/>
  <c r="G819" i="13"/>
  <c r="B819" i="13"/>
  <c r="AA818" i="13"/>
  <c r="H819" i="13"/>
  <c r="C819" i="13"/>
  <c r="P905" i="16" l="1"/>
  <c r="Q905" i="16"/>
  <c r="AB904" i="16"/>
  <c r="J905" i="16"/>
  <c r="L905" i="16" s="1"/>
  <c r="D819" i="13"/>
  <c r="I819" i="13"/>
  <c r="J819" i="13" s="1"/>
  <c r="L819" i="13" s="1"/>
  <c r="E819" i="13"/>
  <c r="F819" i="13"/>
  <c r="K905" i="16" l="1"/>
  <c r="Q819" i="13"/>
  <c r="P819" i="13"/>
  <c r="K819" i="13"/>
  <c r="AB818" i="13"/>
  <c r="N905" i="16" l="1"/>
  <c r="O905" i="16" s="1"/>
  <c r="M905" i="16"/>
  <c r="M819" i="13"/>
  <c r="N819" i="13"/>
  <c r="O819" i="13" s="1"/>
  <c r="R905" i="16" l="1"/>
  <c r="T905" i="16"/>
  <c r="S905" i="16"/>
  <c r="W905" i="16"/>
  <c r="V905" i="16"/>
  <c r="X905" i="16"/>
  <c r="V819" i="13"/>
  <c r="X819" i="13"/>
  <c r="W819" i="13"/>
  <c r="S819" i="13"/>
  <c r="T819" i="13"/>
  <c r="R819" i="13"/>
  <c r="Y819" i="13" s="1"/>
  <c r="Z905" i="16" l="1"/>
  <c r="AA905" i="16"/>
  <c r="Y905" i="16"/>
  <c r="Z819" i="13"/>
  <c r="H820" i="13" s="1"/>
  <c r="B820" i="13"/>
  <c r="G820" i="13"/>
  <c r="AA819" i="13"/>
  <c r="C820" i="13" l="1"/>
  <c r="G906" i="16"/>
  <c r="B906" i="16"/>
  <c r="I906" i="16"/>
  <c r="D906" i="16"/>
  <c r="C906" i="16"/>
  <c r="H906" i="16"/>
  <c r="F820" i="13"/>
  <c r="E820" i="13"/>
  <c r="D820" i="13"/>
  <c r="I820" i="13"/>
  <c r="J820" i="13" s="1"/>
  <c r="L820" i="13" s="1"/>
  <c r="Q906" i="16" l="1"/>
  <c r="P906" i="16"/>
  <c r="AB905" i="16"/>
  <c r="E906" i="16"/>
  <c r="F906" i="16"/>
  <c r="J906" i="16"/>
  <c r="L906" i="16" s="1"/>
  <c r="P820" i="13"/>
  <c r="Q820" i="13"/>
  <c r="K820" i="13"/>
  <c r="AB819" i="13"/>
  <c r="K906" i="16" l="1"/>
  <c r="N820" i="13"/>
  <c r="O820" i="13" s="1"/>
  <c r="M820" i="13"/>
  <c r="M906" i="16" l="1"/>
  <c r="N906" i="16"/>
  <c r="O906" i="16" s="1"/>
  <c r="V820" i="13"/>
  <c r="W820" i="13"/>
  <c r="X820" i="13"/>
  <c r="T820" i="13"/>
  <c r="R820" i="13"/>
  <c r="Y820" i="13" s="1"/>
  <c r="S820" i="13"/>
  <c r="Z820" i="13" s="1"/>
  <c r="V906" i="16" l="1"/>
  <c r="X906" i="16"/>
  <c r="W906" i="16"/>
  <c r="Z906" i="16" s="1"/>
  <c r="T906" i="16"/>
  <c r="AA906" i="16" s="1"/>
  <c r="R906" i="16"/>
  <c r="S906" i="16"/>
  <c r="B821" i="13"/>
  <c r="G821" i="13"/>
  <c r="AA820" i="13"/>
  <c r="H821" i="13"/>
  <c r="C821" i="13"/>
  <c r="I907" i="16" l="1"/>
  <c r="D907" i="16"/>
  <c r="H907" i="16"/>
  <c r="C907" i="16"/>
  <c r="Y906" i="16"/>
  <c r="F821" i="13"/>
  <c r="I821" i="13"/>
  <c r="J821" i="13" s="1"/>
  <c r="L821" i="13" s="1"/>
  <c r="D821" i="13"/>
  <c r="E821" i="13"/>
  <c r="Q907" i="16" l="1"/>
  <c r="P907" i="16"/>
  <c r="AB906" i="16"/>
  <c r="B907" i="16"/>
  <c r="G907" i="16"/>
  <c r="P821" i="13"/>
  <c r="Q821" i="13"/>
  <c r="K821" i="13"/>
  <c r="AB820" i="13"/>
  <c r="J907" i="16" l="1"/>
  <c r="E907" i="16"/>
  <c r="F907" i="16"/>
  <c r="M821" i="13"/>
  <c r="N821" i="13"/>
  <c r="O821" i="13" s="1"/>
  <c r="L907" i="16" l="1"/>
  <c r="K907" i="16"/>
  <c r="W821" i="13"/>
  <c r="X821" i="13"/>
  <c r="V821" i="13"/>
  <c r="R821" i="13"/>
  <c r="T821" i="13"/>
  <c r="S821" i="13"/>
  <c r="Z821" i="13" s="1"/>
  <c r="N907" i="16" l="1"/>
  <c r="O907" i="16" s="1"/>
  <c r="M907" i="16"/>
  <c r="AA821" i="13"/>
  <c r="Y821" i="13"/>
  <c r="H822" i="13"/>
  <c r="C822" i="13"/>
  <c r="I822" i="13"/>
  <c r="D822" i="13"/>
  <c r="R907" i="16" l="1"/>
  <c r="T907" i="16"/>
  <c r="S907" i="16"/>
  <c r="X907" i="16"/>
  <c r="W907" i="16"/>
  <c r="V907" i="16"/>
  <c r="Y907" i="16" s="1"/>
  <c r="P822" i="13"/>
  <c r="Q822" i="13"/>
  <c r="AB821" i="13"/>
  <c r="B822" i="13"/>
  <c r="G822" i="13"/>
  <c r="Z907" i="16" l="1"/>
  <c r="G908" i="16"/>
  <c r="B908" i="16"/>
  <c r="AA907" i="16"/>
  <c r="J822" i="13"/>
  <c r="E822" i="13"/>
  <c r="F822" i="13"/>
  <c r="D908" i="16" l="1"/>
  <c r="I908" i="16"/>
  <c r="H908" i="16"/>
  <c r="C908" i="16"/>
  <c r="L822" i="13"/>
  <c r="K822" i="13"/>
  <c r="F908" i="16" l="1"/>
  <c r="E908" i="16"/>
  <c r="J908" i="16"/>
  <c r="L908" i="16" s="1"/>
  <c r="Q908" i="16"/>
  <c r="P908" i="16"/>
  <c r="AB907" i="16"/>
  <c r="N822" i="13"/>
  <c r="O822" i="13" s="1"/>
  <c r="M822" i="13"/>
  <c r="K908" i="16" l="1"/>
  <c r="N908" i="16"/>
  <c r="O908" i="16" s="1"/>
  <c r="M908" i="16"/>
  <c r="V822" i="13"/>
  <c r="X822" i="13"/>
  <c r="W822" i="13"/>
  <c r="R822" i="13"/>
  <c r="S822" i="13"/>
  <c r="Z822" i="13" s="1"/>
  <c r="T822" i="13"/>
  <c r="AA822" i="13" s="1"/>
  <c r="S908" i="16" l="1"/>
  <c r="R908" i="16"/>
  <c r="T908" i="16"/>
  <c r="V908" i="16"/>
  <c r="Y908" i="16" s="1"/>
  <c r="W908" i="16"/>
  <c r="X908" i="16"/>
  <c r="C823" i="13"/>
  <c r="H823" i="13"/>
  <c r="Y822" i="13"/>
  <c r="I823" i="13"/>
  <c r="D823" i="13"/>
  <c r="G909" i="16" l="1"/>
  <c r="B909" i="16"/>
  <c r="AA908" i="16"/>
  <c r="Z908" i="16"/>
  <c r="G823" i="13"/>
  <c r="B823" i="13"/>
  <c r="E823" i="13" s="1"/>
  <c r="P823" i="13"/>
  <c r="Q823" i="13"/>
  <c r="AB822" i="13"/>
  <c r="C909" i="16" l="1"/>
  <c r="H909" i="16"/>
  <c r="I909" i="16"/>
  <c r="D909" i="16"/>
  <c r="E909" i="16"/>
  <c r="F823" i="13"/>
  <c r="J823" i="13"/>
  <c r="P909" i="16" l="1"/>
  <c r="Q909" i="16"/>
  <c r="AB908" i="16"/>
  <c r="J909" i="16"/>
  <c r="L909" i="16" s="1"/>
  <c r="F909" i="16"/>
  <c r="L823" i="13"/>
  <c r="K823" i="13"/>
  <c r="K909" i="16" l="1"/>
  <c r="M823" i="13"/>
  <c r="N823" i="13"/>
  <c r="O823" i="13" s="1"/>
  <c r="N909" i="16" l="1"/>
  <c r="O909" i="16" s="1"/>
  <c r="M909" i="16"/>
  <c r="V823" i="13"/>
  <c r="W823" i="13"/>
  <c r="X823" i="13"/>
  <c r="T823" i="13"/>
  <c r="S823" i="13"/>
  <c r="R823" i="13"/>
  <c r="S909" i="16" l="1"/>
  <c r="T909" i="16"/>
  <c r="R909" i="16"/>
  <c r="X909" i="16"/>
  <c r="W909" i="16"/>
  <c r="V909" i="16"/>
  <c r="Z823" i="13"/>
  <c r="C824" i="13" s="1"/>
  <c r="H824" i="13"/>
  <c r="AA823" i="13"/>
  <c r="Y823" i="13"/>
  <c r="Y909" i="16" l="1"/>
  <c r="AA909" i="16"/>
  <c r="Z909" i="16"/>
  <c r="B824" i="13"/>
  <c r="G824" i="13"/>
  <c r="D824" i="13"/>
  <c r="I824" i="13"/>
  <c r="H910" i="16" l="1"/>
  <c r="C910" i="16"/>
  <c r="I910" i="16"/>
  <c r="D910" i="16"/>
  <c r="B910" i="16"/>
  <c r="G910" i="16"/>
  <c r="P824" i="13"/>
  <c r="Q824" i="13"/>
  <c r="AB823" i="13"/>
  <c r="F824" i="13"/>
  <c r="J824" i="13"/>
  <c r="L824" i="13" s="1"/>
  <c r="E824" i="13"/>
  <c r="P910" i="16" l="1"/>
  <c r="Q910" i="16"/>
  <c r="AB909" i="16"/>
  <c r="F910" i="16"/>
  <c r="J910" i="16"/>
  <c r="L910" i="16" s="1"/>
  <c r="E910" i="16"/>
  <c r="K824" i="13"/>
  <c r="K910" i="16" l="1"/>
  <c r="N824" i="13"/>
  <c r="O824" i="13" s="1"/>
  <c r="M824" i="13"/>
  <c r="N910" i="16" l="1"/>
  <c r="O910" i="16" s="1"/>
  <c r="M910" i="16"/>
  <c r="R824" i="13"/>
  <c r="T824" i="13"/>
  <c r="S824" i="13"/>
  <c r="W824" i="13"/>
  <c r="V824" i="13"/>
  <c r="Y824" i="13" s="1"/>
  <c r="X824" i="13"/>
  <c r="AA824" i="13" s="1"/>
  <c r="T910" i="16" l="1"/>
  <c r="S910" i="16"/>
  <c r="R910" i="16"/>
  <c r="X910" i="16"/>
  <c r="AA910" i="16" s="1"/>
  <c r="W910" i="16"/>
  <c r="Z910" i="16" s="1"/>
  <c r="V910" i="16"/>
  <c r="Y910" i="16" s="1"/>
  <c r="Z824" i="13"/>
  <c r="D825" i="13"/>
  <c r="I825" i="13"/>
  <c r="G825" i="13"/>
  <c r="B825" i="13"/>
  <c r="I911" i="16" l="1"/>
  <c r="D911" i="16"/>
  <c r="B911" i="16"/>
  <c r="G911" i="16"/>
  <c r="C911" i="16"/>
  <c r="H911" i="16"/>
  <c r="P825" i="13"/>
  <c r="Q825" i="13"/>
  <c r="AB824" i="13"/>
  <c r="H825" i="13"/>
  <c r="J825" i="13" s="1"/>
  <c r="C825" i="13"/>
  <c r="E825" i="13" s="1"/>
  <c r="J911" i="16" l="1"/>
  <c r="L911" i="16" s="1"/>
  <c r="E911" i="16"/>
  <c r="P911" i="16"/>
  <c r="Q911" i="16"/>
  <c r="K911" i="16"/>
  <c r="AB910" i="16"/>
  <c r="F911" i="16"/>
  <c r="L825" i="13"/>
  <c r="K825" i="13"/>
  <c r="F825" i="13"/>
  <c r="N911" i="16" l="1"/>
  <c r="O911" i="16" s="1"/>
  <c r="M911" i="16"/>
  <c r="M825" i="13"/>
  <c r="N825" i="13"/>
  <c r="O825" i="13" s="1"/>
  <c r="T911" i="16" l="1"/>
  <c r="S911" i="16"/>
  <c r="R911" i="16"/>
  <c r="W911" i="16"/>
  <c r="Z911" i="16" s="1"/>
  <c r="V911" i="16"/>
  <c r="X911" i="16"/>
  <c r="AA911" i="16" s="1"/>
  <c r="W825" i="13"/>
  <c r="X825" i="13"/>
  <c r="V825" i="13"/>
  <c r="S825" i="13"/>
  <c r="T825" i="13"/>
  <c r="R825" i="13"/>
  <c r="Y825" i="13" s="1"/>
  <c r="AA825" i="13" l="1"/>
  <c r="Y911" i="16"/>
  <c r="C912" i="16"/>
  <c r="H912" i="16"/>
  <c r="D912" i="16"/>
  <c r="I912" i="16"/>
  <c r="B912" i="16"/>
  <c r="G912" i="16"/>
  <c r="Z825" i="13"/>
  <c r="G826" i="13"/>
  <c r="B826" i="13"/>
  <c r="D826" i="13"/>
  <c r="I826" i="13"/>
  <c r="Q912" i="16" l="1"/>
  <c r="P912" i="16"/>
  <c r="AB911" i="16"/>
  <c r="J912" i="16"/>
  <c r="L912" i="16" s="1"/>
  <c r="E912" i="16"/>
  <c r="F912" i="16"/>
  <c r="P826" i="13"/>
  <c r="Q826" i="13"/>
  <c r="AB825" i="13"/>
  <c r="H826" i="13"/>
  <c r="J826" i="13" s="1"/>
  <c r="L826" i="13" s="1"/>
  <c r="C826" i="13"/>
  <c r="K912" i="16" l="1"/>
  <c r="F826" i="13"/>
  <c r="E826" i="13"/>
  <c r="K826" i="13"/>
  <c r="N912" i="16" l="1"/>
  <c r="O912" i="16" s="1"/>
  <c r="M912" i="16"/>
  <c r="N826" i="13"/>
  <c r="O826" i="13" s="1"/>
  <c r="M826" i="13"/>
  <c r="R912" i="16" l="1"/>
  <c r="T912" i="16"/>
  <c r="S912" i="16"/>
  <c r="X912" i="16"/>
  <c r="AA912" i="16" s="1"/>
  <c r="W912" i="16"/>
  <c r="V912" i="16"/>
  <c r="Y912" i="16" s="1"/>
  <c r="X826" i="13"/>
  <c r="V826" i="13"/>
  <c r="W826" i="13"/>
  <c r="S826" i="13"/>
  <c r="T826" i="13"/>
  <c r="AA826" i="13" s="1"/>
  <c r="R826" i="13"/>
  <c r="I913" i="16" l="1"/>
  <c r="D913" i="16"/>
  <c r="Z912" i="16"/>
  <c r="G913" i="16"/>
  <c r="B913" i="16"/>
  <c r="Y826" i="13"/>
  <c r="Z826" i="13"/>
  <c r="H827" i="13" s="1"/>
  <c r="G827" i="13"/>
  <c r="B827" i="13"/>
  <c r="I827" i="13"/>
  <c r="D827" i="13"/>
  <c r="H913" i="16" l="1"/>
  <c r="C913" i="16"/>
  <c r="Q913" i="16"/>
  <c r="P913" i="16"/>
  <c r="AB912" i="16"/>
  <c r="E913" i="16"/>
  <c r="C827" i="13"/>
  <c r="E827" i="13" s="1"/>
  <c r="J827" i="13"/>
  <c r="L827" i="13" s="1"/>
  <c r="P827" i="13"/>
  <c r="Q827" i="13"/>
  <c r="K827" i="13"/>
  <c r="AB826" i="13"/>
  <c r="F827" i="13"/>
  <c r="F913" i="16" l="1"/>
  <c r="J913" i="16"/>
  <c r="M827" i="13"/>
  <c r="N827" i="13"/>
  <c r="O827" i="13" s="1"/>
  <c r="L913" i="16" l="1"/>
  <c r="K913" i="16"/>
  <c r="W827" i="13"/>
  <c r="X827" i="13"/>
  <c r="V827" i="13"/>
  <c r="S827" i="13"/>
  <c r="T827" i="13"/>
  <c r="R827" i="13"/>
  <c r="Y827" i="13" s="1"/>
  <c r="N913" i="16" l="1"/>
  <c r="O913" i="16" s="1"/>
  <c r="M913" i="16"/>
  <c r="AA827" i="13"/>
  <c r="Z827" i="13"/>
  <c r="B828" i="13"/>
  <c r="G828" i="13"/>
  <c r="S913" i="16" l="1"/>
  <c r="R913" i="16"/>
  <c r="T913" i="16"/>
  <c r="W913" i="16"/>
  <c r="Z913" i="16" s="1"/>
  <c r="X913" i="16"/>
  <c r="AA913" i="16" s="1"/>
  <c r="V913" i="16"/>
  <c r="Y913" i="16" s="1"/>
  <c r="C828" i="13"/>
  <c r="F828" i="13" s="1"/>
  <c r="H828" i="13"/>
  <c r="I828" i="13"/>
  <c r="D828" i="13"/>
  <c r="C914" i="16" l="1"/>
  <c r="H914" i="16"/>
  <c r="G914" i="16"/>
  <c r="B914" i="16"/>
  <c r="I914" i="16"/>
  <c r="D914" i="16"/>
  <c r="P828" i="13"/>
  <c r="Q828" i="13"/>
  <c r="AB827" i="13"/>
  <c r="E828" i="13"/>
  <c r="J828" i="13"/>
  <c r="L828" i="13" s="1"/>
  <c r="E914" i="16" l="1"/>
  <c r="P914" i="16"/>
  <c r="Q914" i="16"/>
  <c r="AB913" i="16"/>
  <c r="J914" i="16"/>
  <c r="L914" i="16" s="1"/>
  <c r="F914" i="16"/>
  <c r="K828" i="13"/>
  <c r="K914" i="16" l="1"/>
  <c r="N828" i="13"/>
  <c r="O828" i="13" s="1"/>
  <c r="M828" i="13"/>
  <c r="N914" i="16" l="1"/>
  <c r="O914" i="16" s="1"/>
  <c r="M914" i="16"/>
  <c r="X828" i="13"/>
  <c r="V828" i="13"/>
  <c r="W828" i="13"/>
  <c r="T828" i="13"/>
  <c r="S828" i="13"/>
  <c r="Z828" i="13" s="1"/>
  <c r="R828" i="13"/>
  <c r="R914" i="16" l="1"/>
  <c r="S914" i="16"/>
  <c r="T914" i="16"/>
  <c r="W914" i="16"/>
  <c r="X914" i="16"/>
  <c r="V914" i="16"/>
  <c r="Y914" i="16" s="1"/>
  <c r="Y828" i="13"/>
  <c r="C829" i="13"/>
  <c r="H829" i="13"/>
  <c r="AA828" i="13"/>
  <c r="G829" i="13"/>
  <c r="B829" i="13"/>
  <c r="AA914" i="16" l="1"/>
  <c r="B915" i="16"/>
  <c r="G915" i="16"/>
  <c r="Z914" i="16"/>
  <c r="I829" i="13"/>
  <c r="J829" i="13" s="1"/>
  <c r="L829" i="13" s="1"/>
  <c r="D829" i="13"/>
  <c r="E829" i="13"/>
  <c r="F829" i="13"/>
  <c r="C915" i="16" l="1"/>
  <c r="H915" i="16"/>
  <c r="J915" i="16" s="1"/>
  <c r="L915" i="16" s="1"/>
  <c r="E915" i="16"/>
  <c r="D915" i="16"/>
  <c r="I915" i="16"/>
  <c r="Q829" i="13"/>
  <c r="P829" i="13"/>
  <c r="K829" i="13"/>
  <c r="AB828" i="13"/>
  <c r="K915" i="16" l="1"/>
  <c r="Q915" i="16"/>
  <c r="P915" i="16"/>
  <c r="AB914" i="16"/>
  <c r="F915" i="16"/>
  <c r="M829" i="13"/>
  <c r="N829" i="13"/>
  <c r="O829" i="13" s="1"/>
  <c r="N915" i="16" l="1"/>
  <c r="O915" i="16" s="1"/>
  <c r="M915" i="16"/>
  <c r="X829" i="13"/>
  <c r="V829" i="13"/>
  <c r="W829" i="13"/>
  <c r="S829" i="13"/>
  <c r="T829" i="13"/>
  <c r="AA829" i="13" s="1"/>
  <c r="R829" i="13"/>
  <c r="T915" i="16" l="1"/>
  <c r="R915" i="16"/>
  <c r="S915" i="16"/>
  <c r="X915" i="16"/>
  <c r="AA915" i="16" s="1"/>
  <c r="W915" i="16"/>
  <c r="V915" i="16"/>
  <c r="Y915" i="16" s="1"/>
  <c r="Z829" i="13"/>
  <c r="Y829" i="13"/>
  <c r="I830" i="13"/>
  <c r="D830" i="13"/>
  <c r="Z915" i="16" l="1"/>
  <c r="I916" i="16"/>
  <c r="D916" i="16"/>
  <c r="B916" i="16"/>
  <c r="G916" i="16"/>
  <c r="C916" i="16"/>
  <c r="H916" i="16"/>
  <c r="P830" i="13"/>
  <c r="Q830" i="13"/>
  <c r="AB829" i="13"/>
  <c r="G830" i="13"/>
  <c r="B830" i="13"/>
  <c r="H830" i="13"/>
  <c r="C830" i="13"/>
  <c r="J916" i="16" l="1"/>
  <c r="L916" i="16" s="1"/>
  <c r="E916" i="16"/>
  <c r="Q916" i="16"/>
  <c r="P916" i="16"/>
  <c r="AB915" i="16"/>
  <c r="F916" i="16"/>
  <c r="E830" i="13"/>
  <c r="J830" i="13"/>
  <c r="F830" i="13"/>
  <c r="K916" i="16" l="1"/>
  <c r="L830" i="13"/>
  <c r="K830" i="13"/>
  <c r="N916" i="16" l="1"/>
  <c r="O916" i="16" s="1"/>
  <c r="M916" i="16"/>
  <c r="N830" i="13"/>
  <c r="O830" i="13" s="1"/>
  <c r="M830" i="13"/>
  <c r="S916" i="16" l="1"/>
  <c r="T916" i="16"/>
  <c r="R916" i="16"/>
  <c r="W916" i="16"/>
  <c r="Z916" i="16" s="1"/>
  <c r="V916" i="16"/>
  <c r="Y916" i="16" s="1"/>
  <c r="X916" i="16"/>
  <c r="AA916" i="16" s="1"/>
  <c r="W830" i="13"/>
  <c r="X830" i="13"/>
  <c r="V830" i="13"/>
  <c r="T830" i="13"/>
  <c r="S830" i="13"/>
  <c r="Z830" i="13" s="1"/>
  <c r="R830" i="13"/>
  <c r="H917" i="16" l="1"/>
  <c r="C917" i="16"/>
  <c r="D917" i="16"/>
  <c r="I917" i="16"/>
  <c r="B917" i="16"/>
  <c r="G917" i="16"/>
  <c r="AA830" i="13"/>
  <c r="D831" i="13" s="1"/>
  <c r="Y830" i="13"/>
  <c r="C831" i="13"/>
  <c r="H831" i="13"/>
  <c r="I831" i="13" l="1"/>
  <c r="J917" i="16"/>
  <c r="L917" i="16" s="1"/>
  <c r="P917" i="16"/>
  <c r="Q917" i="16"/>
  <c r="AB916" i="16"/>
  <c r="F917" i="16"/>
  <c r="E917" i="16"/>
  <c r="P831" i="13"/>
  <c r="Q831" i="13"/>
  <c r="AB830" i="13"/>
  <c r="B831" i="13"/>
  <c r="F831" i="13" s="1"/>
  <c r="G831" i="13"/>
  <c r="K917" i="16" l="1"/>
  <c r="J831" i="13"/>
  <c r="E831" i="13"/>
  <c r="N917" i="16" l="1"/>
  <c r="O917" i="16" s="1"/>
  <c r="M917" i="16"/>
  <c r="L831" i="13"/>
  <c r="K831" i="13"/>
  <c r="T917" i="16" l="1"/>
  <c r="S917" i="16"/>
  <c r="R917" i="16"/>
  <c r="V917" i="16"/>
  <c r="Y917" i="16" s="1"/>
  <c r="W917" i="16"/>
  <c r="X917" i="16"/>
  <c r="AA917" i="16" s="1"/>
  <c r="M831" i="13"/>
  <c r="N831" i="13"/>
  <c r="O831" i="13" s="1"/>
  <c r="Z917" i="16" l="1"/>
  <c r="B918" i="16"/>
  <c r="G918" i="16"/>
  <c r="I918" i="16"/>
  <c r="D918" i="16"/>
  <c r="H918" i="16"/>
  <c r="C918" i="16"/>
  <c r="X831" i="13"/>
  <c r="W831" i="13"/>
  <c r="V831" i="13"/>
  <c r="R831" i="13"/>
  <c r="Y831" i="13" s="1"/>
  <c r="S831" i="13"/>
  <c r="T831" i="13"/>
  <c r="AA831" i="13" l="1"/>
  <c r="Q918" i="16"/>
  <c r="P918" i="16"/>
  <c r="AB917" i="16"/>
  <c r="F918" i="16"/>
  <c r="J918" i="16"/>
  <c r="L918" i="16" s="1"/>
  <c r="E918" i="16"/>
  <c r="Z831" i="13"/>
  <c r="H832" i="13" s="1"/>
  <c r="G832" i="13"/>
  <c r="B832" i="13"/>
  <c r="I832" i="13"/>
  <c r="D832" i="13"/>
  <c r="C832" i="13" l="1"/>
  <c r="F832" i="13" s="1"/>
  <c r="K918" i="16"/>
  <c r="Q832" i="13"/>
  <c r="P832" i="13"/>
  <c r="AB831" i="13"/>
  <c r="E832" i="13"/>
  <c r="J832" i="13"/>
  <c r="L832" i="13" s="1"/>
  <c r="M918" i="16" l="1"/>
  <c r="N918" i="16"/>
  <c r="O918" i="16" s="1"/>
  <c r="K832" i="13"/>
  <c r="X918" i="16" l="1"/>
  <c r="V918" i="16"/>
  <c r="W918" i="16"/>
  <c r="T918" i="16"/>
  <c r="S918" i="16"/>
  <c r="R918" i="16"/>
  <c r="Y918" i="16" s="1"/>
  <c r="N832" i="13"/>
  <c r="O832" i="13" s="1"/>
  <c r="M832" i="13"/>
  <c r="AA918" i="16" l="1"/>
  <c r="Z918" i="16"/>
  <c r="G919" i="16"/>
  <c r="B919" i="16"/>
  <c r="X832" i="13"/>
  <c r="V832" i="13"/>
  <c r="W832" i="13"/>
  <c r="S832" i="13"/>
  <c r="R832" i="13"/>
  <c r="T832" i="13"/>
  <c r="AA832" i="13" s="1"/>
  <c r="C919" i="16" l="1"/>
  <c r="H919" i="16"/>
  <c r="I919" i="16"/>
  <c r="D919" i="16"/>
  <c r="Z832" i="13"/>
  <c r="H833" i="13" s="1"/>
  <c r="C833" i="13"/>
  <c r="I833" i="13"/>
  <c r="D833" i="13"/>
  <c r="Y832" i="13"/>
  <c r="J919" i="16" l="1"/>
  <c r="L919" i="16" s="1"/>
  <c r="E919" i="16"/>
  <c r="P919" i="16"/>
  <c r="Q919" i="16"/>
  <c r="K919" i="16"/>
  <c r="AB918" i="16"/>
  <c r="F919" i="16"/>
  <c r="P833" i="13"/>
  <c r="Q833" i="13"/>
  <c r="AB832" i="13"/>
  <c r="G833" i="13"/>
  <c r="J833" i="13" s="1"/>
  <c r="L833" i="13" s="1"/>
  <c r="B833" i="13"/>
  <c r="N919" i="16" l="1"/>
  <c r="O919" i="16" s="1"/>
  <c r="M919" i="16"/>
  <c r="E833" i="13"/>
  <c r="F833" i="13"/>
  <c r="K833" i="13"/>
  <c r="S919" i="16" l="1"/>
  <c r="T919" i="16"/>
  <c r="R919" i="16"/>
  <c r="W919" i="16"/>
  <c r="Z919" i="16" s="1"/>
  <c r="V919" i="16"/>
  <c r="X919" i="16"/>
  <c r="AA919" i="16" s="1"/>
  <c r="M833" i="13"/>
  <c r="N833" i="13"/>
  <c r="O833" i="13" s="1"/>
  <c r="H920" i="16" l="1"/>
  <c r="C920" i="16"/>
  <c r="Y919" i="16"/>
  <c r="I920" i="16"/>
  <c r="D920" i="16"/>
  <c r="V833" i="13"/>
  <c r="X833" i="13"/>
  <c r="W833" i="13"/>
  <c r="T833" i="13"/>
  <c r="R833" i="13"/>
  <c r="S833" i="13"/>
  <c r="Y833" i="13" l="1"/>
  <c r="Q920" i="16"/>
  <c r="P920" i="16"/>
  <c r="AB919" i="16"/>
  <c r="G920" i="16"/>
  <c r="B920" i="16"/>
  <c r="F920" i="16" s="1"/>
  <c r="Z833" i="13"/>
  <c r="C834" i="13" s="1"/>
  <c r="H834" i="13"/>
  <c r="AA833" i="13"/>
  <c r="G834" i="13"/>
  <c r="B834" i="13"/>
  <c r="J920" i="16" l="1"/>
  <c r="E920" i="16"/>
  <c r="I834" i="13"/>
  <c r="D834" i="13"/>
  <c r="F834" i="13"/>
  <c r="E834" i="13"/>
  <c r="L920" i="16" l="1"/>
  <c r="K920" i="16"/>
  <c r="P834" i="13"/>
  <c r="Q834" i="13"/>
  <c r="AB833" i="13"/>
  <c r="J834" i="13"/>
  <c r="L834" i="13" s="1"/>
  <c r="M920" i="16" l="1"/>
  <c r="N920" i="16"/>
  <c r="O920" i="16" s="1"/>
  <c r="K834" i="13"/>
  <c r="V920" i="16" l="1"/>
  <c r="W920" i="16"/>
  <c r="X920" i="16"/>
  <c r="R920" i="16"/>
  <c r="S920" i="16"/>
  <c r="Z920" i="16" s="1"/>
  <c r="T920" i="16"/>
  <c r="N834" i="13"/>
  <c r="O834" i="13" s="1"/>
  <c r="M834" i="13"/>
  <c r="AA920" i="16" l="1"/>
  <c r="Y920" i="16"/>
  <c r="I921" i="16"/>
  <c r="D921" i="16"/>
  <c r="C921" i="16"/>
  <c r="H921" i="16"/>
  <c r="W834" i="13"/>
  <c r="V834" i="13"/>
  <c r="X834" i="13"/>
  <c r="S834" i="13"/>
  <c r="R834" i="13"/>
  <c r="T834" i="13"/>
  <c r="Y834" i="13" l="1"/>
  <c r="Q921" i="16"/>
  <c r="P921" i="16"/>
  <c r="AB920" i="16"/>
  <c r="G921" i="16"/>
  <c r="B921" i="16"/>
  <c r="Z834" i="13"/>
  <c r="C835" i="13" s="1"/>
  <c r="H835" i="13"/>
  <c r="AA834" i="13"/>
  <c r="G835" i="13"/>
  <c r="B835" i="13"/>
  <c r="E835" i="13" l="1"/>
  <c r="E921" i="16"/>
  <c r="J921" i="16"/>
  <c r="F921" i="16"/>
  <c r="I835" i="13"/>
  <c r="D835" i="13"/>
  <c r="F835" i="13"/>
  <c r="L921" i="16" l="1"/>
  <c r="K921" i="16"/>
  <c r="Q835" i="13"/>
  <c r="P835" i="13"/>
  <c r="AB834" i="13"/>
  <c r="J835" i="13"/>
  <c r="L835" i="13" s="1"/>
  <c r="N921" i="16" l="1"/>
  <c r="O921" i="16" s="1"/>
  <c r="M921" i="16"/>
  <c r="K835" i="13"/>
  <c r="S921" i="16" l="1"/>
  <c r="R921" i="16"/>
  <c r="T921" i="16"/>
  <c r="W921" i="16"/>
  <c r="V921" i="16"/>
  <c r="X921" i="16"/>
  <c r="M835" i="13"/>
  <c r="N835" i="13"/>
  <c r="O835" i="13" s="1"/>
  <c r="AA921" i="16" l="1"/>
  <c r="Y921" i="16"/>
  <c r="Z921" i="16"/>
  <c r="V835" i="13"/>
  <c r="W835" i="13"/>
  <c r="X835" i="13"/>
  <c r="S835" i="13"/>
  <c r="T835" i="13"/>
  <c r="R835" i="13"/>
  <c r="Y835" i="13" l="1"/>
  <c r="C922" i="16"/>
  <c r="H922" i="16"/>
  <c r="B922" i="16"/>
  <c r="G922" i="16"/>
  <c r="I922" i="16"/>
  <c r="D922" i="16"/>
  <c r="Z835" i="13"/>
  <c r="C836" i="13" s="1"/>
  <c r="AA835" i="13"/>
  <c r="D836" i="13" s="1"/>
  <c r="I836" i="13"/>
  <c r="B836" i="13"/>
  <c r="G836" i="13"/>
  <c r="H836" i="13" l="1"/>
  <c r="J922" i="16"/>
  <c r="L922" i="16" s="1"/>
  <c r="E922" i="16"/>
  <c r="P922" i="16"/>
  <c r="Q922" i="16"/>
  <c r="AB921" i="16"/>
  <c r="F922" i="16"/>
  <c r="J836" i="13"/>
  <c r="L836" i="13" s="1"/>
  <c r="E836" i="13"/>
  <c r="F836" i="13"/>
  <c r="P836" i="13"/>
  <c r="Q836" i="13"/>
  <c r="AB835" i="13"/>
  <c r="K836" i="13" l="1"/>
  <c r="K922" i="16"/>
  <c r="N836" i="13"/>
  <c r="O836" i="13" s="1"/>
  <c r="M836" i="13"/>
  <c r="M922" i="16" l="1"/>
  <c r="N922" i="16"/>
  <c r="O922" i="16" s="1"/>
  <c r="W836" i="13"/>
  <c r="V836" i="13"/>
  <c r="X836" i="13"/>
  <c r="R836" i="13"/>
  <c r="S836" i="13"/>
  <c r="Z836" i="13" s="1"/>
  <c r="T836" i="13"/>
  <c r="AA836" i="13" s="1"/>
  <c r="V922" i="16" l="1"/>
  <c r="X922" i="16"/>
  <c r="W922" i="16"/>
  <c r="S922" i="16"/>
  <c r="T922" i="16"/>
  <c r="R922" i="16"/>
  <c r="Y922" i="16" s="1"/>
  <c r="Y836" i="13"/>
  <c r="D837" i="13"/>
  <c r="I837" i="13"/>
  <c r="H837" i="13"/>
  <c r="C837" i="13"/>
  <c r="Z922" i="16" l="1"/>
  <c r="AA922" i="16"/>
  <c r="C923" i="16"/>
  <c r="H923" i="16"/>
  <c r="G923" i="16"/>
  <c r="B923" i="16"/>
  <c r="D923" i="16"/>
  <c r="I923" i="16"/>
  <c r="Q837" i="13"/>
  <c r="P837" i="13"/>
  <c r="AB836" i="13"/>
  <c r="G837" i="13"/>
  <c r="J837" i="13" s="1"/>
  <c r="L837" i="13" s="1"/>
  <c r="B837" i="13"/>
  <c r="F837" i="13" s="1"/>
  <c r="Q923" i="16" l="1"/>
  <c r="P923" i="16"/>
  <c r="AB922" i="16"/>
  <c r="E923" i="16"/>
  <c r="J923" i="16"/>
  <c r="L923" i="16" s="1"/>
  <c r="F923" i="16"/>
  <c r="K837" i="13"/>
  <c r="E837" i="13"/>
  <c r="K923" i="16" l="1"/>
  <c r="M837" i="13"/>
  <c r="N837" i="13"/>
  <c r="O837" i="13" s="1"/>
  <c r="M923" i="16" l="1"/>
  <c r="N923" i="16"/>
  <c r="O923" i="16" s="1"/>
  <c r="W837" i="13"/>
  <c r="V837" i="13"/>
  <c r="X837" i="13"/>
  <c r="R837" i="13"/>
  <c r="S837" i="13"/>
  <c r="Z837" i="13" s="1"/>
  <c r="T837" i="13"/>
  <c r="AA837" i="13" s="1"/>
  <c r="W923" i="16" l="1"/>
  <c r="V923" i="16"/>
  <c r="X923" i="16"/>
  <c r="R923" i="16"/>
  <c r="T923" i="16"/>
  <c r="S923" i="16"/>
  <c r="Y837" i="13"/>
  <c r="I838" i="13"/>
  <c r="D838" i="13"/>
  <c r="H838" i="13"/>
  <c r="C838" i="13"/>
  <c r="Y923" i="16" l="1"/>
  <c r="AA923" i="16"/>
  <c r="G924" i="16"/>
  <c r="B924" i="16"/>
  <c r="Z923" i="16"/>
  <c r="Q838" i="13"/>
  <c r="P838" i="13"/>
  <c r="AB837" i="13"/>
  <c r="G838" i="13"/>
  <c r="B838" i="13"/>
  <c r="F838" i="13" s="1"/>
  <c r="C924" i="16" l="1"/>
  <c r="E924" i="16" s="1"/>
  <c r="H924" i="16"/>
  <c r="I924" i="16"/>
  <c r="D924" i="16"/>
  <c r="E838" i="13"/>
  <c r="J838" i="13"/>
  <c r="P924" i="16" l="1"/>
  <c r="Q924" i="16"/>
  <c r="AB923" i="16"/>
  <c r="J924" i="16"/>
  <c r="L924" i="16" s="1"/>
  <c r="F924" i="16"/>
  <c r="L838" i="13"/>
  <c r="K838" i="13"/>
  <c r="K924" i="16" l="1"/>
  <c r="N838" i="13"/>
  <c r="O838" i="13" s="1"/>
  <c r="M838" i="13"/>
  <c r="N924" i="16" l="1"/>
  <c r="O924" i="16" s="1"/>
  <c r="M924" i="16"/>
  <c r="X838" i="13"/>
  <c r="V838" i="13"/>
  <c r="W838" i="13"/>
  <c r="T838" i="13"/>
  <c r="S838" i="13"/>
  <c r="R838" i="13"/>
  <c r="T924" i="16" l="1"/>
  <c r="S924" i="16"/>
  <c r="R924" i="16"/>
  <c r="X924" i="16"/>
  <c r="V924" i="16"/>
  <c r="W924" i="16"/>
  <c r="Y838" i="13"/>
  <c r="B839" i="13" s="1"/>
  <c r="AA838" i="13"/>
  <c r="I839" i="13" s="1"/>
  <c r="G839" i="13"/>
  <c r="Z838" i="13"/>
  <c r="Y924" i="16" l="1"/>
  <c r="Z924" i="16"/>
  <c r="AA924" i="16"/>
  <c r="D839" i="13"/>
  <c r="Q839" i="13" s="1"/>
  <c r="H839" i="13"/>
  <c r="J839" i="13" s="1"/>
  <c r="C839" i="13"/>
  <c r="AB838" i="13" l="1"/>
  <c r="I925" i="16"/>
  <c r="D925" i="16"/>
  <c r="C925" i="16"/>
  <c r="H925" i="16"/>
  <c r="G925" i="16"/>
  <c r="B925" i="16"/>
  <c r="P839" i="13"/>
  <c r="L839" i="13"/>
  <c r="K839" i="13"/>
  <c r="F839" i="13"/>
  <c r="E839" i="13"/>
  <c r="E925" i="16" l="1"/>
  <c r="F925" i="16"/>
  <c r="Q925" i="16"/>
  <c r="P925" i="16"/>
  <c r="AB924" i="16"/>
  <c r="J925" i="16"/>
  <c r="L925" i="16" s="1"/>
  <c r="M839" i="13"/>
  <c r="N839" i="13"/>
  <c r="O839" i="13" s="1"/>
  <c r="K925" i="16" l="1"/>
  <c r="W839" i="13"/>
  <c r="V839" i="13"/>
  <c r="X839" i="13"/>
  <c r="R839" i="13"/>
  <c r="T839" i="13"/>
  <c r="S839" i="13"/>
  <c r="AA839" i="13" l="1"/>
  <c r="N925" i="16"/>
  <c r="O925" i="16" s="1"/>
  <c r="M925" i="16"/>
  <c r="D840" i="13"/>
  <c r="I840" i="13"/>
  <c r="Y839" i="13"/>
  <c r="Z839" i="13"/>
  <c r="T925" i="16" l="1"/>
  <c r="R925" i="16"/>
  <c r="S925" i="16"/>
  <c r="V925" i="16"/>
  <c r="Y925" i="16" s="1"/>
  <c r="X925" i="16"/>
  <c r="W925" i="16"/>
  <c r="Z925" i="16" s="1"/>
  <c r="H840" i="13"/>
  <c r="C840" i="13"/>
  <c r="G840" i="13"/>
  <c r="B840" i="13"/>
  <c r="P840" i="13"/>
  <c r="Q840" i="13"/>
  <c r="AB839" i="13"/>
  <c r="G926" i="16" l="1"/>
  <c r="B926" i="16"/>
  <c r="C926" i="16"/>
  <c r="H926" i="16"/>
  <c r="AA925" i="16"/>
  <c r="E840" i="13"/>
  <c r="J840" i="13"/>
  <c r="F840" i="13"/>
  <c r="F926" i="16" l="1"/>
  <c r="E926" i="16"/>
  <c r="D926" i="16"/>
  <c r="I926" i="16"/>
  <c r="L840" i="13"/>
  <c r="K840" i="13"/>
  <c r="J926" i="16" l="1"/>
  <c r="L926" i="16" s="1"/>
  <c r="Q926" i="16"/>
  <c r="P926" i="16"/>
  <c r="K926" i="16"/>
  <c r="AB925" i="16"/>
  <c r="N840" i="13"/>
  <c r="O840" i="13" s="1"/>
  <c r="M840" i="13"/>
  <c r="M926" i="16" l="1"/>
  <c r="N926" i="16"/>
  <c r="O926" i="16" s="1"/>
  <c r="V840" i="13"/>
  <c r="X840" i="13"/>
  <c r="W840" i="13"/>
  <c r="S840" i="13"/>
  <c r="T840" i="13"/>
  <c r="R840" i="13"/>
  <c r="Y840" i="13" s="1"/>
  <c r="X926" i="16" l="1"/>
  <c r="V926" i="16"/>
  <c r="W926" i="16"/>
  <c r="S926" i="16"/>
  <c r="Z926" i="16" s="1"/>
  <c r="R926" i="16"/>
  <c r="Y926" i="16" s="1"/>
  <c r="T926" i="16"/>
  <c r="Z840" i="13"/>
  <c r="AA840" i="13"/>
  <c r="I841" i="13" s="1"/>
  <c r="C841" i="13"/>
  <c r="H841" i="13"/>
  <c r="B841" i="13"/>
  <c r="G841" i="13"/>
  <c r="H927" i="16" l="1"/>
  <c r="C927" i="16"/>
  <c r="B927" i="16"/>
  <c r="G927" i="16"/>
  <c r="AA926" i="16"/>
  <c r="D841" i="13"/>
  <c r="AB840" i="13" s="1"/>
  <c r="F841" i="13"/>
  <c r="J841" i="13"/>
  <c r="L841" i="13" s="1"/>
  <c r="E841" i="13"/>
  <c r="Q841" i="13"/>
  <c r="K841" i="13"/>
  <c r="P841" i="13" l="1"/>
  <c r="E927" i="16"/>
  <c r="F927" i="16"/>
  <c r="I927" i="16"/>
  <c r="D927" i="16"/>
  <c r="M841" i="13"/>
  <c r="N841" i="13"/>
  <c r="O841" i="13" s="1"/>
  <c r="P927" i="16" l="1"/>
  <c r="Q927" i="16"/>
  <c r="AB926" i="16"/>
  <c r="J927" i="16"/>
  <c r="L927" i="16" s="1"/>
  <c r="X841" i="13"/>
  <c r="V841" i="13"/>
  <c r="W841" i="13"/>
  <c r="S841" i="13"/>
  <c r="T841" i="13"/>
  <c r="AA841" i="13" s="1"/>
  <c r="R841" i="13"/>
  <c r="Y841" i="13" s="1"/>
  <c r="K927" i="16" l="1"/>
  <c r="Z841" i="13"/>
  <c r="G842" i="13"/>
  <c r="B842" i="13"/>
  <c r="I842" i="13"/>
  <c r="D842" i="13"/>
  <c r="M927" i="16" l="1"/>
  <c r="N927" i="16"/>
  <c r="O927" i="16" s="1"/>
  <c r="Q842" i="13"/>
  <c r="P842" i="13"/>
  <c r="AB841" i="13"/>
  <c r="C842" i="13"/>
  <c r="H842" i="13"/>
  <c r="W927" i="16" l="1"/>
  <c r="X927" i="16"/>
  <c r="V927" i="16"/>
  <c r="R927" i="16"/>
  <c r="Y927" i="16" s="1"/>
  <c r="T927" i="16"/>
  <c r="AA927" i="16" s="1"/>
  <c r="S927" i="16"/>
  <c r="Z927" i="16" s="1"/>
  <c r="J842" i="13"/>
  <c r="E842" i="13"/>
  <c r="F842" i="13"/>
  <c r="H928" i="16" l="1"/>
  <c r="C928" i="16"/>
  <c r="G928" i="16"/>
  <c r="B928" i="16"/>
  <c r="I928" i="16"/>
  <c r="D928" i="16"/>
  <c r="L842" i="13"/>
  <c r="K842" i="13"/>
  <c r="E928" i="16" l="1"/>
  <c r="J928" i="16"/>
  <c r="L928" i="16" s="1"/>
  <c r="F928" i="16"/>
  <c r="Q928" i="16"/>
  <c r="P928" i="16"/>
  <c r="K928" i="16"/>
  <c r="AB927" i="16"/>
  <c r="N842" i="13"/>
  <c r="O842" i="13" s="1"/>
  <c r="M842" i="13"/>
  <c r="N928" i="16" l="1"/>
  <c r="O928" i="16" s="1"/>
  <c r="M928" i="16"/>
  <c r="V842" i="13"/>
  <c r="W842" i="13"/>
  <c r="X842" i="13"/>
  <c r="R842" i="13"/>
  <c r="S842" i="13"/>
  <c r="T842" i="13"/>
  <c r="AA842" i="13" l="1"/>
  <c r="T928" i="16"/>
  <c r="S928" i="16"/>
  <c r="R928" i="16"/>
  <c r="V928" i="16"/>
  <c r="X928" i="16"/>
  <c r="AA928" i="16" s="1"/>
  <c r="W928" i="16"/>
  <c r="Y842" i="13"/>
  <c r="I843" i="13"/>
  <c r="D843" i="13"/>
  <c r="Z842" i="13"/>
  <c r="Y928" i="16" l="1"/>
  <c r="Z928" i="16"/>
  <c r="I929" i="16"/>
  <c r="D929" i="16"/>
  <c r="H843" i="13"/>
  <c r="C843" i="13"/>
  <c r="P843" i="13"/>
  <c r="Q843" i="13"/>
  <c r="AB842" i="13"/>
  <c r="G843" i="13"/>
  <c r="B843" i="13"/>
  <c r="Q929" i="16" l="1"/>
  <c r="P929" i="16"/>
  <c r="AB928" i="16"/>
  <c r="C929" i="16"/>
  <c r="H929" i="16"/>
  <c r="B929" i="16"/>
  <c r="G929" i="16"/>
  <c r="E843" i="13"/>
  <c r="J843" i="13"/>
  <c r="F843" i="13"/>
  <c r="F929" i="16" l="1"/>
  <c r="J929" i="16"/>
  <c r="E929" i="16"/>
  <c r="L843" i="13"/>
  <c r="K843" i="13"/>
  <c r="L929" i="16" l="1"/>
  <c r="K929" i="16"/>
  <c r="M843" i="13"/>
  <c r="N843" i="13"/>
  <c r="O843" i="13" s="1"/>
  <c r="M929" i="16" l="1"/>
  <c r="N929" i="16"/>
  <c r="O929" i="16" s="1"/>
  <c r="X843" i="13"/>
  <c r="V843" i="13"/>
  <c r="W843" i="13"/>
  <c r="R843" i="13"/>
  <c r="S843" i="13"/>
  <c r="Z843" i="13" s="1"/>
  <c r="T843" i="13"/>
  <c r="V929" i="16" l="1"/>
  <c r="W929" i="16"/>
  <c r="X929" i="16"/>
  <c r="S929" i="16"/>
  <c r="T929" i="16"/>
  <c r="R929" i="16"/>
  <c r="Y929" i="16" s="1"/>
  <c r="AA843" i="13"/>
  <c r="I844" i="13" s="1"/>
  <c r="Y843" i="13"/>
  <c r="C844" i="13"/>
  <c r="H844" i="13"/>
  <c r="Z929" i="16" l="1"/>
  <c r="D844" i="13"/>
  <c r="Q844" i="13" s="1"/>
  <c r="AA929" i="16"/>
  <c r="B930" i="16"/>
  <c r="G930" i="16"/>
  <c r="C930" i="16"/>
  <c r="H930" i="16"/>
  <c r="P844" i="13"/>
  <c r="AB843" i="13"/>
  <c r="B844" i="13"/>
  <c r="G844" i="13"/>
  <c r="J844" i="13" s="1"/>
  <c r="L844" i="13" s="1"/>
  <c r="F930" i="16" l="1"/>
  <c r="E930" i="16"/>
  <c r="I930" i="16"/>
  <c r="D930" i="16"/>
  <c r="E844" i="13"/>
  <c r="K844" i="13"/>
  <c r="F844" i="13"/>
  <c r="J930" i="16" l="1"/>
  <c r="L930" i="16" s="1"/>
  <c r="Q930" i="16"/>
  <c r="P930" i="16"/>
  <c r="AB929" i="16"/>
  <c r="N844" i="13"/>
  <c r="O844" i="13" s="1"/>
  <c r="M844" i="13"/>
  <c r="K930" i="16" l="1"/>
  <c r="W844" i="13"/>
  <c r="X844" i="13"/>
  <c r="V844" i="13"/>
  <c r="T844" i="13"/>
  <c r="R844" i="13"/>
  <c r="S844" i="13"/>
  <c r="Z844" i="13" s="1"/>
  <c r="Y844" i="13" l="1"/>
  <c r="M930" i="16"/>
  <c r="N930" i="16"/>
  <c r="O930" i="16" s="1"/>
  <c r="AA844" i="13"/>
  <c r="H845" i="13"/>
  <c r="C845" i="13"/>
  <c r="G845" i="13"/>
  <c r="B845" i="13"/>
  <c r="V930" i="16" l="1"/>
  <c r="X930" i="16"/>
  <c r="W930" i="16"/>
  <c r="T930" i="16"/>
  <c r="S930" i="16"/>
  <c r="R930" i="16"/>
  <c r="Y930" i="16" s="1"/>
  <c r="F845" i="13"/>
  <c r="E845" i="13"/>
  <c r="I845" i="13"/>
  <c r="D845" i="13"/>
  <c r="Z930" i="16" l="1"/>
  <c r="AA930" i="16"/>
  <c r="B931" i="16"/>
  <c r="G931" i="16"/>
  <c r="C931" i="16"/>
  <c r="H931" i="16"/>
  <c r="J845" i="13"/>
  <c r="L845" i="13" s="1"/>
  <c r="P845" i="13"/>
  <c r="Q845" i="13"/>
  <c r="AB844" i="13"/>
  <c r="F931" i="16" l="1"/>
  <c r="E931" i="16"/>
  <c r="I931" i="16"/>
  <c r="D931" i="16"/>
  <c r="K845" i="13"/>
  <c r="M845" i="13" s="1"/>
  <c r="N845" i="13"/>
  <c r="O845" i="13" s="1"/>
  <c r="Q931" i="16" l="1"/>
  <c r="P931" i="16"/>
  <c r="AB930" i="16"/>
  <c r="J931" i="16"/>
  <c r="L931" i="16" s="1"/>
  <c r="X845" i="13"/>
  <c r="W845" i="13"/>
  <c r="V845" i="13"/>
  <c r="T845" i="13"/>
  <c r="S845" i="13"/>
  <c r="R845" i="13"/>
  <c r="Y845" i="13" l="1"/>
  <c r="K931" i="16"/>
  <c r="Z845" i="13"/>
  <c r="C846" i="13" s="1"/>
  <c r="AA845" i="13"/>
  <c r="G846" i="13"/>
  <c r="B846" i="13"/>
  <c r="H846" i="13"/>
  <c r="N931" i="16" l="1"/>
  <c r="O931" i="16" s="1"/>
  <c r="M931" i="16"/>
  <c r="E846" i="13"/>
  <c r="F846" i="13"/>
  <c r="I846" i="13"/>
  <c r="J846" i="13" s="1"/>
  <c r="L846" i="13" s="1"/>
  <c r="D846" i="13"/>
  <c r="R931" i="16" l="1"/>
  <c r="T931" i="16"/>
  <c r="S931" i="16"/>
  <c r="V931" i="16"/>
  <c r="W931" i="16"/>
  <c r="X931" i="16"/>
  <c r="AA931" i="16" s="1"/>
  <c r="Q846" i="13"/>
  <c r="P846" i="13"/>
  <c r="K846" i="13"/>
  <c r="AB845" i="13"/>
  <c r="Z931" i="16" l="1"/>
  <c r="I932" i="16"/>
  <c r="D932" i="16"/>
  <c r="C932" i="16"/>
  <c r="H932" i="16"/>
  <c r="Y931" i="16"/>
  <c r="N846" i="13"/>
  <c r="O846" i="13" s="1"/>
  <c r="M846" i="13"/>
  <c r="Q932" i="16" l="1"/>
  <c r="P932" i="16"/>
  <c r="AB931" i="16"/>
  <c r="B932" i="16"/>
  <c r="G932" i="16"/>
  <c r="W846" i="13"/>
  <c r="X846" i="13"/>
  <c r="V846" i="13"/>
  <c r="R846" i="13"/>
  <c r="S846" i="13"/>
  <c r="T846" i="13"/>
  <c r="AA846" i="13" l="1"/>
  <c r="Z846" i="13"/>
  <c r="E932" i="16"/>
  <c r="J932" i="16"/>
  <c r="F932" i="16"/>
  <c r="Y846" i="13"/>
  <c r="I847" i="13"/>
  <c r="D847" i="13"/>
  <c r="H847" i="13"/>
  <c r="C847" i="13"/>
  <c r="L932" i="16" l="1"/>
  <c r="K932" i="16"/>
  <c r="Q847" i="13"/>
  <c r="P847" i="13"/>
  <c r="AB846" i="13"/>
  <c r="G847" i="13"/>
  <c r="B847" i="13"/>
  <c r="F847" i="13" s="1"/>
  <c r="M932" i="16" l="1"/>
  <c r="N932" i="16"/>
  <c r="O932" i="16" s="1"/>
  <c r="E847" i="13"/>
  <c r="J847" i="13"/>
  <c r="V932" i="16" l="1"/>
  <c r="W932" i="16"/>
  <c r="X932" i="16"/>
  <c r="R932" i="16"/>
  <c r="T932" i="16"/>
  <c r="S932" i="16"/>
  <c r="Z932" i="16" s="1"/>
  <c r="L847" i="13"/>
  <c r="K847" i="13"/>
  <c r="AA932" i="16" l="1"/>
  <c r="H933" i="16"/>
  <c r="C933" i="16"/>
  <c r="Y932" i="16"/>
  <c r="D933" i="16"/>
  <c r="I933" i="16"/>
  <c r="M847" i="13"/>
  <c r="N847" i="13"/>
  <c r="O847" i="13" s="1"/>
  <c r="Q933" i="16" l="1"/>
  <c r="P933" i="16"/>
  <c r="AB932" i="16"/>
  <c r="G933" i="16"/>
  <c r="B933" i="16"/>
  <c r="F933" i="16" s="1"/>
  <c r="W847" i="13"/>
  <c r="X847" i="13"/>
  <c r="V847" i="13"/>
  <c r="R847" i="13"/>
  <c r="S847" i="13"/>
  <c r="T847" i="13"/>
  <c r="AA847" i="13" s="1"/>
  <c r="Z847" i="13" l="1"/>
  <c r="E933" i="16"/>
  <c r="J933" i="16"/>
  <c r="C848" i="13"/>
  <c r="H848" i="13"/>
  <c r="Y847" i="13"/>
  <c r="I848" i="13"/>
  <c r="D848" i="13"/>
  <c r="L933" i="16" l="1"/>
  <c r="K933" i="16"/>
  <c r="B848" i="13"/>
  <c r="F848" i="13" s="1"/>
  <c r="G848" i="13"/>
  <c r="J848" i="13" s="1"/>
  <c r="L848" i="13" s="1"/>
  <c r="P848" i="13"/>
  <c r="Q848" i="13"/>
  <c r="AB847" i="13"/>
  <c r="N933" i="16" l="1"/>
  <c r="O933" i="16" s="1"/>
  <c r="M933" i="16"/>
  <c r="K848" i="13"/>
  <c r="N848" i="13" s="1"/>
  <c r="O848" i="13" s="1"/>
  <c r="M848" i="13"/>
  <c r="E848" i="13"/>
  <c r="S933" i="16" l="1"/>
  <c r="T933" i="16"/>
  <c r="R933" i="16"/>
  <c r="W933" i="16"/>
  <c r="Z933" i="16" s="1"/>
  <c r="X933" i="16"/>
  <c r="AA933" i="16" s="1"/>
  <c r="V933" i="16"/>
  <c r="Y933" i="16" s="1"/>
  <c r="W848" i="13"/>
  <c r="X848" i="13"/>
  <c r="V848" i="13"/>
  <c r="S848" i="13"/>
  <c r="R848" i="13"/>
  <c r="Y848" i="13" s="1"/>
  <c r="T848" i="13"/>
  <c r="H934" i="16" l="1"/>
  <c r="C934" i="16"/>
  <c r="B934" i="16"/>
  <c r="G934" i="16"/>
  <c r="I934" i="16"/>
  <c r="D934" i="16"/>
  <c r="AA848" i="13"/>
  <c r="G849" i="13"/>
  <c r="B849" i="13"/>
  <c r="Z848" i="13"/>
  <c r="I849" i="13"/>
  <c r="D849" i="13"/>
  <c r="J934" i="16" l="1"/>
  <c r="L934" i="16" s="1"/>
  <c r="E934" i="16"/>
  <c r="P934" i="16"/>
  <c r="K934" i="16"/>
  <c r="Q934" i="16"/>
  <c r="AB933" i="16"/>
  <c r="F934" i="16"/>
  <c r="Q849" i="13"/>
  <c r="P849" i="13"/>
  <c r="AB848" i="13"/>
  <c r="H849" i="13"/>
  <c r="C849" i="13"/>
  <c r="E849" i="13" s="1"/>
  <c r="N934" i="16" l="1"/>
  <c r="O934" i="16" s="1"/>
  <c r="M934" i="16"/>
  <c r="F849" i="13"/>
  <c r="J849" i="13"/>
  <c r="R934" i="16" l="1"/>
  <c r="S934" i="16"/>
  <c r="T934" i="16"/>
  <c r="X934" i="16"/>
  <c r="W934" i="16"/>
  <c r="V934" i="16"/>
  <c r="L849" i="13"/>
  <c r="K849" i="13"/>
  <c r="AA934" i="16" l="1"/>
  <c r="Z934" i="16"/>
  <c r="Y934" i="16"/>
  <c r="M849" i="13"/>
  <c r="N849" i="13"/>
  <c r="O849" i="13" s="1"/>
  <c r="G935" i="16" l="1"/>
  <c r="B935" i="16"/>
  <c r="C935" i="16"/>
  <c r="H935" i="16"/>
  <c r="I935" i="16"/>
  <c r="D935" i="16"/>
  <c r="V849" i="13"/>
  <c r="W849" i="13"/>
  <c r="X849" i="13"/>
  <c r="R849" i="13"/>
  <c r="S849" i="13"/>
  <c r="T849" i="13"/>
  <c r="E935" i="16" l="1"/>
  <c r="F935" i="16"/>
  <c r="P935" i="16"/>
  <c r="Q935" i="16"/>
  <c r="AB934" i="16"/>
  <c r="J935" i="16"/>
  <c r="L935" i="16" s="1"/>
  <c r="Y849" i="13"/>
  <c r="G850" i="13" s="1"/>
  <c r="B850" i="13"/>
  <c r="AA849" i="13"/>
  <c r="Z849" i="13"/>
  <c r="K935" i="16" l="1"/>
  <c r="H850" i="13"/>
  <c r="C850" i="13"/>
  <c r="D850" i="13"/>
  <c r="I850" i="13"/>
  <c r="J850" i="13" s="1"/>
  <c r="L850" i="13" s="1"/>
  <c r="N935" i="16" l="1"/>
  <c r="O935" i="16" s="1"/>
  <c r="M935" i="16"/>
  <c r="Q850" i="13"/>
  <c r="P850" i="13"/>
  <c r="K850" i="13"/>
  <c r="AB849" i="13"/>
  <c r="E850" i="13"/>
  <c r="F850" i="13"/>
  <c r="R935" i="16" l="1"/>
  <c r="S935" i="16"/>
  <c r="T935" i="16"/>
  <c r="W935" i="16"/>
  <c r="Z935" i="16" s="1"/>
  <c r="X935" i="16"/>
  <c r="V935" i="16"/>
  <c r="Y935" i="16" s="1"/>
  <c r="N850" i="13"/>
  <c r="O850" i="13" s="1"/>
  <c r="M850" i="13"/>
  <c r="H936" i="16" l="1"/>
  <c r="C936" i="16"/>
  <c r="AA935" i="16"/>
  <c r="G936" i="16"/>
  <c r="B936" i="16"/>
  <c r="W850" i="13"/>
  <c r="X850" i="13"/>
  <c r="V850" i="13"/>
  <c r="R850" i="13"/>
  <c r="S850" i="13"/>
  <c r="Z850" i="13" s="1"/>
  <c r="T850" i="13"/>
  <c r="AA850" i="13" s="1"/>
  <c r="D936" i="16" l="1"/>
  <c r="I936" i="16"/>
  <c r="F936" i="16"/>
  <c r="E936" i="16"/>
  <c r="Y850" i="13"/>
  <c r="G851" i="13" s="1"/>
  <c r="B851" i="13"/>
  <c r="I851" i="13"/>
  <c r="D851" i="13"/>
  <c r="C851" i="13"/>
  <c r="H851" i="13"/>
  <c r="J936" i="16" l="1"/>
  <c r="L936" i="16" s="1"/>
  <c r="Q936" i="16"/>
  <c r="K936" i="16"/>
  <c r="P936" i="16"/>
  <c r="AB935" i="16"/>
  <c r="P851" i="13"/>
  <c r="Q851" i="13"/>
  <c r="AB850" i="13"/>
  <c r="J851" i="13"/>
  <c r="L851" i="13" s="1"/>
  <c r="F851" i="13"/>
  <c r="E851" i="13"/>
  <c r="M936" i="16" l="1"/>
  <c r="N936" i="16"/>
  <c r="O936" i="16" s="1"/>
  <c r="K851" i="13"/>
  <c r="V936" i="16" l="1"/>
  <c r="W936" i="16"/>
  <c r="X936" i="16"/>
  <c r="T936" i="16"/>
  <c r="R936" i="16"/>
  <c r="S936" i="16"/>
  <c r="M851" i="13"/>
  <c r="N851" i="13"/>
  <c r="O851" i="13" s="1"/>
  <c r="AA936" i="16" l="1"/>
  <c r="Z936" i="16"/>
  <c r="Y936" i="16"/>
  <c r="W851" i="13"/>
  <c r="V851" i="13"/>
  <c r="X851" i="13"/>
  <c r="R851" i="13"/>
  <c r="T851" i="13"/>
  <c r="S851" i="13"/>
  <c r="Z851" i="13" l="1"/>
  <c r="C937" i="16"/>
  <c r="H937" i="16"/>
  <c r="G937" i="16"/>
  <c r="B937" i="16"/>
  <c r="I937" i="16"/>
  <c r="D937" i="16"/>
  <c r="Y851" i="13"/>
  <c r="C852" i="13"/>
  <c r="H852" i="13"/>
  <c r="AA851" i="13"/>
  <c r="Q937" i="16" l="1"/>
  <c r="P937" i="16"/>
  <c r="AB936" i="16"/>
  <c r="E937" i="16"/>
  <c r="J937" i="16"/>
  <c r="L937" i="16" s="1"/>
  <c r="F937" i="16"/>
  <c r="D852" i="13"/>
  <c r="I852" i="13"/>
  <c r="G852" i="13"/>
  <c r="B852" i="13"/>
  <c r="F852" i="13" s="1"/>
  <c r="K937" i="16" l="1"/>
  <c r="J852" i="13"/>
  <c r="L852" i="13" s="1"/>
  <c r="E852" i="13"/>
  <c r="Q852" i="13"/>
  <c r="P852" i="13"/>
  <c r="K852" i="13"/>
  <c r="AB851" i="13"/>
  <c r="M937" i="16" l="1"/>
  <c r="N937" i="16"/>
  <c r="O937" i="16" s="1"/>
  <c r="N852" i="13"/>
  <c r="O852" i="13" s="1"/>
  <c r="M852" i="13"/>
  <c r="V937" i="16" l="1"/>
  <c r="X937" i="16"/>
  <c r="W937" i="16"/>
  <c r="R937" i="16"/>
  <c r="S937" i="16"/>
  <c r="T937" i="16"/>
  <c r="AA937" i="16" s="1"/>
  <c r="V852" i="13"/>
  <c r="X852" i="13"/>
  <c r="W852" i="13"/>
  <c r="S852" i="13"/>
  <c r="T852" i="13"/>
  <c r="R852" i="13"/>
  <c r="Y852" i="13" s="1"/>
  <c r="Z852" i="13" l="1"/>
  <c r="Z937" i="16"/>
  <c r="D938" i="16"/>
  <c r="I938" i="16"/>
  <c r="Y937" i="16"/>
  <c r="H938" i="16"/>
  <c r="C938" i="16"/>
  <c r="C853" i="13"/>
  <c r="H853" i="13"/>
  <c r="G853" i="13"/>
  <c r="B853" i="13"/>
  <c r="AA852" i="13"/>
  <c r="G938" i="16" l="1"/>
  <c r="B938" i="16"/>
  <c r="P938" i="16"/>
  <c r="Q938" i="16"/>
  <c r="AB937" i="16"/>
  <c r="E853" i="13"/>
  <c r="I853" i="13"/>
  <c r="D853" i="13"/>
  <c r="F853" i="13"/>
  <c r="E938" i="16" l="1"/>
  <c r="J938" i="16"/>
  <c r="F938" i="16"/>
  <c r="J853" i="13"/>
  <c r="L853" i="13" s="1"/>
  <c r="P853" i="13"/>
  <c r="Q853" i="13"/>
  <c r="AB852" i="13"/>
  <c r="L938" i="16" l="1"/>
  <c r="K938" i="16"/>
  <c r="K853" i="13"/>
  <c r="N853" i="13" s="1"/>
  <c r="O853" i="13" s="1"/>
  <c r="M853" i="13"/>
  <c r="M938" i="16" l="1"/>
  <c r="N938" i="16"/>
  <c r="O938" i="16" s="1"/>
  <c r="V853" i="13"/>
  <c r="X853" i="13"/>
  <c r="W853" i="13"/>
  <c r="S853" i="13"/>
  <c r="R853" i="13"/>
  <c r="Y853" i="13" s="1"/>
  <c r="T853" i="13"/>
  <c r="V938" i="16" l="1"/>
  <c r="X938" i="16"/>
  <c r="W938" i="16"/>
  <c r="S938" i="16"/>
  <c r="T938" i="16"/>
  <c r="R938" i="16"/>
  <c r="Y938" i="16" s="1"/>
  <c r="AA853" i="13"/>
  <c r="I854" i="13" s="1"/>
  <c r="Z853" i="13"/>
  <c r="G854" i="13"/>
  <c r="B854" i="13"/>
  <c r="D854" i="13" l="1"/>
  <c r="AA938" i="16"/>
  <c r="Z938" i="16"/>
  <c r="B939" i="16"/>
  <c r="G939" i="16"/>
  <c r="D939" i="16"/>
  <c r="I939" i="16"/>
  <c r="P854" i="13"/>
  <c r="Q854" i="13"/>
  <c r="AB853" i="13"/>
  <c r="H854" i="13"/>
  <c r="J854" i="13" s="1"/>
  <c r="C854" i="13"/>
  <c r="P939" i="16" l="1"/>
  <c r="Q939" i="16"/>
  <c r="AB938" i="16"/>
  <c r="H939" i="16"/>
  <c r="C939" i="16"/>
  <c r="L854" i="13"/>
  <c r="K854" i="13"/>
  <c r="F854" i="13"/>
  <c r="E854" i="13"/>
  <c r="J939" i="16" l="1"/>
  <c r="F939" i="16"/>
  <c r="E939" i="16"/>
  <c r="N854" i="13"/>
  <c r="O854" i="13" s="1"/>
  <c r="M854" i="13"/>
  <c r="L939" i="16" l="1"/>
  <c r="K939" i="16"/>
  <c r="V854" i="13"/>
  <c r="W854" i="13"/>
  <c r="X854" i="13"/>
  <c r="S854" i="13"/>
  <c r="T854" i="13"/>
  <c r="AA854" i="13" s="1"/>
  <c r="R854" i="13"/>
  <c r="Y854" i="13" s="1"/>
  <c r="N939" i="16" l="1"/>
  <c r="O939" i="16" s="1"/>
  <c r="M939" i="16"/>
  <c r="Z854" i="13"/>
  <c r="B855" i="13"/>
  <c r="G855" i="13"/>
  <c r="D855" i="13"/>
  <c r="I855" i="13"/>
  <c r="R939" i="16" l="1"/>
  <c r="S939" i="16"/>
  <c r="T939" i="16"/>
  <c r="W939" i="16"/>
  <c r="X939" i="16"/>
  <c r="V939" i="16"/>
  <c r="P855" i="13"/>
  <c r="Q855" i="13"/>
  <c r="AB854" i="13"/>
  <c r="H855" i="13"/>
  <c r="C855" i="13"/>
  <c r="F855" i="13" s="1"/>
  <c r="Z939" i="16" l="1"/>
  <c r="AA939" i="16"/>
  <c r="H940" i="16"/>
  <c r="C940" i="16"/>
  <c r="Y939" i="16"/>
  <c r="J855" i="13"/>
  <c r="E855" i="13"/>
  <c r="B940" i="16" l="1"/>
  <c r="F940" i="16" s="1"/>
  <c r="G940" i="16"/>
  <c r="I940" i="16"/>
  <c r="D940" i="16"/>
  <c r="L855" i="13"/>
  <c r="K855" i="13"/>
  <c r="Q940" i="16" l="1"/>
  <c r="P940" i="16"/>
  <c r="AB939" i="16"/>
  <c r="J940" i="16"/>
  <c r="L940" i="16" s="1"/>
  <c r="E940" i="16"/>
  <c r="M855" i="13"/>
  <c r="N855" i="13"/>
  <c r="O855" i="13" s="1"/>
  <c r="K940" i="16" l="1"/>
  <c r="W855" i="13"/>
  <c r="X855" i="13"/>
  <c r="V855" i="13"/>
  <c r="T855" i="13"/>
  <c r="S855" i="13"/>
  <c r="Z855" i="13" s="1"/>
  <c r="R855" i="13"/>
  <c r="Y855" i="13" l="1"/>
  <c r="M940" i="16"/>
  <c r="N940" i="16"/>
  <c r="O940" i="16" s="1"/>
  <c r="AA855" i="13"/>
  <c r="B856" i="13"/>
  <c r="G856" i="13"/>
  <c r="C856" i="13"/>
  <c r="H856" i="13"/>
  <c r="V940" i="16" l="1"/>
  <c r="X940" i="16"/>
  <c r="W940" i="16"/>
  <c r="T940" i="16"/>
  <c r="S940" i="16"/>
  <c r="R940" i="16"/>
  <c r="Y940" i="16" s="1"/>
  <c r="F856" i="13"/>
  <c r="E856" i="13"/>
  <c r="I856" i="13"/>
  <c r="D856" i="13"/>
  <c r="AA940" i="16" l="1"/>
  <c r="B941" i="16"/>
  <c r="G941" i="16"/>
  <c r="Z940" i="16"/>
  <c r="J856" i="13"/>
  <c r="L856" i="13" s="1"/>
  <c r="P856" i="13"/>
  <c r="Q856" i="13"/>
  <c r="AB855" i="13"/>
  <c r="H941" i="16" l="1"/>
  <c r="C941" i="16"/>
  <c r="I941" i="16"/>
  <c r="D941" i="16"/>
  <c r="K856" i="13"/>
  <c r="J941" i="16" l="1"/>
  <c r="L941" i="16" s="1"/>
  <c r="Q941" i="16"/>
  <c r="P941" i="16"/>
  <c r="K941" i="16"/>
  <c r="AB940" i="16"/>
  <c r="F941" i="16"/>
  <c r="E941" i="16"/>
  <c r="N856" i="13"/>
  <c r="O856" i="13" s="1"/>
  <c r="M856" i="13"/>
  <c r="N941" i="16" l="1"/>
  <c r="O941" i="16" s="1"/>
  <c r="M941" i="16"/>
  <c r="V856" i="13"/>
  <c r="W856" i="13"/>
  <c r="X856" i="13"/>
  <c r="S856" i="13"/>
  <c r="R856" i="13"/>
  <c r="Y856" i="13" s="1"/>
  <c r="T856" i="13"/>
  <c r="AA856" i="13" s="1"/>
  <c r="T941" i="16" l="1"/>
  <c r="S941" i="16"/>
  <c r="R941" i="16"/>
  <c r="W941" i="16"/>
  <c r="Z941" i="16" s="1"/>
  <c r="V941" i="16"/>
  <c r="X941" i="16"/>
  <c r="AA941" i="16" s="1"/>
  <c r="Z856" i="13"/>
  <c r="D857" i="13"/>
  <c r="I857" i="13"/>
  <c r="B857" i="13"/>
  <c r="G857" i="13"/>
  <c r="Y941" i="16" l="1"/>
  <c r="C942" i="16"/>
  <c r="H942" i="16"/>
  <c r="I942" i="16"/>
  <c r="D942" i="16"/>
  <c r="B942" i="16"/>
  <c r="G942" i="16"/>
  <c r="Q857" i="13"/>
  <c r="P857" i="13"/>
  <c r="AB856" i="13"/>
  <c r="C857" i="13"/>
  <c r="H857" i="13"/>
  <c r="Q942" i="16" l="1"/>
  <c r="P942" i="16"/>
  <c r="AB941" i="16"/>
  <c r="J942" i="16"/>
  <c r="L942" i="16" s="1"/>
  <c r="E942" i="16"/>
  <c r="F942" i="16"/>
  <c r="F857" i="13"/>
  <c r="J857" i="13"/>
  <c r="E857" i="13"/>
  <c r="K942" i="16" l="1"/>
  <c r="L857" i="13"/>
  <c r="K857" i="13"/>
  <c r="M942" i="16" l="1"/>
  <c r="N942" i="16"/>
  <c r="O942" i="16" s="1"/>
  <c r="M857" i="13"/>
  <c r="N857" i="13"/>
  <c r="O857" i="13" s="1"/>
  <c r="V942" i="16" l="1"/>
  <c r="W942" i="16"/>
  <c r="X942" i="16"/>
  <c r="AA942" i="16" s="1"/>
  <c r="T942" i="16"/>
  <c r="R942" i="16"/>
  <c r="Y942" i="16" s="1"/>
  <c r="S942" i="16"/>
  <c r="Z942" i="16" s="1"/>
  <c r="W857" i="13"/>
  <c r="X857" i="13"/>
  <c r="V857" i="13"/>
  <c r="R857" i="13"/>
  <c r="T857" i="13"/>
  <c r="S857" i="13"/>
  <c r="Z857" i="13" l="1"/>
  <c r="I943" i="16"/>
  <c r="D943" i="16"/>
  <c r="H943" i="16"/>
  <c r="C943" i="16"/>
  <c r="G943" i="16"/>
  <c r="B943" i="16"/>
  <c r="AA857" i="13"/>
  <c r="D858" i="13" s="1"/>
  <c r="Y857" i="13"/>
  <c r="H858" i="13"/>
  <c r="C858" i="13"/>
  <c r="I858" i="13" l="1"/>
  <c r="J943" i="16"/>
  <c r="L943" i="16" s="1"/>
  <c r="F943" i="16"/>
  <c r="E943" i="16"/>
  <c r="Q943" i="16"/>
  <c r="P943" i="16"/>
  <c r="K943" i="16"/>
  <c r="AB942" i="16"/>
  <c r="Q858" i="13"/>
  <c r="P858" i="13"/>
  <c r="AB857" i="13"/>
  <c r="B858" i="13"/>
  <c r="E858" i="13" s="1"/>
  <c r="G858" i="13"/>
  <c r="F858" i="13" l="1"/>
  <c r="N943" i="16"/>
  <c r="O943" i="16" s="1"/>
  <c r="M943" i="16"/>
  <c r="J858" i="13"/>
  <c r="T943" i="16" l="1"/>
  <c r="S943" i="16"/>
  <c r="R943" i="16"/>
  <c r="W943" i="16"/>
  <c r="Z943" i="16" s="1"/>
  <c r="X943" i="16"/>
  <c r="AA943" i="16" s="1"/>
  <c r="V943" i="16"/>
  <c r="Y943" i="16" s="1"/>
  <c r="L858" i="13"/>
  <c r="K858" i="13"/>
  <c r="G944" i="16" l="1"/>
  <c r="B944" i="16"/>
  <c r="H944" i="16"/>
  <c r="C944" i="16"/>
  <c r="I944" i="16"/>
  <c r="D944" i="16"/>
  <c r="N858" i="13"/>
  <c r="O858" i="13" s="1"/>
  <c r="M858" i="13"/>
  <c r="F944" i="16" l="1"/>
  <c r="E944" i="16"/>
  <c r="Q944" i="16"/>
  <c r="P944" i="16"/>
  <c r="AB943" i="16"/>
  <c r="J944" i="16"/>
  <c r="L944" i="16" s="1"/>
  <c r="V858" i="13"/>
  <c r="X858" i="13"/>
  <c r="W858" i="13"/>
  <c r="R858" i="13"/>
  <c r="S858" i="13"/>
  <c r="T858" i="13"/>
  <c r="K944" i="16" l="1"/>
  <c r="M944" i="16"/>
  <c r="N944" i="16"/>
  <c r="O944" i="16" s="1"/>
  <c r="Y858" i="13"/>
  <c r="Z858" i="13"/>
  <c r="AA858" i="13"/>
  <c r="X944" i="16" l="1"/>
  <c r="W944" i="16"/>
  <c r="V944" i="16"/>
  <c r="Y944" i="16" s="1"/>
  <c r="S944" i="16"/>
  <c r="Z944" i="16" s="1"/>
  <c r="T944" i="16"/>
  <c r="AA944" i="16" s="1"/>
  <c r="R944" i="16"/>
  <c r="D859" i="13"/>
  <c r="I859" i="13"/>
  <c r="H859" i="13"/>
  <c r="C859" i="13"/>
  <c r="B859" i="13"/>
  <c r="G859" i="13"/>
  <c r="C945" i="16" l="1"/>
  <c r="H945" i="16"/>
  <c r="B945" i="16"/>
  <c r="G945" i="16"/>
  <c r="D945" i="16"/>
  <c r="I945" i="16"/>
  <c r="F859" i="13"/>
  <c r="J859" i="13"/>
  <c r="L859" i="13" s="1"/>
  <c r="E859" i="13"/>
  <c r="P859" i="13"/>
  <c r="Q859" i="13"/>
  <c r="K859" i="13"/>
  <c r="AB858" i="13"/>
  <c r="J945" i="16" l="1"/>
  <c r="L945" i="16" s="1"/>
  <c r="E945" i="16"/>
  <c r="K945" i="16"/>
  <c r="P945" i="16"/>
  <c r="Q945" i="16"/>
  <c r="AB944" i="16"/>
  <c r="F945" i="16"/>
  <c r="M859" i="13"/>
  <c r="N859" i="13"/>
  <c r="O859" i="13" s="1"/>
  <c r="N945" i="16" l="1"/>
  <c r="O945" i="16" s="1"/>
  <c r="M945" i="16"/>
  <c r="V859" i="13"/>
  <c r="X859" i="13"/>
  <c r="W859" i="13"/>
  <c r="R859" i="13"/>
  <c r="S859" i="13"/>
  <c r="T859" i="13"/>
  <c r="Z859" i="13" l="1"/>
  <c r="R945" i="16"/>
  <c r="T945" i="16"/>
  <c r="S945" i="16"/>
  <c r="V945" i="16"/>
  <c r="Y945" i="16" s="1"/>
  <c r="X945" i="16"/>
  <c r="AA945" i="16" s="1"/>
  <c r="W945" i="16"/>
  <c r="Z945" i="16" s="1"/>
  <c r="AA859" i="13"/>
  <c r="Y859" i="13"/>
  <c r="B860" i="13" s="1"/>
  <c r="D860" i="13"/>
  <c r="I860" i="13"/>
  <c r="H860" i="13"/>
  <c r="C860" i="13"/>
  <c r="G946" i="16" l="1"/>
  <c r="B946" i="16"/>
  <c r="H946" i="16"/>
  <c r="C946" i="16"/>
  <c r="I946" i="16"/>
  <c r="D946" i="16"/>
  <c r="G860" i="13"/>
  <c r="Q860" i="13"/>
  <c r="P860" i="13"/>
  <c r="AB859" i="13"/>
  <c r="F860" i="13"/>
  <c r="J860" i="13"/>
  <c r="L860" i="13" s="1"/>
  <c r="E860" i="13"/>
  <c r="F946" i="16" l="1"/>
  <c r="E946" i="16"/>
  <c r="Q946" i="16"/>
  <c r="P946" i="16"/>
  <c r="AB945" i="16"/>
  <c r="J946" i="16"/>
  <c r="L946" i="16" s="1"/>
  <c r="K860" i="13"/>
  <c r="K946" i="16" l="1"/>
  <c r="N946" i="16"/>
  <c r="O946" i="16" s="1"/>
  <c r="M946" i="16"/>
  <c r="N860" i="13"/>
  <c r="O860" i="13" s="1"/>
  <c r="M860" i="13"/>
  <c r="R946" i="16" l="1"/>
  <c r="S946" i="16"/>
  <c r="T946" i="16"/>
  <c r="V946" i="16"/>
  <c r="W946" i="16"/>
  <c r="Z946" i="16" s="1"/>
  <c r="X946" i="16"/>
  <c r="W860" i="13"/>
  <c r="X860" i="13"/>
  <c r="V860" i="13"/>
  <c r="S860" i="13"/>
  <c r="R860" i="13"/>
  <c r="Y860" i="13" s="1"/>
  <c r="T860" i="13"/>
  <c r="AA946" i="16" l="1"/>
  <c r="C947" i="16"/>
  <c r="H947" i="16"/>
  <c r="Y946" i="16"/>
  <c r="AA860" i="13"/>
  <c r="I861" i="13" s="1"/>
  <c r="Z860" i="13"/>
  <c r="D861" i="13"/>
  <c r="B861" i="13"/>
  <c r="G861" i="13"/>
  <c r="B947" i="16" l="1"/>
  <c r="G947" i="16"/>
  <c r="F947" i="16"/>
  <c r="D947" i="16"/>
  <c r="I947" i="16"/>
  <c r="Q861" i="13"/>
  <c r="P861" i="13"/>
  <c r="AB860" i="13"/>
  <c r="H861" i="13"/>
  <c r="C861" i="13"/>
  <c r="Q947" i="16" l="1"/>
  <c r="P947" i="16"/>
  <c r="AB946" i="16"/>
  <c r="J947" i="16"/>
  <c r="L947" i="16" s="1"/>
  <c r="E947" i="16"/>
  <c r="F861" i="13"/>
  <c r="J861" i="13"/>
  <c r="E861" i="13"/>
  <c r="K947" i="16" l="1"/>
  <c r="L861" i="13"/>
  <c r="K861" i="13"/>
  <c r="N947" i="16" l="1"/>
  <c r="O947" i="16" s="1"/>
  <c r="M947" i="16"/>
  <c r="M861" i="13"/>
  <c r="N861" i="13"/>
  <c r="O861" i="13" s="1"/>
  <c r="R947" i="16" l="1"/>
  <c r="S947" i="16"/>
  <c r="T947" i="16"/>
  <c r="AA947" i="16" s="1"/>
  <c r="W947" i="16"/>
  <c r="X947" i="16"/>
  <c r="V947" i="16"/>
  <c r="X861" i="13"/>
  <c r="W861" i="13"/>
  <c r="Z861" i="13" s="1"/>
  <c r="V861" i="13"/>
  <c r="T861" i="13"/>
  <c r="S861" i="13"/>
  <c r="R861" i="13"/>
  <c r="I948" i="16" l="1"/>
  <c r="D948" i="16"/>
  <c r="Z947" i="16"/>
  <c r="Y947" i="16"/>
  <c r="AA861" i="13"/>
  <c r="Y861" i="13"/>
  <c r="B862" i="13" s="1"/>
  <c r="D862" i="13"/>
  <c r="I862" i="13"/>
  <c r="C862" i="13"/>
  <c r="H862" i="13"/>
  <c r="G862" i="13" l="1"/>
  <c r="B948" i="16"/>
  <c r="G948" i="16"/>
  <c r="H948" i="16"/>
  <c r="C948" i="16"/>
  <c r="P948" i="16"/>
  <c r="Q948" i="16"/>
  <c r="AB947" i="16"/>
  <c r="J862" i="13"/>
  <c r="L862" i="13" s="1"/>
  <c r="E862" i="13"/>
  <c r="F862" i="13"/>
  <c r="Q862" i="13"/>
  <c r="P862" i="13"/>
  <c r="K862" i="13"/>
  <c r="AB861" i="13"/>
  <c r="F948" i="16" l="1"/>
  <c r="J948" i="16"/>
  <c r="E948" i="16"/>
  <c r="N862" i="13"/>
  <c r="O862" i="13" s="1"/>
  <c r="M862" i="13"/>
  <c r="L948" i="16" l="1"/>
  <c r="K948" i="16"/>
  <c r="V862" i="13"/>
  <c r="X862" i="13"/>
  <c r="W862" i="13"/>
  <c r="R862" i="13"/>
  <c r="T862" i="13"/>
  <c r="S862" i="13"/>
  <c r="M948" i="16" l="1"/>
  <c r="N948" i="16"/>
  <c r="O948" i="16" s="1"/>
  <c r="Y862" i="13"/>
  <c r="Z862" i="13"/>
  <c r="AA862" i="13"/>
  <c r="V948" i="16" l="1"/>
  <c r="W948" i="16"/>
  <c r="X948" i="16"/>
  <c r="S948" i="16"/>
  <c r="R948" i="16"/>
  <c r="Y948" i="16" s="1"/>
  <c r="T948" i="16"/>
  <c r="I863" i="13"/>
  <c r="D863" i="13"/>
  <c r="H863" i="13"/>
  <c r="C863" i="13"/>
  <c r="G863" i="13"/>
  <c r="B863" i="13"/>
  <c r="AA948" i="16" l="1"/>
  <c r="I949" i="16"/>
  <c r="D949" i="16"/>
  <c r="Z948" i="16"/>
  <c r="G949" i="16"/>
  <c r="B949" i="16"/>
  <c r="F863" i="13"/>
  <c r="E863" i="13"/>
  <c r="AB862" i="13"/>
  <c r="P863" i="13"/>
  <c r="Q863" i="13"/>
  <c r="K863" i="13"/>
  <c r="J863" i="13"/>
  <c r="L863" i="13" s="1"/>
  <c r="C949" i="16" l="1"/>
  <c r="H949" i="16"/>
  <c r="P949" i="16"/>
  <c r="Q949" i="16"/>
  <c r="AB948" i="16"/>
  <c r="E949" i="16"/>
  <c r="M863" i="13"/>
  <c r="N863" i="13"/>
  <c r="O863" i="13" s="1"/>
  <c r="F949" i="16" l="1"/>
  <c r="J949" i="16"/>
  <c r="V863" i="13"/>
  <c r="X863" i="13"/>
  <c r="W863" i="13"/>
  <c r="T863" i="13"/>
  <c r="R863" i="13"/>
  <c r="S863" i="13"/>
  <c r="Z863" i="13" s="1"/>
  <c r="L949" i="16" l="1"/>
  <c r="K949" i="16"/>
  <c r="Y863" i="13"/>
  <c r="B864" i="13" s="1"/>
  <c r="AA863" i="13"/>
  <c r="I864" i="13" s="1"/>
  <c r="H864" i="13"/>
  <c r="C864" i="13"/>
  <c r="G864" i="13" l="1"/>
  <c r="N949" i="16"/>
  <c r="O949" i="16" s="1"/>
  <c r="M949" i="16"/>
  <c r="D864" i="13"/>
  <c r="Q864" i="13" s="1"/>
  <c r="F864" i="13"/>
  <c r="J864" i="13"/>
  <c r="L864" i="13" s="1"/>
  <c r="K864" i="13"/>
  <c r="E864" i="13"/>
  <c r="P864" i="13" l="1"/>
  <c r="AB863" i="13"/>
  <c r="R949" i="16"/>
  <c r="S949" i="16"/>
  <c r="T949" i="16"/>
  <c r="V949" i="16"/>
  <c r="W949" i="16"/>
  <c r="X949" i="16"/>
  <c r="AA949" i="16" s="1"/>
  <c r="N864" i="13"/>
  <c r="O864" i="13" s="1"/>
  <c r="M864" i="13"/>
  <c r="I950" i="16" l="1"/>
  <c r="D950" i="16"/>
  <c r="Z949" i="16"/>
  <c r="Y949" i="16"/>
  <c r="W864" i="13"/>
  <c r="X864" i="13"/>
  <c r="V864" i="13"/>
  <c r="S864" i="13"/>
  <c r="T864" i="13"/>
  <c r="R864" i="13"/>
  <c r="Y864" i="13" s="1"/>
  <c r="G950" i="16" l="1"/>
  <c r="B950" i="16"/>
  <c r="H950" i="16"/>
  <c r="C950" i="16"/>
  <c r="P950" i="16"/>
  <c r="Q950" i="16"/>
  <c r="AB949" i="16"/>
  <c r="AA864" i="13"/>
  <c r="D865" i="13" s="1"/>
  <c r="Z864" i="13"/>
  <c r="G865" i="13"/>
  <c r="B865" i="13"/>
  <c r="I865" i="13" l="1"/>
  <c r="F950" i="16"/>
  <c r="E950" i="16"/>
  <c r="J950" i="16"/>
  <c r="Q865" i="13"/>
  <c r="P865" i="13"/>
  <c r="AB864" i="13"/>
  <c r="H865" i="13"/>
  <c r="C865" i="13"/>
  <c r="F865" i="13" s="1"/>
  <c r="L950" i="16" l="1"/>
  <c r="K950" i="16"/>
  <c r="J865" i="13"/>
  <c r="E865" i="13"/>
  <c r="M950" i="16" l="1"/>
  <c r="N950" i="16"/>
  <c r="O950" i="16" s="1"/>
  <c r="L865" i="13"/>
  <c r="K865" i="13"/>
  <c r="X950" i="16" l="1"/>
  <c r="W950" i="16"/>
  <c r="V950" i="16"/>
  <c r="R950" i="16"/>
  <c r="T950" i="16"/>
  <c r="AA950" i="16" s="1"/>
  <c r="S950" i="16"/>
  <c r="M865" i="13"/>
  <c r="N865" i="13"/>
  <c r="O865" i="13" s="1"/>
  <c r="I951" i="16" l="1"/>
  <c r="D951" i="16"/>
  <c r="Y950" i="16"/>
  <c r="Z950" i="16"/>
  <c r="X865" i="13"/>
  <c r="V865" i="13"/>
  <c r="W865" i="13"/>
  <c r="R865" i="13"/>
  <c r="T865" i="13"/>
  <c r="AA865" i="13" s="1"/>
  <c r="S865" i="13"/>
  <c r="Z865" i="13" s="1"/>
  <c r="C951" i="16" l="1"/>
  <c r="H951" i="16"/>
  <c r="B951" i="16"/>
  <c r="G951" i="16"/>
  <c r="Q951" i="16"/>
  <c r="P951" i="16"/>
  <c r="AB950" i="16"/>
  <c r="Y865" i="13"/>
  <c r="B866" i="13" s="1"/>
  <c r="I866" i="13"/>
  <c r="D866" i="13"/>
  <c r="C866" i="13"/>
  <c r="H866" i="13"/>
  <c r="G866" i="13" l="1"/>
  <c r="J951" i="16"/>
  <c r="F951" i="16"/>
  <c r="E951" i="16"/>
  <c r="J866" i="13"/>
  <c r="L866" i="13" s="1"/>
  <c r="E866" i="13"/>
  <c r="Q866" i="13"/>
  <c r="P866" i="13"/>
  <c r="K866" i="13"/>
  <c r="AB865" i="13"/>
  <c r="F866" i="13"/>
  <c r="L951" i="16" l="1"/>
  <c r="K951" i="16"/>
  <c r="N866" i="13"/>
  <c r="O866" i="13" s="1"/>
  <c r="M866" i="13"/>
  <c r="N951" i="16" l="1"/>
  <c r="O951" i="16" s="1"/>
  <c r="M951" i="16"/>
  <c r="S866" i="13"/>
  <c r="T866" i="13"/>
  <c r="R866" i="13"/>
  <c r="V866" i="13"/>
  <c r="W866" i="13"/>
  <c r="Z866" i="13" s="1"/>
  <c r="X866" i="13"/>
  <c r="AA866" i="13" s="1"/>
  <c r="S951" i="16" l="1"/>
  <c r="T951" i="16"/>
  <c r="R951" i="16"/>
  <c r="X951" i="16"/>
  <c r="AA951" i="16" s="1"/>
  <c r="V951" i="16"/>
  <c r="W951" i="16"/>
  <c r="Z951" i="16" s="1"/>
  <c r="Y866" i="13"/>
  <c r="I867" i="13"/>
  <c r="D867" i="13"/>
  <c r="C867" i="13"/>
  <c r="H867" i="13"/>
  <c r="Y951" i="16" l="1"/>
  <c r="I952" i="16"/>
  <c r="D952" i="16"/>
  <c r="H952" i="16"/>
  <c r="C952" i="16"/>
  <c r="B952" i="16"/>
  <c r="G952" i="16"/>
  <c r="P867" i="13"/>
  <c r="Q867" i="13"/>
  <c r="AB866" i="13"/>
  <c r="G867" i="13"/>
  <c r="B867" i="13"/>
  <c r="F952" i="16" l="1"/>
  <c r="J952" i="16"/>
  <c r="L952" i="16" s="1"/>
  <c r="P952" i="16"/>
  <c r="Q952" i="16"/>
  <c r="AB951" i="16"/>
  <c r="E952" i="16"/>
  <c r="F867" i="13"/>
  <c r="E867" i="13"/>
  <c r="J867" i="13"/>
  <c r="K952" i="16" l="1"/>
  <c r="M952" i="16"/>
  <c r="N952" i="16"/>
  <c r="O952" i="16" s="1"/>
  <c r="L867" i="13"/>
  <c r="K867" i="13"/>
  <c r="S952" i="16" l="1"/>
  <c r="R952" i="16"/>
  <c r="T952" i="16"/>
  <c r="X952" i="16"/>
  <c r="AA952" i="16" s="1"/>
  <c r="W952" i="16"/>
  <c r="V952" i="16"/>
  <c r="M867" i="13"/>
  <c r="N867" i="13"/>
  <c r="O867" i="13" s="1"/>
  <c r="D953" i="16" l="1"/>
  <c r="I953" i="16"/>
  <c r="Y952" i="16"/>
  <c r="Z952" i="16"/>
  <c r="X867" i="13"/>
  <c r="V867" i="13"/>
  <c r="W867" i="13"/>
  <c r="T867" i="13"/>
  <c r="S867" i="13"/>
  <c r="Z867" i="13" s="1"/>
  <c r="R867" i="13"/>
  <c r="C953" i="16" l="1"/>
  <c r="H953" i="16"/>
  <c r="G953" i="16"/>
  <c r="B953" i="16"/>
  <c r="P953" i="16"/>
  <c r="Q953" i="16"/>
  <c r="AB952" i="16"/>
  <c r="Y867" i="13"/>
  <c r="G868" i="13" s="1"/>
  <c r="AA867" i="13"/>
  <c r="C868" i="13"/>
  <c r="H868" i="13"/>
  <c r="B868" i="13" l="1"/>
  <c r="E953" i="16"/>
  <c r="J953" i="16"/>
  <c r="F953" i="16"/>
  <c r="F868" i="13"/>
  <c r="E868" i="13"/>
  <c r="D868" i="13"/>
  <c r="I868" i="13"/>
  <c r="L953" i="16" l="1"/>
  <c r="K953" i="16"/>
  <c r="Q868" i="13"/>
  <c r="P868" i="13"/>
  <c r="AB867" i="13"/>
  <c r="J868" i="13"/>
  <c r="L868" i="13" s="1"/>
  <c r="M953" i="16" l="1"/>
  <c r="N953" i="16"/>
  <c r="O953" i="16" s="1"/>
  <c r="K868" i="13"/>
  <c r="X953" i="16" l="1"/>
  <c r="W953" i="16"/>
  <c r="V953" i="16"/>
  <c r="T953" i="16"/>
  <c r="S953" i="16"/>
  <c r="R953" i="16"/>
  <c r="N868" i="13"/>
  <c r="O868" i="13" s="1"/>
  <c r="M868" i="13"/>
  <c r="AA953" i="16" l="1"/>
  <c r="Y953" i="16"/>
  <c r="Z953" i="16"/>
  <c r="I954" i="16"/>
  <c r="D954" i="16"/>
  <c r="W868" i="13"/>
  <c r="X868" i="13"/>
  <c r="V868" i="13"/>
  <c r="R868" i="13"/>
  <c r="T868" i="13"/>
  <c r="S868" i="13"/>
  <c r="Z868" i="13" s="1"/>
  <c r="Q954" i="16" l="1"/>
  <c r="P954" i="16"/>
  <c r="AB953" i="16"/>
  <c r="H954" i="16"/>
  <c r="C954" i="16"/>
  <c r="B954" i="16"/>
  <c r="G954" i="16"/>
  <c r="Y868" i="13"/>
  <c r="G869" i="13" s="1"/>
  <c r="C869" i="13"/>
  <c r="H869" i="13"/>
  <c r="AA868" i="13"/>
  <c r="B869" i="13" l="1"/>
  <c r="J954" i="16"/>
  <c r="E954" i="16"/>
  <c r="F954" i="16"/>
  <c r="E869" i="13"/>
  <c r="I869" i="13"/>
  <c r="J869" i="13" s="1"/>
  <c r="L869" i="13" s="1"/>
  <c r="D869" i="13"/>
  <c r="F869" i="13"/>
  <c r="L954" i="16" l="1"/>
  <c r="K954" i="16"/>
  <c r="Q869" i="13"/>
  <c r="P869" i="13"/>
  <c r="K869" i="13"/>
  <c r="AB868" i="13"/>
  <c r="M954" i="16" l="1"/>
  <c r="N954" i="16"/>
  <c r="O954" i="16" s="1"/>
  <c r="M869" i="13"/>
  <c r="N869" i="13"/>
  <c r="O869" i="13" s="1"/>
  <c r="X954" i="16" l="1"/>
  <c r="V954" i="16"/>
  <c r="W954" i="16"/>
  <c r="S954" i="16"/>
  <c r="Z954" i="16" s="1"/>
  <c r="R954" i="16"/>
  <c r="T954" i="16"/>
  <c r="AA954" i="16" s="1"/>
  <c r="V869" i="13"/>
  <c r="X869" i="13"/>
  <c r="W869" i="13"/>
  <c r="T869" i="13"/>
  <c r="R869" i="13"/>
  <c r="Y869" i="13" s="1"/>
  <c r="S869" i="13"/>
  <c r="Z869" i="13" s="1"/>
  <c r="H955" i="16" l="1"/>
  <c r="C955" i="16"/>
  <c r="I955" i="16"/>
  <c r="D955" i="16"/>
  <c r="Y954" i="16"/>
  <c r="B870" i="13"/>
  <c r="G870" i="13"/>
  <c r="AA869" i="13"/>
  <c r="H870" i="13"/>
  <c r="C870" i="13"/>
  <c r="F870" i="13" s="1"/>
  <c r="P955" i="16" l="1"/>
  <c r="Q955" i="16"/>
  <c r="AB954" i="16"/>
  <c r="B955" i="16"/>
  <c r="F955" i="16" s="1"/>
  <c r="G955" i="16"/>
  <c r="I870" i="13"/>
  <c r="J870" i="13" s="1"/>
  <c r="L870" i="13" s="1"/>
  <c r="D870" i="13"/>
  <c r="E870" i="13"/>
  <c r="J955" i="16" l="1"/>
  <c r="E955" i="16"/>
  <c r="Q870" i="13"/>
  <c r="P870" i="13"/>
  <c r="K870" i="13"/>
  <c r="AB869" i="13"/>
  <c r="L955" i="16" l="1"/>
  <c r="K955" i="16"/>
  <c r="N870" i="13"/>
  <c r="O870" i="13" s="1"/>
  <c r="M870" i="13"/>
  <c r="N955" i="16" l="1"/>
  <c r="O955" i="16" s="1"/>
  <c r="M955" i="16"/>
  <c r="X870" i="13"/>
  <c r="V870" i="13"/>
  <c r="W870" i="13"/>
  <c r="T870" i="13"/>
  <c r="S870" i="13"/>
  <c r="Z870" i="13" s="1"/>
  <c r="R870" i="13"/>
  <c r="Y870" i="13" s="1"/>
  <c r="T955" i="16" l="1"/>
  <c r="R955" i="16"/>
  <c r="S955" i="16"/>
  <c r="X955" i="16"/>
  <c r="AA955" i="16" s="1"/>
  <c r="W955" i="16"/>
  <c r="V955" i="16"/>
  <c r="AA870" i="13"/>
  <c r="D871" i="13" s="1"/>
  <c r="I871" i="13"/>
  <c r="G871" i="13"/>
  <c r="B871" i="13"/>
  <c r="C871" i="13"/>
  <c r="H871" i="13"/>
  <c r="Z955" i="16" l="1"/>
  <c r="I956" i="16"/>
  <c r="D956" i="16"/>
  <c r="Y955" i="16"/>
  <c r="C956" i="16"/>
  <c r="H956" i="16"/>
  <c r="F871" i="13"/>
  <c r="E871" i="13"/>
  <c r="J871" i="13"/>
  <c r="L871" i="13" s="1"/>
  <c r="Q871" i="13"/>
  <c r="P871" i="13"/>
  <c r="K871" i="13"/>
  <c r="AB870" i="13"/>
  <c r="G956" i="16" l="1"/>
  <c r="B956" i="16"/>
  <c r="Q956" i="16"/>
  <c r="P956" i="16"/>
  <c r="AB955" i="16"/>
  <c r="M871" i="13"/>
  <c r="N871" i="13"/>
  <c r="O871" i="13" s="1"/>
  <c r="J956" i="16" l="1"/>
  <c r="E956" i="16"/>
  <c r="F956" i="16"/>
  <c r="X871" i="13"/>
  <c r="V871" i="13"/>
  <c r="W871" i="13"/>
  <c r="T871" i="13"/>
  <c r="R871" i="13"/>
  <c r="S871" i="13"/>
  <c r="Z871" i="13" s="1"/>
  <c r="L956" i="16" l="1"/>
  <c r="K956" i="16"/>
  <c r="Y871" i="13"/>
  <c r="B872" i="13" s="1"/>
  <c r="G872" i="13"/>
  <c r="AA871" i="13"/>
  <c r="H872" i="13"/>
  <c r="C872" i="13"/>
  <c r="M956" i="16" l="1"/>
  <c r="N956" i="16"/>
  <c r="O956" i="16" s="1"/>
  <c r="I872" i="13"/>
  <c r="D872" i="13"/>
  <c r="E872" i="13"/>
  <c r="F872" i="13"/>
  <c r="J872" i="13"/>
  <c r="L872" i="13" s="1"/>
  <c r="X956" i="16" l="1"/>
  <c r="W956" i="16"/>
  <c r="V956" i="16"/>
  <c r="R956" i="16"/>
  <c r="T956" i="16"/>
  <c r="AA956" i="16" s="1"/>
  <c r="S956" i="16"/>
  <c r="Z956" i="16" s="1"/>
  <c r="Q872" i="13"/>
  <c r="P872" i="13"/>
  <c r="K872" i="13"/>
  <c r="AB871" i="13"/>
  <c r="C957" i="16" l="1"/>
  <c r="H957" i="16"/>
  <c r="Y956" i="16"/>
  <c r="D957" i="16"/>
  <c r="I957" i="16"/>
  <c r="N872" i="13"/>
  <c r="O872" i="13" s="1"/>
  <c r="M872" i="13"/>
  <c r="P957" i="16" l="1"/>
  <c r="Q957" i="16"/>
  <c r="AB956" i="16"/>
  <c r="G957" i="16"/>
  <c r="B957" i="16"/>
  <c r="V872" i="13"/>
  <c r="X872" i="13"/>
  <c r="W872" i="13"/>
  <c r="T872" i="13"/>
  <c r="R872" i="13"/>
  <c r="Y872" i="13" s="1"/>
  <c r="S872" i="13"/>
  <c r="E957" i="16" l="1"/>
  <c r="F957" i="16"/>
  <c r="J957" i="16"/>
  <c r="AA872" i="13"/>
  <c r="Z872" i="13"/>
  <c r="B873" i="13"/>
  <c r="G873" i="13"/>
  <c r="L957" i="16" l="1"/>
  <c r="K957" i="16"/>
  <c r="H873" i="13"/>
  <c r="C873" i="13"/>
  <c r="E873" i="13" s="1"/>
  <c r="I873" i="13"/>
  <c r="D873" i="13"/>
  <c r="N957" i="16" l="1"/>
  <c r="O957" i="16" s="1"/>
  <c r="M957" i="16"/>
  <c r="Q873" i="13"/>
  <c r="P873" i="13"/>
  <c r="AB872" i="13"/>
  <c r="F873" i="13"/>
  <c r="J873" i="13"/>
  <c r="L873" i="13" s="1"/>
  <c r="S957" i="16" l="1"/>
  <c r="R957" i="16"/>
  <c r="T957" i="16"/>
  <c r="W957" i="16"/>
  <c r="X957" i="16"/>
  <c r="V957" i="16"/>
  <c r="K873" i="13"/>
  <c r="AA957" i="16" l="1"/>
  <c r="Y957" i="16"/>
  <c r="Z957" i="16"/>
  <c r="M873" i="13"/>
  <c r="N873" i="13"/>
  <c r="O873" i="13" s="1"/>
  <c r="H958" i="16" l="1"/>
  <c r="C958" i="16"/>
  <c r="G958" i="16"/>
  <c r="B958" i="16"/>
  <c r="I958" i="16"/>
  <c r="D958" i="16"/>
  <c r="W873" i="13"/>
  <c r="X873" i="13"/>
  <c r="V873" i="13"/>
  <c r="T873" i="13"/>
  <c r="S873" i="13"/>
  <c r="Z873" i="13" s="1"/>
  <c r="R873" i="13"/>
  <c r="Y873" i="13" s="1"/>
  <c r="E958" i="16" l="1"/>
  <c r="P958" i="16"/>
  <c r="Q958" i="16"/>
  <c r="AB957" i="16"/>
  <c r="J958" i="16"/>
  <c r="L958" i="16" s="1"/>
  <c r="F958" i="16"/>
  <c r="AA873" i="13"/>
  <c r="G874" i="13"/>
  <c r="B874" i="13"/>
  <c r="C874" i="13"/>
  <c r="F874" i="13" s="1"/>
  <c r="H874" i="13"/>
  <c r="K958" i="16" l="1"/>
  <c r="E874" i="13"/>
  <c r="I874" i="13"/>
  <c r="J874" i="13" s="1"/>
  <c r="L874" i="13" s="1"/>
  <c r="D874" i="13"/>
  <c r="M958" i="16" l="1"/>
  <c r="N958" i="16"/>
  <c r="O958" i="16" s="1"/>
  <c r="P874" i="13"/>
  <c r="Q874" i="13"/>
  <c r="K874" i="13"/>
  <c r="AB873" i="13"/>
  <c r="X958" i="16" l="1"/>
  <c r="V958" i="16"/>
  <c r="W958" i="16"/>
  <c r="Z958" i="16" s="1"/>
  <c r="S958" i="16"/>
  <c r="R958" i="16"/>
  <c r="T958" i="16"/>
  <c r="AA958" i="16" s="1"/>
  <c r="N874" i="13"/>
  <c r="O874" i="13" s="1"/>
  <c r="M874" i="13"/>
  <c r="I959" i="16" l="1"/>
  <c r="D959" i="16"/>
  <c r="H959" i="16"/>
  <c r="C959" i="16"/>
  <c r="Y958" i="16"/>
  <c r="X874" i="13"/>
  <c r="V874" i="13"/>
  <c r="Y874" i="13" s="1"/>
  <c r="W874" i="13"/>
  <c r="R874" i="13"/>
  <c r="T874" i="13"/>
  <c r="S874" i="13"/>
  <c r="AA874" i="13" l="1"/>
  <c r="P959" i="16"/>
  <c r="Q959" i="16"/>
  <c r="AB958" i="16"/>
  <c r="B959" i="16"/>
  <c r="G959" i="16"/>
  <c r="Z874" i="13"/>
  <c r="G875" i="13"/>
  <c r="B875" i="13"/>
  <c r="I875" i="13"/>
  <c r="D875" i="13"/>
  <c r="E959" i="16" l="1"/>
  <c r="J959" i="16"/>
  <c r="F959" i="16"/>
  <c r="P875" i="13"/>
  <c r="Q875" i="13"/>
  <c r="AB874" i="13"/>
  <c r="C875" i="13"/>
  <c r="H875" i="13"/>
  <c r="J875" i="13" s="1"/>
  <c r="L959" i="16" l="1"/>
  <c r="K959" i="16"/>
  <c r="L875" i="13"/>
  <c r="K875" i="13"/>
  <c r="F875" i="13"/>
  <c r="E875" i="13"/>
  <c r="N959" i="16" l="1"/>
  <c r="O959" i="16" s="1"/>
  <c r="M959" i="16"/>
  <c r="M875" i="13"/>
  <c r="N875" i="13"/>
  <c r="O875" i="13" s="1"/>
  <c r="S959" i="16" l="1"/>
  <c r="R959" i="16"/>
  <c r="T959" i="16"/>
  <c r="V959" i="16"/>
  <c r="Y959" i="16" s="1"/>
  <c r="W959" i="16"/>
  <c r="Z959" i="16" s="1"/>
  <c r="X959" i="16"/>
  <c r="AA959" i="16" s="1"/>
  <c r="X875" i="13"/>
  <c r="W875" i="13"/>
  <c r="V875" i="13"/>
  <c r="T875" i="13"/>
  <c r="R875" i="13"/>
  <c r="S875" i="13"/>
  <c r="B960" i="16" l="1"/>
  <c r="G960" i="16"/>
  <c r="D960" i="16"/>
  <c r="I960" i="16"/>
  <c r="C960" i="16"/>
  <c r="H960" i="16"/>
  <c r="AA875" i="13"/>
  <c r="Y875" i="13"/>
  <c r="Z875" i="13"/>
  <c r="Q960" i="16" l="1"/>
  <c r="P960" i="16"/>
  <c r="AB959" i="16"/>
  <c r="J960" i="16"/>
  <c r="L960" i="16" s="1"/>
  <c r="F960" i="16"/>
  <c r="E960" i="16"/>
  <c r="H876" i="13"/>
  <c r="C876" i="13"/>
  <c r="G876" i="13"/>
  <c r="B876" i="13"/>
  <c r="I876" i="13"/>
  <c r="D876" i="13"/>
  <c r="K960" i="16" l="1"/>
  <c r="E876" i="13"/>
  <c r="J876" i="13"/>
  <c r="L876" i="13" s="1"/>
  <c r="Q876" i="13"/>
  <c r="P876" i="13"/>
  <c r="AB875" i="13"/>
  <c r="F876" i="13"/>
  <c r="K876" i="13" l="1"/>
  <c r="M960" i="16"/>
  <c r="N960" i="16"/>
  <c r="O960" i="16" s="1"/>
  <c r="N876" i="13"/>
  <c r="O876" i="13" s="1"/>
  <c r="M876" i="13"/>
  <c r="W960" i="16" l="1"/>
  <c r="X960" i="16"/>
  <c r="V960" i="16"/>
  <c r="Y960" i="16" s="1"/>
  <c r="R960" i="16"/>
  <c r="T960" i="16"/>
  <c r="AA960" i="16" s="1"/>
  <c r="S960" i="16"/>
  <c r="Z960" i="16" s="1"/>
  <c r="V876" i="13"/>
  <c r="X876" i="13"/>
  <c r="W876" i="13"/>
  <c r="R876" i="13"/>
  <c r="S876" i="13"/>
  <c r="Z876" i="13" s="1"/>
  <c r="T876" i="13"/>
  <c r="AA876" i="13" s="1"/>
  <c r="H961" i="16" l="1"/>
  <c r="C961" i="16"/>
  <c r="G961" i="16"/>
  <c r="B961" i="16"/>
  <c r="I961" i="16"/>
  <c r="D961" i="16"/>
  <c r="Y876" i="13"/>
  <c r="I877" i="13"/>
  <c r="D877" i="13"/>
  <c r="H877" i="13"/>
  <c r="C877" i="13"/>
  <c r="P961" i="16" l="1"/>
  <c r="Q961" i="16"/>
  <c r="AB960" i="16"/>
  <c r="E961" i="16"/>
  <c r="F961" i="16"/>
  <c r="J961" i="16"/>
  <c r="L961" i="16" s="1"/>
  <c r="Q877" i="13"/>
  <c r="P877" i="13"/>
  <c r="AB876" i="13"/>
  <c r="B877" i="13"/>
  <c r="F877" i="13" s="1"/>
  <c r="G877" i="13"/>
  <c r="K961" i="16" l="1"/>
  <c r="J877" i="13"/>
  <c r="E877" i="13"/>
  <c r="N961" i="16" l="1"/>
  <c r="O961" i="16" s="1"/>
  <c r="M961" i="16"/>
  <c r="L877" i="13"/>
  <c r="K877" i="13"/>
  <c r="T961" i="16" l="1"/>
  <c r="R961" i="16"/>
  <c r="S961" i="16"/>
  <c r="X961" i="16"/>
  <c r="W961" i="16"/>
  <c r="V961" i="16"/>
  <c r="Y961" i="16" s="1"/>
  <c r="M877" i="13"/>
  <c r="N877" i="13"/>
  <c r="O877" i="13" s="1"/>
  <c r="Z961" i="16" l="1"/>
  <c r="B962" i="16"/>
  <c r="G962" i="16"/>
  <c r="AA961" i="16"/>
  <c r="X877" i="13"/>
  <c r="V877" i="13"/>
  <c r="W877" i="13"/>
  <c r="T877" i="13"/>
  <c r="R877" i="13"/>
  <c r="S877" i="13"/>
  <c r="D962" i="16" l="1"/>
  <c r="I962" i="16"/>
  <c r="H962" i="16"/>
  <c r="C962" i="16"/>
  <c r="E962" i="16" s="1"/>
  <c r="AA877" i="13"/>
  <c r="Z877" i="13"/>
  <c r="Y877" i="13"/>
  <c r="F962" i="16" l="1"/>
  <c r="J962" i="16"/>
  <c r="L962" i="16" s="1"/>
  <c r="Q962" i="16"/>
  <c r="P962" i="16"/>
  <c r="AB961" i="16"/>
  <c r="G878" i="13"/>
  <c r="B878" i="13"/>
  <c r="H878" i="13"/>
  <c r="C878" i="13"/>
  <c r="I878" i="13"/>
  <c r="D878" i="13"/>
  <c r="K962" i="16" l="1"/>
  <c r="N962" i="16"/>
  <c r="O962" i="16" s="1"/>
  <c r="M962" i="16"/>
  <c r="F878" i="13"/>
  <c r="P878" i="13"/>
  <c r="Q878" i="13"/>
  <c r="AB877" i="13"/>
  <c r="E878" i="13"/>
  <c r="J878" i="13"/>
  <c r="L878" i="13" s="1"/>
  <c r="T962" i="16" l="1"/>
  <c r="R962" i="16"/>
  <c r="S962" i="16"/>
  <c r="W962" i="16"/>
  <c r="V962" i="16"/>
  <c r="X962" i="16"/>
  <c r="K878" i="13"/>
  <c r="Z962" i="16" l="1"/>
  <c r="Y962" i="16"/>
  <c r="AA962" i="16"/>
  <c r="N878" i="13"/>
  <c r="O878" i="13" s="1"/>
  <c r="M878" i="13"/>
  <c r="B963" i="16" l="1"/>
  <c r="G963" i="16"/>
  <c r="I963" i="16"/>
  <c r="D963" i="16"/>
  <c r="C963" i="16"/>
  <c r="H963" i="16"/>
  <c r="W878" i="13"/>
  <c r="V878" i="13"/>
  <c r="X878" i="13"/>
  <c r="S878" i="13"/>
  <c r="T878" i="13"/>
  <c r="R878" i="13"/>
  <c r="Q963" i="16" l="1"/>
  <c r="P963" i="16"/>
  <c r="K963" i="16"/>
  <c r="AB962" i="16"/>
  <c r="J963" i="16"/>
  <c r="L963" i="16" s="1"/>
  <c r="F963" i="16"/>
  <c r="E963" i="16"/>
  <c r="Y878" i="13"/>
  <c r="G879" i="13" s="1"/>
  <c r="AA878" i="13"/>
  <c r="Z878" i="13"/>
  <c r="B879" i="13"/>
  <c r="D879" i="13"/>
  <c r="I879" i="13"/>
  <c r="N963" i="16" l="1"/>
  <c r="O963" i="16" s="1"/>
  <c r="M963" i="16"/>
  <c r="Q879" i="13"/>
  <c r="P879" i="13"/>
  <c r="AB878" i="13"/>
  <c r="C879" i="13"/>
  <c r="F879" i="13" s="1"/>
  <c r="H879" i="13"/>
  <c r="R963" i="16" l="1"/>
  <c r="T963" i="16"/>
  <c r="S963" i="16"/>
  <c r="W963" i="16"/>
  <c r="Z963" i="16" s="1"/>
  <c r="X963" i="16"/>
  <c r="AA963" i="16" s="1"/>
  <c r="V963" i="16"/>
  <c r="Y963" i="16" s="1"/>
  <c r="E879" i="13"/>
  <c r="J879" i="13"/>
  <c r="H964" i="16" l="1"/>
  <c r="C964" i="16"/>
  <c r="G964" i="16"/>
  <c r="B964" i="16"/>
  <c r="I964" i="16"/>
  <c r="D964" i="16"/>
  <c r="L879" i="13"/>
  <c r="K879" i="13"/>
  <c r="E964" i="16" l="1"/>
  <c r="J964" i="16"/>
  <c r="L964" i="16" s="1"/>
  <c r="K964" i="16"/>
  <c r="P964" i="16"/>
  <c r="Q964" i="16"/>
  <c r="AB963" i="16"/>
  <c r="F964" i="16"/>
  <c r="M879" i="13"/>
  <c r="N879" i="13"/>
  <c r="O879" i="13" s="1"/>
  <c r="M964" i="16" l="1"/>
  <c r="N964" i="16"/>
  <c r="O964" i="16" s="1"/>
  <c r="W879" i="13"/>
  <c r="V879" i="13"/>
  <c r="X879" i="13"/>
  <c r="S879" i="13"/>
  <c r="Z879" i="13" s="1"/>
  <c r="R879" i="13"/>
  <c r="T879" i="13"/>
  <c r="V964" i="16" l="1"/>
  <c r="X964" i="16"/>
  <c r="W964" i="16"/>
  <c r="R964" i="16"/>
  <c r="S964" i="16"/>
  <c r="T964" i="16"/>
  <c r="AA964" i="16" s="1"/>
  <c r="AA879" i="13"/>
  <c r="I880" i="13" s="1"/>
  <c r="C880" i="13"/>
  <c r="H880" i="13"/>
  <c r="D880" i="13"/>
  <c r="Y879" i="13"/>
  <c r="Z964" i="16" l="1"/>
  <c r="D965" i="16"/>
  <c r="I965" i="16"/>
  <c r="Y964" i="16"/>
  <c r="H965" i="16"/>
  <c r="C965" i="16"/>
  <c r="Q880" i="13"/>
  <c r="P880" i="13"/>
  <c r="AB879" i="13"/>
  <c r="G880" i="13"/>
  <c r="B880" i="13"/>
  <c r="B965" i="16" l="1"/>
  <c r="G965" i="16"/>
  <c r="F965" i="16"/>
  <c r="P965" i="16"/>
  <c r="Q965" i="16"/>
  <c r="AB964" i="16"/>
  <c r="E880" i="13"/>
  <c r="J880" i="13"/>
  <c r="F880" i="13"/>
  <c r="J965" i="16" l="1"/>
  <c r="E965" i="16"/>
  <c r="L880" i="13"/>
  <c r="K880" i="13"/>
  <c r="L965" i="16" l="1"/>
  <c r="K965" i="16"/>
  <c r="N880" i="13"/>
  <c r="O880" i="13" s="1"/>
  <c r="M880" i="13"/>
  <c r="M965" i="16" l="1"/>
  <c r="N965" i="16"/>
  <c r="O965" i="16" s="1"/>
  <c r="X880" i="13"/>
  <c r="W880" i="13"/>
  <c r="V880" i="13"/>
  <c r="R880" i="13"/>
  <c r="S880" i="13"/>
  <c r="Z880" i="13" s="1"/>
  <c r="T880" i="13"/>
  <c r="X965" i="16" l="1"/>
  <c r="W965" i="16"/>
  <c r="V965" i="16"/>
  <c r="S965" i="16"/>
  <c r="R965" i="16"/>
  <c r="T965" i="16"/>
  <c r="Y880" i="13"/>
  <c r="B881" i="13" s="1"/>
  <c r="H881" i="13"/>
  <c r="C881" i="13"/>
  <c r="G881" i="13"/>
  <c r="AA880" i="13"/>
  <c r="Z965" i="16" l="1"/>
  <c r="Y965" i="16"/>
  <c r="H966" i="16"/>
  <c r="C966" i="16"/>
  <c r="AA965" i="16"/>
  <c r="E881" i="13"/>
  <c r="F881" i="13"/>
  <c r="I881" i="13"/>
  <c r="D881" i="13"/>
  <c r="D966" i="16" l="1"/>
  <c r="I966" i="16"/>
  <c r="G966" i="16"/>
  <c r="B966" i="16"/>
  <c r="P881" i="13"/>
  <c r="Q881" i="13"/>
  <c r="AB880" i="13"/>
  <c r="J881" i="13"/>
  <c r="L881" i="13" s="1"/>
  <c r="E966" i="16" l="1"/>
  <c r="F966" i="16"/>
  <c r="J966" i="16"/>
  <c r="L966" i="16" s="1"/>
  <c r="P966" i="16"/>
  <c r="Q966" i="16"/>
  <c r="AB965" i="16"/>
  <c r="K881" i="13"/>
  <c r="K966" i="16" l="1"/>
  <c r="M966" i="16"/>
  <c r="N966" i="16"/>
  <c r="O966" i="16" s="1"/>
  <c r="M881" i="13"/>
  <c r="N881" i="13"/>
  <c r="O881" i="13" s="1"/>
  <c r="V966" i="16" l="1"/>
  <c r="X966" i="16"/>
  <c r="W966" i="16"/>
  <c r="R966" i="16"/>
  <c r="Y966" i="16" s="1"/>
  <c r="T966" i="16"/>
  <c r="AA966" i="16" s="1"/>
  <c r="S966" i="16"/>
  <c r="W881" i="13"/>
  <c r="X881" i="13"/>
  <c r="V881" i="13"/>
  <c r="T881" i="13"/>
  <c r="S881" i="13"/>
  <c r="Z881" i="13" s="1"/>
  <c r="R881" i="13"/>
  <c r="G967" i="16" l="1"/>
  <c r="B967" i="16"/>
  <c r="Z966" i="16"/>
  <c r="I967" i="16"/>
  <c r="D967" i="16"/>
  <c r="Y881" i="13"/>
  <c r="G882" i="13" s="1"/>
  <c r="B882" i="13"/>
  <c r="AA881" i="13"/>
  <c r="H882" i="13"/>
  <c r="C882" i="13"/>
  <c r="E882" i="13" l="1"/>
  <c r="H967" i="16"/>
  <c r="C967" i="16"/>
  <c r="Q967" i="16"/>
  <c r="P967" i="16"/>
  <c r="AB966" i="16"/>
  <c r="D882" i="13"/>
  <c r="I882" i="13"/>
  <c r="J882" i="13" s="1"/>
  <c r="L882" i="13" s="1"/>
  <c r="F882" i="13"/>
  <c r="F967" i="16" l="1"/>
  <c r="E967" i="16"/>
  <c r="J967" i="16"/>
  <c r="P882" i="13"/>
  <c r="Q882" i="13"/>
  <c r="K882" i="13"/>
  <c r="AB881" i="13"/>
  <c r="L967" i="16" l="1"/>
  <c r="K967" i="16"/>
  <c r="N882" i="13"/>
  <c r="O882" i="13" s="1"/>
  <c r="M882" i="13"/>
  <c r="N967" i="16" l="1"/>
  <c r="O967" i="16" s="1"/>
  <c r="M967" i="16"/>
  <c r="V882" i="13"/>
  <c r="W882" i="13"/>
  <c r="X882" i="13"/>
  <c r="S882" i="13"/>
  <c r="T882" i="13"/>
  <c r="AA882" i="13" s="1"/>
  <c r="R882" i="13"/>
  <c r="Z882" i="13" l="1"/>
  <c r="R967" i="16"/>
  <c r="S967" i="16"/>
  <c r="T967" i="16"/>
  <c r="W967" i="16"/>
  <c r="X967" i="16"/>
  <c r="AA967" i="16" s="1"/>
  <c r="V967" i="16"/>
  <c r="Y967" i="16" s="1"/>
  <c r="Y882" i="13"/>
  <c r="H883" i="13"/>
  <c r="C883" i="13"/>
  <c r="B883" i="13"/>
  <c r="G883" i="13"/>
  <c r="I883" i="13"/>
  <c r="D883" i="13"/>
  <c r="Z967" i="16" l="1"/>
  <c r="C968" i="16"/>
  <c r="H968" i="16"/>
  <c r="G968" i="16"/>
  <c r="B968" i="16"/>
  <c r="I968" i="16"/>
  <c r="D968" i="16"/>
  <c r="J883" i="13"/>
  <c r="L883" i="13" s="1"/>
  <c r="E883" i="13"/>
  <c r="AB882" i="13"/>
  <c r="P883" i="13"/>
  <c r="Q883" i="13"/>
  <c r="F883" i="13"/>
  <c r="K883" i="13" l="1"/>
  <c r="E968" i="16"/>
  <c r="J968" i="16"/>
  <c r="L968" i="16" s="1"/>
  <c r="P968" i="16"/>
  <c r="Q968" i="16"/>
  <c r="AB967" i="16"/>
  <c r="F968" i="16"/>
  <c r="M883" i="13"/>
  <c r="N883" i="13"/>
  <c r="O883" i="13" s="1"/>
  <c r="K968" i="16" l="1"/>
  <c r="M968" i="16"/>
  <c r="N968" i="16"/>
  <c r="O968" i="16" s="1"/>
  <c r="X883" i="13"/>
  <c r="V883" i="13"/>
  <c r="W883" i="13"/>
  <c r="S883" i="13"/>
  <c r="T883" i="13"/>
  <c r="R883" i="13"/>
  <c r="W968" i="16" l="1"/>
  <c r="V968" i="16"/>
  <c r="X968" i="16"/>
  <c r="T968" i="16"/>
  <c r="R968" i="16"/>
  <c r="S968" i="16"/>
  <c r="Z968" i="16" s="1"/>
  <c r="AA883" i="13"/>
  <c r="D884" i="13" s="1"/>
  <c r="Z883" i="13"/>
  <c r="Y883" i="13"/>
  <c r="Y968" i="16" l="1"/>
  <c r="I884" i="13"/>
  <c r="AA968" i="16"/>
  <c r="B969" i="16"/>
  <c r="G969" i="16"/>
  <c r="H969" i="16"/>
  <c r="C969" i="16"/>
  <c r="P884" i="13"/>
  <c r="Q884" i="13"/>
  <c r="AB883" i="13"/>
  <c r="G884" i="13"/>
  <c r="B884" i="13"/>
  <c r="C884" i="13"/>
  <c r="H884" i="13"/>
  <c r="E969" i="16" l="1"/>
  <c r="F969" i="16"/>
  <c r="D969" i="16"/>
  <c r="I969" i="16"/>
  <c r="E884" i="13"/>
  <c r="J884" i="13"/>
  <c r="F884" i="13"/>
  <c r="J969" i="16" l="1"/>
  <c r="L969" i="16" s="1"/>
  <c r="K969" i="16"/>
  <c r="Q969" i="16"/>
  <c r="P969" i="16"/>
  <c r="AB968" i="16"/>
  <c r="L884" i="13"/>
  <c r="K884" i="13"/>
  <c r="N969" i="16" l="1"/>
  <c r="O969" i="16" s="1"/>
  <c r="M969" i="16"/>
  <c r="N884" i="13"/>
  <c r="O884" i="13" s="1"/>
  <c r="M884" i="13"/>
  <c r="T969" i="16" l="1"/>
  <c r="R969" i="16"/>
  <c r="S969" i="16"/>
  <c r="V969" i="16"/>
  <c r="Y969" i="16" s="1"/>
  <c r="W969" i="16"/>
  <c r="X969" i="16"/>
  <c r="AA969" i="16" s="1"/>
  <c r="V884" i="13"/>
  <c r="X884" i="13"/>
  <c r="W884" i="13"/>
  <c r="R884" i="13"/>
  <c r="S884" i="13"/>
  <c r="Z884" i="13" s="1"/>
  <c r="T884" i="13"/>
  <c r="AA884" i="13" l="1"/>
  <c r="Z969" i="16"/>
  <c r="G970" i="16"/>
  <c r="B970" i="16"/>
  <c r="I970" i="16"/>
  <c r="D970" i="16"/>
  <c r="H970" i="16"/>
  <c r="C970" i="16"/>
  <c r="C885" i="13"/>
  <c r="H885" i="13"/>
  <c r="Y884" i="13"/>
  <c r="I885" i="13"/>
  <c r="D885" i="13"/>
  <c r="Q970" i="16" l="1"/>
  <c r="P970" i="16"/>
  <c r="AB969" i="16"/>
  <c r="E970" i="16"/>
  <c r="F970" i="16"/>
  <c r="J970" i="16"/>
  <c r="L970" i="16" s="1"/>
  <c r="G885" i="13"/>
  <c r="J885" i="13" s="1"/>
  <c r="L885" i="13" s="1"/>
  <c r="B885" i="13"/>
  <c r="F885" i="13" s="1"/>
  <c r="Q885" i="13"/>
  <c r="P885" i="13"/>
  <c r="AB884" i="13"/>
  <c r="K970" i="16" l="1"/>
  <c r="K885" i="13"/>
  <c r="M885" i="13" s="1"/>
  <c r="E885" i="13"/>
  <c r="M970" i="16" l="1"/>
  <c r="N970" i="16"/>
  <c r="O970" i="16" s="1"/>
  <c r="N885" i="13"/>
  <c r="O885" i="13" s="1"/>
  <c r="W885" i="13" s="1"/>
  <c r="S885" i="13"/>
  <c r="R885" i="13"/>
  <c r="T885" i="13"/>
  <c r="X970" i="16" l="1"/>
  <c r="V970" i="16"/>
  <c r="W970" i="16"/>
  <c r="S970" i="16"/>
  <c r="R970" i="16"/>
  <c r="Y970" i="16" s="1"/>
  <c r="T970" i="16"/>
  <c r="X885" i="13"/>
  <c r="AA885" i="13" s="1"/>
  <c r="V885" i="13"/>
  <c r="Y885" i="13" s="1"/>
  <c r="Z885" i="13"/>
  <c r="Z970" i="16" l="1"/>
  <c r="B971" i="16"/>
  <c r="G971" i="16"/>
  <c r="C971" i="16"/>
  <c r="H971" i="16"/>
  <c r="AA970" i="16"/>
  <c r="G886" i="13"/>
  <c r="B886" i="13"/>
  <c r="D886" i="13"/>
  <c r="I886" i="13"/>
  <c r="C886" i="13"/>
  <c r="H886" i="13"/>
  <c r="F971" i="16" l="1"/>
  <c r="I971" i="16"/>
  <c r="J971" i="16" s="1"/>
  <c r="L971" i="16" s="1"/>
  <c r="D971" i="16"/>
  <c r="E971" i="16"/>
  <c r="Q886" i="13"/>
  <c r="P886" i="13"/>
  <c r="AB885" i="13"/>
  <c r="F886" i="13"/>
  <c r="E886" i="13"/>
  <c r="J886" i="13"/>
  <c r="L886" i="13" s="1"/>
  <c r="P971" i="16" l="1"/>
  <c r="K971" i="16"/>
  <c r="Q971" i="16"/>
  <c r="AB970" i="16"/>
  <c r="K886" i="13"/>
  <c r="M971" i="16" l="1"/>
  <c r="N971" i="16"/>
  <c r="O971" i="16" s="1"/>
  <c r="N886" i="13"/>
  <c r="O886" i="13" s="1"/>
  <c r="M886" i="13"/>
  <c r="W971" i="16" l="1"/>
  <c r="V971" i="16"/>
  <c r="X971" i="16"/>
  <c r="R971" i="16"/>
  <c r="T971" i="16"/>
  <c r="S971" i="16"/>
  <c r="Z971" i="16" s="1"/>
  <c r="V886" i="13"/>
  <c r="X886" i="13"/>
  <c r="W886" i="13"/>
  <c r="S886" i="13"/>
  <c r="R886" i="13"/>
  <c r="Y886" i="13" s="1"/>
  <c r="T886" i="13"/>
  <c r="Z886" i="13" l="1"/>
  <c r="AA971" i="16"/>
  <c r="Y971" i="16"/>
  <c r="H972" i="16"/>
  <c r="C972" i="16"/>
  <c r="I972" i="16"/>
  <c r="D972" i="16"/>
  <c r="H887" i="13"/>
  <c r="C887" i="13"/>
  <c r="AA886" i="13"/>
  <c r="G887" i="13"/>
  <c r="B887" i="13"/>
  <c r="P972" i="16" l="1"/>
  <c r="Q972" i="16"/>
  <c r="AB971" i="16"/>
  <c r="G972" i="16"/>
  <c r="B972" i="16"/>
  <c r="I887" i="13"/>
  <c r="J887" i="13" s="1"/>
  <c r="L887" i="13" s="1"/>
  <c r="D887" i="13"/>
  <c r="F887" i="13"/>
  <c r="E887" i="13"/>
  <c r="E972" i="16" l="1"/>
  <c r="J972" i="16"/>
  <c r="F972" i="16"/>
  <c r="P887" i="13"/>
  <c r="Q887" i="13"/>
  <c r="K887" i="13"/>
  <c r="AB886" i="13"/>
  <c r="L972" i="16" l="1"/>
  <c r="K972" i="16"/>
  <c r="M887" i="13"/>
  <c r="N887" i="13"/>
  <c r="O887" i="13" s="1"/>
  <c r="N972" i="16" l="1"/>
  <c r="O972" i="16" s="1"/>
  <c r="M972" i="16"/>
  <c r="W887" i="13"/>
  <c r="V887" i="13"/>
  <c r="X887" i="13"/>
  <c r="T887" i="13"/>
  <c r="R887" i="13"/>
  <c r="S887" i="13"/>
  <c r="Z887" i="13" s="1"/>
  <c r="T972" i="16" l="1"/>
  <c r="S972" i="16"/>
  <c r="R972" i="16"/>
  <c r="W972" i="16"/>
  <c r="V972" i="16"/>
  <c r="X972" i="16"/>
  <c r="Y887" i="13"/>
  <c r="AA887" i="13"/>
  <c r="H888" i="13"/>
  <c r="C888" i="13"/>
  <c r="G888" i="13"/>
  <c r="B888" i="13"/>
  <c r="Y972" i="16" l="1"/>
  <c r="Z972" i="16"/>
  <c r="AA972" i="16"/>
  <c r="F888" i="13"/>
  <c r="E888" i="13"/>
  <c r="I888" i="13"/>
  <c r="D888" i="13"/>
  <c r="I973" i="16" l="1"/>
  <c r="D973" i="16"/>
  <c r="C973" i="16"/>
  <c r="H973" i="16"/>
  <c r="G973" i="16"/>
  <c r="B973" i="16"/>
  <c r="P888" i="13"/>
  <c r="Q888" i="13"/>
  <c r="AB887" i="13"/>
  <c r="J888" i="13"/>
  <c r="L888" i="13" s="1"/>
  <c r="F973" i="16" l="1"/>
  <c r="E973" i="16"/>
  <c r="Q973" i="16"/>
  <c r="P973" i="16"/>
  <c r="AB972" i="16"/>
  <c r="J973" i="16"/>
  <c r="L973" i="16" s="1"/>
  <c r="K888" i="13"/>
  <c r="K973" i="16" l="1"/>
  <c r="N888" i="13"/>
  <c r="O888" i="13" s="1"/>
  <c r="M888" i="13"/>
  <c r="N973" i="16" l="1"/>
  <c r="O973" i="16" s="1"/>
  <c r="M973" i="16"/>
  <c r="X888" i="13"/>
  <c r="W888" i="13"/>
  <c r="V888" i="13"/>
  <c r="S888" i="13"/>
  <c r="T888" i="13"/>
  <c r="AA888" i="13" s="1"/>
  <c r="R888" i="13"/>
  <c r="Y888" i="13" s="1"/>
  <c r="T973" i="16" l="1"/>
  <c r="R973" i="16"/>
  <c r="S973" i="16"/>
  <c r="X973" i="16"/>
  <c r="AA973" i="16" s="1"/>
  <c r="W973" i="16"/>
  <c r="V973" i="16"/>
  <c r="Z888" i="13"/>
  <c r="G889" i="13"/>
  <c r="B889" i="13"/>
  <c r="I889" i="13"/>
  <c r="D889" i="13"/>
  <c r="Z973" i="16" l="1"/>
  <c r="D974" i="16"/>
  <c r="I974" i="16"/>
  <c r="Y973" i="16"/>
  <c r="H974" i="16"/>
  <c r="C974" i="16"/>
  <c r="Q889" i="13"/>
  <c r="P889" i="13"/>
  <c r="AB888" i="13"/>
  <c r="H889" i="13"/>
  <c r="C889" i="13"/>
  <c r="B974" i="16" l="1"/>
  <c r="G974" i="16"/>
  <c r="P974" i="16"/>
  <c r="Q974" i="16"/>
  <c r="AB973" i="16"/>
  <c r="F889" i="13"/>
  <c r="J889" i="13"/>
  <c r="E889" i="13"/>
  <c r="E974" i="16" l="1"/>
  <c r="F974" i="16"/>
  <c r="J974" i="16"/>
  <c r="L889" i="13"/>
  <c r="K889" i="13"/>
  <c r="L974" i="16" l="1"/>
  <c r="K974" i="16"/>
  <c r="M889" i="13"/>
  <c r="N889" i="13"/>
  <c r="O889" i="13" s="1"/>
  <c r="M974" i="16" l="1"/>
  <c r="N974" i="16"/>
  <c r="O974" i="16" s="1"/>
  <c r="X889" i="13"/>
  <c r="V889" i="13"/>
  <c r="W889" i="13"/>
  <c r="R889" i="13"/>
  <c r="S889" i="13"/>
  <c r="Z889" i="13" s="1"/>
  <c r="T889" i="13"/>
  <c r="AA889" i="13" s="1"/>
  <c r="V974" i="16" l="1"/>
  <c r="X974" i="16"/>
  <c r="W974" i="16"/>
  <c r="R974" i="16"/>
  <c r="S974" i="16"/>
  <c r="T974" i="16"/>
  <c r="AA974" i="16" s="1"/>
  <c r="Y889" i="13"/>
  <c r="G890" i="13" s="1"/>
  <c r="I890" i="13"/>
  <c r="D890" i="13"/>
  <c r="C890" i="13"/>
  <c r="H890" i="13"/>
  <c r="B890" i="13" l="1"/>
  <c r="I975" i="16"/>
  <c r="D975" i="16"/>
  <c r="Y974" i="16"/>
  <c r="Z974" i="16"/>
  <c r="Q890" i="13"/>
  <c r="P890" i="13"/>
  <c r="AB889" i="13"/>
  <c r="J890" i="13"/>
  <c r="L890" i="13" s="1"/>
  <c r="F890" i="13"/>
  <c r="E890" i="13"/>
  <c r="H975" i="16" l="1"/>
  <c r="C975" i="16"/>
  <c r="G975" i="16"/>
  <c r="B975" i="16"/>
  <c r="Q975" i="16"/>
  <c r="P975" i="16"/>
  <c r="AB974" i="16"/>
  <c r="K890" i="13"/>
  <c r="E975" i="16" l="1"/>
  <c r="J975" i="16"/>
  <c r="F975" i="16"/>
  <c r="N890" i="13"/>
  <c r="O890" i="13" s="1"/>
  <c r="M890" i="13"/>
  <c r="L975" i="16" l="1"/>
  <c r="K975" i="16"/>
  <c r="V890" i="13"/>
  <c r="X890" i="13"/>
  <c r="W890" i="13"/>
  <c r="T890" i="13"/>
  <c r="R890" i="13"/>
  <c r="Y890" i="13" s="1"/>
  <c r="S890" i="13"/>
  <c r="Z890" i="13" s="1"/>
  <c r="N975" i="16" l="1"/>
  <c r="O975" i="16" s="1"/>
  <c r="M975" i="16"/>
  <c r="C891" i="13"/>
  <c r="H891" i="13"/>
  <c r="AA890" i="13"/>
  <c r="G891" i="13"/>
  <c r="B891" i="13"/>
  <c r="X975" i="16" l="1"/>
  <c r="V975" i="16"/>
  <c r="W975" i="16"/>
  <c r="S975" i="16"/>
  <c r="T975" i="16"/>
  <c r="R975" i="16"/>
  <c r="D891" i="13"/>
  <c r="I891" i="13"/>
  <c r="E891" i="13"/>
  <c r="F891" i="13"/>
  <c r="Z975" i="16" l="1"/>
  <c r="Y975" i="16"/>
  <c r="AA975" i="16"/>
  <c r="P891" i="13"/>
  <c r="Q891" i="13"/>
  <c r="AB890" i="13"/>
  <c r="J891" i="13"/>
  <c r="L891" i="13" s="1"/>
  <c r="I976" i="16" l="1"/>
  <c r="D976" i="16"/>
  <c r="B976" i="16"/>
  <c r="G976" i="16"/>
  <c r="H976" i="16"/>
  <c r="C976" i="16"/>
  <c r="K891" i="13"/>
  <c r="F976" i="16" l="1"/>
  <c r="J976" i="16"/>
  <c r="L976" i="16" s="1"/>
  <c r="E976" i="16"/>
  <c r="P976" i="16"/>
  <c r="Q976" i="16"/>
  <c r="K976" i="16"/>
  <c r="AB975" i="16"/>
  <c r="M891" i="13"/>
  <c r="N891" i="13"/>
  <c r="O891" i="13" s="1"/>
  <c r="M976" i="16" l="1"/>
  <c r="N976" i="16"/>
  <c r="O976" i="16" s="1"/>
  <c r="V891" i="13"/>
  <c r="X891" i="13"/>
  <c r="W891" i="13"/>
  <c r="T891" i="13"/>
  <c r="R891" i="13"/>
  <c r="Y891" i="13" s="1"/>
  <c r="S891" i="13"/>
  <c r="Z891" i="13" s="1"/>
  <c r="W976" i="16" l="1"/>
  <c r="V976" i="16"/>
  <c r="X976" i="16"/>
  <c r="R976" i="16"/>
  <c r="T976" i="16"/>
  <c r="S976" i="16"/>
  <c r="Z976" i="16" s="1"/>
  <c r="AA891" i="13"/>
  <c r="H892" i="13"/>
  <c r="C892" i="13"/>
  <c r="G892" i="13"/>
  <c r="B892" i="13"/>
  <c r="AA976" i="16" l="1"/>
  <c r="C977" i="16"/>
  <c r="H977" i="16"/>
  <c r="Y976" i="16"/>
  <c r="D977" i="16"/>
  <c r="I977" i="16"/>
  <c r="F892" i="13"/>
  <c r="E892" i="13"/>
  <c r="I892" i="13"/>
  <c r="D892" i="13"/>
  <c r="P977" i="16" l="1"/>
  <c r="Q977" i="16"/>
  <c r="AB976" i="16"/>
  <c r="B977" i="16"/>
  <c r="G977" i="16"/>
  <c r="Q892" i="13"/>
  <c r="P892" i="13"/>
  <c r="AB891" i="13"/>
  <c r="J892" i="13"/>
  <c r="L892" i="13" s="1"/>
  <c r="E977" i="16" l="1"/>
  <c r="F977" i="16"/>
  <c r="J977" i="16"/>
  <c r="K892" i="13"/>
  <c r="L977" i="16" l="1"/>
  <c r="K977" i="16"/>
  <c r="N892" i="13"/>
  <c r="O892" i="13" s="1"/>
  <c r="M892" i="13"/>
  <c r="N977" i="16" l="1"/>
  <c r="O977" i="16" s="1"/>
  <c r="M977" i="16"/>
  <c r="R892" i="13"/>
  <c r="S892" i="13"/>
  <c r="T892" i="13"/>
  <c r="X892" i="13"/>
  <c r="V892" i="13"/>
  <c r="W892" i="13"/>
  <c r="S977" i="16" l="1"/>
  <c r="T977" i="16"/>
  <c r="R977" i="16"/>
  <c r="V977" i="16"/>
  <c r="W977" i="16"/>
  <c r="X977" i="16"/>
  <c r="AA892" i="13"/>
  <c r="Z892" i="13"/>
  <c r="Y892" i="13"/>
  <c r="Y977" i="16" l="1"/>
  <c r="AA977" i="16"/>
  <c r="Z977" i="16"/>
  <c r="G893" i="13"/>
  <c r="B893" i="13"/>
  <c r="C893" i="13"/>
  <c r="H893" i="13"/>
  <c r="I893" i="13"/>
  <c r="D893" i="13"/>
  <c r="H978" i="16" l="1"/>
  <c r="C978" i="16"/>
  <c r="I978" i="16"/>
  <c r="D978" i="16"/>
  <c r="G978" i="16"/>
  <c r="B978" i="16"/>
  <c r="F893" i="13"/>
  <c r="Q893" i="13"/>
  <c r="P893" i="13"/>
  <c r="AB892" i="13"/>
  <c r="E893" i="13"/>
  <c r="J893" i="13"/>
  <c r="L893" i="13" s="1"/>
  <c r="P978" i="16" l="1"/>
  <c r="Q978" i="16"/>
  <c r="AB977" i="16"/>
  <c r="F978" i="16"/>
  <c r="E978" i="16"/>
  <c r="J978" i="16"/>
  <c r="L978" i="16" s="1"/>
  <c r="K893" i="13"/>
  <c r="K978" i="16" l="1"/>
  <c r="N893" i="13"/>
  <c r="O893" i="13" s="1"/>
  <c r="M893" i="13"/>
  <c r="M978" i="16" l="1"/>
  <c r="N978" i="16"/>
  <c r="O978" i="16" s="1"/>
  <c r="V893" i="13"/>
  <c r="X893" i="13"/>
  <c r="W893" i="13"/>
  <c r="R893" i="13"/>
  <c r="S893" i="13"/>
  <c r="T893" i="13"/>
  <c r="W978" i="16" l="1"/>
  <c r="X978" i="16"/>
  <c r="V978" i="16"/>
  <c r="T978" i="16"/>
  <c r="R978" i="16"/>
  <c r="S978" i="16"/>
  <c r="Z978" i="16" s="1"/>
  <c r="Y893" i="13"/>
  <c r="Z893" i="13"/>
  <c r="AA893" i="13"/>
  <c r="Y978" i="16" l="1"/>
  <c r="AA978" i="16"/>
  <c r="C979" i="16"/>
  <c r="H979" i="16"/>
  <c r="G979" i="16"/>
  <c r="B979" i="16"/>
  <c r="D894" i="13"/>
  <c r="I894" i="13"/>
  <c r="C894" i="13"/>
  <c r="H894" i="13"/>
  <c r="G894" i="13"/>
  <c r="J894" i="13" s="1"/>
  <c r="L894" i="13" s="1"/>
  <c r="B894" i="13"/>
  <c r="F979" i="16" l="1"/>
  <c r="E979" i="16"/>
  <c r="I979" i="16"/>
  <c r="D979" i="16"/>
  <c r="Q894" i="13"/>
  <c r="P894" i="13"/>
  <c r="K894" i="13"/>
  <c r="AB893" i="13"/>
  <c r="F894" i="13"/>
  <c r="E894" i="13"/>
  <c r="P979" i="16" l="1"/>
  <c r="Q979" i="16"/>
  <c r="AB978" i="16"/>
  <c r="J979" i="16"/>
  <c r="L979" i="16" s="1"/>
  <c r="N894" i="13"/>
  <c r="O894" i="13" s="1"/>
  <c r="M894" i="13"/>
  <c r="K979" i="16" l="1"/>
  <c r="X894" i="13"/>
  <c r="V894" i="13"/>
  <c r="W894" i="13"/>
  <c r="S894" i="13"/>
  <c r="T894" i="13"/>
  <c r="AA894" i="13" s="1"/>
  <c r="R894" i="13"/>
  <c r="N979" i="16" l="1"/>
  <c r="O979" i="16" s="1"/>
  <c r="M979" i="16"/>
  <c r="Y894" i="13"/>
  <c r="G895" i="13" s="1"/>
  <c r="Z894" i="13"/>
  <c r="B895" i="13"/>
  <c r="I895" i="13"/>
  <c r="D895" i="13"/>
  <c r="S979" i="16" l="1"/>
  <c r="T979" i="16"/>
  <c r="R979" i="16"/>
  <c r="X979" i="16"/>
  <c r="AA979" i="16" s="1"/>
  <c r="W979" i="16"/>
  <c r="Z979" i="16" s="1"/>
  <c r="V979" i="16"/>
  <c r="Y979" i="16" s="1"/>
  <c r="Q895" i="13"/>
  <c r="P895" i="13"/>
  <c r="AB894" i="13"/>
  <c r="H895" i="13"/>
  <c r="J895" i="13" s="1"/>
  <c r="C895" i="13"/>
  <c r="E895" i="13" s="1"/>
  <c r="I980" i="16" l="1"/>
  <c r="D980" i="16"/>
  <c r="G980" i="16"/>
  <c r="B980" i="16"/>
  <c r="C980" i="16"/>
  <c r="H980" i="16"/>
  <c r="L895" i="13"/>
  <c r="K895" i="13"/>
  <c r="F895" i="13"/>
  <c r="E980" i="16" l="1"/>
  <c r="J980" i="16"/>
  <c r="L980" i="16" s="1"/>
  <c r="P980" i="16"/>
  <c r="Q980" i="16"/>
  <c r="AB979" i="16"/>
  <c r="F980" i="16"/>
  <c r="N895" i="13"/>
  <c r="O895" i="13" s="1"/>
  <c r="M895" i="13"/>
  <c r="K980" i="16" l="1"/>
  <c r="N980" i="16"/>
  <c r="O980" i="16" s="1"/>
  <c r="M980" i="16"/>
  <c r="W895" i="13"/>
  <c r="X895" i="13"/>
  <c r="V895" i="13"/>
  <c r="T895" i="13"/>
  <c r="S895" i="13"/>
  <c r="Z895" i="13" s="1"/>
  <c r="R895" i="13"/>
  <c r="Y895" i="13" l="1"/>
  <c r="S980" i="16"/>
  <c r="R980" i="16"/>
  <c r="T980" i="16"/>
  <c r="V980" i="16"/>
  <c r="X980" i="16"/>
  <c r="W980" i="16"/>
  <c r="AA895" i="13"/>
  <c r="G896" i="13"/>
  <c r="B896" i="13"/>
  <c r="H896" i="13"/>
  <c r="C896" i="13"/>
  <c r="AA980" i="16" l="1"/>
  <c r="Y980" i="16"/>
  <c r="Z980" i="16"/>
  <c r="E896" i="13"/>
  <c r="F896" i="13"/>
  <c r="I896" i="13"/>
  <c r="D896" i="13"/>
  <c r="B981" i="16" l="1"/>
  <c r="G981" i="16"/>
  <c r="H981" i="16"/>
  <c r="C981" i="16"/>
  <c r="D981" i="16"/>
  <c r="I981" i="16"/>
  <c r="J896" i="13"/>
  <c r="L896" i="13" s="1"/>
  <c r="Q896" i="13"/>
  <c r="P896" i="13"/>
  <c r="AB895" i="13"/>
  <c r="F981" i="16" l="1"/>
  <c r="J981" i="16"/>
  <c r="L981" i="16" s="1"/>
  <c r="P981" i="16"/>
  <c r="Q981" i="16"/>
  <c r="K981" i="16"/>
  <c r="AB980" i="16"/>
  <c r="E981" i="16"/>
  <c r="K896" i="13"/>
  <c r="N981" i="16" l="1"/>
  <c r="O981" i="16" s="1"/>
  <c r="M981" i="16"/>
  <c r="N896" i="13"/>
  <c r="O896" i="13" s="1"/>
  <c r="M896" i="13"/>
  <c r="S981" i="16" l="1"/>
  <c r="R981" i="16"/>
  <c r="T981" i="16"/>
  <c r="X981" i="16"/>
  <c r="W981" i="16"/>
  <c r="V981" i="16"/>
  <c r="V896" i="13"/>
  <c r="X896" i="13"/>
  <c r="W896" i="13"/>
  <c r="T896" i="13"/>
  <c r="S896" i="13"/>
  <c r="Z896" i="13" s="1"/>
  <c r="R896" i="13"/>
  <c r="Y896" i="13" s="1"/>
  <c r="AA981" i="16" l="1"/>
  <c r="Y981" i="16"/>
  <c r="Z981" i="16"/>
  <c r="G897" i="13"/>
  <c r="B897" i="13"/>
  <c r="AA896" i="13"/>
  <c r="H897" i="13"/>
  <c r="C897" i="13"/>
  <c r="C982" i="16" l="1"/>
  <c r="H982" i="16"/>
  <c r="G982" i="16"/>
  <c r="B982" i="16"/>
  <c r="D982" i="16"/>
  <c r="I982" i="16"/>
  <c r="I897" i="13"/>
  <c r="D897" i="13"/>
  <c r="E897" i="13"/>
  <c r="F897" i="13"/>
  <c r="J897" i="13"/>
  <c r="L897" i="13" s="1"/>
  <c r="E982" i="16" l="1"/>
  <c r="J982" i="16"/>
  <c r="L982" i="16" s="1"/>
  <c r="P982" i="16"/>
  <c r="Q982" i="16"/>
  <c r="AB981" i="16"/>
  <c r="F982" i="16"/>
  <c r="P897" i="13"/>
  <c r="Q897" i="13"/>
  <c r="K897" i="13"/>
  <c r="AB896" i="13"/>
  <c r="K982" i="16" l="1"/>
  <c r="M982" i="16"/>
  <c r="N982" i="16"/>
  <c r="O982" i="16" s="1"/>
  <c r="N897" i="13"/>
  <c r="O897" i="13" s="1"/>
  <c r="M897" i="13"/>
  <c r="W982" i="16" l="1"/>
  <c r="V982" i="16"/>
  <c r="X982" i="16"/>
  <c r="T982" i="16"/>
  <c r="S982" i="16"/>
  <c r="Z982" i="16" s="1"/>
  <c r="R982" i="16"/>
  <c r="Y982" i="16" s="1"/>
  <c r="X897" i="13"/>
  <c r="V897" i="13"/>
  <c r="W897" i="13"/>
  <c r="T897" i="13"/>
  <c r="R897" i="13"/>
  <c r="S897" i="13"/>
  <c r="AA982" i="16" l="1"/>
  <c r="B983" i="16"/>
  <c r="G983" i="16"/>
  <c r="H983" i="16"/>
  <c r="C983" i="16"/>
  <c r="AA897" i="13"/>
  <c r="Z897" i="13"/>
  <c r="Y897" i="13"/>
  <c r="E983" i="16" l="1"/>
  <c r="F983" i="16"/>
  <c r="I983" i="16"/>
  <c r="D983" i="16"/>
  <c r="B898" i="13"/>
  <c r="G898" i="13"/>
  <c r="H898" i="13"/>
  <c r="C898" i="13"/>
  <c r="I898" i="13"/>
  <c r="D898" i="13"/>
  <c r="J898" i="13" l="1"/>
  <c r="L898" i="13" s="1"/>
  <c r="P983" i="16"/>
  <c r="Q983" i="16"/>
  <c r="AB982" i="16"/>
  <c r="J983" i="16"/>
  <c r="L983" i="16" s="1"/>
  <c r="F898" i="13"/>
  <c r="P898" i="13"/>
  <c r="Q898" i="13"/>
  <c r="K898" i="13"/>
  <c r="AB897" i="13"/>
  <c r="E898" i="13"/>
  <c r="K983" i="16" l="1"/>
  <c r="N898" i="13"/>
  <c r="O898" i="13" s="1"/>
  <c r="M898" i="13"/>
  <c r="N983" i="16" l="1"/>
  <c r="O983" i="16" s="1"/>
  <c r="M983" i="16"/>
  <c r="V898" i="13"/>
  <c r="W898" i="13"/>
  <c r="X898" i="13"/>
  <c r="R898" i="13"/>
  <c r="T898" i="13"/>
  <c r="S898" i="13"/>
  <c r="R983" i="16" l="1"/>
  <c r="T983" i="16"/>
  <c r="S983" i="16"/>
  <c r="V983" i="16"/>
  <c r="Y983" i="16" s="1"/>
  <c r="W983" i="16"/>
  <c r="X983" i="16"/>
  <c r="AA983" i="16" s="1"/>
  <c r="Y898" i="13"/>
  <c r="AA898" i="13"/>
  <c r="Z898" i="13"/>
  <c r="G984" i="16" l="1"/>
  <c r="B984" i="16"/>
  <c r="Z983" i="16"/>
  <c r="D984" i="16"/>
  <c r="I984" i="16"/>
  <c r="H899" i="13"/>
  <c r="C899" i="13"/>
  <c r="D899" i="13"/>
  <c r="I899" i="13"/>
  <c r="G899" i="13"/>
  <c r="B899" i="13"/>
  <c r="P984" i="16" l="1"/>
  <c r="Q984" i="16"/>
  <c r="AB983" i="16"/>
  <c r="H984" i="16"/>
  <c r="J984" i="16" s="1"/>
  <c r="L984" i="16" s="1"/>
  <c r="C984" i="16"/>
  <c r="Q899" i="13"/>
  <c r="P899" i="13"/>
  <c r="AB898" i="13"/>
  <c r="E899" i="13"/>
  <c r="F899" i="13"/>
  <c r="J899" i="13"/>
  <c r="L899" i="13" s="1"/>
  <c r="F984" i="16" l="1"/>
  <c r="K984" i="16"/>
  <c r="E984" i="16"/>
  <c r="K899" i="13"/>
  <c r="M984" i="16" l="1"/>
  <c r="N984" i="16"/>
  <c r="O984" i="16" s="1"/>
  <c r="N899" i="13"/>
  <c r="O899" i="13" s="1"/>
  <c r="M899" i="13"/>
  <c r="T984" i="16" l="1"/>
  <c r="R984" i="16"/>
  <c r="S984" i="16"/>
  <c r="W984" i="16"/>
  <c r="V984" i="16"/>
  <c r="X984" i="16"/>
  <c r="W899" i="13"/>
  <c r="V899" i="13"/>
  <c r="X899" i="13"/>
  <c r="S899" i="13"/>
  <c r="T899" i="13"/>
  <c r="AA899" i="13" s="1"/>
  <c r="R899" i="13"/>
  <c r="Y899" i="13" l="1"/>
  <c r="Z984" i="16"/>
  <c r="Y984" i="16"/>
  <c r="AA984" i="16"/>
  <c r="Z899" i="13"/>
  <c r="B900" i="13"/>
  <c r="G900" i="13"/>
  <c r="I900" i="13"/>
  <c r="D900" i="13"/>
  <c r="I985" i="16" l="1"/>
  <c r="D985" i="16"/>
  <c r="G985" i="16"/>
  <c r="B985" i="16"/>
  <c r="H985" i="16"/>
  <c r="C985" i="16"/>
  <c r="P900" i="13"/>
  <c r="Q900" i="13"/>
  <c r="AB899" i="13"/>
  <c r="H900" i="13"/>
  <c r="J900" i="13" s="1"/>
  <c r="C900" i="13"/>
  <c r="E985" i="16" l="1"/>
  <c r="J985" i="16"/>
  <c r="L985" i="16" s="1"/>
  <c r="F985" i="16"/>
  <c r="Q985" i="16"/>
  <c r="P985" i="16"/>
  <c r="AB984" i="16"/>
  <c r="L900" i="13"/>
  <c r="K900" i="13"/>
  <c r="F900" i="13"/>
  <c r="E900" i="13"/>
  <c r="K985" i="16" l="1"/>
  <c r="M985" i="16"/>
  <c r="N985" i="16"/>
  <c r="O985" i="16" s="1"/>
  <c r="N900" i="13"/>
  <c r="O900" i="13" s="1"/>
  <c r="M900" i="13"/>
  <c r="X985" i="16" l="1"/>
  <c r="V985" i="16"/>
  <c r="W985" i="16"/>
  <c r="T985" i="16"/>
  <c r="AA985" i="16" s="1"/>
  <c r="S985" i="16"/>
  <c r="R985" i="16"/>
  <c r="V900" i="13"/>
  <c r="W900" i="13"/>
  <c r="X900" i="13"/>
  <c r="T900" i="13"/>
  <c r="R900" i="13"/>
  <c r="S900" i="13"/>
  <c r="Z900" i="13" s="1"/>
  <c r="Y900" i="13" l="1"/>
  <c r="D986" i="16"/>
  <c r="I986" i="16"/>
  <c r="Y985" i="16"/>
  <c r="Z985" i="16"/>
  <c r="AA900" i="13"/>
  <c r="H901" i="13"/>
  <c r="C901" i="13"/>
  <c r="B901" i="13"/>
  <c r="G901" i="13"/>
  <c r="H986" i="16" l="1"/>
  <c r="C986" i="16"/>
  <c r="B986" i="16"/>
  <c r="G986" i="16"/>
  <c r="P986" i="16"/>
  <c r="Q986" i="16"/>
  <c r="AB985" i="16"/>
  <c r="E901" i="13"/>
  <c r="F901" i="13"/>
  <c r="D901" i="13"/>
  <c r="I901" i="13"/>
  <c r="J986" i="16" l="1"/>
  <c r="F986" i="16"/>
  <c r="E986" i="16"/>
  <c r="P901" i="13"/>
  <c r="Q901" i="13"/>
  <c r="AB900" i="13"/>
  <c r="J901" i="13"/>
  <c r="L901" i="13" s="1"/>
  <c r="L986" i="16" l="1"/>
  <c r="K986" i="16"/>
  <c r="K901" i="13"/>
  <c r="M986" i="16" l="1"/>
  <c r="N986" i="16"/>
  <c r="O986" i="16" s="1"/>
  <c r="N901" i="13"/>
  <c r="O901" i="13" s="1"/>
  <c r="M901" i="13"/>
  <c r="X986" i="16" l="1"/>
  <c r="W986" i="16"/>
  <c r="V986" i="16"/>
  <c r="T986" i="16"/>
  <c r="S986" i="16"/>
  <c r="Z986" i="16" s="1"/>
  <c r="R986" i="16"/>
  <c r="W901" i="13"/>
  <c r="X901" i="13"/>
  <c r="V901" i="13"/>
  <c r="R901" i="13"/>
  <c r="T901" i="13"/>
  <c r="S901" i="13"/>
  <c r="Y986" i="16" l="1"/>
  <c r="C987" i="16"/>
  <c r="H987" i="16"/>
  <c r="AA986" i="16"/>
  <c r="AA901" i="13"/>
  <c r="I902" i="13"/>
  <c r="D902" i="13"/>
  <c r="Y901" i="13"/>
  <c r="Z901" i="13"/>
  <c r="I987" i="16" l="1"/>
  <c r="D987" i="16"/>
  <c r="B987" i="16"/>
  <c r="F987" i="16" s="1"/>
  <c r="G987" i="16"/>
  <c r="H902" i="13"/>
  <c r="C902" i="13"/>
  <c r="G902" i="13"/>
  <c r="B902" i="13"/>
  <c r="P902" i="13"/>
  <c r="Q902" i="13"/>
  <c r="AB901" i="13"/>
  <c r="E987" i="16" l="1"/>
  <c r="J987" i="16"/>
  <c r="L987" i="16" s="1"/>
  <c r="P987" i="16"/>
  <c r="Q987" i="16"/>
  <c r="K987" i="16"/>
  <c r="AB986" i="16"/>
  <c r="J902" i="13"/>
  <c r="E902" i="13"/>
  <c r="F902" i="13"/>
  <c r="N987" i="16" l="1"/>
  <c r="O987" i="16" s="1"/>
  <c r="M987" i="16"/>
  <c r="L902" i="13"/>
  <c r="K902" i="13"/>
  <c r="S987" i="16" l="1"/>
  <c r="T987" i="16"/>
  <c r="R987" i="16"/>
  <c r="W987" i="16"/>
  <c r="Z987" i="16" s="1"/>
  <c r="X987" i="16"/>
  <c r="AA987" i="16" s="1"/>
  <c r="V987" i="16"/>
  <c r="Y987" i="16" s="1"/>
  <c r="M902" i="13"/>
  <c r="N902" i="13"/>
  <c r="O902" i="13" s="1"/>
  <c r="C988" i="16" l="1"/>
  <c r="H988" i="16"/>
  <c r="B988" i="16"/>
  <c r="G988" i="16"/>
  <c r="I988" i="16"/>
  <c r="D988" i="16"/>
  <c r="V902" i="13"/>
  <c r="W902" i="13"/>
  <c r="X902" i="13"/>
  <c r="R902" i="13"/>
  <c r="T902" i="13"/>
  <c r="AA902" i="13" s="1"/>
  <c r="S902" i="13"/>
  <c r="Z902" i="13" s="1"/>
  <c r="J988" i="16" l="1"/>
  <c r="L988" i="16" s="1"/>
  <c r="Q988" i="16"/>
  <c r="K988" i="16"/>
  <c r="P988" i="16"/>
  <c r="AB987" i="16"/>
  <c r="E988" i="16"/>
  <c r="F988" i="16"/>
  <c r="Y902" i="13"/>
  <c r="H903" i="13"/>
  <c r="C903" i="13"/>
  <c r="I903" i="13"/>
  <c r="D903" i="13"/>
  <c r="M988" i="16" l="1"/>
  <c r="N988" i="16"/>
  <c r="O988" i="16" s="1"/>
  <c r="Q903" i="13"/>
  <c r="AB902" i="13"/>
  <c r="P903" i="13"/>
  <c r="G903" i="13"/>
  <c r="J903" i="13" s="1"/>
  <c r="L903" i="13" s="1"/>
  <c r="B903" i="13"/>
  <c r="E903" i="13" s="1"/>
  <c r="K903" i="13"/>
  <c r="V988" i="16" l="1"/>
  <c r="W988" i="16"/>
  <c r="X988" i="16"/>
  <c r="R988" i="16"/>
  <c r="T988" i="16"/>
  <c r="S988" i="16"/>
  <c r="Z988" i="16" s="1"/>
  <c r="F903" i="13"/>
  <c r="N903" i="13"/>
  <c r="O903" i="13" s="1"/>
  <c r="M903" i="13"/>
  <c r="Y988" i="16" l="1"/>
  <c r="AA988" i="16"/>
  <c r="C989" i="16"/>
  <c r="H989" i="16"/>
  <c r="W903" i="13"/>
  <c r="V903" i="13"/>
  <c r="X903" i="13"/>
  <c r="T903" i="13"/>
  <c r="R903" i="13"/>
  <c r="S903" i="13"/>
  <c r="Z903" i="13" s="1"/>
  <c r="D989" i="16" l="1"/>
  <c r="I989" i="16"/>
  <c r="G989" i="16"/>
  <c r="B989" i="16"/>
  <c r="C904" i="13"/>
  <c r="H904" i="13"/>
  <c r="AA903" i="13"/>
  <c r="Y903" i="13"/>
  <c r="Q989" i="16" l="1"/>
  <c r="P989" i="16"/>
  <c r="AB988" i="16"/>
  <c r="E989" i="16"/>
  <c r="J989" i="16"/>
  <c r="L989" i="16" s="1"/>
  <c r="F989" i="16"/>
  <c r="B904" i="13"/>
  <c r="F904" i="13" s="1"/>
  <c r="G904" i="13"/>
  <c r="I904" i="13"/>
  <c r="D904" i="13"/>
  <c r="K989" i="16" l="1"/>
  <c r="Q904" i="13"/>
  <c r="P904" i="13"/>
  <c r="AB903" i="13"/>
  <c r="J904" i="13"/>
  <c r="L904" i="13" s="1"/>
  <c r="E904" i="13"/>
  <c r="M989" i="16" l="1"/>
  <c r="N989" i="16"/>
  <c r="O989" i="16" s="1"/>
  <c r="K904" i="13"/>
  <c r="X989" i="16" l="1"/>
  <c r="W989" i="16"/>
  <c r="Z989" i="16" s="1"/>
  <c r="V989" i="16"/>
  <c r="T989" i="16"/>
  <c r="S989" i="16"/>
  <c r="R989" i="16"/>
  <c r="N904" i="13"/>
  <c r="O904" i="13" s="1"/>
  <c r="M904" i="13"/>
  <c r="AA989" i="16" l="1"/>
  <c r="Y989" i="16"/>
  <c r="H990" i="16"/>
  <c r="C990" i="16"/>
  <c r="X904" i="13"/>
  <c r="V904" i="13"/>
  <c r="W904" i="13"/>
  <c r="S904" i="13"/>
  <c r="Z904" i="13" s="1"/>
  <c r="T904" i="13"/>
  <c r="AA904" i="13" s="1"/>
  <c r="R904" i="13"/>
  <c r="Y904" i="13" s="1"/>
  <c r="G990" i="16" l="1"/>
  <c r="B990" i="16"/>
  <c r="D990" i="16"/>
  <c r="I990" i="16"/>
  <c r="H905" i="13"/>
  <c r="C905" i="13"/>
  <c r="G905" i="13"/>
  <c r="B905" i="13"/>
  <c r="I905" i="13"/>
  <c r="D905" i="13"/>
  <c r="J990" i="16" l="1"/>
  <c r="L990" i="16" s="1"/>
  <c r="P990" i="16"/>
  <c r="K990" i="16"/>
  <c r="Q990" i="16"/>
  <c r="AB989" i="16"/>
  <c r="E990" i="16"/>
  <c r="F990" i="16"/>
  <c r="E905" i="13"/>
  <c r="J905" i="13"/>
  <c r="L905" i="13" s="1"/>
  <c r="P905" i="13"/>
  <c r="Q905" i="13"/>
  <c r="AB904" i="13"/>
  <c r="F905" i="13"/>
  <c r="N990" i="16" l="1"/>
  <c r="O990" i="16" s="1"/>
  <c r="M990" i="16"/>
  <c r="K905" i="13"/>
  <c r="N905" i="13"/>
  <c r="O905" i="13" s="1"/>
  <c r="M905" i="13"/>
  <c r="S990" i="16" l="1"/>
  <c r="R990" i="16"/>
  <c r="T990" i="16"/>
  <c r="V990" i="16"/>
  <c r="Y990" i="16" s="1"/>
  <c r="W990" i="16"/>
  <c r="Z990" i="16" s="1"/>
  <c r="X990" i="16"/>
  <c r="AA990" i="16" s="1"/>
  <c r="W905" i="13"/>
  <c r="X905" i="13"/>
  <c r="V905" i="13"/>
  <c r="S905" i="13"/>
  <c r="T905" i="13"/>
  <c r="R905" i="13"/>
  <c r="G991" i="16" l="1"/>
  <c r="B991" i="16"/>
  <c r="I991" i="16"/>
  <c r="D991" i="16"/>
  <c r="C991" i="16"/>
  <c r="H991" i="16"/>
  <c r="Z905" i="13"/>
  <c r="Y905" i="13"/>
  <c r="AA905" i="13"/>
  <c r="Q991" i="16" l="1"/>
  <c r="P991" i="16"/>
  <c r="AB990" i="16"/>
  <c r="E991" i="16"/>
  <c r="F991" i="16"/>
  <c r="J991" i="16"/>
  <c r="L991" i="16" s="1"/>
  <c r="D906" i="13"/>
  <c r="I906" i="13"/>
  <c r="B906" i="13"/>
  <c r="G906" i="13"/>
  <c r="H906" i="13"/>
  <c r="C906" i="13"/>
  <c r="K991" i="16" l="1"/>
  <c r="J906" i="13"/>
  <c r="L906" i="13" s="1"/>
  <c r="E906" i="13"/>
  <c r="F906" i="13"/>
  <c r="Q906" i="13"/>
  <c r="P906" i="13"/>
  <c r="K906" i="13"/>
  <c r="AB905" i="13"/>
  <c r="N991" i="16" l="1"/>
  <c r="O991" i="16" s="1"/>
  <c r="M991" i="16"/>
  <c r="N906" i="13"/>
  <c r="O906" i="13" s="1"/>
  <c r="M906" i="13"/>
  <c r="T991" i="16" l="1"/>
  <c r="R991" i="16"/>
  <c r="S991" i="16"/>
  <c r="V991" i="16"/>
  <c r="W991" i="16"/>
  <c r="X991" i="16"/>
  <c r="V906" i="13"/>
  <c r="W906" i="13"/>
  <c r="X906" i="13"/>
  <c r="S906" i="13"/>
  <c r="T906" i="13"/>
  <c r="AA906" i="13" s="1"/>
  <c r="R906" i="13"/>
  <c r="Y906" i="13" s="1"/>
  <c r="Z991" i="16" l="1"/>
  <c r="Y991" i="16"/>
  <c r="AA991" i="16"/>
  <c r="Z906" i="13"/>
  <c r="H907" i="13" s="1"/>
  <c r="G907" i="13"/>
  <c r="B907" i="13"/>
  <c r="I907" i="13"/>
  <c r="D907" i="13"/>
  <c r="C907" i="13" l="1"/>
  <c r="I992" i="16"/>
  <c r="D992" i="16"/>
  <c r="B992" i="16"/>
  <c r="G992" i="16"/>
  <c r="H992" i="16"/>
  <c r="C992" i="16"/>
  <c r="J907" i="13"/>
  <c r="L907" i="13" s="1"/>
  <c r="E907" i="13"/>
  <c r="P907" i="13"/>
  <c r="Q907" i="13"/>
  <c r="AB906" i="13"/>
  <c r="F907" i="13"/>
  <c r="K907" i="13" l="1"/>
  <c r="J992" i="16"/>
  <c r="L992" i="16" s="1"/>
  <c r="E992" i="16"/>
  <c r="F992" i="16"/>
  <c r="P992" i="16"/>
  <c r="Q992" i="16"/>
  <c r="AB991" i="16"/>
  <c r="N907" i="13"/>
  <c r="O907" i="13" s="1"/>
  <c r="M907" i="13"/>
  <c r="K992" i="16" l="1"/>
  <c r="N992" i="16"/>
  <c r="O992" i="16" s="1"/>
  <c r="M992" i="16"/>
  <c r="W907" i="13"/>
  <c r="X907" i="13"/>
  <c r="V907" i="13"/>
  <c r="R907" i="13"/>
  <c r="S907" i="13"/>
  <c r="Z907" i="13" s="1"/>
  <c r="T907" i="13"/>
  <c r="AA907" i="13" s="1"/>
  <c r="W992" i="16" l="1"/>
  <c r="V992" i="16"/>
  <c r="X992" i="16"/>
  <c r="R992" i="16"/>
  <c r="T992" i="16"/>
  <c r="S992" i="16"/>
  <c r="Z992" i="16" s="1"/>
  <c r="Y907" i="13"/>
  <c r="B908" i="13" s="1"/>
  <c r="I908" i="13"/>
  <c r="D908" i="13"/>
  <c r="H908" i="13"/>
  <c r="C908" i="13"/>
  <c r="G908" i="13" l="1"/>
  <c r="F908" i="13"/>
  <c r="AA992" i="16"/>
  <c r="Y992" i="16"/>
  <c r="H993" i="16"/>
  <c r="C993" i="16"/>
  <c r="D993" i="16"/>
  <c r="I993" i="16"/>
  <c r="P908" i="13"/>
  <c r="Q908" i="13"/>
  <c r="AB907" i="13"/>
  <c r="E908" i="13"/>
  <c r="J908" i="13"/>
  <c r="L908" i="13" s="1"/>
  <c r="Q993" i="16" l="1"/>
  <c r="P993" i="16"/>
  <c r="AB992" i="16"/>
  <c r="G993" i="16"/>
  <c r="B993" i="16"/>
  <c r="K908" i="13"/>
  <c r="E993" i="16" l="1"/>
  <c r="J993" i="16"/>
  <c r="F993" i="16"/>
  <c r="N908" i="13"/>
  <c r="O908" i="13" s="1"/>
  <c r="M908" i="13"/>
  <c r="L993" i="16" l="1"/>
  <c r="K993" i="16"/>
  <c r="V908" i="13"/>
  <c r="W908" i="13"/>
  <c r="X908" i="13"/>
  <c r="T908" i="13"/>
  <c r="R908" i="13"/>
  <c r="S908" i="13"/>
  <c r="Y908" i="13" l="1"/>
  <c r="M993" i="16"/>
  <c r="N993" i="16"/>
  <c r="O993" i="16" s="1"/>
  <c r="Z908" i="13"/>
  <c r="AA908" i="13"/>
  <c r="I909" i="13" s="1"/>
  <c r="C909" i="13"/>
  <c r="H909" i="13"/>
  <c r="G909" i="13"/>
  <c r="B909" i="13"/>
  <c r="V993" i="16" l="1"/>
  <c r="W993" i="16"/>
  <c r="X993" i="16"/>
  <c r="R993" i="16"/>
  <c r="S993" i="16"/>
  <c r="Z993" i="16" s="1"/>
  <c r="T993" i="16"/>
  <c r="D909" i="13"/>
  <c r="P909" i="13" s="1"/>
  <c r="F909" i="13"/>
  <c r="E909" i="13"/>
  <c r="J909" i="13"/>
  <c r="L909" i="13" s="1"/>
  <c r="AB908" i="13" l="1"/>
  <c r="Q909" i="13"/>
  <c r="Y993" i="16"/>
  <c r="H994" i="16"/>
  <c r="C994" i="16"/>
  <c r="AA993" i="16"/>
  <c r="G994" i="16"/>
  <c r="B994" i="16"/>
  <c r="K909" i="13"/>
  <c r="I994" i="16" l="1"/>
  <c r="D994" i="16"/>
  <c r="F994" i="16"/>
  <c r="E994" i="16"/>
  <c r="N909" i="13"/>
  <c r="O909" i="13" s="1"/>
  <c r="M909" i="13"/>
  <c r="P994" i="16" l="1"/>
  <c r="Q994" i="16"/>
  <c r="AB993" i="16"/>
  <c r="J994" i="16"/>
  <c r="L994" i="16" s="1"/>
  <c r="V909" i="13"/>
  <c r="W909" i="13"/>
  <c r="X909" i="13"/>
  <c r="T909" i="13"/>
  <c r="R909" i="13"/>
  <c r="Y909" i="13" s="1"/>
  <c r="S909" i="13"/>
  <c r="K994" i="16" l="1"/>
  <c r="AA909" i="13"/>
  <c r="Z909" i="13"/>
  <c r="G910" i="13"/>
  <c r="B910" i="13"/>
  <c r="N994" i="16" l="1"/>
  <c r="O994" i="16" s="1"/>
  <c r="M994" i="16"/>
  <c r="H910" i="13"/>
  <c r="C910" i="13"/>
  <c r="D910" i="13"/>
  <c r="I910" i="13"/>
  <c r="S994" i="16" l="1"/>
  <c r="T994" i="16"/>
  <c r="R994" i="16"/>
  <c r="V994" i="16"/>
  <c r="Y994" i="16" s="1"/>
  <c r="X994" i="16"/>
  <c r="AA994" i="16" s="1"/>
  <c r="W994" i="16"/>
  <c r="Z994" i="16" s="1"/>
  <c r="Q910" i="13"/>
  <c r="P910" i="13"/>
  <c r="AB909" i="13"/>
  <c r="J910" i="13"/>
  <c r="L910" i="13" s="1"/>
  <c r="F910" i="13"/>
  <c r="E910" i="13"/>
  <c r="G995" i="16" l="1"/>
  <c r="B995" i="16"/>
  <c r="H995" i="16"/>
  <c r="C995" i="16"/>
  <c r="I995" i="16"/>
  <c r="D995" i="16"/>
  <c r="K910" i="13"/>
  <c r="F995" i="16" l="1"/>
  <c r="Q995" i="16"/>
  <c r="P995" i="16"/>
  <c r="AB994" i="16"/>
  <c r="E995" i="16"/>
  <c r="J995" i="16"/>
  <c r="L995" i="16" s="1"/>
  <c r="N910" i="13"/>
  <c r="O910" i="13" s="1"/>
  <c r="M910" i="13"/>
  <c r="K995" i="16" l="1"/>
  <c r="X910" i="13"/>
  <c r="V910" i="13"/>
  <c r="W910" i="13"/>
  <c r="R910" i="13"/>
  <c r="S910" i="13"/>
  <c r="T910" i="13"/>
  <c r="AA910" i="13" s="1"/>
  <c r="N995" i="16" l="1"/>
  <c r="O995" i="16" s="1"/>
  <c r="M995" i="16"/>
  <c r="Z910" i="13"/>
  <c r="D911" i="13"/>
  <c r="I911" i="13"/>
  <c r="Y910" i="13"/>
  <c r="R995" i="16" l="1"/>
  <c r="T995" i="16"/>
  <c r="S995" i="16"/>
  <c r="X995" i="16"/>
  <c r="V995" i="16"/>
  <c r="W995" i="16"/>
  <c r="B911" i="13"/>
  <c r="G911" i="13"/>
  <c r="P911" i="13"/>
  <c r="Q911" i="13"/>
  <c r="AB910" i="13"/>
  <c r="H911" i="13"/>
  <c r="C911" i="13"/>
  <c r="Z995" i="16" l="1"/>
  <c r="AA995" i="16"/>
  <c r="Y995" i="16"/>
  <c r="E911" i="13"/>
  <c r="F911" i="13"/>
  <c r="J911" i="13"/>
  <c r="B996" i="16" l="1"/>
  <c r="G996" i="16"/>
  <c r="D996" i="16"/>
  <c r="I996" i="16"/>
  <c r="C996" i="16"/>
  <c r="H996" i="16"/>
  <c r="L911" i="13"/>
  <c r="K911" i="13"/>
  <c r="F996" i="16" l="1"/>
  <c r="J996" i="16"/>
  <c r="L996" i="16" s="1"/>
  <c r="Q996" i="16"/>
  <c r="P996" i="16"/>
  <c r="AB995" i="16"/>
  <c r="E996" i="16"/>
  <c r="N911" i="13"/>
  <c r="O911" i="13" s="1"/>
  <c r="M911" i="13"/>
  <c r="K996" i="16" l="1"/>
  <c r="N996" i="16"/>
  <c r="O996" i="16" s="1"/>
  <c r="M996" i="16"/>
  <c r="X911" i="13"/>
  <c r="W911" i="13"/>
  <c r="V911" i="13"/>
  <c r="R911" i="13"/>
  <c r="T911" i="13"/>
  <c r="S911" i="13"/>
  <c r="AA911" i="13" l="1"/>
  <c r="S996" i="16"/>
  <c r="T996" i="16"/>
  <c r="R996" i="16"/>
  <c r="W996" i="16"/>
  <c r="Z996" i="16" s="1"/>
  <c r="V996" i="16"/>
  <c r="Y996" i="16" s="1"/>
  <c r="X996" i="16"/>
  <c r="AA996" i="16" s="1"/>
  <c r="Z911" i="13"/>
  <c r="Y911" i="13"/>
  <c r="B912" i="13" s="1"/>
  <c r="C912" i="13"/>
  <c r="H912" i="13"/>
  <c r="I912" i="13"/>
  <c r="D912" i="13"/>
  <c r="C997" i="16" l="1"/>
  <c r="H997" i="16"/>
  <c r="I997" i="16"/>
  <c r="D997" i="16"/>
  <c r="B997" i="16"/>
  <c r="G997" i="16"/>
  <c r="G912" i="13"/>
  <c r="J912" i="13" s="1"/>
  <c r="L912" i="13" s="1"/>
  <c r="Q912" i="13"/>
  <c r="P912" i="13"/>
  <c r="AB911" i="13"/>
  <c r="F912" i="13"/>
  <c r="E912" i="13"/>
  <c r="P997" i="16" l="1"/>
  <c r="Q997" i="16"/>
  <c r="AB996" i="16"/>
  <c r="E997" i="16"/>
  <c r="J997" i="16"/>
  <c r="L997" i="16" s="1"/>
  <c r="F997" i="16"/>
  <c r="K912" i="13"/>
  <c r="M912" i="13" s="1"/>
  <c r="N912" i="13"/>
  <c r="O912" i="13" s="1"/>
  <c r="K997" i="16" l="1"/>
  <c r="V912" i="13"/>
  <c r="X912" i="13"/>
  <c r="W912" i="13"/>
  <c r="T912" i="13"/>
  <c r="R912" i="13"/>
  <c r="Y912" i="13" s="1"/>
  <c r="S912" i="13"/>
  <c r="N997" i="16" l="1"/>
  <c r="O997" i="16" s="1"/>
  <c r="M997" i="16"/>
  <c r="Z912" i="13"/>
  <c r="AA912" i="13"/>
  <c r="G913" i="13"/>
  <c r="B913" i="13"/>
  <c r="R997" i="16" l="1"/>
  <c r="S997" i="16"/>
  <c r="T997" i="16"/>
  <c r="W997" i="16"/>
  <c r="V997" i="16"/>
  <c r="X997" i="16"/>
  <c r="I913" i="13"/>
  <c r="D913" i="13"/>
  <c r="H913" i="13"/>
  <c r="C913" i="13"/>
  <c r="Z997" i="16" l="1"/>
  <c r="AA997" i="16"/>
  <c r="C998" i="16"/>
  <c r="H998" i="16"/>
  <c r="Y997" i="16"/>
  <c r="J913" i="13"/>
  <c r="L913" i="13" s="1"/>
  <c r="F913" i="13"/>
  <c r="P913" i="13"/>
  <c r="Q913" i="13"/>
  <c r="AB912" i="13"/>
  <c r="E913" i="13"/>
  <c r="B998" i="16" l="1"/>
  <c r="G998" i="16"/>
  <c r="I998" i="16"/>
  <c r="D998" i="16"/>
  <c r="K913" i="13"/>
  <c r="J998" i="16" l="1"/>
  <c r="L998" i="16" s="1"/>
  <c r="P998" i="16"/>
  <c r="Q998" i="16"/>
  <c r="K998" i="16"/>
  <c r="AB997" i="16"/>
  <c r="E998" i="16"/>
  <c r="F998" i="16"/>
  <c r="N913" i="13"/>
  <c r="O913" i="13" s="1"/>
  <c r="M913" i="13"/>
  <c r="N998" i="16" l="1"/>
  <c r="O998" i="16" s="1"/>
  <c r="M998" i="16"/>
  <c r="W913" i="13"/>
  <c r="V913" i="13"/>
  <c r="X913" i="13"/>
  <c r="T913" i="13"/>
  <c r="R913" i="13"/>
  <c r="S913" i="13"/>
  <c r="Z913" i="13" s="1"/>
  <c r="T998" i="16" l="1"/>
  <c r="S998" i="16"/>
  <c r="R998" i="16"/>
  <c r="X998" i="16"/>
  <c r="AA998" i="16" s="1"/>
  <c r="V998" i="16"/>
  <c r="W998" i="16"/>
  <c r="Z998" i="16" s="1"/>
  <c r="Y913" i="13"/>
  <c r="AA913" i="13"/>
  <c r="H914" i="13"/>
  <c r="C914" i="13"/>
  <c r="B914" i="13"/>
  <c r="G914" i="13"/>
  <c r="D999" i="16" l="1"/>
  <c r="I999" i="16"/>
  <c r="Y998" i="16"/>
  <c r="H999" i="16"/>
  <c r="C999" i="16"/>
  <c r="E914" i="13"/>
  <c r="F914" i="13"/>
  <c r="D914" i="13"/>
  <c r="I914" i="13"/>
  <c r="J914" i="13" s="1"/>
  <c r="L914" i="13" s="1"/>
  <c r="G999" i="16" l="1"/>
  <c r="B999" i="16"/>
  <c r="F999" i="16" s="1"/>
  <c r="P999" i="16"/>
  <c r="Q999" i="16"/>
  <c r="AB998" i="16"/>
  <c r="P914" i="13"/>
  <c r="Q914" i="13"/>
  <c r="K914" i="13"/>
  <c r="AB913" i="13"/>
  <c r="J999" i="16" l="1"/>
  <c r="E999" i="16"/>
  <c r="N914" i="13"/>
  <c r="O914" i="13" s="1"/>
  <c r="M914" i="13"/>
  <c r="L999" i="16" l="1"/>
  <c r="K999" i="16"/>
  <c r="X914" i="13"/>
  <c r="V914" i="13"/>
  <c r="W914" i="13"/>
  <c r="R914" i="13"/>
  <c r="T914" i="13"/>
  <c r="S914" i="13"/>
  <c r="Z914" i="13" s="1"/>
  <c r="AA914" i="13" l="1"/>
  <c r="N999" i="16"/>
  <c r="O999" i="16" s="1"/>
  <c r="M999" i="16"/>
  <c r="Y914" i="13"/>
  <c r="B915" i="13" s="1"/>
  <c r="C915" i="13"/>
  <c r="H915" i="13"/>
  <c r="I915" i="13"/>
  <c r="D915" i="13"/>
  <c r="G915" i="13" l="1"/>
  <c r="S999" i="16"/>
  <c r="R999" i="16"/>
  <c r="T999" i="16"/>
  <c r="V999" i="16"/>
  <c r="W999" i="16"/>
  <c r="Z999" i="16" s="1"/>
  <c r="X999" i="16"/>
  <c r="AA999" i="16" s="1"/>
  <c r="F915" i="13"/>
  <c r="Q915" i="13"/>
  <c r="P915" i="13"/>
  <c r="AB914" i="13"/>
  <c r="J915" i="13"/>
  <c r="L915" i="13" s="1"/>
  <c r="E915" i="13"/>
  <c r="Y999" i="16" l="1"/>
  <c r="I1000" i="16"/>
  <c r="D1000" i="16"/>
  <c r="H1000" i="16"/>
  <c r="C1000" i="16"/>
  <c r="K915" i="13"/>
  <c r="Q1000" i="16" l="1"/>
  <c r="P1000" i="16"/>
  <c r="AB999" i="16"/>
  <c r="G1000" i="16"/>
  <c r="B1000" i="16"/>
  <c r="N915" i="13"/>
  <c r="O915" i="13" s="1"/>
  <c r="M915" i="13"/>
  <c r="E1000" i="16" l="1"/>
  <c r="J1000" i="16"/>
  <c r="F1000" i="16"/>
  <c r="V915" i="13"/>
  <c r="X915" i="13"/>
  <c r="W915" i="13"/>
  <c r="R915" i="13"/>
  <c r="S915" i="13"/>
  <c r="T915" i="13"/>
  <c r="AA915" i="13" s="1"/>
  <c r="L1000" i="16" l="1"/>
  <c r="K1000" i="16"/>
  <c r="Y915" i="13"/>
  <c r="B916" i="13" s="1"/>
  <c r="G916" i="13"/>
  <c r="D916" i="13"/>
  <c r="I916" i="13"/>
  <c r="Z915" i="13"/>
  <c r="M1000" i="16" l="1"/>
  <c r="N1000" i="16"/>
  <c r="O1000" i="16" s="1"/>
  <c r="P916" i="13"/>
  <c r="Q916" i="13"/>
  <c r="AB915" i="13"/>
  <c r="H916" i="13"/>
  <c r="J916" i="13" s="1"/>
  <c r="L916" i="13" s="1"/>
  <c r="C916" i="13"/>
  <c r="E916" i="13" s="1"/>
  <c r="V1000" i="16" l="1"/>
  <c r="W1000" i="16"/>
  <c r="X1000" i="16"/>
  <c r="T1000" i="16"/>
  <c r="R1000" i="16"/>
  <c r="Y1000" i="16" s="1"/>
  <c r="S1000" i="16"/>
  <c r="Z1000" i="16" s="1"/>
  <c r="K916" i="13"/>
  <c r="F916" i="13"/>
  <c r="B1001" i="16" l="1"/>
  <c r="G1001" i="16"/>
  <c r="AA1000" i="16"/>
  <c r="H1001" i="16"/>
  <c r="C1001" i="16"/>
  <c r="N916" i="13"/>
  <c r="O916" i="13" s="1"/>
  <c r="M916" i="13"/>
  <c r="F1001" i="16" l="1"/>
  <c r="D1001" i="16"/>
  <c r="I1001" i="16"/>
  <c r="J1001" i="16" s="1"/>
  <c r="L1001" i="16" s="1"/>
  <c r="E1001" i="16"/>
  <c r="T916" i="13"/>
  <c r="R916" i="13"/>
  <c r="S916" i="13"/>
  <c r="V916" i="13"/>
  <c r="W916" i="13"/>
  <c r="X916" i="13"/>
  <c r="K1001" i="16" l="1"/>
  <c r="P1001" i="16"/>
  <c r="Q1001" i="16"/>
  <c r="AB1000" i="16"/>
  <c r="Z916" i="13"/>
  <c r="Y916" i="13"/>
  <c r="AA916" i="13"/>
  <c r="N1001" i="16" l="1"/>
  <c r="O1001" i="16" s="1"/>
  <c r="M1001" i="16"/>
  <c r="I917" i="13"/>
  <c r="D917" i="13"/>
  <c r="B917" i="13"/>
  <c r="G917" i="13"/>
  <c r="C917" i="13"/>
  <c r="H917" i="13"/>
  <c r="R1001" i="16" l="1"/>
  <c r="T1001" i="16"/>
  <c r="S1001" i="16"/>
  <c r="Z1001" i="16" s="1"/>
  <c r="X1001" i="16"/>
  <c r="AA1001" i="16" s="1"/>
  <c r="W1001" i="16"/>
  <c r="V1001" i="16"/>
  <c r="Y1001" i="16" s="1"/>
  <c r="J917" i="13"/>
  <c r="L917" i="13" s="1"/>
  <c r="E917" i="13"/>
  <c r="F917" i="13"/>
  <c r="P917" i="13"/>
  <c r="Q917" i="13"/>
  <c r="K917" i="13"/>
  <c r="AB916" i="13"/>
  <c r="I1002" i="16" l="1"/>
  <c r="D1002" i="16"/>
  <c r="H1002" i="16"/>
  <c r="C1002" i="16"/>
  <c r="B1002" i="16"/>
  <c r="G1002" i="16"/>
  <c r="N917" i="13"/>
  <c r="O917" i="13" s="1"/>
  <c r="M917" i="13"/>
  <c r="F1002" i="16" l="1"/>
  <c r="J1002" i="16"/>
  <c r="L1002" i="16" s="1"/>
  <c r="P1002" i="16"/>
  <c r="Q1002" i="16"/>
  <c r="AB1001" i="16"/>
  <c r="E1002" i="16"/>
  <c r="X917" i="13"/>
  <c r="V917" i="13"/>
  <c r="W917" i="13"/>
  <c r="R917" i="13"/>
  <c r="S917" i="13"/>
  <c r="T917" i="13"/>
  <c r="AA917" i="13" l="1"/>
  <c r="K1002" i="16"/>
  <c r="N1002" i="16"/>
  <c r="O1002" i="16" s="1"/>
  <c r="M1002" i="16"/>
  <c r="Y917" i="13"/>
  <c r="G918" i="13" s="1"/>
  <c r="Z917" i="13"/>
  <c r="C918" i="13" s="1"/>
  <c r="B918" i="13"/>
  <c r="I918" i="13"/>
  <c r="D918" i="13"/>
  <c r="R1002" i="16" l="1"/>
  <c r="S1002" i="16"/>
  <c r="T1002" i="16"/>
  <c r="V1002" i="16"/>
  <c r="Y1002" i="16" s="1"/>
  <c r="W1002" i="16"/>
  <c r="X1002" i="16"/>
  <c r="AA1002" i="16" s="1"/>
  <c r="H918" i="13"/>
  <c r="J918" i="13" s="1"/>
  <c r="L918" i="13" s="1"/>
  <c r="E918" i="13"/>
  <c r="P918" i="13"/>
  <c r="Q918" i="13"/>
  <c r="AB917" i="13"/>
  <c r="F918" i="13"/>
  <c r="G1003" i="16" l="1"/>
  <c r="B1003" i="16"/>
  <c r="D1003" i="16"/>
  <c r="I1003" i="16"/>
  <c r="Z1002" i="16"/>
  <c r="K918" i="13"/>
  <c r="Q1003" i="16" l="1"/>
  <c r="P1003" i="16"/>
  <c r="AB1002" i="16"/>
  <c r="C1003" i="16"/>
  <c r="H1003" i="16"/>
  <c r="J1003" i="16"/>
  <c r="L1003" i="16" s="1"/>
  <c r="N918" i="13"/>
  <c r="O918" i="13" s="1"/>
  <c r="M918" i="13"/>
  <c r="K1003" i="16" l="1"/>
  <c r="E1003" i="16"/>
  <c r="F1003" i="16"/>
  <c r="W918" i="13"/>
  <c r="X918" i="13"/>
  <c r="V918" i="13"/>
  <c r="T918" i="13"/>
  <c r="S918" i="13"/>
  <c r="Z918" i="13" s="1"/>
  <c r="R918" i="13"/>
  <c r="Y918" i="13" l="1"/>
  <c r="M1003" i="16"/>
  <c r="N1003" i="16"/>
  <c r="O1003" i="16" s="1"/>
  <c r="AA918" i="13"/>
  <c r="I919" i="13" s="1"/>
  <c r="G919" i="13"/>
  <c r="B919" i="13"/>
  <c r="C919" i="13"/>
  <c r="H919" i="13"/>
  <c r="D919" i="13" l="1"/>
  <c r="W1003" i="16"/>
  <c r="X1003" i="16"/>
  <c r="V1003" i="16"/>
  <c r="T1003" i="16"/>
  <c r="R1003" i="16"/>
  <c r="S1003" i="16"/>
  <c r="J919" i="13"/>
  <c r="L919" i="13" s="1"/>
  <c r="F919" i="13"/>
  <c r="E919" i="13"/>
  <c r="Q919" i="13"/>
  <c r="P919" i="13"/>
  <c r="AB918" i="13"/>
  <c r="K919" i="13" l="1"/>
  <c r="AA1003" i="16"/>
  <c r="Y1003" i="16"/>
  <c r="Z1003" i="16"/>
  <c r="N919" i="13"/>
  <c r="O919" i="13" s="1"/>
  <c r="M919" i="13"/>
  <c r="C1004" i="16" l="1"/>
  <c r="H1004" i="16"/>
  <c r="B1004" i="16"/>
  <c r="G1004" i="16"/>
  <c r="I1004" i="16"/>
  <c r="D1004" i="16"/>
  <c r="V919" i="13"/>
  <c r="W919" i="13"/>
  <c r="X919" i="13"/>
  <c r="S919" i="13"/>
  <c r="T919" i="13"/>
  <c r="R919" i="13"/>
  <c r="J1004" i="16" l="1"/>
  <c r="L1004" i="16" s="1"/>
  <c r="E1004" i="16"/>
  <c r="Q1004" i="16"/>
  <c r="P1004" i="16"/>
  <c r="AB1003" i="16"/>
  <c r="F1004" i="16"/>
  <c r="Z919" i="13"/>
  <c r="H920" i="13" s="1"/>
  <c r="Y919" i="13"/>
  <c r="AA919" i="13"/>
  <c r="K1004" i="16" l="1"/>
  <c r="C920" i="13"/>
  <c r="D920" i="13"/>
  <c r="I920" i="13"/>
  <c r="G920" i="13"/>
  <c r="B920" i="13"/>
  <c r="E920" i="13" s="1"/>
  <c r="N1004" i="16" l="1"/>
  <c r="O1004" i="16" s="1"/>
  <c r="M1004" i="16"/>
  <c r="P920" i="13"/>
  <c r="Q920" i="13"/>
  <c r="AB919" i="13"/>
  <c r="J920" i="13"/>
  <c r="L920" i="13" s="1"/>
  <c r="F920" i="13"/>
  <c r="T1004" i="16" l="1"/>
  <c r="S1004" i="16"/>
  <c r="R1004" i="16"/>
  <c r="X1004" i="16"/>
  <c r="AA1004" i="16" s="1"/>
  <c r="V1004" i="16"/>
  <c r="W1004" i="16"/>
  <c r="Z1004" i="16" s="1"/>
  <c r="K920" i="13"/>
  <c r="D1005" i="16" l="1"/>
  <c r="I1005" i="16"/>
  <c r="C1005" i="16"/>
  <c r="H1005" i="16"/>
  <c r="Y1004" i="16"/>
  <c r="N920" i="13"/>
  <c r="O920" i="13" s="1"/>
  <c r="M920" i="13"/>
  <c r="G1005" i="16" l="1"/>
  <c r="B1005" i="16"/>
  <c r="P1005" i="16"/>
  <c r="Q1005" i="16"/>
  <c r="AB1004" i="16"/>
  <c r="W920" i="13"/>
  <c r="X920" i="13"/>
  <c r="V920" i="13"/>
  <c r="T920" i="13"/>
  <c r="S920" i="13"/>
  <c r="R920" i="13"/>
  <c r="Z920" i="13" l="1"/>
  <c r="E1005" i="16"/>
  <c r="F1005" i="16"/>
  <c r="J1005" i="16"/>
  <c r="AA920" i="13"/>
  <c r="I921" i="13" s="1"/>
  <c r="Y920" i="13"/>
  <c r="D921" i="13"/>
  <c r="H921" i="13"/>
  <c r="C921" i="13"/>
  <c r="L1005" i="16" l="1"/>
  <c r="K1005" i="16"/>
  <c r="Q921" i="13"/>
  <c r="P921" i="13"/>
  <c r="AB920" i="13"/>
  <c r="B921" i="13"/>
  <c r="F921" i="13" s="1"/>
  <c r="G921" i="13"/>
  <c r="J921" i="13" s="1"/>
  <c r="L921" i="13" s="1"/>
  <c r="N1005" i="16" l="1"/>
  <c r="O1005" i="16" s="1"/>
  <c r="M1005" i="16"/>
  <c r="E921" i="13"/>
  <c r="K921" i="13"/>
  <c r="S1005" i="16" l="1"/>
  <c r="R1005" i="16"/>
  <c r="T1005" i="16"/>
  <c r="W1005" i="16"/>
  <c r="V1005" i="16"/>
  <c r="Y1005" i="16" s="1"/>
  <c r="X1005" i="16"/>
  <c r="AA1005" i="16" s="1"/>
  <c r="N921" i="13"/>
  <c r="O921" i="13" s="1"/>
  <c r="M921" i="13"/>
  <c r="D1006" i="16" l="1"/>
  <c r="I1006" i="16"/>
  <c r="G1006" i="16"/>
  <c r="B1006" i="16"/>
  <c r="Z1005" i="16"/>
  <c r="X921" i="13"/>
  <c r="W921" i="13"/>
  <c r="V921" i="13"/>
  <c r="S921" i="13"/>
  <c r="R921" i="13"/>
  <c r="T921" i="13"/>
  <c r="AA921" i="13" s="1"/>
  <c r="H1006" i="16" l="1"/>
  <c r="C1006" i="16"/>
  <c r="Q1006" i="16"/>
  <c r="P1006" i="16"/>
  <c r="AB1005" i="16"/>
  <c r="Z921" i="13"/>
  <c r="C922" i="13" s="1"/>
  <c r="I922" i="13"/>
  <c r="D922" i="13"/>
  <c r="H922" i="13"/>
  <c r="Y921" i="13"/>
  <c r="F1006" i="16" l="1"/>
  <c r="J1006" i="16"/>
  <c r="E1006" i="16"/>
  <c r="P922" i="13"/>
  <c r="Q922" i="13"/>
  <c r="AB921" i="13"/>
  <c r="G922" i="13"/>
  <c r="J922" i="13" s="1"/>
  <c r="L922" i="13" s="1"/>
  <c r="B922" i="13"/>
  <c r="L1006" i="16" l="1"/>
  <c r="K1006" i="16"/>
  <c r="K922" i="13"/>
  <c r="F922" i="13"/>
  <c r="E922" i="13"/>
  <c r="N1006" i="16" l="1"/>
  <c r="O1006" i="16" s="1"/>
  <c r="M1006" i="16"/>
  <c r="N922" i="13"/>
  <c r="O922" i="13" s="1"/>
  <c r="M922" i="13"/>
  <c r="S1006" i="16" l="1"/>
  <c r="R1006" i="16"/>
  <c r="T1006" i="16"/>
  <c r="X1006" i="16"/>
  <c r="V1006" i="16"/>
  <c r="Y1006" i="16" s="1"/>
  <c r="W1006" i="16"/>
  <c r="X922" i="13"/>
  <c r="W922" i="13"/>
  <c r="V922" i="13"/>
  <c r="R922" i="13"/>
  <c r="T922" i="13"/>
  <c r="AA922" i="13" s="1"/>
  <c r="S922" i="13"/>
  <c r="Z922" i="13" l="1"/>
  <c r="AA1006" i="16"/>
  <c r="B1007" i="16"/>
  <c r="G1007" i="16"/>
  <c r="Z1006" i="16"/>
  <c r="Y922" i="13"/>
  <c r="G923" i="13"/>
  <c r="B923" i="13"/>
  <c r="C923" i="13"/>
  <c r="H923" i="13"/>
  <c r="I923" i="13"/>
  <c r="D923" i="13"/>
  <c r="C1007" i="16" l="1"/>
  <c r="H1007" i="16"/>
  <c r="D1007" i="16"/>
  <c r="I1007" i="16"/>
  <c r="F923" i="13"/>
  <c r="E923" i="13"/>
  <c r="J923" i="13"/>
  <c r="L923" i="13" s="1"/>
  <c r="Q923" i="13"/>
  <c r="P923" i="13"/>
  <c r="AB922" i="13"/>
  <c r="K923" i="13" l="1"/>
  <c r="J1007" i="16"/>
  <c r="L1007" i="16" s="1"/>
  <c r="F1007" i="16"/>
  <c r="P1007" i="16"/>
  <c r="Q1007" i="16"/>
  <c r="AB1006" i="16"/>
  <c r="E1007" i="16"/>
  <c r="N923" i="13"/>
  <c r="O923" i="13" s="1"/>
  <c r="M923" i="13"/>
  <c r="K1007" i="16" l="1"/>
  <c r="W923" i="13"/>
  <c r="V923" i="13"/>
  <c r="X923" i="13"/>
  <c r="S923" i="13"/>
  <c r="T923" i="13"/>
  <c r="R923" i="13"/>
  <c r="N1007" i="16" l="1"/>
  <c r="O1007" i="16" s="1"/>
  <c r="M1007" i="16"/>
  <c r="Y923" i="13"/>
  <c r="Z923" i="13"/>
  <c r="C924" i="13" s="1"/>
  <c r="G924" i="13"/>
  <c r="B924" i="13"/>
  <c r="AA923" i="13"/>
  <c r="R1007" i="16" l="1"/>
  <c r="T1007" i="16"/>
  <c r="S1007" i="16"/>
  <c r="X1007" i="16"/>
  <c r="W1007" i="16"/>
  <c r="V1007" i="16"/>
  <c r="H924" i="13"/>
  <c r="E924" i="13"/>
  <c r="D924" i="13"/>
  <c r="I924" i="13"/>
  <c r="F924" i="13"/>
  <c r="Y1007" i="16" l="1"/>
  <c r="Z1007" i="16"/>
  <c r="AA1007" i="16"/>
  <c r="G1008" i="16"/>
  <c r="B1008" i="16"/>
  <c r="P924" i="13"/>
  <c r="Q924" i="13"/>
  <c r="AB923" i="13"/>
  <c r="J924" i="13"/>
  <c r="L924" i="13" s="1"/>
  <c r="I1008" i="16" l="1"/>
  <c r="D1008" i="16"/>
  <c r="H1008" i="16"/>
  <c r="C1008" i="16"/>
  <c r="K924" i="13"/>
  <c r="F1008" i="16" l="1"/>
  <c r="J1008" i="16"/>
  <c r="L1008" i="16" s="1"/>
  <c r="Q1008" i="16"/>
  <c r="P1008" i="16"/>
  <c r="AB1007" i="16"/>
  <c r="E1008" i="16"/>
  <c r="N924" i="13"/>
  <c r="O924" i="13" s="1"/>
  <c r="M924" i="13"/>
  <c r="K1008" i="16" l="1"/>
  <c r="N1008" i="16"/>
  <c r="O1008" i="16" s="1"/>
  <c r="M1008" i="16"/>
  <c r="W924" i="13"/>
  <c r="X924" i="13"/>
  <c r="V924" i="13"/>
  <c r="R924" i="13"/>
  <c r="T924" i="13"/>
  <c r="S924" i="13"/>
  <c r="Y924" i="13" l="1"/>
  <c r="Z924" i="13"/>
  <c r="R1008" i="16"/>
  <c r="S1008" i="16"/>
  <c r="T1008" i="16"/>
  <c r="X1008" i="16"/>
  <c r="V1008" i="16"/>
  <c r="W1008" i="16"/>
  <c r="AA924" i="13"/>
  <c r="G925" i="13"/>
  <c r="B925" i="13"/>
  <c r="C925" i="13"/>
  <c r="H925" i="13"/>
  <c r="I925" i="13"/>
  <c r="D925" i="13"/>
  <c r="AA1008" i="16" l="1"/>
  <c r="Z1008" i="16"/>
  <c r="Y1008" i="16"/>
  <c r="Q925" i="13"/>
  <c r="P925" i="13"/>
  <c r="AB924" i="13"/>
  <c r="F925" i="13"/>
  <c r="E925" i="13"/>
  <c r="J925" i="13"/>
  <c r="L925" i="13" s="1"/>
  <c r="C1009" i="16" l="1"/>
  <c r="H1009" i="16"/>
  <c r="B1009" i="16"/>
  <c r="G1009" i="16"/>
  <c r="I1009" i="16"/>
  <c r="D1009" i="16"/>
  <c r="K925" i="13"/>
  <c r="N925" i="13" s="1"/>
  <c r="O925" i="13" s="1"/>
  <c r="J1009" i="16" l="1"/>
  <c r="L1009" i="16" s="1"/>
  <c r="E1009" i="16"/>
  <c r="Q1009" i="16"/>
  <c r="P1009" i="16"/>
  <c r="K1009" i="16"/>
  <c r="AB1008" i="16"/>
  <c r="F1009" i="16"/>
  <c r="M925" i="13"/>
  <c r="R925" i="13" s="1"/>
  <c r="X925" i="13"/>
  <c r="V925" i="13"/>
  <c r="W925" i="13"/>
  <c r="T925" i="13"/>
  <c r="S925" i="13" l="1"/>
  <c r="N1009" i="16"/>
  <c r="O1009" i="16" s="1"/>
  <c r="M1009" i="16"/>
  <c r="AA925" i="13"/>
  <c r="I926" i="13" s="1"/>
  <c r="Z925" i="13"/>
  <c r="Y925" i="13"/>
  <c r="D926" i="13" l="1"/>
  <c r="R1009" i="16"/>
  <c r="T1009" i="16"/>
  <c r="S1009" i="16"/>
  <c r="X1009" i="16"/>
  <c r="V1009" i="16"/>
  <c r="W1009" i="16"/>
  <c r="C926" i="13"/>
  <c r="H926" i="13"/>
  <c r="AB925" i="13"/>
  <c r="P926" i="13"/>
  <c r="Q926" i="13"/>
  <c r="G926" i="13"/>
  <c r="B926" i="13"/>
  <c r="AA1009" i="16" l="1"/>
  <c r="Z1009" i="16"/>
  <c r="D1010" i="16"/>
  <c r="I1010" i="16"/>
  <c r="Y1009" i="16"/>
  <c r="E926" i="13"/>
  <c r="J926" i="13"/>
  <c r="F926" i="13"/>
  <c r="G1010" i="16" l="1"/>
  <c r="B1010" i="16"/>
  <c r="Q1010" i="16"/>
  <c r="P1010" i="16"/>
  <c r="AB1009" i="16"/>
  <c r="C1010" i="16"/>
  <c r="H1010" i="16"/>
  <c r="L926" i="13"/>
  <c r="K926" i="13"/>
  <c r="E1010" i="16" l="1"/>
  <c r="F1010" i="16"/>
  <c r="J1010" i="16"/>
  <c r="N926" i="13"/>
  <c r="O926" i="13" s="1"/>
  <c r="M926" i="13"/>
  <c r="L1010" i="16" l="1"/>
  <c r="K1010" i="16"/>
  <c r="S926" i="13"/>
  <c r="R926" i="13"/>
  <c r="T926" i="13"/>
  <c r="W926" i="13"/>
  <c r="X926" i="13"/>
  <c r="V926" i="13"/>
  <c r="N1010" i="16" l="1"/>
  <c r="O1010" i="16" s="1"/>
  <c r="M1010" i="16"/>
  <c r="AA926" i="13"/>
  <c r="I927" i="13" s="1"/>
  <c r="Y926" i="13"/>
  <c r="Z926" i="13"/>
  <c r="R1010" i="16" l="1"/>
  <c r="T1010" i="16"/>
  <c r="S1010" i="16"/>
  <c r="W1010" i="16"/>
  <c r="X1010" i="16"/>
  <c r="V1010" i="16"/>
  <c r="Y1010" i="16" s="1"/>
  <c r="D927" i="13"/>
  <c r="Q927" i="13" s="1"/>
  <c r="G927" i="13"/>
  <c r="B927" i="13"/>
  <c r="AB926" i="13"/>
  <c r="C927" i="13"/>
  <c r="H927" i="13"/>
  <c r="P927" i="13" l="1"/>
  <c r="Z1010" i="16"/>
  <c r="B1011" i="16"/>
  <c r="G1011" i="16"/>
  <c r="AA1010" i="16"/>
  <c r="F927" i="13"/>
  <c r="E927" i="13"/>
  <c r="J927" i="13"/>
  <c r="I1011" i="16" l="1"/>
  <c r="D1011" i="16"/>
  <c r="H1011" i="16"/>
  <c r="C1011" i="16"/>
  <c r="L927" i="13"/>
  <c r="K927" i="13"/>
  <c r="F1011" i="16" l="1"/>
  <c r="J1011" i="16"/>
  <c r="L1011" i="16" s="1"/>
  <c r="P1011" i="16"/>
  <c r="Q1011" i="16"/>
  <c r="AB1010" i="16"/>
  <c r="E1011" i="16"/>
  <c r="N927" i="13"/>
  <c r="O927" i="13" s="1"/>
  <c r="M927" i="13"/>
  <c r="K1011" i="16" l="1"/>
  <c r="N1011" i="16"/>
  <c r="O1011" i="16" s="1"/>
  <c r="M1011" i="16"/>
  <c r="X927" i="13"/>
  <c r="W927" i="13"/>
  <c r="V927" i="13"/>
  <c r="R927" i="13"/>
  <c r="S927" i="13"/>
  <c r="T927" i="13"/>
  <c r="AA927" i="13" l="1"/>
  <c r="R1011" i="16"/>
  <c r="T1011" i="16"/>
  <c r="S1011" i="16"/>
  <c r="V1011" i="16"/>
  <c r="X1011" i="16"/>
  <c r="W1011" i="16"/>
  <c r="Z927" i="13"/>
  <c r="H928" i="13" s="1"/>
  <c r="Y927" i="13"/>
  <c r="D928" i="13"/>
  <c r="I928" i="13"/>
  <c r="C928" i="13"/>
  <c r="Z1011" i="16" l="1"/>
  <c r="AA1011" i="16"/>
  <c r="Y1011" i="16"/>
  <c r="Q928" i="13"/>
  <c r="P928" i="13"/>
  <c r="AB927" i="13"/>
  <c r="G928" i="13"/>
  <c r="B928" i="13"/>
  <c r="B1012" i="16" l="1"/>
  <c r="G1012" i="16"/>
  <c r="D1012" i="16"/>
  <c r="I1012" i="16"/>
  <c r="C1012" i="16"/>
  <c r="H1012" i="16"/>
  <c r="F928" i="13"/>
  <c r="E928" i="13"/>
  <c r="J928" i="13"/>
  <c r="P1012" i="16" l="1"/>
  <c r="Q1012" i="16"/>
  <c r="AB1011" i="16"/>
  <c r="J1012" i="16"/>
  <c r="L1012" i="16" s="1"/>
  <c r="F1012" i="16"/>
  <c r="E1012" i="16"/>
  <c r="L928" i="13"/>
  <c r="K928" i="13"/>
  <c r="K1012" i="16" l="1"/>
  <c r="N928" i="13"/>
  <c r="O928" i="13" s="1"/>
  <c r="M928" i="13"/>
  <c r="N1012" i="16" l="1"/>
  <c r="O1012" i="16" s="1"/>
  <c r="M1012" i="16"/>
  <c r="X928" i="13"/>
  <c r="V928" i="13"/>
  <c r="W928" i="13"/>
  <c r="R928" i="13"/>
  <c r="T928" i="13"/>
  <c r="AA928" i="13" s="1"/>
  <c r="S928" i="13"/>
  <c r="Z928" i="13" s="1"/>
  <c r="T1012" i="16" l="1"/>
  <c r="S1012" i="16"/>
  <c r="R1012" i="16"/>
  <c r="X1012" i="16"/>
  <c r="V1012" i="16"/>
  <c r="W1012" i="16"/>
  <c r="Y928" i="13"/>
  <c r="B929" i="13" s="1"/>
  <c r="G929" i="13"/>
  <c r="C929" i="13"/>
  <c r="H929" i="13"/>
  <c r="I929" i="13"/>
  <c r="D929" i="13"/>
  <c r="Y1012" i="16" l="1"/>
  <c r="Z1012" i="16"/>
  <c r="AA1012" i="16"/>
  <c r="F929" i="13"/>
  <c r="P929" i="13"/>
  <c r="Q929" i="13"/>
  <c r="AB928" i="13"/>
  <c r="E929" i="13"/>
  <c r="J929" i="13"/>
  <c r="L929" i="13" s="1"/>
  <c r="H1013" i="16" l="1"/>
  <c r="C1013" i="16"/>
  <c r="I1013" i="16"/>
  <c r="D1013" i="16"/>
  <c r="B1013" i="16"/>
  <c r="G1013" i="16"/>
  <c r="K929" i="13"/>
  <c r="Q1013" i="16" l="1"/>
  <c r="P1013" i="16"/>
  <c r="AB1012" i="16"/>
  <c r="J1013" i="16"/>
  <c r="L1013" i="16" s="1"/>
  <c r="F1013" i="16"/>
  <c r="E1013" i="16"/>
  <c r="N929" i="13"/>
  <c r="O929" i="13" s="1"/>
  <c r="M929" i="13"/>
  <c r="K1013" i="16" l="1"/>
  <c r="V929" i="13"/>
  <c r="W929" i="13"/>
  <c r="X929" i="13"/>
  <c r="T929" i="13"/>
  <c r="R929" i="13"/>
  <c r="Y929" i="13" s="1"/>
  <c r="S929" i="13"/>
  <c r="N1013" i="16" l="1"/>
  <c r="O1013" i="16" s="1"/>
  <c r="M1013" i="16"/>
  <c r="Z929" i="13"/>
  <c r="AA929" i="13"/>
  <c r="H930" i="13"/>
  <c r="C930" i="13"/>
  <c r="G930" i="13"/>
  <c r="B930" i="13"/>
  <c r="S1013" i="16" l="1"/>
  <c r="R1013" i="16"/>
  <c r="T1013" i="16"/>
  <c r="V1013" i="16"/>
  <c r="X1013" i="16"/>
  <c r="AA1013" i="16" s="1"/>
  <c r="W1013" i="16"/>
  <c r="Z1013" i="16" s="1"/>
  <c r="F930" i="13"/>
  <c r="E930" i="13"/>
  <c r="I930" i="13"/>
  <c r="D930" i="13"/>
  <c r="Y1013" i="16" l="1"/>
  <c r="H1014" i="16"/>
  <c r="C1014" i="16"/>
  <c r="G1014" i="16"/>
  <c r="B1014" i="16"/>
  <c r="I1014" i="16"/>
  <c r="D1014" i="16"/>
  <c r="P930" i="13"/>
  <c r="Q930" i="13"/>
  <c r="AB929" i="13"/>
  <c r="J930" i="13"/>
  <c r="L930" i="13" s="1"/>
  <c r="P1014" i="16" l="1"/>
  <c r="Q1014" i="16"/>
  <c r="AB1013" i="16"/>
  <c r="F1014" i="16"/>
  <c r="E1014" i="16"/>
  <c r="J1014" i="16"/>
  <c r="L1014" i="16" s="1"/>
  <c r="K930" i="13"/>
  <c r="K1014" i="16" l="1"/>
  <c r="N930" i="13"/>
  <c r="O930" i="13" s="1"/>
  <c r="M930" i="13"/>
  <c r="N1014" i="16" l="1"/>
  <c r="O1014" i="16" s="1"/>
  <c r="M1014" i="16"/>
  <c r="X930" i="13"/>
  <c r="W930" i="13"/>
  <c r="V930" i="13"/>
  <c r="S930" i="13"/>
  <c r="R930" i="13"/>
  <c r="T930" i="13"/>
  <c r="AA930" i="13" s="1"/>
  <c r="R1014" i="16" l="1"/>
  <c r="S1014" i="16"/>
  <c r="T1014" i="16"/>
  <c r="V1014" i="16"/>
  <c r="Y1014" i="16" s="1"/>
  <c r="W1014" i="16"/>
  <c r="Z1014" i="16" s="1"/>
  <c r="X1014" i="16"/>
  <c r="AA1014" i="16" s="1"/>
  <c r="Z930" i="13"/>
  <c r="H931" i="13" s="1"/>
  <c r="C931" i="13"/>
  <c r="I931" i="13"/>
  <c r="D931" i="13"/>
  <c r="Y930" i="13"/>
  <c r="B1015" i="16" l="1"/>
  <c r="G1015" i="16"/>
  <c r="I1015" i="16"/>
  <c r="D1015" i="16"/>
  <c r="H1015" i="16"/>
  <c r="C1015" i="16"/>
  <c r="P931" i="13"/>
  <c r="Q931" i="13"/>
  <c r="AB930" i="13"/>
  <c r="G931" i="13"/>
  <c r="B931" i="13"/>
  <c r="F931" i="13" s="1"/>
  <c r="Q1015" i="16" l="1"/>
  <c r="P1015" i="16"/>
  <c r="AB1014" i="16"/>
  <c r="F1015" i="16"/>
  <c r="J1015" i="16"/>
  <c r="L1015" i="16" s="1"/>
  <c r="E1015" i="16"/>
  <c r="J931" i="13"/>
  <c r="E931" i="13"/>
  <c r="K1015" i="16" l="1"/>
  <c r="L931" i="13"/>
  <c r="K931" i="13"/>
  <c r="M1015" i="16" l="1"/>
  <c r="N1015" i="16"/>
  <c r="O1015" i="16" s="1"/>
  <c r="N931" i="13"/>
  <c r="O931" i="13" s="1"/>
  <c r="M931" i="13"/>
  <c r="V1015" i="16" l="1"/>
  <c r="W1015" i="16"/>
  <c r="X1015" i="16"/>
  <c r="AA1015" i="16" s="1"/>
  <c r="T1015" i="16"/>
  <c r="R1015" i="16"/>
  <c r="S1015" i="16"/>
  <c r="X931" i="13"/>
  <c r="W931" i="13"/>
  <c r="V931" i="13"/>
  <c r="S931" i="13"/>
  <c r="T931" i="13"/>
  <c r="R931" i="13"/>
  <c r="AA931" i="13" l="1"/>
  <c r="I1016" i="16"/>
  <c r="D1016" i="16"/>
  <c r="Z1015" i="16"/>
  <c r="Y1015" i="16"/>
  <c r="Y931" i="13"/>
  <c r="G932" i="13"/>
  <c r="B932" i="13"/>
  <c r="Z931" i="13"/>
  <c r="I932" i="13"/>
  <c r="D932" i="13"/>
  <c r="B1016" i="16" l="1"/>
  <c r="G1016" i="16"/>
  <c r="C1016" i="16"/>
  <c r="H1016" i="16"/>
  <c r="P1016" i="16"/>
  <c r="Q1016" i="16"/>
  <c r="AB1015" i="16"/>
  <c r="H932" i="13"/>
  <c r="C932" i="13"/>
  <c r="E932" i="13" s="1"/>
  <c r="Q932" i="13"/>
  <c r="P932" i="13"/>
  <c r="AB931" i="13"/>
  <c r="J932" i="13"/>
  <c r="L932" i="13" s="1"/>
  <c r="F1016" i="16" l="1"/>
  <c r="J1016" i="16"/>
  <c r="E1016" i="16"/>
  <c r="K932" i="13"/>
  <c r="F932" i="13"/>
  <c r="L1016" i="16" l="1"/>
  <c r="K1016" i="16"/>
  <c r="N932" i="13"/>
  <c r="O932" i="13" s="1"/>
  <c r="M932" i="13"/>
  <c r="N1016" i="16" l="1"/>
  <c r="O1016" i="16" s="1"/>
  <c r="M1016" i="16"/>
  <c r="V932" i="13"/>
  <c r="W932" i="13"/>
  <c r="X932" i="13"/>
  <c r="R932" i="13"/>
  <c r="S932" i="13"/>
  <c r="Z932" i="13" s="1"/>
  <c r="T932" i="13"/>
  <c r="T1016" i="16" l="1"/>
  <c r="S1016" i="16"/>
  <c r="R1016" i="16"/>
  <c r="X1016" i="16"/>
  <c r="AA1016" i="16" s="1"/>
  <c r="W1016" i="16"/>
  <c r="V1016" i="16"/>
  <c r="Y1016" i="16" s="1"/>
  <c r="Y932" i="13"/>
  <c r="G933" i="13" s="1"/>
  <c r="B933" i="13"/>
  <c r="E933" i="13" s="1"/>
  <c r="AA932" i="13"/>
  <c r="C933" i="13"/>
  <c r="H933" i="13"/>
  <c r="I1017" i="16" l="1"/>
  <c r="D1017" i="16"/>
  <c r="G1017" i="16"/>
  <c r="B1017" i="16"/>
  <c r="Z1016" i="16"/>
  <c r="F933" i="13"/>
  <c r="I933" i="13"/>
  <c r="D933" i="13"/>
  <c r="Q1017" i="16" l="1"/>
  <c r="P1017" i="16"/>
  <c r="AB1016" i="16"/>
  <c r="H1017" i="16"/>
  <c r="J1017" i="16" s="1"/>
  <c r="C1017" i="16"/>
  <c r="Q933" i="13"/>
  <c r="P933" i="13"/>
  <c r="AB932" i="13"/>
  <c r="J933" i="13"/>
  <c r="L933" i="13" s="1"/>
  <c r="L1017" i="16" l="1"/>
  <c r="K1017" i="16"/>
  <c r="F1017" i="16"/>
  <c r="E1017" i="16"/>
  <c r="K933" i="13"/>
  <c r="M1017" i="16" l="1"/>
  <c r="N1017" i="16"/>
  <c r="O1017" i="16" s="1"/>
  <c r="N933" i="13"/>
  <c r="O933" i="13" s="1"/>
  <c r="M933" i="13"/>
  <c r="W1017" i="16" l="1"/>
  <c r="X1017" i="16"/>
  <c r="V1017" i="16"/>
  <c r="T1017" i="16"/>
  <c r="S1017" i="16"/>
  <c r="Z1017" i="16" s="1"/>
  <c r="R1017" i="16"/>
  <c r="Y1017" i="16" s="1"/>
  <c r="X933" i="13"/>
  <c r="W933" i="13"/>
  <c r="V933" i="13"/>
  <c r="R933" i="13"/>
  <c r="S933" i="13"/>
  <c r="T933" i="13"/>
  <c r="AA933" i="13" s="1"/>
  <c r="B1018" i="16" l="1"/>
  <c r="G1018" i="16"/>
  <c r="AA1017" i="16"/>
  <c r="H1018" i="16"/>
  <c r="C1018" i="16"/>
  <c r="Y933" i="13"/>
  <c r="Z933" i="13"/>
  <c r="B934" i="13"/>
  <c r="G934" i="13"/>
  <c r="I934" i="13"/>
  <c r="D934" i="13"/>
  <c r="H934" i="13"/>
  <c r="C934" i="13"/>
  <c r="D1018" i="16" l="1"/>
  <c r="I1018" i="16"/>
  <c r="J1018" i="16"/>
  <c r="L1018" i="16" s="1"/>
  <c r="F1018" i="16"/>
  <c r="E1018" i="16"/>
  <c r="P934" i="13"/>
  <c r="Q934" i="13"/>
  <c r="AB933" i="13"/>
  <c r="E934" i="13"/>
  <c r="F934" i="13"/>
  <c r="J934" i="13"/>
  <c r="L934" i="13" s="1"/>
  <c r="P1018" i="16" l="1"/>
  <c r="Q1018" i="16"/>
  <c r="K1018" i="16"/>
  <c r="AB1017" i="16"/>
  <c r="K934" i="13"/>
  <c r="M1018" i="16" l="1"/>
  <c r="N1018" i="16"/>
  <c r="O1018" i="16" s="1"/>
  <c r="N934" i="13"/>
  <c r="O934" i="13" s="1"/>
  <c r="M934" i="13"/>
  <c r="V1018" i="16" l="1"/>
  <c r="W1018" i="16"/>
  <c r="X1018" i="16"/>
  <c r="T1018" i="16"/>
  <c r="S1018" i="16"/>
  <c r="R1018" i="16"/>
  <c r="Y1018" i="16" s="1"/>
  <c r="W934" i="13"/>
  <c r="V934" i="13"/>
  <c r="X934" i="13"/>
  <c r="S934" i="13"/>
  <c r="R934" i="13"/>
  <c r="T934" i="13"/>
  <c r="AA934" i="13" s="1"/>
  <c r="Z1018" i="16" l="1"/>
  <c r="H1019" i="16"/>
  <c r="C1019" i="16"/>
  <c r="AA1018" i="16"/>
  <c r="G1019" i="16"/>
  <c r="B1019" i="16"/>
  <c r="Y934" i="13"/>
  <c r="B935" i="13" s="1"/>
  <c r="G935" i="13"/>
  <c r="Z934" i="13"/>
  <c r="D935" i="13"/>
  <c r="I935" i="13"/>
  <c r="I1019" i="16" l="1"/>
  <c r="D1019" i="16"/>
  <c r="F1019" i="16"/>
  <c r="J1019" i="16"/>
  <c r="L1019" i="16" s="1"/>
  <c r="E1019" i="16"/>
  <c r="P935" i="13"/>
  <c r="Q935" i="13"/>
  <c r="AB934" i="13"/>
  <c r="H935" i="13"/>
  <c r="C935" i="13"/>
  <c r="J935" i="13"/>
  <c r="L935" i="13" s="1"/>
  <c r="Q1019" i="16" l="1"/>
  <c r="P1019" i="16"/>
  <c r="K1019" i="16"/>
  <c r="AB1018" i="16"/>
  <c r="F935" i="13"/>
  <c r="K935" i="13"/>
  <c r="E935" i="13"/>
  <c r="N1019" i="16" l="1"/>
  <c r="O1019" i="16" s="1"/>
  <c r="M1019" i="16"/>
  <c r="N935" i="13"/>
  <c r="O935" i="13" s="1"/>
  <c r="M935" i="13"/>
  <c r="R1019" i="16" l="1"/>
  <c r="T1019" i="16"/>
  <c r="S1019" i="16"/>
  <c r="W1019" i="16"/>
  <c r="Z1019" i="16" s="1"/>
  <c r="X1019" i="16"/>
  <c r="AA1019" i="16" s="1"/>
  <c r="V1019" i="16"/>
  <c r="Y1019" i="16" s="1"/>
  <c r="X935" i="13"/>
  <c r="W935" i="13"/>
  <c r="V935" i="13"/>
  <c r="T935" i="13"/>
  <c r="R935" i="13"/>
  <c r="Y935" i="13" s="1"/>
  <c r="S935" i="13"/>
  <c r="Z935" i="13" l="1"/>
  <c r="H1020" i="16"/>
  <c r="C1020" i="16"/>
  <c r="G1020" i="16"/>
  <c r="B1020" i="16"/>
  <c r="I1020" i="16"/>
  <c r="D1020" i="16"/>
  <c r="G936" i="13"/>
  <c r="B936" i="13"/>
  <c r="AA935" i="13"/>
  <c r="H936" i="13"/>
  <c r="C936" i="13"/>
  <c r="J1020" i="16" l="1"/>
  <c r="L1020" i="16" s="1"/>
  <c r="P1020" i="16"/>
  <c r="K1020" i="16"/>
  <c r="Q1020" i="16"/>
  <c r="AB1019" i="16"/>
  <c r="F1020" i="16"/>
  <c r="E1020" i="16"/>
  <c r="I936" i="13"/>
  <c r="J936" i="13" s="1"/>
  <c r="L936" i="13" s="1"/>
  <c r="D936" i="13"/>
  <c r="E936" i="13"/>
  <c r="F936" i="13"/>
  <c r="N1020" i="16" l="1"/>
  <c r="O1020" i="16" s="1"/>
  <c r="M1020" i="16"/>
  <c r="Q936" i="13"/>
  <c r="P936" i="13"/>
  <c r="K936" i="13"/>
  <c r="AB935" i="13"/>
  <c r="R1020" i="16" l="1"/>
  <c r="T1020" i="16"/>
  <c r="S1020" i="16"/>
  <c r="V1020" i="16"/>
  <c r="X1020" i="16"/>
  <c r="W1020" i="16"/>
  <c r="N936" i="13"/>
  <c r="O936" i="13" s="1"/>
  <c r="M936" i="13"/>
  <c r="Z1020" i="16" l="1"/>
  <c r="C1021" i="16"/>
  <c r="H1021" i="16"/>
  <c r="AA1020" i="16"/>
  <c r="Y1020" i="16"/>
  <c r="W936" i="13"/>
  <c r="X936" i="13"/>
  <c r="V936" i="13"/>
  <c r="T936" i="13"/>
  <c r="R936" i="13"/>
  <c r="S936" i="13"/>
  <c r="Z936" i="13" s="1"/>
  <c r="Y936" i="13" l="1"/>
  <c r="I1021" i="16"/>
  <c r="D1021" i="16"/>
  <c r="B1021" i="16"/>
  <c r="G1021" i="16"/>
  <c r="AA936" i="13"/>
  <c r="H937" i="13"/>
  <c r="C937" i="13"/>
  <c r="B937" i="13"/>
  <c r="G937" i="13"/>
  <c r="E1021" i="16" l="1"/>
  <c r="F1021" i="16"/>
  <c r="P1021" i="16"/>
  <c r="Q1021" i="16"/>
  <c r="AB1020" i="16"/>
  <c r="J1021" i="16"/>
  <c r="L1021" i="16" s="1"/>
  <c r="E937" i="13"/>
  <c r="F937" i="13"/>
  <c r="I937" i="13"/>
  <c r="J937" i="13" s="1"/>
  <c r="L937" i="13" s="1"/>
  <c r="D937" i="13"/>
  <c r="K1021" i="16" l="1"/>
  <c r="P937" i="13"/>
  <c r="Q937" i="13"/>
  <c r="K937" i="13"/>
  <c r="AB936" i="13"/>
  <c r="N1021" i="16" l="1"/>
  <c r="O1021" i="16" s="1"/>
  <c r="M1021" i="16"/>
  <c r="N937" i="13"/>
  <c r="O937" i="13" s="1"/>
  <c r="M937" i="13"/>
  <c r="T1021" i="16" l="1"/>
  <c r="R1021" i="16"/>
  <c r="S1021" i="16"/>
  <c r="W1021" i="16"/>
  <c r="Z1021" i="16" s="1"/>
  <c r="X1021" i="16"/>
  <c r="AA1021" i="16" s="1"/>
  <c r="V1021" i="16"/>
  <c r="Y1021" i="16" s="1"/>
  <c r="V937" i="13"/>
  <c r="X937" i="13"/>
  <c r="W937" i="13"/>
  <c r="Z937" i="13" s="1"/>
  <c r="S937" i="13"/>
  <c r="R937" i="13"/>
  <c r="Y937" i="13" s="1"/>
  <c r="T937" i="13"/>
  <c r="H1022" i="16" l="1"/>
  <c r="C1022" i="16"/>
  <c r="G1022" i="16"/>
  <c r="B1022" i="16"/>
  <c r="D1022" i="16"/>
  <c r="I1022" i="16"/>
  <c r="H938" i="13"/>
  <c r="C938" i="13"/>
  <c r="F938" i="13" s="1"/>
  <c r="AA937" i="13"/>
  <c r="B938" i="13"/>
  <c r="G938" i="13"/>
  <c r="E1022" i="16" l="1"/>
  <c r="J1022" i="16"/>
  <c r="L1022" i="16" s="1"/>
  <c r="F1022" i="16"/>
  <c r="P1022" i="16"/>
  <c r="Q1022" i="16"/>
  <c r="AB1021" i="16"/>
  <c r="E938" i="13"/>
  <c r="I938" i="13"/>
  <c r="J938" i="13" s="1"/>
  <c r="L938" i="13" s="1"/>
  <c r="D938" i="13"/>
  <c r="K1022" i="16" l="1"/>
  <c r="Q938" i="13"/>
  <c r="P938" i="13"/>
  <c r="K938" i="13"/>
  <c r="AB937" i="13"/>
  <c r="M1022" i="16" l="1"/>
  <c r="N1022" i="16"/>
  <c r="O1022" i="16" s="1"/>
  <c r="N938" i="13"/>
  <c r="O938" i="13" s="1"/>
  <c r="M938" i="13"/>
  <c r="W1022" i="16" l="1"/>
  <c r="V1022" i="16"/>
  <c r="X1022" i="16"/>
  <c r="S1022" i="16"/>
  <c r="T1022" i="16"/>
  <c r="R1022" i="16"/>
  <c r="W938" i="13"/>
  <c r="X938" i="13"/>
  <c r="V938" i="13"/>
  <c r="R938" i="13"/>
  <c r="S938" i="13"/>
  <c r="T938" i="13"/>
  <c r="Z938" i="13" l="1"/>
  <c r="AA1022" i="16"/>
  <c r="Y1022" i="16"/>
  <c r="Z1022" i="16"/>
  <c r="AA938" i="13"/>
  <c r="Y938" i="13"/>
  <c r="I939" i="13"/>
  <c r="D939" i="13"/>
  <c r="C939" i="13"/>
  <c r="H939" i="13"/>
  <c r="H1023" i="16" l="1"/>
  <c r="C1023" i="16"/>
  <c r="B1023" i="16"/>
  <c r="G1023" i="16"/>
  <c r="I1023" i="16"/>
  <c r="D1023" i="16"/>
  <c r="Q939" i="13"/>
  <c r="P939" i="13"/>
  <c r="AB938" i="13"/>
  <c r="G939" i="13"/>
  <c r="J939" i="13" s="1"/>
  <c r="B939" i="13"/>
  <c r="J1023" i="16" l="1"/>
  <c r="L1023" i="16" s="1"/>
  <c r="E1023" i="16"/>
  <c r="Q1023" i="16"/>
  <c r="K1023" i="16"/>
  <c r="P1023" i="16"/>
  <c r="AB1022" i="16"/>
  <c r="F1023" i="16"/>
  <c r="L939" i="13"/>
  <c r="K939" i="13"/>
  <c r="F939" i="13"/>
  <c r="E939" i="13"/>
  <c r="N1023" i="16" l="1"/>
  <c r="O1023" i="16" s="1"/>
  <c r="M1023" i="16"/>
  <c r="N939" i="13"/>
  <c r="O939" i="13" s="1"/>
  <c r="M939" i="13"/>
  <c r="T1023" i="16" l="1"/>
  <c r="R1023" i="16"/>
  <c r="S1023" i="16"/>
  <c r="W1023" i="16"/>
  <c r="V1023" i="16"/>
  <c r="X1023" i="16"/>
  <c r="S939" i="13"/>
  <c r="T939" i="13"/>
  <c r="R939" i="13"/>
  <c r="X939" i="13"/>
  <c r="W939" i="13"/>
  <c r="V939" i="13"/>
  <c r="Z1023" i="16" l="1"/>
  <c r="Y1023" i="16"/>
  <c r="AA1023" i="16"/>
  <c r="Y939" i="13"/>
  <c r="AA939" i="13"/>
  <c r="Z939" i="13"/>
  <c r="I1024" i="16" l="1"/>
  <c r="D1024" i="16"/>
  <c r="G1024" i="16"/>
  <c r="B1024" i="16"/>
  <c r="H1024" i="16"/>
  <c r="C1024" i="16"/>
  <c r="C940" i="13"/>
  <c r="H940" i="13"/>
  <c r="I940" i="13"/>
  <c r="D940" i="13"/>
  <c r="G940" i="13"/>
  <c r="B940" i="13"/>
  <c r="E1024" i="16" l="1"/>
  <c r="J1024" i="16"/>
  <c r="L1024" i="16" s="1"/>
  <c r="F1024" i="16"/>
  <c r="P1024" i="16"/>
  <c r="Q1024" i="16"/>
  <c r="K1024" i="16"/>
  <c r="AB1023" i="16"/>
  <c r="P940" i="13"/>
  <c r="Q940" i="13"/>
  <c r="AB939" i="13"/>
  <c r="E940" i="13"/>
  <c r="J940" i="13"/>
  <c r="L940" i="13" s="1"/>
  <c r="F940" i="13"/>
  <c r="N1024" i="16" l="1"/>
  <c r="O1024" i="16" s="1"/>
  <c r="M1024" i="16"/>
  <c r="K940" i="13"/>
  <c r="S1024" i="16" l="1"/>
  <c r="T1024" i="16"/>
  <c r="R1024" i="16"/>
  <c r="V1024" i="16"/>
  <c r="X1024" i="16"/>
  <c r="AA1024" i="16" s="1"/>
  <c r="W1024" i="16"/>
  <c r="Z1024" i="16" s="1"/>
  <c r="M940" i="13"/>
  <c r="N940" i="13"/>
  <c r="O940" i="13" s="1"/>
  <c r="Y1024" i="16" l="1"/>
  <c r="H1025" i="16"/>
  <c r="C1025" i="16"/>
  <c r="D1025" i="16"/>
  <c r="I1025" i="16"/>
  <c r="X940" i="13"/>
  <c r="W940" i="13"/>
  <c r="V940" i="13"/>
  <c r="R940" i="13"/>
  <c r="S940" i="13"/>
  <c r="T940" i="13"/>
  <c r="Q1025" i="16" l="1"/>
  <c r="P1025" i="16"/>
  <c r="AB1024" i="16"/>
  <c r="B1025" i="16"/>
  <c r="G1025" i="16"/>
  <c r="Z940" i="13"/>
  <c r="H941" i="13"/>
  <c r="C941" i="13"/>
  <c r="Y940" i="13"/>
  <c r="AA940" i="13"/>
  <c r="J1025" i="16" l="1"/>
  <c r="E1025" i="16"/>
  <c r="F1025" i="16"/>
  <c r="I941" i="13"/>
  <c r="D941" i="13"/>
  <c r="B941" i="13"/>
  <c r="G941" i="13"/>
  <c r="J941" i="13" s="1"/>
  <c r="L941" i="13" s="1"/>
  <c r="L1025" i="16" l="1"/>
  <c r="K1025" i="16"/>
  <c r="E941" i="13"/>
  <c r="Q941" i="13"/>
  <c r="P941" i="13"/>
  <c r="K941" i="13"/>
  <c r="AB940" i="13"/>
  <c r="F941" i="13"/>
  <c r="N1025" i="16" l="1"/>
  <c r="O1025" i="16" s="1"/>
  <c r="M1025" i="16"/>
  <c r="N941" i="13"/>
  <c r="O941" i="13" s="1"/>
  <c r="M941" i="13"/>
  <c r="R1025" i="16" l="1"/>
  <c r="T1025" i="16"/>
  <c r="S1025" i="16"/>
  <c r="W1025" i="16"/>
  <c r="Z1025" i="16" s="1"/>
  <c r="V1025" i="16"/>
  <c r="Y1025" i="16" s="1"/>
  <c r="X1025" i="16"/>
  <c r="W941" i="13"/>
  <c r="V941" i="13"/>
  <c r="X941" i="13"/>
  <c r="S941" i="13"/>
  <c r="T941" i="13"/>
  <c r="AA941" i="13" s="1"/>
  <c r="R941" i="13"/>
  <c r="Z941" i="13" l="1"/>
  <c r="H1026" i="16"/>
  <c r="C1026" i="16"/>
  <c r="AA1025" i="16"/>
  <c r="G1026" i="16"/>
  <c r="B1026" i="16"/>
  <c r="Y941" i="13"/>
  <c r="G942" i="13" s="1"/>
  <c r="H942" i="13"/>
  <c r="C942" i="13"/>
  <c r="B942" i="13"/>
  <c r="E942" i="13" s="1"/>
  <c r="D942" i="13"/>
  <c r="I942" i="13"/>
  <c r="I1026" i="16" l="1"/>
  <c r="D1026" i="16"/>
  <c r="F1026" i="16"/>
  <c r="E1026" i="16"/>
  <c r="J942" i="13"/>
  <c r="L942" i="13" s="1"/>
  <c r="F942" i="13"/>
  <c r="P942" i="13"/>
  <c r="Q942" i="13"/>
  <c r="K942" i="13"/>
  <c r="AB941" i="13"/>
  <c r="P1026" i="16" l="1"/>
  <c r="Q1026" i="16"/>
  <c r="AB1025" i="16"/>
  <c r="J1026" i="16"/>
  <c r="L1026" i="16" s="1"/>
  <c r="M942" i="13"/>
  <c r="N942" i="13"/>
  <c r="O942" i="13" s="1"/>
  <c r="K1026" i="16" l="1"/>
  <c r="V942" i="13"/>
  <c r="X942" i="13"/>
  <c r="W942" i="13"/>
  <c r="R942" i="13"/>
  <c r="S942" i="13"/>
  <c r="T942" i="13"/>
  <c r="Y942" i="13" l="1"/>
  <c r="N1026" i="16"/>
  <c r="O1026" i="16" s="1"/>
  <c r="M1026" i="16"/>
  <c r="B943" i="13"/>
  <c r="G943" i="13"/>
  <c r="AA942" i="13"/>
  <c r="Z942" i="13"/>
  <c r="T1026" i="16" l="1"/>
  <c r="S1026" i="16"/>
  <c r="R1026" i="16"/>
  <c r="X1026" i="16"/>
  <c r="AA1026" i="16" s="1"/>
  <c r="V1026" i="16"/>
  <c r="W1026" i="16"/>
  <c r="Z1026" i="16" s="1"/>
  <c r="C943" i="13"/>
  <c r="H943" i="13"/>
  <c r="D943" i="13"/>
  <c r="I943" i="13"/>
  <c r="E943" i="13"/>
  <c r="Y1026" i="16" l="1"/>
  <c r="I1027" i="16"/>
  <c r="D1027" i="16"/>
  <c r="C1027" i="16"/>
  <c r="H1027" i="16"/>
  <c r="G1027" i="16"/>
  <c r="B1027" i="16"/>
  <c r="AB942" i="13"/>
  <c r="P943" i="13"/>
  <c r="Q943" i="13"/>
  <c r="J943" i="13"/>
  <c r="L943" i="13" s="1"/>
  <c r="F943" i="13"/>
  <c r="F1027" i="16" l="1"/>
  <c r="E1027" i="16"/>
  <c r="P1027" i="16"/>
  <c r="Q1027" i="16"/>
  <c r="AB1026" i="16"/>
  <c r="J1027" i="16"/>
  <c r="L1027" i="16" s="1"/>
  <c r="K943" i="13"/>
  <c r="K1027" i="16" l="1"/>
  <c r="N943" i="13"/>
  <c r="O943" i="13" s="1"/>
  <c r="M943" i="13"/>
  <c r="N1027" i="16" l="1"/>
  <c r="O1027" i="16" s="1"/>
  <c r="M1027" i="16"/>
  <c r="V943" i="13"/>
  <c r="X943" i="13"/>
  <c r="W943" i="13"/>
  <c r="T943" i="13"/>
  <c r="S943" i="13"/>
  <c r="Z943" i="13" s="1"/>
  <c r="R943" i="13"/>
  <c r="Y943" i="13" s="1"/>
  <c r="R1027" i="16" l="1"/>
  <c r="T1027" i="16"/>
  <c r="S1027" i="16"/>
  <c r="X1027" i="16"/>
  <c r="AA1027" i="16" s="1"/>
  <c r="V1027" i="16"/>
  <c r="Y1027" i="16" s="1"/>
  <c r="W1027" i="16"/>
  <c r="Z1027" i="16" s="1"/>
  <c r="AA943" i="13"/>
  <c r="G944" i="13"/>
  <c r="B944" i="13"/>
  <c r="C944" i="13"/>
  <c r="H944" i="13"/>
  <c r="D1028" i="16" l="1"/>
  <c r="I1028" i="16"/>
  <c r="H1028" i="16"/>
  <c r="C1028" i="16"/>
  <c r="B1028" i="16"/>
  <c r="G1028" i="16"/>
  <c r="F944" i="13"/>
  <c r="E944" i="13"/>
  <c r="I944" i="13"/>
  <c r="D944" i="13"/>
  <c r="F1028" i="16" l="1"/>
  <c r="J1028" i="16"/>
  <c r="L1028" i="16" s="1"/>
  <c r="E1028" i="16"/>
  <c r="Q1028" i="16"/>
  <c r="P1028" i="16"/>
  <c r="K1028" i="16"/>
  <c r="AB1027" i="16"/>
  <c r="P944" i="13"/>
  <c r="Q944" i="13"/>
  <c r="AB943" i="13"/>
  <c r="J944" i="13"/>
  <c r="L944" i="13" s="1"/>
  <c r="N1028" i="16" l="1"/>
  <c r="O1028" i="16" s="1"/>
  <c r="M1028" i="16"/>
  <c r="K944" i="13"/>
  <c r="V1028" i="16" l="1"/>
  <c r="X1028" i="16"/>
  <c r="W1028" i="16"/>
  <c r="T1028" i="16"/>
  <c r="AA1028" i="16" s="1"/>
  <c r="R1028" i="16"/>
  <c r="Y1028" i="16" s="1"/>
  <c r="S1028" i="16"/>
  <c r="Z1028" i="16" s="1"/>
  <c r="N944" i="13"/>
  <c r="O944" i="13" s="1"/>
  <c r="M944" i="13"/>
  <c r="I1029" i="16" l="1"/>
  <c r="D1029" i="16"/>
  <c r="C1029" i="16"/>
  <c r="H1029" i="16"/>
  <c r="G1029" i="16"/>
  <c r="B1029" i="16"/>
  <c r="V944" i="13"/>
  <c r="X944" i="13"/>
  <c r="W944" i="13"/>
  <c r="T944" i="13"/>
  <c r="R944" i="13"/>
  <c r="S944" i="13"/>
  <c r="Z944" i="13" s="1"/>
  <c r="F1029" i="16" l="1"/>
  <c r="E1029" i="16"/>
  <c r="P1029" i="16"/>
  <c r="Q1029" i="16"/>
  <c r="AB1028" i="16"/>
  <c r="J1029" i="16"/>
  <c r="L1029" i="16" s="1"/>
  <c r="AA944" i="13"/>
  <c r="Y944" i="13"/>
  <c r="C945" i="13"/>
  <c r="H945" i="13"/>
  <c r="K1029" i="16" l="1"/>
  <c r="G945" i="13"/>
  <c r="B945" i="13"/>
  <c r="I945" i="13"/>
  <c r="D945" i="13"/>
  <c r="N1029" i="16" l="1"/>
  <c r="O1029" i="16" s="1"/>
  <c r="M1029" i="16"/>
  <c r="J945" i="13"/>
  <c r="L945" i="13" s="1"/>
  <c r="E945" i="13"/>
  <c r="Q945" i="13"/>
  <c r="P945" i="13"/>
  <c r="K945" i="13"/>
  <c r="AB944" i="13"/>
  <c r="F945" i="13"/>
  <c r="T1029" i="16" l="1"/>
  <c r="R1029" i="16"/>
  <c r="S1029" i="16"/>
  <c r="W1029" i="16"/>
  <c r="Z1029" i="16" s="1"/>
  <c r="V1029" i="16"/>
  <c r="Y1029" i="16" s="1"/>
  <c r="X1029" i="16"/>
  <c r="N945" i="13"/>
  <c r="O945" i="13" s="1"/>
  <c r="M945" i="13"/>
  <c r="C1030" i="16" l="1"/>
  <c r="H1030" i="16"/>
  <c r="B1030" i="16"/>
  <c r="G1030" i="16"/>
  <c r="AA1029" i="16"/>
  <c r="V945" i="13"/>
  <c r="W945" i="13"/>
  <c r="X945" i="13"/>
  <c r="T945" i="13"/>
  <c r="S945" i="13"/>
  <c r="R945" i="13"/>
  <c r="Y945" i="13" s="1"/>
  <c r="E1030" i="16" l="1"/>
  <c r="D1030" i="16"/>
  <c r="I1030" i="16"/>
  <c r="F1030" i="16"/>
  <c r="AA945" i="13"/>
  <c r="I946" i="13" s="1"/>
  <c r="Z945" i="13"/>
  <c r="H946" i="13" s="1"/>
  <c r="D946" i="13"/>
  <c r="C946" i="13"/>
  <c r="G946" i="13"/>
  <c r="B946" i="13"/>
  <c r="E946" i="13" s="1"/>
  <c r="J1030" i="16" l="1"/>
  <c r="L1030" i="16" s="1"/>
  <c r="Q1030" i="16"/>
  <c r="P1030" i="16"/>
  <c r="K1030" i="16"/>
  <c r="AB1029" i="16"/>
  <c r="F946" i="13"/>
  <c r="P946" i="13"/>
  <c r="Q946" i="13"/>
  <c r="AB945" i="13"/>
  <c r="J946" i="13"/>
  <c r="L946" i="13" s="1"/>
  <c r="M1030" i="16" l="1"/>
  <c r="N1030" i="16"/>
  <c r="O1030" i="16" s="1"/>
  <c r="K946" i="13"/>
  <c r="X1030" i="16" l="1"/>
  <c r="W1030" i="16"/>
  <c r="V1030" i="16"/>
  <c r="T1030" i="16"/>
  <c r="S1030" i="16"/>
  <c r="R1030" i="16"/>
  <c r="M946" i="13"/>
  <c r="N946" i="13"/>
  <c r="O946" i="13" s="1"/>
  <c r="AA1030" i="16" l="1"/>
  <c r="Y1030" i="16"/>
  <c r="Z1030" i="16"/>
  <c r="I1031" i="16"/>
  <c r="D1031" i="16"/>
  <c r="W946" i="13"/>
  <c r="V946" i="13"/>
  <c r="X946" i="13"/>
  <c r="R946" i="13"/>
  <c r="S946" i="13"/>
  <c r="Z946" i="13" s="1"/>
  <c r="T946" i="13"/>
  <c r="AA946" i="13" l="1"/>
  <c r="H1031" i="16"/>
  <c r="C1031" i="16"/>
  <c r="Q1031" i="16"/>
  <c r="P1031" i="16"/>
  <c r="AB1030" i="16"/>
  <c r="G1031" i="16"/>
  <c r="B1031" i="16"/>
  <c r="Y946" i="13"/>
  <c r="I947" i="13"/>
  <c r="D947" i="13"/>
  <c r="H947" i="13"/>
  <c r="C947" i="13"/>
  <c r="E1031" i="16" l="1"/>
  <c r="F1031" i="16"/>
  <c r="J1031" i="16"/>
  <c r="Q947" i="13"/>
  <c r="P947" i="13"/>
  <c r="AB946" i="13"/>
  <c r="B947" i="13"/>
  <c r="G947" i="13"/>
  <c r="L1031" i="16" l="1"/>
  <c r="K1031" i="16"/>
  <c r="F947" i="13"/>
  <c r="J947" i="13"/>
  <c r="E947" i="13"/>
  <c r="N1031" i="16" l="1"/>
  <c r="O1031" i="16" s="1"/>
  <c r="M1031" i="16"/>
  <c r="L947" i="13"/>
  <c r="K947" i="13"/>
  <c r="T1031" i="16" l="1"/>
  <c r="S1031" i="16"/>
  <c r="R1031" i="16"/>
  <c r="V1031" i="16"/>
  <c r="Y1031" i="16" s="1"/>
  <c r="X1031" i="16"/>
  <c r="W1031" i="16"/>
  <c r="Z1031" i="16" s="1"/>
  <c r="N947" i="13"/>
  <c r="O947" i="13" s="1"/>
  <c r="M947" i="13"/>
  <c r="B1032" i="16" l="1"/>
  <c r="G1032" i="16"/>
  <c r="H1032" i="16"/>
  <c r="C1032" i="16"/>
  <c r="AA1031" i="16"/>
  <c r="W947" i="13"/>
  <c r="X947" i="13"/>
  <c r="V947" i="13"/>
  <c r="Y947" i="13" s="1"/>
  <c r="R947" i="13"/>
  <c r="S947" i="13"/>
  <c r="Z947" i="13" s="1"/>
  <c r="T947" i="13"/>
  <c r="F1032" i="16" l="1"/>
  <c r="I1032" i="16"/>
  <c r="J1032" i="16" s="1"/>
  <c r="L1032" i="16" s="1"/>
  <c r="D1032" i="16"/>
  <c r="E1032" i="16"/>
  <c r="AA947" i="13"/>
  <c r="H948" i="13"/>
  <c r="C948" i="13"/>
  <c r="B948" i="13"/>
  <c r="G948" i="13"/>
  <c r="D948" i="13"/>
  <c r="I948" i="13"/>
  <c r="E948" i="13" l="1"/>
  <c r="Q1032" i="16"/>
  <c r="P1032" i="16"/>
  <c r="K1032" i="16"/>
  <c r="AB1031" i="16"/>
  <c r="F948" i="13"/>
  <c r="J948" i="13"/>
  <c r="L948" i="13" s="1"/>
  <c r="Q948" i="13"/>
  <c r="P948" i="13"/>
  <c r="AB947" i="13"/>
  <c r="K948" i="13" l="1"/>
  <c r="N1032" i="16"/>
  <c r="O1032" i="16" s="1"/>
  <c r="M1032" i="16"/>
  <c r="M948" i="13"/>
  <c r="N948" i="13"/>
  <c r="O948" i="13" s="1"/>
  <c r="R1032" i="16" l="1"/>
  <c r="T1032" i="16"/>
  <c r="S1032" i="16"/>
  <c r="V1032" i="16"/>
  <c r="Y1032" i="16" s="1"/>
  <c r="X1032" i="16"/>
  <c r="W1032" i="16"/>
  <c r="Z1032" i="16" s="1"/>
  <c r="W948" i="13"/>
  <c r="X948" i="13"/>
  <c r="V948" i="13"/>
  <c r="Y948" i="13" s="1"/>
  <c r="R948" i="13"/>
  <c r="T948" i="13"/>
  <c r="S948" i="13"/>
  <c r="Z948" i="13" s="1"/>
  <c r="G1033" i="16" l="1"/>
  <c r="B1033" i="16"/>
  <c r="C1033" i="16"/>
  <c r="H1033" i="16"/>
  <c r="AA1032" i="16"/>
  <c r="B949" i="13"/>
  <c r="G949" i="13"/>
  <c r="C949" i="13"/>
  <c r="H949" i="13"/>
  <c r="AA948" i="13"/>
  <c r="F1033" i="16" l="1"/>
  <c r="E1033" i="16"/>
  <c r="I1033" i="16"/>
  <c r="J1033" i="16" s="1"/>
  <c r="L1033" i="16" s="1"/>
  <c r="D1033" i="16"/>
  <c r="F949" i="13"/>
  <c r="I949" i="13"/>
  <c r="J949" i="13" s="1"/>
  <c r="L949" i="13" s="1"/>
  <c r="D949" i="13"/>
  <c r="E949" i="13"/>
  <c r="K1033" i="16" l="1"/>
  <c r="P1033" i="16"/>
  <c r="Q1033" i="16"/>
  <c r="AB1032" i="16"/>
  <c r="Q949" i="13"/>
  <c r="P949" i="13"/>
  <c r="K949" i="13"/>
  <c r="AB948" i="13"/>
  <c r="M1033" i="16" l="1"/>
  <c r="N1033" i="16"/>
  <c r="O1033" i="16" s="1"/>
  <c r="N949" i="13"/>
  <c r="O949" i="13" s="1"/>
  <c r="M949" i="13"/>
  <c r="W1033" i="16" l="1"/>
  <c r="X1033" i="16"/>
  <c r="AA1033" i="16" s="1"/>
  <c r="V1033" i="16"/>
  <c r="R1033" i="16"/>
  <c r="T1033" i="16"/>
  <c r="S1033" i="16"/>
  <c r="X949" i="13"/>
  <c r="W949" i="13"/>
  <c r="V949" i="13"/>
  <c r="R949" i="13"/>
  <c r="S949" i="13"/>
  <c r="Z949" i="13" s="1"/>
  <c r="T949" i="13"/>
  <c r="AA949" i="13" s="1"/>
  <c r="Y1033" i="16" l="1"/>
  <c r="I1034" i="16"/>
  <c r="D1034" i="16"/>
  <c r="Z1033" i="16"/>
  <c r="H950" i="13"/>
  <c r="C950" i="13"/>
  <c r="Y949" i="13"/>
  <c r="I950" i="13"/>
  <c r="D950" i="13"/>
  <c r="H1034" i="16" l="1"/>
  <c r="C1034" i="16"/>
  <c r="Q1034" i="16"/>
  <c r="P1034" i="16"/>
  <c r="AB1033" i="16"/>
  <c r="B1034" i="16"/>
  <c r="G1034" i="16"/>
  <c r="G950" i="13"/>
  <c r="B950" i="13"/>
  <c r="E950" i="13" s="1"/>
  <c r="P950" i="13"/>
  <c r="Q950" i="13"/>
  <c r="AB949" i="13"/>
  <c r="J1034" i="16" l="1"/>
  <c r="F1034" i="16"/>
  <c r="E1034" i="16"/>
  <c r="F950" i="13"/>
  <c r="J950" i="13"/>
  <c r="L1034" i="16" l="1"/>
  <c r="K1034" i="16"/>
  <c r="L950" i="13"/>
  <c r="K950" i="13"/>
  <c r="N1034" i="16" l="1"/>
  <c r="O1034" i="16" s="1"/>
  <c r="M1034" i="16"/>
  <c r="M950" i="13"/>
  <c r="N950" i="13"/>
  <c r="O950" i="13" s="1"/>
  <c r="S1034" i="16" l="1"/>
  <c r="T1034" i="16"/>
  <c r="R1034" i="16"/>
  <c r="W1034" i="16"/>
  <c r="Z1034" i="16" s="1"/>
  <c r="V1034" i="16"/>
  <c r="Y1034" i="16" s="1"/>
  <c r="X1034" i="16"/>
  <c r="AA1034" i="16" s="1"/>
  <c r="W950" i="13"/>
  <c r="V950" i="13"/>
  <c r="X950" i="13"/>
  <c r="T950" i="13"/>
  <c r="S950" i="13"/>
  <c r="Z950" i="13" s="1"/>
  <c r="R950" i="13"/>
  <c r="Y950" i="13" l="1"/>
  <c r="C1035" i="16"/>
  <c r="H1035" i="16"/>
  <c r="I1035" i="16"/>
  <c r="D1035" i="16"/>
  <c r="B1035" i="16"/>
  <c r="G1035" i="16"/>
  <c r="AA950" i="13"/>
  <c r="B951" i="13"/>
  <c r="G951" i="13"/>
  <c r="C951" i="13"/>
  <c r="H951" i="13"/>
  <c r="P1035" i="16" l="1"/>
  <c r="Q1035" i="16"/>
  <c r="AB1034" i="16"/>
  <c r="J1035" i="16"/>
  <c r="L1035" i="16" s="1"/>
  <c r="E1035" i="16"/>
  <c r="F1035" i="16"/>
  <c r="F951" i="13"/>
  <c r="E951" i="13"/>
  <c r="I951" i="13"/>
  <c r="D951" i="13"/>
  <c r="K1035" i="16" l="1"/>
  <c r="J951" i="13"/>
  <c r="L951" i="13" s="1"/>
  <c r="Q951" i="13"/>
  <c r="P951" i="13"/>
  <c r="AB950" i="13"/>
  <c r="K951" i="13" l="1"/>
  <c r="N1035" i="16"/>
  <c r="O1035" i="16" s="1"/>
  <c r="M1035" i="16"/>
  <c r="N951" i="13"/>
  <c r="O951" i="13" s="1"/>
  <c r="M951" i="13"/>
  <c r="S1035" i="16" l="1"/>
  <c r="T1035" i="16"/>
  <c r="R1035" i="16"/>
  <c r="V1035" i="16"/>
  <c r="X1035" i="16"/>
  <c r="AA1035" i="16" s="1"/>
  <c r="W1035" i="16"/>
  <c r="Z1035" i="16" s="1"/>
  <c r="W951" i="13"/>
  <c r="X951" i="13"/>
  <c r="V951" i="13"/>
  <c r="S951" i="13"/>
  <c r="T951" i="13"/>
  <c r="R951" i="13"/>
  <c r="Y951" i="13" s="1"/>
  <c r="Y1035" i="16" l="1"/>
  <c r="H1036" i="16"/>
  <c r="C1036" i="16"/>
  <c r="I1036" i="16"/>
  <c r="D1036" i="16"/>
  <c r="B952" i="13"/>
  <c r="G952" i="13"/>
  <c r="Z951" i="13"/>
  <c r="AA951" i="13"/>
  <c r="Q1036" i="16" l="1"/>
  <c r="P1036" i="16"/>
  <c r="AB1035" i="16"/>
  <c r="G1036" i="16"/>
  <c r="B1036" i="16"/>
  <c r="I952" i="13"/>
  <c r="D952" i="13"/>
  <c r="C952" i="13"/>
  <c r="E952" i="13" s="1"/>
  <c r="H952" i="13"/>
  <c r="J952" i="13" s="1"/>
  <c r="L952" i="13" s="1"/>
  <c r="F1036" i="16" l="1"/>
  <c r="E1036" i="16"/>
  <c r="J1036" i="16"/>
  <c r="F952" i="13"/>
  <c r="Q952" i="13"/>
  <c r="P952" i="13"/>
  <c r="K952" i="13"/>
  <c r="AB951" i="13"/>
  <c r="L1036" i="16" l="1"/>
  <c r="K1036" i="16"/>
  <c r="N952" i="13"/>
  <c r="O952" i="13" s="1"/>
  <c r="M952" i="13"/>
  <c r="M1036" i="16" l="1"/>
  <c r="N1036" i="16"/>
  <c r="O1036" i="16" s="1"/>
  <c r="V952" i="13"/>
  <c r="W952" i="13"/>
  <c r="X952" i="13"/>
  <c r="S952" i="13"/>
  <c r="T952" i="13"/>
  <c r="R952" i="13"/>
  <c r="Y952" i="13" s="1"/>
  <c r="V1036" i="16" l="1"/>
  <c r="W1036" i="16"/>
  <c r="X1036" i="16"/>
  <c r="AA1036" i="16" s="1"/>
  <c r="T1036" i="16"/>
  <c r="S1036" i="16"/>
  <c r="R1036" i="16"/>
  <c r="Z952" i="13"/>
  <c r="B953" i="13"/>
  <c r="G953" i="13"/>
  <c r="AA952" i="13"/>
  <c r="I1037" i="16" l="1"/>
  <c r="D1037" i="16"/>
  <c r="Z1036" i="16"/>
  <c r="Y1036" i="16"/>
  <c r="I953" i="13"/>
  <c r="D953" i="13"/>
  <c r="H953" i="13"/>
  <c r="J953" i="13" s="1"/>
  <c r="L953" i="13" s="1"/>
  <c r="C953" i="13"/>
  <c r="F953" i="13" s="1"/>
  <c r="G1037" i="16" l="1"/>
  <c r="B1037" i="16"/>
  <c r="P1037" i="16"/>
  <c r="Q1037" i="16"/>
  <c r="AB1036" i="16"/>
  <c r="C1037" i="16"/>
  <c r="H1037" i="16"/>
  <c r="E953" i="13"/>
  <c r="Q953" i="13"/>
  <c r="P953" i="13"/>
  <c r="K953" i="13"/>
  <c r="AB952" i="13"/>
  <c r="E1037" i="16" l="1"/>
  <c r="F1037" i="16"/>
  <c r="J1037" i="16"/>
  <c r="M953" i="13"/>
  <c r="N953" i="13"/>
  <c r="O953" i="13" s="1"/>
  <c r="L1037" i="16" l="1"/>
  <c r="K1037" i="16"/>
  <c r="V953" i="13"/>
  <c r="X953" i="13"/>
  <c r="W953" i="13"/>
  <c r="S953" i="13"/>
  <c r="R953" i="13"/>
  <c r="Y953" i="13" s="1"/>
  <c r="T953" i="13"/>
  <c r="Z953" i="13" l="1"/>
  <c r="M1037" i="16"/>
  <c r="N1037" i="16"/>
  <c r="O1037" i="16" s="1"/>
  <c r="G954" i="13"/>
  <c r="B954" i="13"/>
  <c r="C954" i="13"/>
  <c r="H954" i="13"/>
  <c r="AA953" i="13"/>
  <c r="X1037" i="16" l="1"/>
  <c r="W1037" i="16"/>
  <c r="V1037" i="16"/>
  <c r="S1037" i="16"/>
  <c r="R1037" i="16"/>
  <c r="T1037" i="16"/>
  <c r="AA1037" i="16" s="1"/>
  <c r="F954" i="13"/>
  <c r="E954" i="13"/>
  <c r="I954" i="13"/>
  <c r="J954" i="13" s="1"/>
  <c r="L954" i="13" s="1"/>
  <c r="D954" i="13"/>
  <c r="Y1037" i="16" l="1"/>
  <c r="Z1037" i="16"/>
  <c r="D1038" i="16"/>
  <c r="I1038" i="16"/>
  <c r="B1038" i="16"/>
  <c r="G1038" i="16"/>
  <c r="P954" i="13"/>
  <c r="Q954" i="13"/>
  <c r="K954" i="13"/>
  <c r="AB953" i="13"/>
  <c r="Q1038" i="16" l="1"/>
  <c r="P1038" i="16"/>
  <c r="AB1037" i="16"/>
  <c r="J1038" i="16"/>
  <c r="L1038" i="16" s="1"/>
  <c r="H1038" i="16"/>
  <c r="C1038" i="16"/>
  <c r="N954" i="13"/>
  <c r="O954" i="13" s="1"/>
  <c r="M954" i="13"/>
  <c r="K1038" i="16" l="1"/>
  <c r="F1038" i="16"/>
  <c r="E1038" i="16"/>
  <c r="X954" i="13"/>
  <c r="W954" i="13"/>
  <c r="V954" i="13"/>
  <c r="R954" i="13"/>
  <c r="S954" i="13"/>
  <c r="T954" i="13"/>
  <c r="AA954" i="13" l="1"/>
  <c r="N1038" i="16"/>
  <c r="O1038" i="16" s="1"/>
  <c r="M1038" i="16"/>
  <c r="Z954" i="13"/>
  <c r="H955" i="13" s="1"/>
  <c r="Y954" i="13"/>
  <c r="I955" i="13"/>
  <c r="D955" i="13"/>
  <c r="C955" i="13" l="1"/>
  <c r="S1038" i="16"/>
  <c r="R1038" i="16"/>
  <c r="T1038" i="16"/>
  <c r="X1038" i="16"/>
  <c r="W1038" i="16"/>
  <c r="V1038" i="16"/>
  <c r="G955" i="13"/>
  <c r="B955" i="13"/>
  <c r="F955" i="13" s="1"/>
  <c r="P955" i="13"/>
  <c r="Q955" i="13"/>
  <c r="AB954" i="13"/>
  <c r="AA1038" i="16" l="1"/>
  <c r="Y1038" i="16"/>
  <c r="Z1038" i="16"/>
  <c r="J955" i="13"/>
  <c r="E955" i="13"/>
  <c r="H1039" i="16" l="1"/>
  <c r="C1039" i="16"/>
  <c r="B1039" i="16"/>
  <c r="G1039" i="16"/>
  <c r="I1039" i="16"/>
  <c r="D1039" i="16"/>
  <c r="L955" i="13"/>
  <c r="K955" i="13"/>
  <c r="J1039" i="16" l="1"/>
  <c r="L1039" i="16" s="1"/>
  <c r="E1039" i="16"/>
  <c r="P1039" i="16"/>
  <c r="Q1039" i="16"/>
  <c r="K1039" i="16"/>
  <c r="AB1038" i="16"/>
  <c r="F1039" i="16"/>
  <c r="M955" i="13"/>
  <c r="N955" i="13"/>
  <c r="O955" i="13" s="1"/>
  <c r="N1039" i="16" l="1"/>
  <c r="O1039" i="16" s="1"/>
  <c r="M1039" i="16"/>
  <c r="X955" i="13"/>
  <c r="W955" i="13"/>
  <c r="V955" i="13"/>
  <c r="R955" i="13"/>
  <c r="S955" i="13"/>
  <c r="T955" i="13"/>
  <c r="AA955" i="13" s="1"/>
  <c r="S1039" i="16" l="1"/>
  <c r="R1039" i="16"/>
  <c r="T1039" i="16"/>
  <c r="W1039" i="16"/>
  <c r="X1039" i="16"/>
  <c r="V1039" i="16"/>
  <c r="Y1039" i="16" s="1"/>
  <c r="Z955" i="13"/>
  <c r="Y955" i="13"/>
  <c r="D956" i="13"/>
  <c r="I956" i="13"/>
  <c r="H956" i="13"/>
  <c r="C956" i="13"/>
  <c r="AA1039" i="16" l="1"/>
  <c r="G1040" i="16"/>
  <c r="B1040" i="16"/>
  <c r="Z1039" i="16"/>
  <c r="Q956" i="13"/>
  <c r="P956" i="13"/>
  <c r="AB955" i="13"/>
  <c r="G956" i="13"/>
  <c r="B956" i="13"/>
  <c r="H1040" i="16" l="1"/>
  <c r="C1040" i="16"/>
  <c r="E1040" i="16" s="1"/>
  <c r="I1040" i="16"/>
  <c r="J1040" i="16" s="1"/>
  <c r="L1040" i="16" s="1"/>
  <c r="D1040" i="16"/>
  <c r="E956" i="13"/>
  <c r="J956" i="13"/>
  <c r="F956" i="13"/>
  <c r="Q1040" i="16" l="1"/>
  <c r="P1040" i="16"/>
  <c r="K1040" i="16"/>
  <c r="AB1039" i="16"/>
  <c r="F1040" i="16"/>
  <c r="L956" i="13"/>
  <c r="K956" i="13"/>
  <c r="N1040" i="16" l="1"/>
  <c r="O1040" i="16" s="1"/>
  <c r="M1040" i="16"/>
  <c r="N956" i="13"/>
  <c r="O956" i="13" s="1"/>
  <c r="M956" i="13"/>
  <c r="R1040" i="16" l="1"/>
  <c r="S1040" i="16"/>
  <c r="T1040" i="16"/>
  <c r="W1040" i="16"/>
  <c r="Z1040" i="16" s="1"/>
  <c r="X1040" i="16"/>
  <c r="V1040" i="16"/>
  <c r="X956" i="13"/>
  <c r="W956" i="13"/>
  <c r="V956" i="13"/>
  <c r="T956" i="13"/>
  <c r="R956" i="13"/>
  <c r="Y956" i="13" s="1"/>
  <c r="S956" i="13"/>
  <c r="Z956" i="13" l="1"/>
  <c r="C1041" i="16"/>
  <c r="H1041" i="16"/>
  <c r="AA1040" i="16"/>
  <c r="Y1040" i="16"/>
  <c r="B957" i="13"/>
  <c r="G957" i="13"/>
  <c r="AA956" i="13"/>
  <c r="H957" i="13"/>
  <c r="C957" i="13"/>
  <c r="G1041" i="16" l="1"/>
  <c r="B1041" i="16"/>
  <c r="I1041" i="16"/>
  <c r="D1041" i="16"/>
  <c r="I957" i="13"/>
  <c r="J957" i="13" s="1"/>
  <c r="L957" i="13" s="1"/>
  <c r="D957" i="13"/>
  <c r="F957" i="13"/>
  <c r="E957" i="13"/>
  <c r="Q1041" i="16" l="1"/>
  <c r="P1041" i="16"/>
  <c r="AB1040" i="16"/>
  <c r="E1041" i="16"/>
  <c r="F1041" i="16"/>
  <c r="J1041" i="16"/>
  <c r="L1041" i="16" s="1"/>
  <c r="Q957" i="13"/>
  <c r="P957" i="13"/>
  <c r="K957" i="13"/>
  <c r="AB956" i="13"/>
  <c r="K1041" i="16" l="1"/>
  <c r="M957" i="13"/>
  <c r="N957" i="13"/>
  <c r="O957" i="13" s="1"/>
  <c r="N1041" i="16" l="1"/>
  <c r="O1041" i="16" s="1"/>
  <c r="M1041" i="16"/>
  <c r="W957" i="13"/>
  <c r="X957" i="13"/>
  <c r="V957" i="13"/>
  <c r="R957" i="13"/>
  <c r="T957" i="13"/>
  <c r="S957" i="13"/>
  <c r="Z957" i="13" s="1"/>
  <c r="S1041" i="16" l="1"/>
  <c r="R1041" i="16"/>
  <c r="T1041" i="16"/>
  <c r="W1041" i="16"/>
  <c r="Z1041" i="16" s="1"/>
  <c r="V1041" i="16"/>
  <c r="X1041" i="16"/>
  <c r="AA1041" i="16" s="1"/>
  <c r="Y957" i="13"/>
  <c r="H958" i="13"/>
  <c r="C958" i="13"/>
  <c r="AA957" i="13"/>
  <c r="H1042" i="16" l="1"/>
  <c r="C1042" i="16"/>
  <c r="I1042" i="16"/>
  <c r="D1042" i="16"/>
  <c r="Y1041" i="16"/>
  <c r="I958" i="13"/>
  <c r="D958" i="13"/>
  <c r="B958" i="13"/>
  <c r="E958" i="13" s="1"/>
  <c r="G958" i="13"/>
  <c r="Q1042" i="16" l="1"/>
  <c r="P1042" i="16"/>
  <c r="AB1041" i="16"/>
  <c r="B1042" i="16"/>
  <c r="G1042" i="16"/>
  <c r="F958" i="13"/>
  <c r="J958" i="13"/>
  <c r="L958" i="13" s="1"/>
  <c r="AB957" i="13"/>
  <c r="P958" i="13"/>
  <c r="Q958" i="13"/>
  <c r="K958" i="13"/>
  <c r="J1042" i="16" l="1"/>
  <c r="F1042" i="16"/>
  <c r="E1042" i="16"/>
  <c r="N958" i="13"/>
  <c r="O958" i="13" s="1"/>
  <c r="M958" i="13"/>
  <c r="L1042" i="16" l="1"/>
  <c r="K1042" i="16"/>
  <c r="V958" i="13"/>
  <c r="W958" i="13"/>
  <c r="X958" i="13"/>
  <c r="R958" i="13"/>
  <c r="S958" i="13"/>
  <c r="T958" i="13"/>
  <c r="AA958" i="13" s="1"/>
  <c r="N1042" i="16" l="1"/>
  <c r="O1042" i="16" s="1"/>
  <c r="M1042" i="16"/>
  <c r="Z958" i="13"/>
  <c r="H959" i="13"/>
  <c r="C959" i="13"/>
  <c r="Y958" i="13"/>
  <c r="I959" i="13"/>
  <c r="D959" i="13"/>
  <c r="R1042" i="16" l="1"/>
  <c r="S1042" i="16"/>
  <c r="T1042" i="16"/>
  <c r="V1042" i="16"/>
  <c r="Y1042" i="16" s="1"/>
  <c r="W1042" i="16"/>
  <c r="Z1042" i="16" s="1"/>
  <c r="X1042" i="16"/>
  <c r="AA1042" i="16" s="1"/>
  <c r="G959" i="13"/>
  <c r="J959" i="13" s="1"/>
  <c r="L959" i="13" s="1"/>
  <c r="B959" i="13"/>
  <c r="F959" i="13" s="1"/>
  <c r="AB958" i="13"/>
  <c r="Q959" i="13"/>
  <c r="P959" i="13"/>
  <c r="B1043" i="16" l="1"/>
  <c r="G1043" i="16"/>
  <c r="I1043" i="16"/>
  <c r="D1043" i="16"/>
  <c r="H1043" i="16"/>
  <c r="C1043" i="16"/>
  <c r="K959" i="13"/>
  <c r="N959" i="13" s="1"/>
  <c r="O959" i="13" s="1"/>
  <c r="M959" i="13"/>
  <c r="E959" i="13"/>
  <c r="Q1043" i="16" l="1"/>
  <c r="P1043" i="16"/>
  <c r="AB1042" i="16"/>
  <c r="F1043" i="16"/>
  <c r="J1043" i="16"/>
  <c r="L1043" i="16" s="1"/>
  <c r="E1043" i="16"/>
  <c r="V959" i="13"/>
  <c r="X959" i="13"/>
  <c r="W959" i="13"/>
  <c r="S959" i="13"/>
  <c r="R959" i="13"/>
  <c r="T959" i="13"/>
  <c r="Y959" i="13" l="1"/>
  <c r="K1043" i="16"/>
  <c r="AA959" i="13"/>
  <c r="I960" i="13" s="1"/>
  <c r="Z959" i="13"/>
  <c r="G960" i="13"/>
  <c r="B960" i="13"/>
  <c r="D960" i="13" l="1"/>
  <c r="N1043" i="16"/>
  <c r="O1043" i="16" s="1"/>
  <c r="M1043" i="16"/>
  <c r="P960" i="13"/>
  <c r="Q960" i="13"/>
  <c r="AB959" i="13"/>
  <c r="H960" i="13"/>
  <c r="C960" i="13"/>
  <c r="F960" i="13" s="1"/>
  <c r="R1043" i="16" l="1"/>
  <c r="S1043" i="16"/>
  <c r="T1043" i="16"/>
  <c r="V1043" i="16"/>
  <c r="W1043" i="16"/>
  <c r="X1043" i="16"/>
  <c r="E960" i="13"/>
  <c r="J960" i="13"/>
  <c r="AA1043" i="16" l="1"/>
  <c r="Z1043" i="16"/>
  <c r="Y1043" i="16"/>
  <c r="L960" i="13"/>
  <c r="K960" i="13"/>
  <c r="C1044" i="16" l="1"/>
  <c r="H1044" i="16"/>
  <c r="G1044" i="16"/>
  <c r="B1044" i="16"/>
  <c r="I1044" i="16"/>
  <c r="D1044" i="16"/>
  <c r="N960" i="13"/>
  <c r="O960" i="13" s="1"/>
  <c r="M960" i="13"/>
  <c r="J1044" i="16" l="1"/>
  <c r="L1044" i="16" s="1"/>
  <c r="P1044" i="16"/>
  <c r="Q1044" i="16"/>
  <c r="K1044" i="16"/>
  <c r="AB1043" i="16"/>
  <c r="E1044" i="16"/>
  <c r="F1044" i="16"/>
  <c r="V960" i="13"/>
  <c r="W960" i="13"/>
  <c r="X960" i="13"/>
  <c r="S960" i="13"/>
  <c r="R960" i="13"/>
  <c r="T960" i="13"/>
  <c r="AA960" i="13" s="1"/>
  <c r="N1044" i="16" l="1"/>
  <c r="O1044" i="16" s="1"/>
  <c r="M1044" i="16"/>
  <c r="Y960" i="13"/>
  <c r="Z960" i="13"/>
  <c r="D961" i="13"/>
  <c r="I961" i="13"/>
  <c r="T1044" i="16" l="1"/>
  <c r="S1044" i="16"/>
  <c r="R1044" i="16"/>
  <c r="X1044" i="16"/>
  <c r="AA1044" i="16" s="1"/>
  <c r="W1044" i="16"/>
  <c r="V1044" i="16"/>
  <c r="Y1044" i="16" s="1"/>
  <c r="Q961" i="13"/>
  <c r="P961" i="13"/>
  <c r="AB960" i="13"/>
  <c r="C961" i="13"/>
  <c r="H961" i="13"/>
  <c r="G961" i="13"/>
  <c r="B961" i="13"/>
  <c r="D1045" i="16" l="1"/>
  <c r="I1045" i="16"/>
  <c r="B1045" i="16"/>
  <c r="G1045" i="16"/>
  <c r="Z1044" i="16"/>
  <c r="F961" i="13"/>
  <c r="E961" i="13"/>
  <c r="J961" i="13"/>
  <c r="H1045" i="16" l="1"/>
  <c r="C1045" i="16"/>
  <c r="P1045" i="16"/>
  <c r="Q1045" i="16"/>
  <c r="AB1044" i="16"/>
  <c r="L961" i="13"/>
  <c r="K961" i="13"/>
  <c r="F1045" i="16" l="1"/>
  <c r="E1045" i="16"/>
  <c r="J1045" i="16"/>
  <c r="M961" i="13"/>
  <c r="N961" i="13"/>
  <c r="O961" i="13" s="1"/>
  <c r="L1045" i="16" l="1"/>
  <c r="K1045" i="16"/>
  <c r="W961" i="13"/>
  <c r="X961" i="13"/>
  <c r="V961" i="13"/>
  <c r="T961" i="13"/>
  <c r="R961" i="13"/>
  <c r="S961" i="13"/>
  <c r="Z961" i="13" l="1"/>
  <c r="N1045" i="16"/>
  <c r="O1045" i="16" s="1"/>
  <c r="M1045" i="16"/>
  <c r="AA961" i="13"/>
  <c r="H962" i="13"/>
  <c r="C962" i="13"/>
  <c r="Y961" i="13"/>
  <c r="S1045" i="16" l="1"/>
  <c r="T1045" i="16"/>
  <c r="R1045" i="16"/>
  <c r="V1045" i="16"/>
  <c r="Y1045" i="16" s="1"/>
  <c r="W1045" i="16"/>
  <c r="Z1045" i="16" s="1"/>
  <c r="X1045" i="16"/>
  <c r="AA1045" i="16" s="1"/>
  <c r="G962" i="13"/>
  <c r="B962" i="13"/>
  <c r="F962" i="13" s="1"/>
  <c r="D962" i="13"/>
  <c r="I962" i="13"/>
  <c r="J962" i="13" l="1"/>
  <c r="L962" i="13" s="1"/>
  <c r="G1046" i="16"/>
  <c r="B1046" i="16"/>
  <c r="I1046" i="16"/>
  <c r="D1046" i="16"/>
  <c r="H1046" i="16"/>
  <c r="C1046" i="16"/>
  <c r="Q962" i="13"/>
  <c r="P962" i="13"/>
  <c r="K962" i="13"/>
  <c r="AB961" i="13"/>
  <c r="E962" i="13"/>
  <c r="P1046" i="16" l="1"/>
  <c r="Q1046" i="16"/>
  <c r="AB1045" i="16"/>
  <c r="E1046" i="16"/>
  <c r="F1046" i="16"/>
  <c r="J1046" i="16"/>
  <c r="L1046" i="16" s="1"/>
  <c r="N962" i="13"/>
  <c r="O962" i="13" s="1"/>
  <c r="M962" i="13"/>
  <c r="K1046" i="16" l="1"/>
  <c r="V962" i="13"/>
  <c r="X962" i="13"/>
  <c r="W962" i="13"/>
  <c r="S962" i="13"/>
  <c r="T962" i="13"/>
  <c r="R962" i="13"/>
  <c r="Y962" i="13" s="1"/>
  <c r="N1046" i="16" l="1"/>
  <c r="O1046" i="16" s="1"/>
  <c r="M1046" i="16"/>
  <c r="Z962" i="13"/>
  <c r="H963" i="13" s="1"/>
  <c r="AA962" i="13"/>
  <c r="D963" i="13" s="1"/>
  <c r="C963" i="13"/>
  <c r="G963" i="13"/>
  <c r="B963" i="13"/>
  <c r="E963" i="13" s="1"/>
  <c r="T1046" i="16" l="1"/>
  <c r="S1046" i="16"/>
  <c r="R1046" i="16"/>
  <c r="V1046" i="16"/>
  <c r="X1046" i="16"/>
  <c r="AA1046" i="16" s="1"/>
  <c r="W1046" i="16"/>
  <c r="I963" i="13"/>
  <c r="J963" i="13"/>
  <c r="L963" i="13" s="1"/>
  <c r="F963" i="13"/>
  <c r="P963" i="13"/>
  <c r="Q963" i="13"/>
  <c r="AB962" i="13"/>
  <c r="Y1046" i="16" l="1"/>
  <c r="Z1046" i="16"/>
  <c r="I1047" i="16"/>
  <c r="D1047" i="16"/>
  <c r="K963" i="13"/>
  <c r="N963" i="13" s="1"/>
  <c r="O963" i="13" s="1"/>
  <c r="M963" i="13"/>
  <c r="P1047" i="16" l="1"/>
  <c r="Q1047" i="16"/>
  <c r="AB1046" i="16"/>
  <c r="C1047" i="16"/>
  <c r="H1047" i="16"/>
  <c r="B1047" i="16"/>
  <c r="G1047" i="16"/>
  <c r="V963" i="13"/>
  <c r="W963" i="13"/>
  <c r="X963" i="13"/>
  <c r="R963" i="13"/>
  <c r="T963" i="13"/>
  <c r="S963" i="13"/>
  <c r="Y963" i="13" l="1"/>
  <c r="F1047" i="16"/>
  <c r="J1047" i="16"/>
  <c r="E1047" i="16"/>
  <c r="Z963" i="13"/>
  <c r="H964" i="13"/>
  <c r="C964" i="13"/>
  <c r="B964" i="13"/>
  <c r="G964" i="13"/>
  <c r="AA963" i="13"/>
  <c r="L1047" i="16" l="1"/>
  <c r="K1047" i="16"/>
  <c r="E964" i="13"/>
  <c r="F964" i="13"/>
  <c r="D964" i="13"/>
  <c r="I964" i="13"/>
  <c r="M1047" i="16" l="1"/>
  <c r="N1047" i="16"/>
  <c r="O1047" i="16" s="1"/>
  <c r="J964" i="13"/>
  <c r="P964" i="13"/>
  <c r="Q964" i="13"/>
  <c r="AB963" i="13"/>
  <c r="R1047" i="16" l="1"/>
  <c r="T1047" i="16"/>
  <c r="S1047" i="16"/>
  <c r="W1047" i="16"/>
  <c r="Z1047" i="16" s="1"/>
  <c r="V1047" i="16"/>
  <c r="Y1047" i="16" s="1"/>
  <c r="X1047" i="16"/>
  <c r="AA1047" i="16" s="1"/>
  <c r="K964" i="13"/>
  <c r="L964" i="13"/>
  <c r="C1048" i="16" l="1"/>
  <c r="H1048" i="16"/>
  <c r="I1048" i="16"/>
  <c r="D1048" i="16"/>
  <c r="B1048" i="16"/>
  <c r="G1048" i="16"/>
  <c r="N964" i="13"/>
  <c r="O964" i="13" s="1"/>
  <c r="M964" i="13"/>
  <c r="P1048" i="16" l="1"/>
  <c r="Q1048" i="16"/>
  <c r="AB1047" i="16"/>
  <c r="J1048" i="16"/>
  <c r="L1048" i="16" s="1"/>
  <c r="E1048" i="16"/>
  <c r="F1048" i="16"/>
  <c r="W964" i="13"/>
  <c r="V964" i="13"/>
  <c r="Y964" i="13" s="1"/>
  <c r="X964" i="13"/>
  <c r="R964" i="13"/>
  <c r="S964" i="13"/>
  <c r="T964" i="13"/>
  <c r="Z964" i="13" l="1"/>
  <c r="K1048" i="16"/>
  <c r="H965" i="13"/>
  <c r="C965" i="13"/>
  <c r="AA964" i="13"/>
  <c r="G965" i="13"/>
  <c r="B965" i="13"/>
  <c r="M1048" i="16" l="1"/>
  <c r="N1048" i="16"/>
  <c r="O1048" i="16" s="1"/>
  <c r="F965" i="13"/>
  <c r="D965" i="13"/>
  <c r="I965" i="13"/>
  <c r="E965" i="13"/>
  <c r="V1048" i="16" l="1"/>
  <c r="W1048" i="16"/>
  <c r="X1048" i="16"/>
  <c r="AA1048" i="16" s="1"/>
  <c r="T1048" i="16"/>
  <c r="R1048" i="16"/>
  <c r="Y1048" i="16" s="1"/>
  <c r="S1048" i="16"/>
  <c r="Z1048" i="16" s="1"/>
  <c r="Q965" i="13"/>
  <c r="P965" i="13"/>
  <c r="AB964" i="13"/>
  <c r="J965" i="13"/>
  <c r="L965" i="13" s="1"/>
  <c r="I1049" i="16" l="1"/>
  <c r="D1049" i="16"/>
  <c r="H1049" i="16"/>
  <c r="C1049" i="16"/>
  <c r="G1049" i="16"/>
  <c r="B1049" i="16"/>
  <c r="K965" i="13"/>
  <c r="F1049" i="16" l="1"/>
  <c r="E1049" i="16"/>
  <c r="P1049" i="16"/>
  <c r="Q1049" i="16"/>
  <c r="AB1048" i="16"/>
  <c r="J1049" i="16"/>
  <c r="L1049" i="16" s="1"/>
  <c r="M965" i="13"/>
  <c r="N965" i="13"/>
  <c r="O965" i="13" s="1"/>
  <c r="K1049" i="16" l="1"/>
  <c r="X965" i="13"/>
  <c r="V965" i="13"/>
  <c r="W965" i="13"/>
  <c r="R965" i="13"/>
  <c r="T965" i="13"/>
  <c r="S965" i="13"/>
  <c r="Z965" i="13" l="1"/>
  <c r="AA965" i="13"/>
  <c r="N1049" i="16"/>
  <c r="O1049" i="16" s="1"/>
  <c r="M1049" i="16"/>
  <c r="Y965" i="13"/>
  <c r="B966" i="13" s="1"/>
  <c r="G966" i="13"/>
  <c r="H966" i="13"/>
  <c r="C966" i="13"/>
  <c r="D966" i="13"/>
  <c r="I966" i="13"/>
  <c r="R1049" i="16" l="1"/>
  <c r="T1049" i="16"/>
  <c r="S1049" i="16"/>
  <c r="V1049" i="16"/>
  <c r="Y1049" i="16" s="1"/>
  <c r="X1049" i="16"/>
  <c r="W1049" i="16"/>
  <c r="F966" i="13"/>
  <c r="E966" i="13"/>
  <c r="Q966" i="13"/>
  <c r="P966" i="13"/>
  <c r="AB965" i="13"/>
  <c r="J966" i="13"/>
  <c r="L966" i="13" s="1"/>
  <c r="B1050" i="16" l="1"/>
  <c r="G1050" i="16"/>
  <c r="Z1049" i="16"/>
  <c r="AA1049" i="16"/>
  <c r="K966" i="13"/>
  <c r="D1050" i="16" l="1"/>
  <c r="I1050" i="16"/>
  <c r="C1050" i="16"/>
  <c r="E1050" i="16" s="1"/>
  <c r="H1050" i="16"/>
  <c r="J1050" i="16" s="1"/>
  <c r="L1050" i="16" s="1"/>
  <c r="N966" i="13"/>
  <c r="O966" i="13" s="1"/>
  <c r="M966" i="13"/>
  <c r="F1050" i="16" l="1"/>
  <c r="K1050" i="16"/>
  <c r="Q1050" i="16"/>
  <c r="P1050" i="16"/>
  <c r="AB1049" i="16"/>
  <c r="X966" i="13"/>
  <c r="V966" i="13"/>
  <c r="Y966" i="13" s="1"/>
  <c r="W966" i="13"/>
  <c r="R966" i="13"/>
  <c r="S966" i="13"/>
  <c r="T966" i="13"/>
  <c r="AA966" i="13" s="1"/>
  <c r="N1050" i="16" l="1"/>
  <c r="O1050" i="16" s="1"/>
  <c r="M1050" i="16"/>
  <c r="Z966" i="13"/>
  <c r="H967" i="13"/>
  <c r="C967" i="13"/>
  <c r="B967" i="13"/>
  <c r="G967" i="13"/>
  <c r="I967" i="13"/>
  <c r="D967" i="13"/>
  <c r="R1050" i="16" l="1"/>
  <c r="T1050" i="16"/>
  <c r="S1050" i="16"/>
  <c r="X1050" i="16"/>
  <c r="W1050" i="16"/>
  <c r="Z1050" i="16" s="1"/>
  <c r="V1050" i="16"/>
  <c r="Y1050" i="16" s="1"/>
  <c r="J967" i="13"/>
  <c r="L967" i="13" s="1"/>
  <c r="E967" i="13"/>
  <c r="P967" i="13"/>
  <c r="Q967" i="13"/>
  <c r="AB966" i="13"/>
  <c r="F967" i="13"/>
  <c r="G1051" i="16" l="1"/>
  <c r="B1051" i="16"/>
  <c r="AA1050" i="16"/>
  <c r="H1051" i="16"/>
  <c r="C1051" i="16"/>
  <c r="K967" i="13"/>
  <c r="M967" i="13"/>
  <c r="N967" i="13"/>
  <c r="O967" i="13" s="1"/>
  <c r="I1051" i="16" l="1"/>
  <c r="D1051" i="16"/>
  <c r="E1051" i="16"/>
  <c r="F1051" i="16"/>
  <c r="J1051" i="16"/>
  <c r="L1051" i="16" s="1"/>
  <c r="W967" i="13"/>
  <c r="X967" i="13"/>
  <c r="AA967" i="13" s="1"/>
  <c r="V967" i="13"/>
  <c r="T967" i="13"/>
  <c r="R967" i="13"/>
  <c r="S967" i="13"/>
  <c r="Z967" i="13" s="1"/>
  <c r="Q1051" i="16" l="1"/>
  <c r="K1051" i="16"/>
  <c r="P1051" i="16"/>
  <c r="AB1050" i="16"/>
  <c r="Y967" i="13"/>
  <c r="I968" i="13"/>
  <c r="D968" i="13"/>
  <c r="H968" i="13"/>
  <c r="C968" i="13"/>
  <c r="N1051" i="16" l="1"/>
  <c r="O1051" i="16" s="1"/>
  <c r="M1051" i="16"/>
  <c r="P968" i="13"/>
  <c r="Q968" i="13"/>
  <c r="AB967" i="13"/>
  <c r="G968" i="13"/>
  <c r="B968" i="13"/>
  <c r="E968" i="13" s="1"/>
  <c r="S1051" i="16" l="1"/>
  <c r="R1051" i="16"/>
  <c r="T1051" i="16"/>
  <c r="X1051" i="16"/>
  <c r="W1051" i="16"/>
  <c r="Z1051" i="16" s="1"/>
  <c r="V1051" i="16"/>
  <c r="Y1051" i="16" s="1"/>
  <c r="F968" i="13"/>
  <c r="J968" i="13"/>
  <c r="AA1051" i="16" l="1"/>
  <c r="B1052" i="16"/>
  <c r="G1052" i="16"/>
  <c r="H1052" i="16"/>
  <c r="C1052" i="16"/>
  <c r="L968" i="13"/>
  <c r="K968" i="13"/>
  <c r="E1052" i="16" l="1"/>
  <c r="F1052" i="16"/>
  <c r="I1052" i="16"/>
  <c r="D1052" i="16"/>
  <c r="N968" i="13"/>
  <c r="O968" i="13" s="1"/>
  <c r="M968" i="13"/>
  <c r="J1052" i="16" l="1"/>
  <c r="L1052" i="16" s="1"/>
  <c r="P1052" i="16"/>
  <c r="Q1052" i="16"/>
  <c r="AB1051" i="16"/>
  <c r="V968" i="13"/>
  <c r="W968" i="13"/>
  <c r="X968" i="13"/>
  <c r="R968" i="13"/>
  <c r="T968" i="13"/>
  <c r="S968" i="13"/>
  <c r="Z968" i="13" s="1"/>
  <c r="K1052" i="16" l="1"/>
  <c r="Y968" i="13"/>
  <c r="AA968" i="13"/>
  <c r="H969" i="13"/>
  <c r="C969" i="13"/>
  <c r="N1052" i="16" l="1"/>
  <c r="O1052" i="16" s="1"/>
  <c r="M1052" i="16"/>
  <c r="I969" i="13"/>
  <c r="D969" i="13"/>
  <c r="B969" i="13"/>
  <c r="G969" i="13"/>
  <c r="T1052" i="16" l="1"/>
  <c r="S1052" i="16"/>
  <c r="R1052" i="16"/>
  <c r="W1052" i="16"/>
  <c r="Z1052" i="16" s="1"/>
  <c r="V1052" i="16"/>
  <c r="Y1052" i="16" s="1"/>
  <c r="X1052" i="16"/>
  <c r="AA1052" i="16" s="1"/>
  <c r="J969" i="13"/>
  <c r="L969" i="13" s="1"/>
  <c r="AB968" i="13"/>
  <c r="P969" i="13"/>
  <c r="Q969" i="13"/>
  <c r="K969" i="13"/>
  <c r="F969" i="13"/>
  <c r="E969" i="13"/>
  <c r="H1053" i="16" l="1"/>
  <c r="C1053" i="16"/>
  <c r="I1053" i="16"/>
  <c r="D1053" i="16"/>
  <c r="B1053" i="16"/>
  <c r="G1053" i="16"/>
  <c r="M969" i="13"/>
  <c r="N969" i="13"/>
  <c r="O969" i="13" s="1"/>
  <c r="Q1053" i="16" l="1"/>
  <c r="P1053" i="16"/>
  <c r="AB1052" i="16"/>
  <c r="J1053" i="16"/>
  <c r="L1053" i="16" s="1"/>
  <c r="F1053" i="16"/>
  <c r="E1053" i="16"/>
  <c r="V969" i="13"/>
  <c r="W969" i="13"/>
  <c r="X969" i="13"/>
  <c r="T969" i="13"/>
  <c r="R969" i="13"/>
  <c r="S969" i="13"/>
  <c r="Y969" i="13" l="1"/>
  <c r="K1053" i="16"/>
  <c r="Z969" i="13"/>
  <c r="C970" i="13" s="1"/>
  <c r="AA969" i="13"/>
  <c r="G970" i="13"/>
  <c r="B970" i="13"/>
  <c r="H970" i="13" l="1"/>
  <c r="N1053" i="16"/>
  <c r="O1053" i="16" s="1"/>
  <c r="M1053" i="16"/>
  <c r="F970" i="13"/>
  <c r="E970" i="13"/>
  <c r="I970" i="13"/>
  <c r="D970" i="13"/>
  <c r="S1053" i="16" l="1"/>
  <c r="T1053" i="16"/>
  <c r="R1053" i="16"/>
  <c r="W1053" i="16"/>
  <c r="V1053" i="16"/>
  <c r="Y1053" i="16" s="1"/>
  <c r="X1053" i="16"/>
  <c r="AB969" i="13"/>
  <c r="P970" i="13"/>
  <c r="Q970" i="13"/>
  <c r="J970" i="13"/>
  <c r="L970" i="13" s="1"/>
  <c r="AA1053" i="16" l="1"/>
  <c r="G1054" i="16"/>
  <c r="B1054" i="16"/>
  <c r="Z1053" i="16"/>
  <c r="K970" i="13"/>
  <c r="H1054" i="16" l="1"/>
  <c r="C1054" i="16"/>
  <c r="E1054" i="16" s="1"/>
  <c r="I1054" i="16"/>
  <c r="D1054" i="16"/>
  <c r="N970" i="13"/>
  <c r="O970" i="13" s="1"/>
  <c r="M970" i="13"/>
  <c r="Q1054" i="16" l="1"/>
  <c r="P1054" i="16"/>
  <c r="AB1053" i="16"/>
  <c r="F1054" i="16"/>
  <c r="J1054" i="16"/>
  <c r="L1054" i="16" s="1"/>
  <c r="V970" i="13"/>
  <c r="X970" i="13"/>
  <c r="W970" i="13"/>
  <c r="T970" i="13"/>
  <c r="R970" i="13"/>
  <c r="Y970" i="13" s="1"/>
  <c r="S970" i="13"/>
  <c r="Z970" i="13" l="1"/>
  <c r="K1054" i="16"/>
  <c r="AA970" i="13"/>
  <c r="H971" i="13"/>
  <c r="C971" i="13"/>
  <c r="G971" i="13"/>
  <c r="B971" i="13"/>
  <c r="M1054" i="16" l="1"/>
  <c r="N1054" i="16"/>
  <c r="O1054" i="16" s="1"/>
  <c r="F971" i="13"/>
  <c r="E971" i="13"/>
  <c r="I971" i="13"/>
  <c r="D971" i="13"/>
  <c r="V1054" i="16" l="1"/>
  <c r="W1054" i="16"/>
  <c r="X1054" i="16"/>
  <c r="AA1054" i="16" s="1"/>
  <c r="T1054" i="16"/>
  <c r="S1054" i="16"/>
  <c r="Z1054" i="16" s="1"/>
  <c r="R1054" i="16"/>
  <c r="Q971" i="13"/>
  <c r="P971" i="13"/>
  <c r="AB970" i="13"/>
  <c r="J971" i="13"/>
  <c r="L971" i="13" s="1"/>
  <c r="I1055" i="16" l="1"/>
  <c r="D1055" i="16"/>
  <c r="C1055" i="16"/>
  <c r="H1055" i="16"/>
  <c r="Y1054" i="16"/>
  <c r="K971" i="13"/>
  <c r="Q1055" i="16" l="1"/>
  <c r="P1055" i="16"/>
  <c r="AB1054" i="16"/>
  <c r="B1055" i="16"/>
  <c r="G1055" i="16"/>
  <c r="M971" i="13"/>
  <c r="N971" i="13"/>
  <c r="O971" i="13" s="1"/>
  <c r="E1055" i="16" l="1"/>
  <c r="F1055" i="16"/>
  <c r="J1055" i="16"/>
  <c r="X971" i="13"/>
  <c r="V971" i="13"/>
  <c r="W971" i="13"/>
  <c r="T971" i="13"/>
  <c r="S971" i="13"/>
  <c r="R971" i="13"/>
  <c r="Y971" i="13" s="1"/>
  <c r="AA971" i="13" l="1"/>
  <c r="L1055" i="16"/>
  <c r="K1055" i="16"/>
  <c r="I972" i="13"/>
  <c r="D972" i="13"/>
  <c r="G972" i="13"/>
  <c r="B972" i="13"/>
  <c r="Z971" i="13"/>
  <c r="M1055" i="16" l="1"/>
  <c r="N1055" i="16"/>
  <c r="O1055" i="16" s="1"/>
  <c r="Q972" i="13"/>
  <c r="P972" i="13"/>
  <c r="AB971" i="13"/>
  <c r="C972" i="13"/>
  <c r="H972" i="13"/>
  <c r="X1055" i="16" l="1"/>
  <c r="V1055" i="16"/>
  <c r="W1055" i="16"/>
  <c r="R1055" i="16"/>
  <c r="T1055" i="16"/>
  <c r="AA1055" i="16" s="1"/>
  <c r="S1055" i="16"/>
  <c r="F972" i="13"/>
  <c r="J972" i="13"/>
  <c r="E972" i="13"/>
  <c r="Y1055" i="16" l="1"/>
  <c r="Z1055" i="16"/>
  <c r="I1056" i="16"/>
  <c r="D1056" i="16"/>
  <c r="L972" i="13"/>
  <c r="K972" i="13"/>
  <c r="Q1056" i="16" l="1"/>
  <c r="P1056" i="16"/>
  <c r="AB1055" i="16"/>
  <c r="H1056" i="16"/>
  <c r="C1056" i="16"/>
  <c r="G1056" i="16"/>
  <c r="B1056" i="16"/>
  <c r="N972" i="13"/>
  <c r="O972" i="13" s="1"/>
  <c r="M972" i="13"/>
  <c r="J1056" i="16" l="1"/>
  <c r="E1056" i="16"/>
  <c r="F1056" i="16"/>
  <c r="X972" i="13"/>
  <c r="V972" i="13"/>
  <c r="W972" i="13"/>
  <c r="T972" i="13"/>
  <c r="S972" i="13"/>
  <c r="Z972" i="13" s="1"/>
  <c r="R972" i="13"/>
  <c r="Y972" i="13" s="1"/>
  <c r="L1056" i="16" l="1"/>
  <c r="K1056" i="16"/>
  <c r="C973" i="13"/>
  <c r="H973" i="13"/>
  <c r="AA972" i="13"/>
  <c r="B973" i="13"/>
  <c r="G973" i="13"/>
  <c r="N1056" i="16" l="1"/>
  <c r="O1056" i="16" s="1"/>
  <c r="M1056" i="16"/>
  <c r="E973" i="13"/>
  <c r="I973" i="13"/>
  <c r="J973" i="13" s="1"/>
  <c r="L973" i="13" s="1"/>
  <c r="D973" i="13"/>
  <c r="F973" i="13"/>
  <c r="T1056" i="16" l="1"/>
  <c r="R1056" i="16"/>
  <c r="S1056" i="16"/>
  <c r="V1056" i="16"/>
  <c r="Y1056" i="16" s="1"/>
  <c r="X1056" i="16"/>
  <c r="AA1056" i="16" s="1"/>
  <c r="W1056" i="16"/>
  <c r="Z1056" i="16" s="1"/>
  <c r="Q973" i="13"/>
  <c r="P973" i="13"/>
  <c r="K973" i="13"/>
  <c r="AB972" i="13"/>
  <c r="B1057" i="16" l="1"/>
  <c r="G1057" i="16"/>
  <c r="H1057" i="16"/>
  <c r="C1057" i="16"/>
  <c r="I1057" i="16"/>
  <c r="D1057" i="16"/>
  <c r="M973" i="13"/>
  <c r="N973" i="13"/>
  <c r="O973" i="13" s="1"/>
  <c r="F1057" i="16" l="1"/>
  <c r="Q1057" i="16"/>
  <c r="P1057" i="16"/>
  <c r="AB1056" i="16"/>
  <c r="J1057" i="16"/>
  <c r="L1057" i="16" s="1"/>
  <c r="E1057" i="16"/>
  <c r="W973" i="13"/>
  <c r="V973" i="13"/>
  <c r="X973" i="13"/>
  <c r="T973" i="13"/>
  <c r="R973" i="13"/>
  <c r="S973" i="13"/>
  <c r="Z973" i="13" s="1"/>
  <c r="K1057" i="16" l="1"/>
  <c r="Y973" i="13"/>
  <c r="G974" i="13"/>
  <c r="B974" i="13"/>
  <c r="E974" i="13" s="1"/>
  <c r="AA973" i="13"/>
  <c r="H974" i="13"/>
  <c r="C974" i="13"/>
  <c r="N1057" i="16" l="1"/>
  <c r="O1057" i="16" s="1"/>
  <c r="M1057" i="16"/>
  <c r="D974" i="13"/>
  <c r="I974" i="13"/>
  <c r="J974" i="13" s="1"/>
  <c r="L974" i="13" s="1"/>
  <c r="F974" i="13"/>
  <c r="R1057" i="16" l="1"/>
  <c r="T1057" i="16"/>
  <c r="S1057" i="16"/>
  <c r="V1057" i="16"/>
  <c r="X1057" i="16"/>
  <c r="W1057" i="16"/>
  <c r="Q974" i="13"/>
  <c r="P974" i="13"/>
  <c r="K974" i="13"/>
  <c r="AB973" i="13"/>
  <c r="Z1057" i="16" l="1"/>
  <c r="AA1057" i="16"/>
  <c r="Y1057" i="16"/>
  <c r="N974" i="13"/>
  <c r="O974" i="13" s="1"/>
  <c r="M974" i="13"/>
  <c r="G1058" i="16" l="1"/>
  <c r="B1058" i="16"/>
  <c r="D1058" i="16"/>
  <c r="I1058" i="16"/>
  <c r="C1058" i="16"/>
  <c r="H1058" i="16"/>
  <c r="V974" i="13"/>
  <c r="W974" i="13"/>
  <c r="Z974" i="13" s="1"/>
  <c r="X974" i="13"/>
  <c r="R974" i="13"/>
  <c r="S974" i="13"/>
  <c r="T974" i="13"/>
  <c r="Y974" i="13" l="1"/>
  <c r="Q1058" i="16"/>
  <c r="P1058" i="16"/>
  <c r="AB1057" i="16"/>
  <c r="E1058" i="16"/>
  <c r="F1058" i="16"/>
  <c r="J1058" i="16"/>
  <c r="L1058" i="16" s="1"/>
  <c r="B975" i="13"/>
  <c r="G975" i="13"/>
  <c r="AA974" i="13"/>
  <c r="H975" i="13"/>
  <c r="C975" i="13"/>
  <c r="K1058" i="16" l="1"/>
  <c r="I975" i="13"/>
  <c r="J975" i="13" s="1"/>
  <c r="L975" i="13" s="1"/>
  <c r="D975" i="13"/>
  <c r="F975" i="13"/>
  <c r="E975" i="13"/>
  <c r="N1058" i="16" l="1"/>
  <c r="O1058" i="16" s="1"/>
  <c r="M1058" i="16"/>
  <c r="Q975" i="13"/>
  <c r="P975" i="13"/>
  <c r="K975" i="13"/>
  <c r="AB974" i="13"/>
  <c r="S1058" i="16" l="1"/>
  <c r="T1058" i="16"/>
  <c r="R1058" i="16"/>
  <c r="V1058" i="16"/>
  <c r="X1058" i="16"/>
  <c r="AA1058" i="16" s="1"/>
  <c r="W1058" i="16"/>
  <c r="Z1058" i="16" s="1"/>
  <c r="M975" i="13"/>
  <c r="N975" i="13"/>
  <c r="O975" i="13" s="1"/>
  <c r="Y1058" i="16" l="1"/>
  <c r="H1059" i="16"/>
  <c r="C1059" i="16"/>
  <c r="I1059" i="16"/>
  <c r="D1059" i="16"/>
  <c r="X975" i="13"/>
  <c r="V975" i="13"/>
  <c r="W975" i="13"/>
  <c r="R975" i="13"/>
  <c r="S975" i="13"/>
  <c r="T975" i="13"/>
  <c r="AA975" i="13" s="1"/>
  <c r="P1059" i="16" l="1"/>
  <c r="Q1059" i="16"/>
  <c r="AB1058" i="16"/>
  <c r="C23" i="16" s="1"/>
  <c r="B1059" i="16"/>
  <c r="G1059" i="16"/>
  <c r="Y975" i="13"/>
  <c r="I976" i="13"/>
  <c r="D976" i="13"/>
  <c r="Z975" i="13"/>
  <c r="C24" i="16"/>
  <c r="J1059" i="16" l="1"/>
  <c r="E1059" i="16"/>
  <c r="D23" i="16"/>
  <c r="F1059" i="16"/>
  <c r="H976" i="13"/>
  <c r="C976" i="13"/>
  <c r="P976" i="13"/>
  <c r="Q976" i="13"/>
  <c r="AB975" i="13"/>
  <c r="B976" i="13"/>
  <c r="G976" i="13"/>
  <c r="C26" i="16"/>
  <c r="C29" i="16"/>
  <c r="D26" i="16"/>
  <c r="D28" i="16"/>
  <c r="D29" i="16"/>
  <c r="C25" i="16"/>
  <c r="D27" i="16"/>
  <c r="C28" i="16"/>
  <c r="D25" i="16"/>
  <c r="C27" i="16"/>
  <c r="D24" i="16"/>
  <c r="E26" i="16" l="1"/>
  <c r="B27" i="16" s="1"/>
  <c r="L1059" i="16"/>
  <c r="K1059" i="16"/>
  <c r="J976" i="13"/>
  <c r="F976" i="13"/>
  <c r="E976" i="13"/>
  <c r="B24" i="16" l="1"/>
  <c r="B25" i="16"/>
  <c r="B29" i="16" s="1"/>
  <c r="N1059" i="16"/>
  <c r="O1059" i="16" s="1"/>
  <c r="M1059" i="16"/>
  <c r="B28" i="16"/>
  <c r="B26" i="16"/>
  <c r="L976" i="13"/>
  <c r="K976" i="13"/>
  <c r="T1059" i="16" l="1"/>
  <c r="S1059" i="16"/>
  <c r="R1059" i="16"/>
  <c r="X1059" i="16"/>
  <c r="W1059" i="16"/>
  <c r="V1059" i="16"/>
  <c r="N976" i="13"/>
  <c r="O976" i="13" s="1"/>
  <c r="M976" i="13"/>
  <c r="Y1059" i="16" l="1"/>
  <c r="Z1059" i="16"/>
  <c r="AA1059" i="16"/>
  <c r="V976" i="13"/>
  <c r="X976" i="13"/>
  <c r="W976" i="13"/>
  <c r="T976" i="13"/>
  <c r="R976" i="13"/>
  <c r="Y976" i="13" s="1"/>
  <c r="S976" i="13"/>
  <c r="Z976" i="13" s="1"/>
  <c r="I1060" i="16" l="1"/>
  <c r="D1060" i="16"/>
  <c r="C1060" i="16"/>
  <c r="H1060" i="16"/>
  <c r="G1060" i="16"/>
  <c r="B1060" i="16"/>
  <c r="G977" i="13"/>
  <c r="B977" i="13"/>
  <c r="AA976" i="13"/>
  <c r="H977" i="13"/>
  <c r="C977" i="13"/>
  <c r="F1060" i="16" l="1"/>
  <c r="P1060" i="16"/>
  <c r="Q1060" i="16"/>
  <c r="AB1059" i="16"/>
  <c r="E1060" i="16"/>
  <c r="J1060" i="16"/>
  <c r="L1060" i="16" s="1"/>
  <c r="F977" i="13"/>
  <c r="I977" i="13"/>
  <c r="J977" i="13" s="1"/>
  <c r="L977" i="13" s="1"/>
  <c r="D977" i="13"/>
  <c r="E977" i="13"/>
  <c r="K1060" i="16" l="1"/>
  <c r="N1060" i="16"/>
  <c r="O1060" i="16" s="1"/>
  <c r="M1060" i="16"/>
  <c r="Q977" i="13"/>
  <c r="P977" i="13"/>
  <c r="K977" i="13"/>
  <c r="AB976" i="13"/>
  <c r="T1060" i="16" l="1"/>
  <c r="S1060" i="16"/>
  <c r="R1060" i="16"/>
  <c r="W1060" i="16"/>
  <c r="Z1060" i="16" s="1"/>
  <c r="X1060" i="16"/>
  <c r="AA1060" i="16" s="1"/>
  <c r="V1060" i="16"/>
  <c r="Y1060" i="16" s="1"/>
  <c r="M977" i="13"/>
  <c r="N977" i="13"/>
  <c r="O977" i="13" s="1"/>
  <c r="H1061" i="16" l="1"/>
  <c r="C1061" i="16"/>
  <c r="G1061" i="16"/>
  <c r="B1061" i="16"/>
  <c r="I1061" i="16"/>
  <c r="D1061" i="16"/>
  <c r="X977" i="13"/>
  <c r="W977" i="13"/>
  <c r="V977" i="13"/>
  <c r="R977" i="13"/>
  <c r="T977" i="13"/>
  <c r="S977" i="13"/>
  <c r="AA977" i="13" l="1"/>
  <c r="Q1061" i="16"/>
  <c r="P1061" i="16"/>
  <c r="K1061" i="16"/>
  <c r="AB1060" i="16"/>
  <c r="E1061" i="16"/>
  <c r="J1061" i="16"/>
  <c r="L1061" i="16" s="1"/>
  <c r="F1061" i="16"/>
  <c r="Z977" i="13"/>
  <c r="I978" i="13"/>
  <c r="D978" i="13"/>
  <c r="Y977" i="13"/>
  <c r="C978" i="13"/>
  <c r="H978" i="13"/>
  <c r="M1061" i="16" l="1"/>
  <c r="N1061" i="16"/>
  <c r="O1061" i="16" s="1"/>
  <c r="G978" i="13"/>
  <c r="B978" i="13"/>
  <c r="E978" i="13" s="1"/>
  <c r="P978" i="13"/>
  <c r="Q978" i="13"/>
  <c r="AB977" i="13"/>
  <c r="X1061" i="16" l="1"/>
  <c r="V1061" i="16"/>
  <c r="W1061" i="16"/>
  <c r="S1061" i="16"/>
  <c r="T1061" i="16"/>
  <c r="R1061" i="16"/>
  <c r="J978" i="13"/>
  <c r="F978" i="13"/>
  <c r="Z1061" i="16" l="1"/>
  <c r="H1062" i="16"/>
  <c r="C1062" i="16"/>
  <c r="Y1061" i="16"/>
  <c r="AA1061" i="16"/>
  <c r="L978" i="13"/>
  <c r="K978" i="13"/>
  <c r="G1062" i="16" l="1"/>
  <c r="B1062" i="16"/>
  <c r="I1062" i="16"/>
  <c r="D1062" i="16"/>
  <c r="N978" i="13"/>
  <c r="O978" i="13" s="1"/>
  <c r="M978" i="13"/>
  <c r="Q1062" i="16" l="1"/>
  <c r="P1062" i="16"/>
  <c r="AB1061" i="16"/>
  <c r="E1062" i="16"/>
  <c r="F1062" i="16"/>
  <c r="J1062" i="16"/>
  <c r="L1062" i="16" s="1"/>
  <c r="X978" i="13"/>
  <c r="V978" i="13"/>
  <c r="W978" i="13"/>
  <c r="T978" i="13"/>
  <c r="R978" i="13"/>
  <c r="S978" i="13"/>
  <c r="Z978" i="13" s="1"/>
  <c r="K1062" i="16" l="1"/>
  <c r="Y978" i="13"/>
  <c r="AA978" i="13"/>
  <c r="H979" i="13"/>
  <c r="C979" i="13"/>
  <c r="B979" i="13"/>
  <c r="G979" i="13"/>
  <c r="M1062" i="16" l="1"/>
  <c r="N1062" i="16"/>
  <c r="O1062" i="16" s="1"/>
  <c r="E979" i="13"/>
  <c r="F979" i="13"/>
  <c r="I979" i="13"/>
  <c r="D979" i="13"/>
  <c r="X1062" i="16" l="1"/>
  <c r="W1062" i="16"/>
  <c r="V1062" i="16"/>
  <c r="T1062" i="16"/>
  <c r="S1062" i="16"/>
  <c r="R1062" i="16"/>
  <c r="J979" i="13"/>
  <c r="L979" i="13" s="1"/>
  <c r="Q979" i="13"/>
  <c r="P979" i="13"/>
  <c r="AB978" i="13"/>
  <c r="K979" i="13" l="1"/>
  <c r="AA1062" i="16"/>
  <c r="I1063" i="16" s="1"/>
  <c r="Y1062" i="16"/>
  <c r="Z1062" i="16"/>
  <c r="D1063" i="16"/>
  <c r="M979" i="13"/>
  <c r="N979" i="13"/>
  <c r="O979" i="13" s="1"/>
  <c r="Q1063" i="16" l="1"/>
  <c r="P1063" i="16"/>
  <c r="AB1062" i="16"/>
  <c r="C1063" i="16"/>
  <c r="H1063" i="16"/>
  <c r="B1063" i="16"/>
  <c r="G1063" i="16"/>
  <c r="X979" i="13"/>
  <c r="W979" i="13"/>
  <c r="V979" i="13"/>
  <c r="S979" i="13"/>
  <c r="T979" i="13"/>
  <c r="R979" i="13"/>
  <c r="Y979" i="13" s="1"/>
  <c r="AA979" i="13" l="1"/>
  <c r="F1063" i="16"/>
  <c r="J1063" i="16"/>
  <c r="E1063" i="16"/>
  <c r="Z979" i="13"/>
  <c r="B980" i="13"/>
  <c r="G980" i="13"/>
  <c r="I980" i="13"/>
  <c r="D980" i="13"/>
  <c r="L1063" i="16" l="1"/>
  <c r="K1063" i="16"/>
  <c r="P980" i="13"/>
  <c r="Q980" i="13"/>
  <c r="AB979" i="13"/>
  <c r="H980" i="13"/>
  <c r="J980" i="13" s="1"/>
  <c r="C980" i="13"/>
  <c r="M1063" i="16" l="1"/>
  <c r="N1063" i="16"/>
  <c r="O1063" i="16" s="1"/>
  <c r="L980" i="13"/>
  <c r="K980" i="13"/>
  <c r="F980" i="13"/>
  <c r="E980" i="13"/>
  <c r="W1063" i="16" l="1"/>
  <c r="X1063" i="16"/>
  <c r="V1063" i="16"/>
  <c r="T1063" i="16"/>
  <c r="S1063" i="16"/>
  <c r="R1063" i="16"/>
  <c r="N980" i="13"/>
  <c r="O980" i="13" s="1"/>
  <c r="M980" i="13"/>
  <c r="AA1063" i="16" l="1"/>
  <c r="Y1063" i="16"/>
  <c r="I1064" i="16"/>
  <c r="D1064" i="16"/>
  <c r="Z1063" i="16"/>
  <c r="X980" i="13"/>
  <c r="W980" i="13"/>
  <c r="V980" i="13"/>
  <c r="T980" i="13"/>
  <c r="S980" i="13"/>
  <c r="R980" i="13"/>
  <c r="Y980" i="13" l="1"/>
  <c r="C1064" i="16"/>
  <c r="H1064" i="16"/>
  <c r="Q1064" i="16"/>
  <c r="P1064" i="16"/>
  <c r="AB1063" i="16"/>
  <c r="B1064" i="16"/>
  <c r="G1064" i="16"/>
  <c r="Z980" i="13"/>
  <c r="AA980" i="13"/>
  <c r="G981" i="13"/>
  <c r="B981" i="13"/>
  <c r="H981" i="13"/>
  <c r="C981" i="13"/>
  <c r="J1064" i="16" l="1"/>
  <c r="E1064" i="16"/>
  <c r="F1064" i="16"/>
  <c r="E981" i="13"/>
  <c r="F981" i="13"/>
  <c r="I981" i="13"/>
  <c r="D981" i="13"/>
  <c r="L1064" i="16" l="1"/>
  <c r="K1064" i="16"/>
  <c r="Q981" i="13"/>
  <c r="P981" i="13"/>
  <c r="AB980" i="13"/>
  <c r="J981" i="13"/>
  <c r="L981" i="13" s="1"/>
  <c r="M1064" i="16" l="1"/>
  <c r="N1064" i="16"/>
  <c r="O1064" i="16" s="1"/>
  <c r="K981" i="13"/>
  <c r="X1064" i="16" l="1"/>
  <c r="V1064" i="16"/>
  <c r="W1064" i="16"/>
  <c r="R1064" i="16"/>
  <c r="Y1064" i="16" s="1"/>
  <c r="S1064" i="16"/>
  <c r="T1064" i="16"/>
  <c r="AA1064" i="16" s="1"/>
  <c r="M981" i="13"/>
  <c r="N981" i="13"/>
  <c r="O981" i="13" s="1"/>
  <c r="Z1064" i="16" l="1"/>
  <c r="G1065" i="16"/>
  <c r="B1065" i="16"/>
  <c r="I1065" i="16"/>
  <c r="D1065" i="16"/>
  <c r="H1065" i="16"/>
  <c r="C1065" i="16"/>
  <c r="W981" i="13"/>
  <c r="V981" i="13"/>
  <c r="X981" i="13"/>
  <c r="S981" i="13"/>
  <c r="R981" i="13"/>
  <c r="T981" i="13"/>
  <c r="AA981" i="13" s="1"/>
  <c r="Q1065" i="16" l="1"/>
  <c r="P1065" i="16"/>
  <c r="AB1064" i="16"/>
  <c r="E1065" i="16"/>
  <c r="F1065" i="16"/>
  <c r="J1065" i="16"/>
  <c r="L1065" i="16" s="1"/>
  <c r="Y981" i="13"/>
  <c r="Z981" i="13"/>
  <c r="D982" i="13"/>
  <c r="I982" i="13"/>
  <c r="B982" i="13"/>
  <c r="G982" i="13"/>
  <c r="K1065" i="16" l="1"/>
  <c r="Q982" i="13"/>
  <c r="P982" i="13"/>
  <c r="AB981" i="13"/>
  <c r="H982" i="13"/>
  <c r="J982" i="13" s="1"/>
  <c r="C982" i="13"/>
  <c r="N1065" i="16" l="1"/>
  <c r="O1065" i="16" s="1"/>
  <c r="M1065" i="16"/>
  <c r="L982" i="13"/>
  <c r="K982" i="13"/>
  <c r="F982" i="13"/>
  <c r="E982" i="13"/>
  <c r="S1065" i="16" l="1"/>
  <c r="R1065" i="16"/>
  <c r="T1065" i="16"/>
  <c r="V1065" i="16"/>
  <c r="Y1065" i="16" s="1"/>
  <c r="W1065" i="16"/>
  <c r="Z1065" i="16" s="1"/>
  <c r="X1065" i="16"/>
  <c r="AA1065" i="16" s="1"/>
  <c r="N982" i="13"/>
  <c r="O982" i="13" s="1"/>
  <c r="M982" i="13"/>
  <c r="G1066" i="16" l="1"/>
  <c r="B1066" i="16"/>
  <c r="I1066" i="16"/>
  <c r="D1066" i="16"/>
  <c r="H1066" i="16"/>
  <c r="C1066" i="16"/>
  <c r="V982" i="13"/>
  <c r="W982" i="13"/>
  <c r="X982" i="13"/>
  <c r="R982" i="13"/>
  <c r="S982" i="13"/>
  <c r="T982" i="13"/>
  <c r="AA982" i="13" s="1"/>
  <c r="P1066" i="16" l="1"/>
  <c r="Q1066" i="16"/>
  <c r="AB1065" i="16"/>
  <c r="E1066" i="16"/>
  <c r="F1066" i="16"/>
  <c r="J1066" i="16"/>
  <c r="L1066" i="16" s="1"/>
  <c r="Z982" i="13"/>
  <c r="C983" i="13" s="1"/>
  <c r="H983" i="13"/>
  <c r="Y982" i="13"/>
  <c r="D983" i="13"/>
  <c r="I983" i="13"/>
  <c r="K1066" i="16" l="1"/>
  <c r="P983" i="13"/>
  <c r="Q983" i="13"/>
  <c r="AB982" i="13"/>
  <c r="B983" i="13"/>
  <c r="G983" i="13"/>
  <c r="J983" i="13" s="1"/>
  <c r="L983" i="13" s="1"/>
  <c r="N1066" i="16" l="1"/>
  <c r="O1066" i="16" s="1"/>
  <c r="M1066" i="16"/>
  <c r="E983" i="13"/>
  <c r="K983" i="13"/>
  <c r="F983" i="13"/>
  <c r="S1066" i="16" l="1"/>
  <c r="R1066" i="16"/>
  <c r="T1066" i="16"/>
  <c r="X1066" i="16"/>
  <c r="AA1066" i="16" s="1"/>
  <c r="V1066" i="16"/>
  <c r="Y1066" i="16" s="1"/>
  <c r="W1066" i="16"/>
  <c r="Z1066" i="16" s="1"/>
  <c r="M983" i="13"/>
  <c r="N983" i="13"/>
  <c r="O983" i="13" s="1"/>
  <c r="I1067" i="16" l="1"/>
  <c r="D1067" i="16"/>
  <c r="C1067" i="16"/>
  <c r="H1067" i="16"/>
  <c r="B1067" i="16"/>
  <c r="G1067" i="16"/>
  <c r="X983" i="13"/>
  <c r="W983" i="13"/>
  <c r="Z983" i="13" s="1"/>
  <c r="V983" i="13"/>
  <c r="S983" i="13"/>
  <c r="R983" i="13"/>
  <c r="T983" i="13"/>
  <c r="AA983" i="13" l="1"/>
  <c r="F1067" i="16"/>
  <c r="J1067" i="16"/>
  <c r="L1067" i="16" s="1"/>
  <c r="P1067" i="16"/>
  <c r="Q1067" i="16"/>
  <c r="AB1066" i="16"/>
  <c r="E1067" i="16"/>
  <c r="Y983" i="13"/>
  <c r="G984" i="13"/>
  <c r="B984" i="13"/>
  <c r="C984" i="13"/>
  <c r="H984" i="13"/>
  <c r="I984" i="13"/>
  <c r="D984" i="13"/>
  <c r="K1067" i="16" l="1"/>
  <c r="N1067" i="16"/>
  <c r="O1067" i="16" s="1"/>
  <c r="M1067" i="16"/>
  <c r="F984" i="13"/>
  <c r="P984" i="13"/>
  <c r="Q984" i="13"/>
  <c r="AB983" i="13"/>
  <c r="E984" i="13"/>
  <c r="J984" i="13"/>
  <c r="L984" i="13" s="1"/>
  <c r="T1067" i="16" l="1"/>
  <c r="S1067" i="16"/>
  <c r="R1067" i="16"/>
  <c r="W1067" i="16"/>
  <c r="Z1067" i="16" s="1"/>
  <c r="V1067" i="16"/>
  <c r="X1067" i="16"/>
  <c r="AA1067" i="16" s="1"/>
  <c r="K984" i="13"/>
  <c r="Y1067" i="16" l="1"/>
  <c r="H1068" i="16"/>
  <c r="C1068" i="16"/>
  <c r="D1068" i="16"/>
  <c r="I1068" i="16"/>
  <c r="G1068" i="16"/>
  <c r="B1068" i="16"/>
  <c r="N984" i="13"/>
  <c r="O984" i="13" s="1"/>
  <c r="M984" i="13"/>
  <c r="P1068" i="16" l="1"/>
  <c r="Q1068" i="16"/>
  <c r="AB1067" i="16"/>
  <c r="E1068" i="16"/>
  <c r="F1068" i="16"/>
  <c r="J1068" i="16"/>
  <c r="L1068" i="16" s="1"/>
  <c r="W984" i="13"/>
  <c r="X984" i="13"/>
  <c r="V984" i="13"/>
  <c r="T984" i="13"/>
  <c r="S984" i="13"/>
  <c r="R984" i="13"/>
  <c r="Z984" i="13" l="1"/>
  <c r="K1068" i="16"/>
  <c r="Y984" i="13"/>
  <c r="B985" i="13" s="1"/>
  <c r="AA984" i="13"/>
  <c r="H985" i="13"/>
  <c r="C985" i="13"/>
  <c r="G985" i="13" l="1"/>
  <c r="N1068" i="16"/>
  <c r="O1068" i="16" s="1"/>
  <c r="M1068" i="16"/>
  <c r="E985" i="13"/>
  <c r="F985" i="13"/>
  <c r="I985" i="13"/>
  <c r="J985" i="13" s="1"/>
  <c r="L985" i="13" s="1"/>
  <c r="D985" i="13"/>
  <c r="T1068" i="16" l="1"/>
  <c r="R1068" i="16"/>
  <c r="S1068" i="16"/>
  <c r="V1068" i="16"/>
  <c r="X1068" i="16"/>
  <c r="W1068" i="16"/>
  <c r="AB984" i="13"/>
  <c r="P985" i="13"/>
  <c r="Q985" i="13"/>
  <c r="K985" i="13"/>
  <c r="Z1068" i="16" l="1"/>
  <c r="Y1068" i="16"/>
  <c r="AA1068" i="16"/>
  <c r="M985" i="13"/>
  <c r="N985" i="13"/>
  <c r="O985" i="13" s="1"/>
  <c r="I1069" i="16" l="1"/>
  <c r="D1069" i="16"/>
  <c r="B1069" i="16"/>
  <c r="G1069" i="16"/>
  <c r="H1069" i="16"/>
  <c r="C1069" i="16"/>
  <c r="V985" i="13"/>
  <c r="W985" i="13"/>
  <c r="X985" i="13"/>
  <c r="S985" i="13"/>
  <c r="T985" i="13"/>
  <c r="R985" i="13"/>
  <c r="Y985" i="13" s="1"/>
  <c r="J1069" i="16" l="1"/>
  <c r="L1069" i="16" s="1"/>
  <c r="E1069" i="16"/>
  <c r="P1069" i="16"/>
  <c r="K1069" i="16"/>
  <c r="Q1069" i="16"/>
  <c r="AB1068" i="16"/>
  <c r="F1069" i="16"/>
  <c r="Z985" i="13"/>
  <c r="G986" i="13"/>
  <c r="B986" i="13"/>
  <c r="AA985" i="13"/>
  <c r="N1069" i="16" l="1"/>
  <c r="O1069" i="16" s="1"/>
  <c r="M1069" i="16"/>
  <c r="I986" i="13"/>
  <c r="D986" i="13"/>
  <c r="H986" i="13"/>
  <c r="C986" i="13"/>
  <c r="F986" i="13" s="1"/>
  <c r="S1069" i="16" l="1"/>
  <c r="T1069" i="16"/>
  <c r="R1069" i="16"/>
  <c r="X1069" i="16"/>
  <c r="AA1069" i="16" s="1"/>
  <c r="V1069" i="16"/>
  <c r="Y1069" i="16" s="1"/>
  <c r="W1069" i="16"/>
  <c r="Z1069" i="16" s="1"/>
  <c r="E986" i="13"/>
  <c r="P986" i="13"/>
  <c r="Q986" i="13"/>
  <c r="AB985" i="13"/>
  <c r="J986" i="13"/>
  <c r="L986" i="13" s="1"/>
  <c r="D1070" i="16" l="1"/>
  <c r="I1070" i="16"/>
  <c r="H1070" i="16"/>
  <c r="C1070" i="16"/>
  <c r="G1070" i="16"/>
  <c r="B1070" i="16"/>
  <c r="K986" i="13"/>
  <c r="F1070" i="16" l="1"/>
  <c r="E1070" i="16"/>
  <c r="J1070" i="16"/>
  <c r="L1070" i="16" s="1"/>
  <c r="Q1070" i="16"/>
  <c r="P1070" i="16"/>
  <c r="AB1069" i="16"/>
  <c r="N986" i="13"/>
  <c r="O986" i="13" s="1"/>
  <c r="M986" i="13"/>
  <c r="K1070" i="16" l="1"/>
  <c r="N1070" i="16"/>
  <c r="O1070" i="16" s="1"/>
  <c r="M1070" i="16"/>
  <c r="X986" i="13"/>
  <c r="W986" i="13"/>
  <c r="V986" i="13"/>
  <c r="S986" i="13"/>
  <c r="R986" i="13"/>
  <c r="T986" i="13"/>
  <c r="AA986" i="13" l="1"/>
  <c r="T1070" i="16"/>
  <c r="S1070" i="16"/>
  <c r="R1070" i="16"/>
  <c r="X1070" i="16"/>
  <c r="AA1070" i="16" s="1"/>
  <c r="W1070" i="16"/>
  <c r="Z1070" i="16" s="1"/>
  <c r="V1070" i="16"/>
  <c r="I987" i="13"/>
  <c r="D987" i="13"/>
  <c r="Y986" i="13"/>
  <c r="Z986" i="13"/>
  <c r="I1071" i="16" l="1"/>
  <c r="D1071" i="16"/>
  <c r="Y1070" i="16"/>
  <c r="C1071" i="16"/>
  <c r="H1071" i="16"/>
  <c r="C987" i="13"/>
  <c r="H987" i="13"/>
  <c r="G987" i="13"/>
  <c r="J987" i="13" s="1"/>
  <c r="L987" i="13" s="1"/>
  <c r="B987" i="13"/>
  <c r="Q987" i="13"/>
  <c r="P987" i="13"/>
  <c r="AB986" i="13"/>
  <c r="K987" i="13" l="1"/>
  <c r="B1071" i="16"/>
  <c r="F1071" i="16" s="1"/>
  <c r="G1071" i="16"/>
  <c r="Q1071" i="16"/>
  <c r="P1071" i="16"/>
  <c r="AB1070" i="16"/>
  <c r="F987" i="13"/>
  <c r="E987" i="13"/>
  <c r="M987" i="13"/>
  <c r="N987" i="13"/>
  <c r="O987" i="13" s="1"/>
  <c r="J1071" i="16" l="1"/>
  <c r="E1071" i="16"/>
  <c r="S987" i="13"/>
  <c r="R987" i="13"/>
  <c r="T987" i="13"/>
  <c r="X987" i="13"/>
  <c r="W987" i="13"/>
  <c r="Z987" i="13" s="1"/>
  <c r="V987" i="13"/>
  <c r="L1071" i="16" l="1"/>
  <c r="K1071" i="16"/>
  <c r="AA987" i="13"/>
  <c r="Y987" i="13"/>
  <c r="C988" i="13"/>
  <c r="H988" i="13"/>
  <c r="N1071" i="16" l="1"/>
  <c r="O1071" i="16" s="1"/>
  <c r="M1071" i="16"/>
  <c r="G988" i="13"/>
  <c r="B988" i="13"/>
  <c r="D988" i="13"/>
  <c r="I988" i="13"/>
  <c r="R1071" i="16" l="1"/>
  <c r="T1071" i="16"/>
  <c r="S1071" i="16"/>
  <c r="V1071" i="16"/>
  <c r="Y1071" i="16" s="1"/>
  <c r="W1071" i="16"/>
  <c r="X1071" i="16"/>
  <c r="AA1071" i="16" s="1"/>
  <c r="F988" i="13"/>
  <c r="E988" i="13"/>
  <c r="J988" i="13"/>
  <c r="L988" i="13" s="1"/>
  <c r="Q988" i="13"/>
  <c r="P988" i="13"/>
  <c r="K988" i="13"/>
  <c r="AB987" i="13"/>
  <c r="G1072" i="16" l="1"/>
  <c r="B1072" i="16"/>
  <c r="Z1071" i="16"/>
  <c r="D1072" i="16"/>
  <c r="I1072" i="16"/>
  <c r="N988" i="13"/>
  <c r="O988" i="13" s="1"/>
  <c r="M988" i="13"/>
  <c r="Q1072" i="16" l="1"/>
  <c r="P1072" i="16"/>
  <c r="AB1071" i="16"/>
  <c r="C1072" i="16"/>
  <c r="E1072" i="16" s="1"/>
  <c r="H1072" i="16"/>
  <c r="W988" i="13"/>
  <c r="V988" i="13"/>
  <c r="X988" i="13"/>
  <c r="R988" i="13"/>
  <c r="S988" i="13"/>
  <c r="T988" i="13"/>
  <c r="Z988" i="13" l="1"/>
  <c r="F1072" i="16"/>
  <c r="J1072" i="16"/>
  <c r="AA988" i="13"/>
  <c r="I989" i="13" s="1"/>
  <c r="Y988" i="13"/>
  <c r="H989" i="13"/>
  <c r="C989" i="13"/>
  <c r="D989" i="13" l="1"/>
  <c r="L1072" i="16"/>
  <c r="K1072" i="16"/>
  <c r="Q989" i="13"/>
  <c r="P989" i="13"/>
  <c r="AB988" i="13"/>
  <c r="G989" i="13"/>
  <c r="B989" i="13"/>
  <c r="F989" i="13" s="1"/>
  <c r="N1072" i="16" l="1"/>
  <c r="O1072" i="16" s="1"/>
  <c r="M1072" i="16"/>
  <c r="E989" i="13"/>
  <c r="J989" i="13"/>
  <c r="R1072" i="16" l="1"/>
  <c r="S1072" i="16"/>
  <c r="T1072" i="16"/>
  <c r="V1072" i="16"/>
  <c r="Y1072" i="16" s="1"/>
  <c r="X1072" i="16"/>
  <c r="AA1072" i="16" s="1"/>
  <c r="W1072" i="16"/>
  <c r="Z1072" i="16" s="1"/>
  <c r="L989" i="13"/>
  <c r="K989" i="13"/>
  <c r="B1073" i="16" l="1"/>
  <c r="G1073" i="16"/>
  <c r="C1073" i="16"/>
  <c r="H1073" i="16"/>
  <c r="I1073" i="16"/>
  <c r="D1073" i="16"/>
  <c r="M989" i="13"/>
  <c r="N989" i="13"/>
  <c r="O989" i="13" s="1"/>
  <c r="F1073" i="16" l="1"/>
  <c r="P1073" i="16"/>
  <c r="Q1073" i="16"/>
  <c r="AB1072" i="16"/>
  <c r="J1073" i="16"/>
  <c r="L1073" i="16" s="1"/>
  <c r="E1073" i="16"/>
  <c r="X989" i="13"/>
  <c r="W989" i="13"/>
  <c r="V989" i="13"/>
  <c r="T989" i="13"/>
  <c r="S989" i="13"/>
  <c r="R989" i="13"/>
  <c r="Y989" i="13" s="1"/>
  <c r="K1073" i="16" l="1"/>
  <c r="Z989" i="13"/>
  <c r="H990" i="13"/>
  <c r="C990" i="13"/>
  <c r="AA989" i="13"/>
  <c r="B990" i="13"/>
  <c r="G990" i="13"/>
  <c r="N1073" i="16" l="1"/>
  <c r="O1073" i="16" s="1"/>
  <c r="M1073" i="16"/>
  <c r="E990" i="13"/>
  <c r="I990" i="13"/>
  <c r="J990" i="13" s="1"/>
  <c r="L990" i="13" s="1"/>
  <c r="D990" i="13"/>
  <c r="F990" i="13"/>
  <c r="T1073" i="16" l="1"/>
  <c r="R1073" i="16"/>
  <c r="S1073" i="16"/>
  <c r="V1073" i="16"/>
  <c r="Y1073" i="16" s="1"/>
  <c r="W1073" i="16"/>
  <c r="X1073" i="16"/>
  <c r="AA1073" i="16" s="1"/>
  <c r="Q990" i="13"/>
  <c r="P990" i="13"/>
  <c r="K990" i="13"/>
  <c r="AB989" i="13"/>
  <c r="G1074" i="16" l="1"/>
  <c r="B1074" i="16"/>
  <c r="Z1073" i="16"/>
  <c r="D1074" i="16"/>
  <c r="I1074" i="16"/>
  <c r="N990" i="13"/>
  <c r="O990" i="13" s="1"/>
  <c r="M990" i="13"/>
  <c r="P1074" i="16" l="1"/>
  <c r="Q1074" i="16"/>
  <c r="AB1073" i="16"/>
  <c r="H1074" i="16"/>
  <c r="C1074" i="16"/>
  <c r="E1074" i="16"/>
  <c r="J1074" i="16"/>
  <c r="L1074" i="16" s="1"/>
  <c r="V990" i="13"/>
  <c r="X990" i="13"/>
  <c r="W990" i="13"/>
  <c r="T990" i="13"/>
  <c r="R990" i="13"/>
  <c r="Y990" i="13" s="1"/>
  <c r="S990" i="13"/>
  <c r="Z990" i="13" s="1"/>
  <c r="F1074" i="16" l="1"/>
  <c r="K1074" i="16"/>
  <c r="AA990" i="13"/>
  <c r="H991" i="13"/>
  <c r="C991" i="13"/>
  <c r="G991" i="13"/>
  <c r="B991" i="13"/>
  <c r="N1074" i="16" l="1"/>
  <c r="O1074" i="16" s="1"/>
  <c r="M1074" i="16"/>
  <c r="F991" i="13"/>
  <c r="E991" i="13"/>
  <c r="I991" i="13"/>
  <c r="D991" i="13"/>
  <c r="S1074" i="16" l="1"/>
  <c r="R1074" i="16"/>
  <c r="T1074" i="16"/>
  <c r="V1074" i="16"/>
  <c r="W1074" i="16"/>
  <c r="X1074" i="16"/>
  <c r="Q991" i="13"/>
  <c r="P991" i="13"/>
  <c r="AB990" i="13"/>
  <c r="J991" i="13"/>
  <c r="L991" i="13" s="1"/>
  <c r="AA1074" i="16" l="1"/>
  <c r="Y1074" i="16"/>
  <c r="Z1074" i="16"/>
  <c r="K991" i="13"/>
  <c r="C1075" i="16" l="1"/>
  <c r="H1075" i="16"/>
  <c r="G1075" i="16"/>
  <c r="B1075" i="16"/>
  <c r="I1075" i="16"/>
  <c r="D1075" i="16"/>
  <c r="M991" i="13"/>
  <c r="N991" i="13"/>
  <c r="O991" i="13" s="1"/>
  <c r="E1075" i="16" l="1"/>
  <c r="J1075" i="16"/>
  <c r="L1075" i="16" s="1"/>
  <c r="Q1075" i="16"/>
  <c r="P1075" i="16"/>
  <c r="K1075" i="16"/>
  <c r="AB1074" i="16"/>
  <c r="F1075" i="16"/>
  <c r="W991" i="13"/>
  <c r="V991" i="13"/>
  <c r="X991" i="13"/>
  <c r="S991" i="13"/>
  <c r="R991" i="13"/>
  <c r="T991" i="13"/>
  <c r="AA991" i="13" l="1"/>
  <c r="N1075" i="16"/>
  <c r="O1075" i="16" s="1"/>
  <c r="M1075" i="16"/>
  <c r="Y991" i="13"/>
  <c r="B992" i="13" s="1"/>
  <c r="Z991" i="13"/>
  <c r="D992" i="13"/>
  <c r="I992" i="13"/>
  <c r="G992" i="13"/>
  <c r="T1075" i="16" l="1"/>
  <c r="S1075" i="16"/>
  <c r="R1075" i="16"/>
  <c r="V1075" i="16"/>
  <c r="Y1075" i="16" s="1"/>
  <c r="X1075" i="16"/>
  <c r="AA1075" i="16" s="1"/>
  <c r="W1075" i="16"/>
  <c r="Z1075" i="16" s="1"/>
  <c r="P992" i="13"/>
  <c r="Q992" i="13"/>
  <c r="AB991" i="13"/>
  <c r="C992" i="13"/>
  <c r="E992" i="13" s="1"/>
  <c r="H992" i="13"/>
  <c r="J992" i="13" s="1"/>
  <c r="B1076" i="16" l="1"/>
  <c r="G1076" i="16"/>
  <c r="C1076" i="16"/>
  <c r="H1076" i="16"/>
  <c r="D1076" i="16"/>
  <c r="I1076" i="16"/>
  <c r="L992" i="13"/>
  <c r="K992" i="13"/>
  <c r="F992" i="13"/>
  <c r="F1076" i="16" l="1"/>
  <c r="J1076" i="16"/>
  <c r="L1076" i="16" s="1"/>
  <c r="P1076" i="16"/>
  <c r="Q1076" i="16"/>
  <c r="AB1075" i="16"/>
  <c r="E1076" i="16"/>
  <c r="N992" i="13"/>
  <c r="O992" i="13" s="1"/>
  <c r="M992" i="13"/>
  <c r="K1076" i="16" l="1"/>
  <c r="N1076" i="16"/>
  <c r="O1076" i="16" s="1"/>
  <c r="M1076" i="16"/>
  <c r="V992" i="13"/>
  <c r="W992" i="13"/>
  <c r="X992" i="13"/>
  <c r="S992" i="13"/>
  <c r="T992" i="13"/>
  <c r="R992" i="13"/>
  <c r="AA992" i="13" l="1"/>
  <c r="Y992" i="13"/>
  <c r="T1076" i="16"/>
  <c r="R1076" i="16"/>
  <c r="S1076" i="16"/>
  <c r="X1076" i="16"/>
  <c r="AA1076" i="16" s="1"/>
  <c r="W1076" i="16"/>
  <c r="V1076" i="16"/>
  <c r="Y1076" i="16" s="1"/>
  <c r="Z992" i="13"/>
  <c r="B993" i="13"/>
  <c r="G993" i="13"/>
  <c r="I993" i="13"/>
  <c r="D993" i="13"/>
  <c r="D1077" i="16" l="1"/>
  <c r="I1077" i="16"/>
  <c r="Z1076" i="16"/>
  <c r="B1077" i="16"/>
  <c r="G1077" i="16"/>
  <c r="P993" i="13"/>
  <c r="Q993" i="13"/>
  <c r="AB992" i="13"/>
  <c r="H993" i="13"/>
  <c r="J993" i="13" s="1"/>
  <c r="C993" i="13"/>
  <c r="H1077" i="16" l="1"/>
  <c r="C1077" i="16"/>
  <c r="J1077" i="16"/>
  <c r="L1077" i="16" s="1"/>
  <c r="Q1077" i="16"/>
  <c r="P1077" i="16"/>
  <c r="AB1076" i="16"/>
  <c r="L993" i="13"/>
  <c r="K993" i="13"/>
  <c r="E993" i="13"/>
  <c r="F993" i="13"/>
  <c r="K1077" i="16" l="1"/>
  <c r="F1077" i="16"/>
  <c r="N1077" i="16"/>
  <c r="O1077" i="16" s="1"/>
  <c r="M1077" i="16"/>
  <c r="E1077" i="16"/>
  <c r="M993" i="13"/>
  <c r="N993" i="13"/>
  <c r="O993" i="13" s="1"/>
  <c r="V1077" i="16" l="1"/>
  <c r="X1077" i="16"/>
  <c r="W1077" i="16"/>
  <c r="T1077" i="16"/>
  <c r="S1077" i="16"/>
  <c r="R1077" i="16"/>
  <c r="V993" i="13"/>
  <c r="W993" i="13"/>
  <c r="X993" i="13"/>
  <c r="S993" i="13"/>
  <c r="R993" i="13"/>
  <c r="Y993" i="13" s="1"/>
  <c r="T993" i="13"/>
  <c r="AA993" i="13" s="1"/>
  <c r="AA1077" i="16" l="1"/>
  <c r="Z1077" i="16"/>
  <c r="I1078" i="16"/>
  <c r="D1078" i="16"/>
  <c r="Y1077" i="16"/>
  <c r="Z993" i="13"/>
  <c r="I994" i="13"/>
  <c r="D994" i="13"/>
  <c r="B994" i="13"/>
  <c r="G994" i="13"/>
  <c r="B1078" i="16" l="1"/>
  <c r="G1078" i="16"/>
  <c r="P1078" i="16"/>
  <c r="Q1078" i="16"/>
  <c r="AB1077" i="16"/>
  <c r="C1078" i="16"/>
  <c r="H1078" i="16"/>
  <c r="Q994" i="13"/>
  <c r="P994" i="13"/>
  <c r="AB993" i="13"/>
  <c r="H994" i="13"/>
  <c r="J994" i="13" s="1"/>
  <c r="C994" i="13"/>
  <c r="F1078" i="16" l="1"/>
  <c r="J1078" i="16"/>
  <c r="E1078" i="16"/>
  <c r="L994" i="13"/>
  <c r="K994" i="13"/>
  <c r="E994" i="13"/>
  <c r="F994" i="13"/>
  <c r="L1078" i="16" l="1"/>
  <c r="K1078" i="16"/>
  <c r="N994" i="13"/>
  <c r="O994" i="13" s="1"/>
  <c r="M994" i="13"/>
  <c r="N1078" i="16" l="1"/>
  <c r="O1078" i="16" s="1"/>
  <c r="M1078" i="16"/>
  <c r="V994" i="13"/>
  <c r="X994" i="13"/>
  <c r="W994" i="13"/>
  <c r="S994" i="13"/>
  <c r="R994" i="13"/>
  <c r="Y994" i="13" s="1"/>
  <c r="T994" i="13"/>
  <c r="AA994" i="13" s="1"/>
  <c r="S1078" i="16" l="1"/>
  <c r="R1078" i="16"/>
  <c r="T1078" i="16"/>
  <c r="X1078" i="16"/>
  <c r="V1078" i="16"/>
  <c r="W1078" i="16"/>
  <c r="Z994" i="13"/>
  <c r="I995" i="13"/>
  <c r="D995" i="13"/>
  <c r="B995" i="13"/>
  <c r="G995" i="13"/>
  <c r="AA1078" i="16" l="1"/>
  <c r="Y1078" i="16"/>
  <c r="Z1078" i="16"/>
  <c r="P995" i="13"/>
  <c r="Q995" i="13"/>
  <c r="AB994" i="13"/>
  <c r="C995" i="13"/>
  <c r="H995" i="13"/>
  <c r="J995" i="13" s="1"/>
  <c r="H1079" i="16" l="1"/>
  <c r="C1079" i="16"/>
  <c r="G1079" i="16"/>
  <c r="B1079" i="16"/>
  <c r="I1079" i="16"/>
  <c r="D1079" i="16"/>
  <c r="L995" i="13"/>
  <c r="K995" i="13"/>
  <c r="F995" i="13"/>
  <c r="E995" i="13"/>
  <c r="E1079" i="16" l="1"/>
  <c r="P1079" i="16"/>
  <c r="Q1079" i="16"/>
  <c r="AB1078" i="16"/>
  <c r="J1079" i="16"/>
  <c r="L1079" i="16" s="1"/>
  <c r="F1079" i="16"/>
  <c r="M995" i="13"/>
  <c r="N995" i="13"/>
  <c r="O995" i="13" s="1"/>
  <c r="K1079" i="16" l="1"/>
  <c r="X995" i="13"/>
  <c r="W995" i="13"/>
  <c r="V995" i="13"/>
  <c r="T995" i="13"/>
  <c r="S995" i="13"/>
  <c r="R995" i="13"/>
  <c r="Y995" i="13" l="1"/>
  <c r="N1079" i="16"/>
  <c r="O1079" i="16" s="1"/>
  <c r="M1079" i="16"/>
  <c r="AA995" i="13"/>
  <c r="D996" i="13" s="1"/>
  <c r="B996" i="13"/>
  <c r="G996" i="13"/>
  <c r="Z995" i="13"/>
  <c r="I996" i="13" l="1"/>
  <c r="T1079" i="16"/>
  <c r="R1079" i="16"/>
  <c r="S1079" i="16"/>
  <c r="W1079" i="16"/>
  <c r="V1079" i="16"/>
  <c r="X1079" i="16"/>
  <c r="AA1079" i="16" s="1"/>
  <c r="H996" i="13"/>
  <c r="J996" i="13" s="1"/>
  <c r="C996" i="13"/>
  <c r="Q996" i="13"/>
  <c r="P996" i="13"/>
  <c r="AB995" i="13"/>
  <c r="Z1079" i="16" l="1"/>
  <c r="I1080" i="16"/>
  <c r="D1080" i="16"/>
  <c r="Y1079" i="16"/>
  <c r="L996" i="13"/>
  <c r="K996" i="13"/>
  <c r="E996" i="13"/>
  <c r="F996" i="13"/>
  <c r="B1080" i="16" l="1"/>
  <c r="G1080" i="16"/>
  <c r="P1080" i="16"/>
  <c r="Q1080" i="16"/>
  <c r="AB1079" i="16"/>
  <c r="H1080" i="16"/>
  <c r="C1080" i="16"/>
  <c r="N996" i="13"/>
  <c r="O996" i="13" s="1"/>
  <c r="M996" i="13"/>
  <c r="F1080" i="16" l="1"/>
  <c r="J1080" i="16"/>
  <c r="E1080" i="16"/>
  <c r="W996" i="13"/>
  <c r="X996" i="13"/>
  <c r="V996" i="13"/>
  <c r="T996" i="13"/>
  <c r="R996" i="13"/>
  <c r="S996" i="13"/>
  <c r="Z996" i="13" l="1"/>
  <c r="AA996" i="13"/>
  <c r="I997" i="13" s="1"/>
  <c r="L1080" i="16"/>
  <c r="K1080" i="16"/>
  <c r="Y996" i="13"/>
  <c r="H997" i="13"/>
  <c r="C997" i="13"/>
  <c r="D997" i="13"/>
  <c r="N1080" i="16" l="1"/>
  <c r="O1080" i="16" s="1"/>
  <c r="M1080" i="16"/>
  <c r="P997" i="13"/>
  <c r="Q997" i="13"/>
  <c r="AB996" i="13"/>
  <c r="G997" i="13"/>
  <c r="B997" i="13"/>
  <c r="T1080" i="16" l="1"/>
  <c r="R1080" i="16"/>
  <c r="S1080" i="16"/>
  <c r="V1080" i="16"/>
  <c r="Y1080" i="16" s="1"/>
  <c r="X1080" i="16"/>
  <c r="AA1080" i="16" s="1"/>
  <c r="W1080" i="16"/>
  <c r="Z1080" i="16" s="1"/>
  <c r="E997" i="13"/>
  <c r="F997" i="13"/>
  <c r="J997" i="13"/>
  <c r="G1081" i="16" l="1"/>
  <c r="B1081" i="16"/>
  <c r="C1081" i="16"/>
  <c r="H1081" i="16"/>
  <c r="I1081" i="16"/>
  <c r="D1081" i="16"/>
  <c r="L997" i="13"/>
  <c r="K997" i="13"/>
  <c r="Q1081" i="16" l="1"/>
  <c r="P1081" i="16"/>
  <c r="AB1080" i="16"/>
  <c r="F1081" i="16"/>
  <c r="E1081" i="16"/>
  <c r="J1081" i="16"/>
  <c r="L1081" i="16" s="1"/>
  <c r="M997" i="13"/>
  <c r="N997" i="13"/>
  <c r="O997" i="13" s="1"/>
  <c r="K1081" i="16" l="1"/>
  <c r="W997" i="13"/>
  <c r="X997" i="13"/>
  <c r="V997" i="13"/>
  <c r="Y997" i="13" s="1"/>
  <c r="R997" i="13"/>
  <c r="S997" i="13"/>
  <c r="T997" i="13"/>
  <c r="Z997" i="13" l="1"/>
  <c r="N1081" i="16"/>
  <c r="O1081" i="16" s="1"/>
  <c r="M1081" i="16"/>
  <c r="G998" i="13"/>
  <c r="B998" i="13"/>
  <c r="AA997" i="13"/>
  <c r="H998" i="13"/>
  <c r="C998" i="13"/>
  <c r="T1081" i="16" l="1"/>
  <c r="R1081" i="16"/>
  <c r="S1081" i="16"/>
  <c r="V1081" i="16"/>
  <c r="X1081" i="16"/>
  <c r="AA1081" i="16" s="1"/>
  <c r="W1081" i="16"/>
  <c r="F998" i="13"/>
  <c r="I998" i="13"/>
  <c r="J998" i="13" s="1"/>
  <c r="L998" i="13" s="1"/>
  <c r="D998" i="13"/>
  <c r="E998" i="13"/>
  <c r="Z1081" i="16" l="1"/>
  <c r="Y1081" i="16"/>
  <c r="D1082" i="16"/>
  <c r="I1082" i="16"/>
  <c r="Q998" i="13"/>
  <c r="P998" i="13"/>
  <c r="K998" i="13"/>
  <c r="AB997" i="13"/>
  <c r="P1082" i="16" l="1"/>
  <c r="Q1082" i="16"/>
  <c r="AB1081" i="16"/>
  <c r="G1082" i="16"/>
  <c r="B1082" i="16"/>
  <c r="C1082" i="16"/>
  <c r="H1082" i="16"/>
  <c r="N998" i="13"/>
  <c r="O998" i="13" s="1"/>
  <c r="M998" i="13"/>
  <c r="J1082" i="16" l="1"/>
  <c r="F1082" i="16"/>
  <c r="E1082" i="16"/>
  <c r="W998" i="13"/>
  <c r="V998" i="13"/>
  <c r="X998" i="13"/>
  <c r="S998" i="13"/>
  <c r="R998" i="13"/>
  <c r="T998" i="13"/>
  <c r="L1082" i="16" l="1"/>
  <c r="K1082" i="16"/>
  <c r="Z998" i="13"/>
  <c r="AA998" i="13"/>
  <c r="Y998" i="13"/>
  <c r="N1082" i="16" l="1"/>
  <c r="O1082" i="16" s="1"/>
  <c r="M1082" i="16"/>
  <c r="I999" i="13"/>
  <c r="D999" i="13"/>
  <c r="H999" i="13"/>
  <c r="C999" i="13"/>
  <c r="G999" i="13"/>
  <c r="B999" i="13"/>
  <c r="R1082" i="16" l="1"/>
  <c r="S1082" i="16"/>
  <c r="T1082" i="16"/>
  <c r="V1082" i="16"/>
  <c r="Y1082" i="16" s="1"/>
  <c r="X1082" i="16"/>
  <c r="AA1082" i="16" s="1"/>
  <c r="W1082" i="16"/>
  <c r="Z1082" i="16" s="1"/>
  <c r="F999" i="13"/>
  <c r="E999" i="13"/>
  <c r="Q999" i="13"/>
  <c r="P999" i="13"/>
  <c r="AB998" i="13"/>
  <c r="J999" i="13"/>
  <c r="L999" i="13" s="1"/>
  <c r="G1083" i="16" l="1"/>
  <c r="B1083" i="16"/>
  <c r="C1083" i="16"/>
  <c r="H1083" i="16"/>
  <c r="I1083" i="16"/>
  <c r="D1083" i="16"/>
  <c r="K999" i="13"/>
  <c r="F1083" i="16" l="1"/>
  <c r="P1083" i="16"/>
  <c r="Q1083" i="16"/>
  <c r="AB1082" i="16"/>
  <c r="E1083" i="16"/>
  <c r="J1083" i="16"/>
  <c r="L1083" i="16" s="1"/>
  <c r="M999" i="13"/>
  <c r="N999" i="13"/>
  <c r="O999" i="13" s="1"/>
  <c r="K1083" i="16" l="1"/>
  <c r="X999" i="13"/>
  <c r="V999" i="13"/>
  <c r="W999" i="13"/>
  <c r="T999" i="13"/>
  <c r="R999" i="13"/>
  <c r="S999" i="13"/>
  <c r="Z999" i="13" l="1"/>
  <c r="N1083" i="16"/>
  <c r="O1083" i="16" s="1"/>
  <c r="M1083" i="16"/>
  <c r="AA999" i="13"/>
  <c r="I1000" i="13" s="1"/>
  <c r="H1000" i="13"/>
  <c r="C1000" i="13"/>
  <c r="Y999" i="13"/>
  <c r="D1000" i="13" l="1"/>
  <c r="T1083" i="16"/>
  <c r="R1083" i="16"/>
  <c r="S1083" i="16"/>
  <c r="W1083" i="16"/>
  <c r="X1083" i="16"/>
  <c r="AA1083" i="16" s="1"/>
  <c r="V1083" i="16"/>
  <c r="Q1000" i="13"/>
  <c r="P1000" i="13"/>
  <c r="AB999" i="13"/>
  <c r="G1000" i="13"/>
  <c r="B1000" i="13"/>
  <c r="Z1083" i="16" l="1"/>
  <c r="H1084" i="16"/>
  <c r="C1084" i="16"/>
  <c r="Y1083" i="16"/>
  <c r="D1084" i="16"/>
  <c r="I1084" i="16"/>
  <c r="E1000" i="13"/>
  <c r="J1000" i="13"/>
  <c r="F1000" i="13"/>
  <c r="G1084" i="16" l="1"/>
  <c r="B1084" i="16"/>
  <c r="Q1084" i="16"/>
  <c r="P1084" i="16"/>
  <c r="AB1083" i="16"/>
  <c r="L1000" i="13"/>
  <c r="K1000" i="13"/>
  <c r="F1084" i="16" l="1"/>
  <c r="E1084" i="16"/>
  <c r="J1084" i="16"/>
  <c r="N1000" i="13"/>
  <c r="O1000" i="13" s="1"/>
  <c r="M1000" i="13"/>
  <c r="L1084" i="16" l="1"/>
  <c r="K1084" i="16"/>
  <c r="X1000" i="13"/>
  <c r="W1000" i="13"/>
  <c r="V1000" i="13"/>
  <c r="T1000" i="13"/>
  <c r="R1000" i="13"/>
  <c r="S1000" i="13"/>
  <c r="N1084" i="16" l="1"/>
  <c r="O1084" i="16" s="1"/>
  <c r="M1084" i="16"/>
  <c r="AA1000" i="13"/>
  <c r="D1001" i="13"/>
  <c r="I1001" i="13"/>
  <c r="Z1000" i="13"/>
  <c r="Y1000" i="13"/>
  <c r="R1084" i="16" l="1"/>
  <c r="T1084" i="16"/>
  <c r="S1084" i="16"/>
  <c r="X1084" i="16"/>
  <c r="AA1084" i="16" s="1"/>
  <c r="V1084" i="16"/>
  <c r="W1084" i="16"/>
  <c r="Z1084" i="16" s="1"/>
  <c r="B1001" i="13"/>
  <c r="G1001" i="13"/>
  <c r="J1001" i="13" s="1"/>
  <c r="L1001" i="13" s="1"/>
  <c r="C1001" i="13"/>
  <c r="H1001" i="13"/>
  <c r="Q1001" i="13"/>
  <c r="P1001" i="13"/>
  <c r="AB1000" i="13"/>
  <c r="I1085" i="16" l="1"/>
  <c r="D1085" i="16"/>
  <c r="C1085" i="16"/>
  <c r="H1085" i="16"/>
  <c r="Y1084" i="16"/>
  <c r="K1001" i="13"/>
  <c r="M1001" i="13"/>
  <c r="N1001" i="13"/>
  <c r="O1001" i="13" s="1"/>
  <c r="F1001" i="13"/>
  <c r="E1001" i="13"/>
  <c r="Q1085" i="16" l="1"/>
  <c r="P1085" i="16"/>
  <c r="AB1084" i="16"/>
  <c r="G1085" i="16"/>
  <c r="B1085" i="16"/>
  <c r="W1001" i="13"/>
  <c r="V1001" i="13"/>
  <c r="X1001" i="13"/>
  <c r="S1001" i="13"/>
  <c r="R1001" i="13"/>
  <c r="T1001" i="13"/>
  <c r="AA1001" i="13" l="1"/>
  <c r="E1085" i="16"/>
  <c r="J1085" i="16"/>
  <c r="F1085" i="16"/>
  <c r="Y1001" i="13"/>
  <c r="Z1001" i="13"/>
  <c r="I1002" i="13"/>
  <c r="D1002" i="13"/>
  <c r="G1002" i="13"/>
  <c r="B1002" i="13"/>
  <c r="L1085" i="16" l="1"/>
  <c r="K1085" i="16"/>
  <c r="Q1002" i="13"/>
  <c r="P1002" i="13"/>
  <c r="AB1001" i="13"/>
  <c r="C1002" i="13"/>
  <c r="H1002" i="13"/>
  <c r="J1002" i="13" s="1"/>
  <c r="N1085" i="16" l="1"/>
  <c r="O1085" i="16" s="1"/>
  <c r="M1085" i="16"/>
  <c r="L1002" i="13"/>
  <c r="K1002" i="13"/>
  <c r="F1002" i="13"/>
  <c r="E1002" i="13"/>
  <c r="R1085" i="16" l="1"/>
  <c r="S1085" i="16"/>
  <c r="T1085" i="16"/>
  <c r="W1085" i="16"/>
  <c r="Z1085" i="16" s="1"/>
  <c r="X1085" i="16"/>
  <c r="AA1085" i="16" s="1"/>
  <c r="V1085" i="16"/>
  <c r="Y1085" i="16" s="1"/>
  <c r="N1002" i="13"/>
  <c r="O1002" i="13" s="1"/>
  <c r="M1002" i="13"/>
  <c r="H1086" i="16" l="1"/>
  <c r="C1086" i="16"/>
  <c r="B1086" i="16"/>
  <c r="G1086" i="16"/>
  <c r="I1086" i="16"/>
  <c r="D1086" i="16"/>
  <c r="W1002" i="13"/>
  <c r="V1002" i="13"/>
  <c r="X1002" i="13"/>
  <c r="T1002" i="13"/>
  <c r="S1002" i="13"/>
  <c r="R1002" i="13"/>
  <c r="Z1002" i="13" l="1"/>
  <c r="J1086" i="16"/>
  <c r="L1086" i="16" s="1"/>
  <c r="E1086" i="16"/>
  <c r="Q1086" i="16"/>
  <c r="P1086" i="16"/>
  <c r="AB1085" i="16"/>
  <c r="F1086" i="16"/>
  <c r="Y1002" i="13"/>
  <c r="AA1002" i="13"/>
  <c r="I1003" i="13" s="1"/>
  <c r="D1003" i="13"/>
  <c r="G1003" i="13"/>
  <c r="B1003" i="13"/>
  <c r="H1003" i="13"/>
  <c r="C1003" i="13"/>
  <c r="K1086" i="16" l="1"/>
  <c r="N1086" i="16"/>
  <c r="O1086" i="16" s="1"/>
  <c r="M1086" i="16"/>
  <c r="E1003" i="13"/>
  <c r="J1003" i="13"/>
  <c r="L1003" i="13" s="1"/>
  <c r="P1003" i="13"/>
  <c r="Q1003" i="13"/>
  <c r="AB1002" i="13"/>
  <c r="F1003" i="13"/>
  <c r="R1086" i="16" l="1"/>
  <c r="S1086" i="16"/>
  <c r="T1086" i="16"/>
  <c r="W1086" i="16"/>
  <c r="V1086" i="16"/>
  <c r="X1086" i="16"/>
  <c r="AA1086" i="16" s="1"/>
  <c r="K1003" i="13"/>
  <c r="N1003" i="13" s="1"/>
  <c r="O1003" i="13" s="1"/>
  <c r="M1003" i="13"/>
  <c r="Z1086" i="16" l="1"/>
  <c r="D1087" i="16"/>
  <c r="I1087" i="16"/>
  <c r="Y1086" i="16"/>
  <c r="V1003" i="13"/>
  <c r="X1003" i="13"/>
  <c r="W1003" i="13"/>
  <c r="T1003" i="13"/>
  <c r="R1003" i="13"/>
  <c r="Y1003" i="13" s="1"/>
  <c r="S1003" i="13"/>
  <c r="Z1003" i="13" s="1"/>
  <c r="G1087" i="16" l="1"/>
  <c r="B1087" i="16"/>
  <c r="P1087" i="16"/>
  <c r="Q1087" i="16"/>
  <c r="AB1086" i="16"/>
  <c r="C1087" i="16"/>
  <c r="H1087" i="16"/>
  <c r="AA1003" i="13"/>
  <c r="H1004" i="13"/>
  <c r="C1004" i="13"/>
  <c r="B1004" i="13"/>
  <c r="G1004" i="13"/>
  <c r="F1087" i="16" l="1"/>
  <c r="E1087" i="16"/>
  <c r="J1087" i="16"/>
  <c r="E1004" i="13"/>
  <c r="F1004" i="13"/>
  <c r="I1004" i="13"/>
  <c r="J1004" i="13" s="1"/>
  <c r="L1004" i="13" s="1"/>
  <c r="D1004" i="13"/>
  <c r="L1087" i="16" l="1"/>
  <c r="K1087" i="16"/>
  <c r="Q1004" i="13"/>
  <c r="P1004" i="13"/>
  <c r="K1004" i="13"/>
  <c r="AB1003" i="13"/>
  <c r="N1087" i="16" l="1"/>
  <c r="O1087" i="16" s="1"/>
  <c r="M1087" i="16"/>
  <c r="N1004" i="13"/>
  <c r="O1004" i="13" s="1"/>
  <c r="M1004" i="13"/>
  <c r="T1087" i="16" l="1"/>
  <c r="R1087" i="16"/>
  <c r="S1087" i="16"/>
  <c r="X1087" i="16"/>
  <c r="V1087" i="16"/>
  <c r="W1087" i="16"/>
  <c r="X1004" i="13"/>
  <c r="W1004" i="13"/>
  <c r="V1004" i="13"/>
  <c r="R1004" i="13"/>
  <c r="S1004" i="13"/>
  <c r="T1004" i="13"/>
  <c r="AA1004" i="13" s="1"/>
  <c r="Y1004" i="13" l="1"/>
  <c r="Z1087" i="16"/>
  <c r="Y1087" i="16"/>
  <c r="AA1087" i="16"/>
  <c r="Z1004" i="13"/>
  <c r="H1005" i="13"/>
  <c r="C1005" i="13"/>
  <c r="B1005" i="13"/>
  <c r="G1005" i="13"/>
  <c r="I1005" i="13"/>
  <c r="D1005" i="13"/>
  <c r="I1088" i="16" l="1"/>
  <c r="D1088" i="16"/>
  <c r="B1088" i="16"/>
  <c r="G1088" i="16"/>
  <c r="H1088" i="16"/>
  <c r="C1088" i="16"/>
  <c r="P1005" i="13"/>
  <c r="Q1005" i="13"/>
  <c r="AB1004" i="13"/>
  <c r="J1005" i="13"/>
  <c r="L1005" i="13" s="1"/>
  <c r="E1005" i="13"/>
  <c r="F1005" i="13"/>
  <c r="J1088" i="16" l="1"/>
  <c r="L1088" i="16" s="1"/>
  <c r="E1088" i="16"/>
  <c r="F1088" i="16"/>
  <c r="Q1088" i="16"/>
  <c r="P1088" i="16"/>
  <c r="K1088" i="16"/>
  <c r="AB1087" i="16"/>
  <c r="K1005" i="13"/>
  <c r="N1088" i="16" l="1"/>
  <c r="O1088" i="16" s="1"/>
  <c r="M1088" i="16"/>
  <c r="M1005" i="13"/>
  <c r="N1005" i="13"/>
  <c r="O1005" i="13" s="1"/>
  <c r="T1088" i="16" l="1"/>
  <c r="S1088" i="16"/>
  <c r="R1088" i="16"/>
  <c r="W1088" i="16"/>
  <c r="V1088" i="16"/>
  <c r="X1088" i="16"/>
  <c r="AA1088" i="16" s="1"/>
  <c r="X1005" i="13"/>
  <c r="W1005" i="13"/>
  <c r="V1005" i="13"/>
  <c r="R1005" i="13"/>
  <c r="T1005" i="13"/>
  <c r="S1005" i="13"/>
  <c r="Y1088" i="16" l="1"/>
  <c r="D1089" i="16"/>
  <c r="I1089" i="16"/>
  <c r="Z1088" i="16"/>
  <c r="AA1005" i="13"/>
  <c r="I1006" i="13" s="1"/>
  <c r="Y1005" i="13"/>
  <c r="Z1005" i="13"/>
  <c r="D1006" i="13"/>
  <c r="H1089" i="16" l="1"/>
  <c r="C1089" i="16"/>
  <c r="P1089" i="16"/>
  <c r="Q1089" i="16"/>
  <c r="AB1088" i="16"/>
  <c r="G1089" i="16"/>
  <c r="B1089" i="16"/>
  <c r="P1006" i="13"/>
  <c r="Q1006" i="13"/>
  <c r="AB1005" i="13"/>
  <c r="C1006" i="13"/>
  <c r="H1006" i="13"/>
  <c r="B1006" i="13"/>
  <c r="G1006" i="13"/>
  <c r="E1089" i="16" l="1"/>
  <c r="J1089" i="16"/>
  <c r="F1089" i="16"/>
  <c r="F1006" i="13"/>
  <c r="J1006" i="13"/>
  <c r="E1006" i="13"/>
  <c r="L1089" i="16" l="1"/>
  <c r="K1089" i="16"/>
  <c r="L1006" i="13"/>
  <c r="K1006" i="13"/>
  <c r="N1089" i="16" l="1"/>
  <c r="O1089" i="16" s="1"/>
  <c r="M1089" i="16"/>
  <c r="N1006" i="13"/>
  <c r="O1006" i="13" s="1"/>
  <c r="M1006" i="13"/>
  <c r="S1089" i="16" l="1"/>
  <c r="T1089" i="16"/>
  <c r="R1089" i="16"/>
  <c r="W1089" i="16"/>
  <c r="Z1089" i="16" s="1"/>
  <c r="X1089" i="16"/>
  <c r="V1089" i="16"/>
  <c r="W1006" i="13"/>
  <c r="X1006" i="13"/>
  <c r="V1006" i="13"/>
  <c r="R1006" i="13"/>
  <c r="S1006" i="13"/>
  <c r="Z1006" i="13" s="1"/>
  <c r="T1006" i="13"/>
  <c r="C1090" i="16" l="1"/>
  <c r="H1090" i="16"/>
  <c r="Y1089" i="16"/>
  <c r="AA1089" i="16"/>
  <c r="AA1006" i="13"/>
  <c r="I1007" i="13" s="1"/>
  <c r="Y1006" i="13"/>
  <c r="H1007" i="13"/>
  <c r="C1007" i="13"/>
  <c r="I1090" i="16" l="1"/>
  <c r="D1090" i="16"/>
  <c r="B1090" i="16"/>
  <c r="F1090" i="16" s="1"/>
  <c r="G1090" i="16"/>
  <c r="D1007" i="13"/>
  <c r="P1007" i="13" s="1"/>
  <c r="B1007" i="13"/>
  <c r="G1007" i="13"/>
  <c r="AB1006" i="13" l="1"/>
  <c r="Q1007" i="13"/>
  <c r="J1090" i="16"/>
  <c r="L1090" i="16" s="1"/>
  <c r="E1090" i="16"/>
  <c r="Q1090" i="16"/>
  <c r="P1090" i="16"/>
  <c r="K1090" i="16"/>
  <c r="AB1089" i="16"/>
  <c r="J1007" i="13"/>
  <c r="E1007" i="13"/>
  <c r="F1007" i="13"/>
  <c r="N1090" i="16" l="1"/>
  <c r="O1090" i="16" s="1"/>
  <c r="M1090" i="16"/>
  <c r="L1007" i="13"/>
  <c r="K1007" i="13"/>
  <c r="R1090" i="16" l="1"/>
  <c r="T1090" i="16"/>
  <c r="S1090" i="16"/>
  <c r="X1090" i="16"/>
  <c r="AA1090" i="16" s="1"/>
  <c r="W1090" i="16"/>
  <c r="V1090" i="16"/>
  <c r="Y1090" i="16" s="1"/>
  <c r="M1007" i="13"/>
  <c r="N1007" i="13"/>
  <c r="O1007" i="13" s="1"/>
  <c r="Z1090" i="16" l="1"/>
  <c r="I1091" i="16"/>
  <c r="D1091" i="16"/>
  <c r="G1091" i="16"/>
  <c r="B1091" i="16"/>
  <c r="H1091" i="16"/>
  <c r="C1091" i="16"/>
  <c r="W1007" i="13"/>
  <c r="V1007" i="13"/>
  <c r="X1007" i="13"/>
  <c r="S1007" i="13"/>
  <c r="R1007" i="13"/>
  <c r="T1007" i="13"/>
  <c r="AA1007" i="13" l="1"/>
  <c r="E1091" i="16"/>
  <c r="J1091" i="16"/>
  <c r="L1091" i="16" s="1"/>
  <c r="P1091" i="16"/>
  <c r="Q1091" i="16"/>
  <c r="AB1090" i="16"/>
  <c r="F1091" i="16"/>
  <c r="Y1007" i="13"/>
  <c r="Z1007" i="13"/>
  <c r="D1008" i="13"/>
  <c r="I1008" i="13"/>
  <c r="G1008" i="13"/>
  <c r="B1008" i="13"/>
  <c r="K1091" i="16" l="1"/>
  <c r="M1091" i="16"/>
  <c r="N1091" i="16"/>
  <c r="O1091" i="16" s="1"/>
  <c r="P1008" i="13"/>
  <c r="Q1008" i="13"/>
  <c r="AB1007" i="13"/>
  <c r="C1008" i="13"/>
  <c r="F1008" i="13" s="1"/>
  <c r="H1008" i="13"/>
  <c r="W1091" i="16" l="1"/>
  <c r="X1091" i="16"/>
  <c r="V1091" i="16"/>
  <c r="S1091" i="16"/>
  <c r="Z1091" i="16" s="1"/>
  <c r="R1091" i="16"/>
  <c r="T1091" i="16"/>
  <c r="E1008" i="13"/>
  <c r="J1008" i="13"/>
  <c r="H1092" i="16" l="1"/>
  <c r="C1092" i="16"/>
  <c r="Y1091" i="16"/>
  <c r="AA1091" i="16"/>
  <c r="L1008" i="13"/>
  <c r="K1008" i="13"/>
  <c r="I1092" i="16" l="1"/>
  <c r="D1092" i="16"/>
  <c r="B1092" i="16"/>
  <c r="G1092" i="16"/>
  <c r="J1092" i="16" s="1"/>
  <c r="L1092" i="16" s="1"/>
  <c r="N1008" i="13"/>
  <c r="O1008" i="13" s="1"/>
  <c r="M1008" i="13"/>
  <c r="E1092" i="16" l="1"/>
  <c r="Q1092" i="16"/>
  <c r="P1092" i="16"/>
  <c r="K1092" i="16"/>
  <c r="AB1091" i="16"/>
  <c r="F1092" i="16"/>
  <c r="W1008" i="13"/>
  <c r="X1008" i="13"/>
  <c r="AA1008" i="13" s="1"/>
  <c r="V1008" i="13"/>
  <c r="T1008" i="13"/>
  <c r="R1008" i="13"/>
  <c r="S1008" i="13"/>
  <c r="Z1008" i="13" s="1"/>
  <c r="N1092" i="16" l="1"/>
  <c r="O1092" i="16" s="1"/>
  <c r="M1092" i="16"/>
  <c r="Y1008" i="13"/>
  <c r="H1009" i="13"/>
  <c r="C1009" i="13"/>
  <c r="I1009" i="13"/>
  <c r="D1009" i="13"/>
  <c r="R1092" i="16" l="1"/>
  <c r="T1092" i="16"/>
  <c r="S1092" i="16"/>
  <c r="V1092" i="16"/>
  <c r="Y1092" i="16" s="1"/>
  <c r="W1092" i="16"/>
  <c r="X1092" i="16"/>
  <c r="AA1092" i="16" s="1"/>
  <c r="Q1009" i="13"/>
  <c r="P1009" i="13"/>
  <c r="AB1008" i="13"/>
  <c r="G1009" i="13"/>
  <c r="B1009" i="13"/>
  <c r="Z1092" i="16" l="1"/>
  <c r="G1093" i="16"/>
  <c r="B1093" i="16"/>
  <c r="D1093" i="16"/>
  <c r="I1093" i="16"/>
  <c r="C1093" i="16"/>
  <c r="H1093" i="16"/>
  <c r="J1009" i="13"/>
  <c r="E1009" i="13"/>
  <c r="F1009" i="13"/>
  <c r="E1093" i="16" l="1"/>
  <c r="P1093" i="16"/>
  <c r="Q1093" i="16"/>
  <c r="AB1092" i="16"/>
  <c r="F1093" i="16"/>
  <c r="J1093" i="16"/>
  <c r="L1093" i="16" s="1"/>
  <c r="L1009" i="13"/>
  <c r="K1009" i="13"/>
  <c r="K1093" i="16" l="1"/>
  <c r="M1009" i="13"/>
  <c r="N1009" i="13"/>
  <c r="O1009" i="13" s="1"/>
  <c r="N1093" i="16" l="1"/>
  <c r="O1093" i="16" s="1"/>
  <c r="M1093" i="16"/>
  <c r="V1009" i="13"/>
  <c r="W1009" i="13"/>
  <c r="X1009" i="13"/>
  <c r="T1009" i="13"/>
  <c r="S1009" i="13"/>
  <c r="R1009" i="13"/>
  <c r="T1093" i="16" l="1"/>
  <c r="S1093" i="16"/>
  <c r="R1093" i="16"/>
  <c r="W1093" i="16"/>
  <c r="Z1093" i="16" s="1"/>
  <c r="X1093" i="16"/>
  <c r="AA1093" i="16" s="1"/>
  <c r="V1093" i="16"/>
  <c r="Y1093" i="16" s="1"/>
  <c r="Z1009" i="13"/>
  <c r="H1010" i="13" s="1"/>
  <c r="C1010" i="13"/>
  <c r="AA1009" i="13"/>
  <c r="Y1009" i="13"/>
  <c r="H1094" i="16" l="1"/>
  <c r="C1094" i="16"/>
  <c r="B1094" i="16"/>
  <c r="G1094" i="16"/>
  <c r="I1094" i="16"/>
  <c r="D1094" i="16"/>
  <c r="G1010" i="13"/>
  <c r="B1010" i="13"/>
  <c r="D1010" i="13"/>
  <c r="I1010" i="13"/>
  <c r="J1094" i="16" l="1"/>
  <c r="L1094" i="16" s="1"/>
  <c r="E1094" i="16"/>
  <c r="P1094" i="16"/>
  <c r="Q1094" i="16"/>
  <c r="K1094" i="16"/>
  <c r="AB1093" i="16"/>
  <c r="F1094" i="16"/>
  <c r="P1010" i="13"/>
  <c r="Q1010" i="13"/>
  <c r="AB1009" i="13"/>
  <c r="F1010" i="13"/>
  <c r="E1010" i="13"/>
  <c r="J1010" i="13"/>
  <c r="L1010" i="13" s="1"/>
  <c r="N1094" i="16" l="1"/>
  <c r="O1094" i="16" s="1"/>
  <c r="M1094" i="16"/>
  <c r="K1010" i="13"/>
  <c r="T1094" i="16" l="1"/>
  <c r="S1094" i="16"/>
  <c r="R1094" i="16"/>
  <c r="Y1094" i="16" s="1"/>
  <c r="W1094" i="16"/>
  <c r="Z1094" i="16" s="1"/>
  <c r="V1094" i="16"/>
  <c r="X1094" i="16"/>
  <c r="AA1094" i="16" s="1"/>
  <c r="N1010" i="13"/>
  <c r="O1010" i="13" s="1"/>
  <c r="M1010" i="13"/>
  <c r="H1095" i="16" l="1"/>
  <c r="C1095" i="16"/>
  <c r="G1095" i="16"/>
  <c r="B1095" i="16"/>
  <c r="I1095" i="16"/>
  <c r="D1095" i="16"/>
  <c r="X1010" i="13"/>
  <c r="V1010" i="13"/>
  <c r="W1010" i="13"/>
  <c r="R1010" i="13"/>
  <c r="S1010" i="13"/>
  <c r="Z1010" i="13" s="1"/>
  <c r="T1010" i="13"/>
  <c r="AA1010" i="13" s="1"/>
  <c r="E1095" i="16" l="1"/>
  <c r="J1095" i="16"/>
  <c r="L1095" i="16" s="1"/>
  <c r="P1095" i="16"/>
  <c r="Q1095" i="16"/>
  <c r="K1095" i="16"/>
  <c r="AB1094" i="16"/>
  <c r="F1095" i="16"/>
  <c r="Y1010" i="13"/>
  <c r="I1011" i="13"/>
  <c r="D1011" i="13"/>
  <c r="H1011" i="13"/>
  <c r="C1011" i="13"/>
  <c r="M1095" i="16" l="1"/>
  <c r="N1095" i="16"/>
  <c r="O1095" i="16" s="1"/>
  <c r="Q1011" i="13"/>
  <c r="P1011" i="13"/>
  <c r="AB1010" i="13"/>
  <c r="G1011" i="13"/>
  <c r="J1011" i="13" s="1"/>
  <c r="L1011" i="13" s="1"/>
  <c r="B1011" i="13"/>
  <c r="X1095" i="16" l="1"/>
  <c r="V1095" i="16"/>
  <c r="W1095" i="16"/>
  <c r="T1095" i="16"/>
  <c r="S1095" i="16"/>
  <c r="R1095" i="16"/>
  <c r="E1011" i="13"/>
  <c r="K1011" i="13"/>
  <c r="F1011" i="13"/>
  <c r="AA1095" i="16" l="1"/>
  <c r="Z1095" i="16"/>
  <c r="Y1095" i="16"/>
  <c r="I1096" i="16"/>
  <c r="D1096" i="16"/>
  <c r="M1011" i="13"/>
  <c r="N1011" i="13"/>
  <c r="O1011" i="13" s="1"/>
  <c r="B1096" i="16" l="1"/>
  <c r="G1096" i="16"/>
  <c r="Q1096" i="16"/>
  <c r="P1096" i="16"/>
  <c r="AB1095" i="16"/>
  <c r="H1096" i="16"/>
  <c r="C1096" i="16"/>
  <c r="X1011" i="13"/>
  <c r="W1011" i="13"/>
  <c r="V1011" i="13"/>
  <c r="S1011" i="13"/>
  <c r="T1011" i="13"/>
  <c r="R1011" i="13"/>
  <c r="Y1011" i="13" s="1"/>
  <c r="F1096" i="16" l="1"/>
  <c r="J1096" i="16"/>
  <c r="E1096" i="16"/>
  <c r="G1012" i="13"/>
  <c r="B1012" i="13"/>
  <c r="Z1011" i="13"/>
  <c r="AA1011" i="13"/>
  <c r="L1096" i="16" l="1"/>
  <c r="K1096" i="16"/>
  <c r="D1012" i="13"/>
  <c r="I1012" i="13"/>
  <c r="J1012" i="13" s="1"/>
  <c r="L1012" i="13" s="1"/>
  <c r="H1012" i="13"/>
  <c r="C1012" i="13"/>
  <c r="M1096" i="16" l="1"/>
  <c r="N1096" i="16"/>
  <c r="O1096" i="16" s="1"/>
  <c r="F1012" i="13"/>
  <c r="E1012" i="13"/>
  <c r="Q1012" i="13"/>
  <c r="P1012" i="13"/>
  <c r="K1012" i="13"/>
  <c r="AB1011" i="13"/>
  <c r="V1096" i="16" l="1"/>
  <c r="W1096" i="16"/>
  <c r="X1096" i="16"/>
  <c r="S1096" i="16"/>
  <c r="R1096" i="16"/>
  <c r="T1096" i="16"/>
  <c r="N1012" i="13"/>
  <c r="O1012" i="13" s="1"/>
  <c r="M1012" i="13"/>
  <c r="AA1096" i="16" l="1"/>
  <c r="Z1096" i="16"/>
  <c r="Y1096" i="16"/>
  <c r="X1012" i="13"/>
  <c r="W1012" i="13"/>
  <c r="V1012" i="13"/>
  <c r="Y1012" i="13" s="1"/>
  <c r="R1012" i="13"/>
  <c r="S1012" i="13"/>
  <c r="T1012" i="13"/>
  <c r="AA1012" i="13" l="1"/>
  <c r="B1097" i="16"/>
  <c r="G1097" i="16"/>
  <c r="H1097" i="16"/>
  <c r="C1097" i="16"/>
  <c r="I1097" i="16"/>
  <c r="D1097" i="16"/>
  <c r="Z1012" i="13"/>
  <c r="H1013" i="13" s="1"/>
  <c r="B1013" i="13"/>
  <c r="G1013" i="13"/>
  <c r="D1013" i="13"/>
  <c r="I1013" i="13"/>
  <c r="C1013" i="13" l="1"/>
  <c r="F1013" i="13" s="1"/>
  <c r="F1097" i="16"/>
  <c r="P1097" i="16"/>
  <c r="Q1097" i="16"/>
  <c r="AB1096" i="16"/>
  <c r="J1097" i="16"/>
  <c r="L1097" i="16" s="1"/>
  <c r="E1097" i="16"/>
  <c r="Q1013" i="13"/>
  <c r="P1013" i="13"/>
  <c r="AB1012" i="13"/>
  <c r="J1013" i="13"/>
  <c r="L1013" i="13" s="1"/>
  <c r="E1013" i="13"/>
  <c r="K1097" i="16" l="1"/>
  <c r="N1097" i="16"/>
  <c r="O1097" i="16" s="1"/>
  <c r="M1097" i="16"/>
  <c r="K1013" i="13"/>
  <c r="S1097" i="16" l="1"/>
  <c r="T1097" i="16"/>
  <c r="R1097" i="16"/>
  <c r="W1097" i="16"/>
  <c r="Z1097" i="16" s="1"/>
  <c r="X1097" i="16"/>
  <c r="AA1097" i="16" s="1"/>
  <c r="V1097" i="16"/>
  <c r="Y1097" i="16" s="1"/>
  <c r="M1013" i="13"/>
  <c r="N1013" i="13"/>
  <c r="O1013" i="13" s="1"/>
  <c r="C1098" i="16" l="1"/>
  <c r="H1098" i="16"/>
  <c r="B1098" i="16"/>
  <c r="G1098" i="16"/>
  <c r="D1098" i="16"/>
  <c r="I1098" i="16"/>
  <c r="W1013" i="13"/>
  <c r="V1013" i="13"/>
  <c r="X1013" i="13"/>
  <c r="AA1013" i="13" s="1"/>
  <c r="S1013" i="13"/>
  <c r="T1013" i="13"/>
  <c r="R1013" i="13"/>
  <c r="Y1013" i="13" l="1"/>
  <c r="J1098" i="16"/>
  <c r="L1098" i="16" s="1"/>
  <c r="E1098" i="16"/>
  <c r="K1098" i="16"/>
  <c r="P1098" i="16"/>
  <c r="Q1098" i="16"/>
  <c r="AB1097" i="16"/>
  <c r="F1098" i="16"/>
  <c r="Z1013" i="13"/>
  <c r="C1014" i="13"/>
  <c r="H1014" i="13"/>
  <c r="I1014" i="13"/>
  <c r="D1014" i="13"/>
  <c r="B1014" i="13"/>
  <c r="G1014" i="13"/>
  <c r="J1014" i="13" s="1"/>
  <c r="L1014" i="13" s="1"/>
  <c r="N1098" i="16" l="1"/>
  <c r="O1098" i="16" s="1"/>
  <c r="M1098" i="16"/>
  <c r="P1014" i="13"/>
  <c r="Q1014" i="13"/>
  <c r="K1014" i="13"/>
  <c r="AB1013" i="13"/>
  <c r="F1014" i="13"/>
  <c r="E1014" i="13"/>
  <c r="S1098" i="16" l="1"/>
  <c r="T1098" i="16"/>
  <c r="R1098" i="16"/>
  <c r="V1098" i="16"/>
  <c r="Y1098" i="16" s="1"/>
  <c r="X1098" i="16"/>
  <c r="AA1098" i="16" s="1"/>
  <c r="W1098" i="16"/>
  <c r="Z1098" i="16" s="1"/>
  <c r="N1014" i="13"/>
  <c r="O1014" i="13" s="1"/>
  <c r="M1014" i="13"/>
  <c r="G1099" i="16" l="1"/>
  <c r="B1099" i="16"/>
  <c r="H1099" i="16"/>
  <c r="C1099" i="16"/>
  <c r="I1099" i="16"/>
  <c r="D1099" i="16"/>
  <c r="V1014" i="13"/>
  <c r="W1014" i="13"/>
  <c r="X1014" i="13"/>
  <c r="T1014" i="13"/>
  <c r="R1014" i="13"/>
  <c r="Y1014" i="13" s="1"/>
  <c r="S1014" i="13"/>
  <c r="AA1014" i="13" l="1"/>
  <c r="F1099" i="16"/>
  <c r="P1099" i="16"/>
  <c r="Q1099" i="16"/>
  <c r="AB1098" i="16"/>
  <c r="E1099" i="16"/>
  <c r="J1099" i="16"/>
  <c r="L1099" i="16" s="1"/>
  <c r="I1015" i="13"/>
  <c r="D1015" i="13"/>
  <c r="Z1014" i="13"/>
  <c r="G1015" i="13"/>
  <c r="B1015" i="13"/>
  <c r="K1099" i="16" l="1"/>
  <c r="H1015" i="13"/>
  <c r="C1015" i="13"/>
  <c r="E1015" i="13" s="1"/>
  <c r="Q1015" i="13"/>
  <c r="P1015" i="13"/>
  <c r="AB1014" i="13"/>
  <c r="N1099" i="16" l="1"/>
  <c r="O1099" i="16" s="1"/>
  <c r="M1099" i="16"/>
  <c r="F1015" i="13"/>
  <c r="J1015" i="13"/>
  <c r="T1099" i="16" l="1"/>
  <c r="R1099" i="16"/>
  <c r="S1099" i="16"/>
  <c r="V1099" i="16"/>
  <c r="Y1099" i="16" s="1"/>
  <c r="X1099" i="16"/>
  <c r="AA1099" i="16" s="1"/>
  <c r="W1099" i="16"/>
  <c r="Z1099" i="16" s="1"/>
  <c r="L1015" i="13"/>
  <c r="K1015" i="13"/>
  <c r="G1100" i="16" l="1"/>
  <c r="B1100" i="16"/>
  <c r="C1100" i="16"/>
  <c r="H1100" i="16"/>
  <c r="I1100" i="16"/>
  <c r="D1100" i="16"/>
  <c r="M1015" i="13"/>
  <c r="N1015" i="13"/>
  <c r="O1015" i="13" s="1"/>
  <c r="Q1100" i="16" l="1"/>
  <c r="P1100" i="16"/>
  <c r="AB1099" i="16"/>
  <c r="E1100" i="16"/>
  <c r="F1100" i="16"/>
  <c r="J1100" i="16"/>
  <c r="L1100" i="16" s="1"/>
  <c r="X1015" i="13"/>
  <c r="V1015" i="13"/>
  <c r="W1015" i="13"/>
  <c r="S1015" i="13"/>
  <c r="T1015" i="13"/>
  <c r="R1015" i="13"/>
  <c r="AA1015" i="13" l="1"/>
  <c r="K1100" i="16"/>
  <c r="N1100" i="16"/>
  <c r="O1100" i="16" s="1"/>
  <c r="M1100" i="16"/>
  <c r="Y1015" i="13"/>
  <c r="G1016" i="13" s="1"/>
  <c r="Z1015" i="13"/>
  <c r="B1016" i="13"/>
  <c r="D1016" i="13"/>
  <c r="I1016" i="13"/>
  <c r="R1100" i="16" l="1"/>
  <c r="T1100" i="16"/>
  <c r="S1100" i="16"/>
  <c r="Z1100" i="16" s="1"/>
  <c r="X1100" i="16"/>
  <c r="W1100" i="16"/>
  <c r="V1100" i="16"/>
  <c r="Q1016" i="13"/>
  <c r="P1016" i="13"/>
  <c r="AB1015" i="13"/>
  <c r="C1016" i="13"/>
  <c r="H1016" i="13"/>
  <c r="J1016" i="13" s="1"/>
  <c r="H1101" i="16" l="1"/>
  <c r="C1101" i="16"/>
  <c r="AA1100" i="16"/>
  <c r="Y1100" i="16"/>
  <c r="L1016" i="13"/>
  <c r="K1016" i="13"/>
  <c r="F1016" i="13"/>
  <c r="E1016" i="13"/>
  <c r="B1101" i="16" l="1"/>
  <c r="G1101" i="16"/>
  <c r="D1101" i="16"/>
  <c r="I1101" i="16"/>
  <c r="F1101" i="16"/>
  <c r="N1016" i="13"/>
  <c r="O1016" i="13" s="1"/>
  <c r="M1016" i="13"/>
  <c r="P1101" i="16" l="1"/>
  <c r="Q1101" i="16"/>
  <c r="AB1100" i="16"/>
  <c r="J1101" i="16"/>
  <c r="L1101" i="16" s="1"/>
  <c r="E1101" i="16"/>
  <c r="W1016" i="13"/>
  <c r="V1016" i="13"/>
  <c r="X1016" i="13"/>
  <c r="R1016" i="13"/>
  <c r="S1016" i="13"/>
  <c r="Z1016" i="13" s="1"/>
  <c r="T1016" i="13"/>
  <c r="AA1016" i="13" l="1"/>
  <c r="K1101" i="16"/>
  <c r="Y1016" i="13"/>
  <c r="I1017" i="13"/>
  <c r="D1017" i="13"/>
  <c r="H1017" i="13"/>
  <c r="C1017" i="13"/>
  <c r="N1101" i="16" l="1"/>
  <c r="O1101" i="16" s="1"/>
  <c r="M1101" i="16"/>
  <c r="Q1017" i="13"/>
  <c r="P1017" i="13"/>
  <c r="AB1016" i="13"/>
  <c r="G1017" i="13"/>
  <c r="J1017" i="13" s="1"/>
  <c r="L1017" i="13" s="1"/>
  <c r="B1017" i="13"/>
  <c r="F1017" i="13" s="1"/>
  <c r="T1101" i="16" l="1"/>
  <c r="R1101" i="16"/>
  <c r="S1101" i="16"/>
  <c r="W1101" i="16"/>
  <c r="Z1101" i="16" s="1"/>
  <c r="X1101" i="16"/>
  <c r="V1101" i="16"/>
  <c r="Y1101" i="16" s="1"/>
  <c r="K1017" i="13"/>
  <c r="E1017" i="13"/>
  <c r="C1102" i="16" l="1"/>
  <c r="H1102" i="16"/>
  <c r="G1102" i="16"/>
  <c r="B1102" i="16"/>
  <c r="AA1101" i="16"/>
  <c r="M1017" i="13"/>
  <c r="N1017" i="13"/>
  <c r="O1017" i="13" s="1"/>
  <c r="E1102" i="16" l="1"/>
  <c r="I1102" i="16"/>
  <c r="D1102" i="16"/>
  <c r="F1102" i="16"/>
  <c r="W1017" i="13"/>
  <c r="X1017" i="13"/>
  <c r="V1017" i="13"/>
  <c r="R1017" i="13"/>
  <c r="S1017" i="13"/>
  <c r="Z1017" i="13" s="1"/>
  <c r="T1017" i="13"/>
  <c r="P1102" i="16" l="1"/>
  <c r="Q1102" i="16"/>
  <c r="AB1101" i="16"/>
  <c r="J1102" i="16"/>
  <c r="L1102" i="16" s="1"/>
  <c r="AA1017" i="13"/>
  <c r="Y1017" i="13"/>
  <c r="I1018" i="13"/>
  <c r="D1018" i="13"/>
  <c r="H1018" i="13"/>
  <c r="C1018" i="13"/>
  <c r="K1102" i="16" l="1"/>
  <c r="P1018" i="13"/>
  <c r="Q1018" i="13"/>
  <c r="AB1017" i="13"/>
  <c r="G1018" i="13"/>
  <c r="J1018" i="13" s="1"/>
  <c r="L1018" i="13" s="1"/>
  <c r="B1018" i="13"/>
  <c r="N1102" i="16" l="1"/>
  <c r="O1102" i="16" s="1"/>
  <c r="M1102" i="16"/>
  <c r="K1018" i="13"/>
  <c r="N1018" i="13"/>
  <c r="O1018" i="13" s="1"/>
  <c r="M1018" i="13"/>
  <c r="E1018" i="13"/>
  <c r="F1018" i="13"/>
  <c r="R1102" i="16" l="1"/>
  <c r="S1102" i="16"/>
  <c r="T1102" i="16"/>
  <c r="V1102" i="16"/>
  <c r="X1102" i="16"/>
  <c r="AA1102" i="16" s="1"/>
  <c r="W1102" i="16"/>
  <c r="Z1102" i="16" s="1"/>
  <c r="W1018" i="13"/>
  <c r="X1018" i="13"/>
  <c r="V1018" i="13"/>
  <c r="R1018" i="13"/>
  <c r="S1018" i="13"/>
  <c r="Z1018" i="13" s="1"/>
  <c r="T1018" i="13"/>
  <c r="H1103" i="16" l="1"/>
  <c r="C1103" i="16"/>
  <c r="I1103" i="16"/>
  <c r="D1103" i="16"/>
  <c r="Y1102" i="16"/>
  <c r="AA1018" i="13"/>
  <c r="C1019" i="13"/>
  <c r="H1019" i="13"/>
  <c r="Y1018" i="13"/>
  <c r="I1019" i="13"/>
  <c r="D1019" i="13"/>
  <c r="P1103" i="16" l="1"/>
  <c r="Q1103" i="16"/>
  <c r="AB1102" i="16"/>
  <c r="G1103" i="16"/>
  <c r="B1103" i="16"/>
  <c r="G1019" i="13"/>
  <c r="J1019" i="13" s="1"/>
  <c r="B1019" i="13"/>
  <c r="P1019" i="13"/>
  <c r="Q1019" i="13"/>
  <c r="AB1018" i="13"/>
  <c r="F1103" i="16" l="1"/>
  <c r="E1103" i="16"/>
  <c r="J1103" i="16"/>
  <c r="L1019" i="13"/>
  <c r="K1019" i="13"/>
  <c r="N1019" i="13" s="1"/>
  <c r="O1019" i="13" s="1"/>
  <c r="M1019" i="13"/>
  <c r="F1019" i="13"/>
  <c r="E1019" i="13"/>
  <c r="L1103" i="16" l="1"/>
  <c r="K1103" i="16"/>
  <c r="X1019" i="13"/>
  <c r="V1019" i="13"/>
  <c r="Y1019" i="13" s="1"/>
  <c r="W1019" i="13"/>
  <c r="S1019" i="13"/>
  <c r="R1019" i="13"/>
  <c r="T1019" i="13"/>
  <c r="AA1019" i="13" s="1"/>
  <c r="Z1019" i="13" l="1"/>
  <c r="M1103" i="16"/>
  <c r="N1103" i="16"/>
  <c r="O1103" i="16" s="1"/>
  <c r="C1020" i="13"/>
  <c r="H1020" i="13"/>
  <c r="B1020" i="13"/>
  <c r="G1020" i="13"/>
  <c r="I1020" i="13"/>
  <c r="D1020" i="13"/>
  <c r="W1103" i="16" l="1"/>
  <c r="X1103" i="16"/>
  <c r="V1103" i="16"/>
  <c r="T1103" i="16"/>
  <c r="S1103" i="16"/>
  <c r="Z1103" i="16" s="1"/>
  <c r="R1103" i="16"/>
  <c r="J1020" i="13"/>
  <c r="L1020" i="13" s="1"/>
  <c r="F1020" i="13"/>
  <c r="E1020" i="13"/>
  <c r="P1020" i="13"/>
  <c r="Q1020" i="13"/>
  <c r="K1020" i="13"/>
  <c r="AB1019" i="13"/>
  <c r="Y1103" i="16" l="1"/>
  <c r="AA1103" i="16"/>
  <c r="H1104" i="16"/>
  <c r="C1104" i="16"/>
  <c r="N1020" i="13"/>
  <c r="O1020" i="13" s="1"/>
  <c r="M1020" i="13"/>
  <c r="I1104" i="16" l="1"/>
  <c r="D1104" i="16"/>
  <c r="B1104" i="16"/>
  <c r="G1104" i="16"/>
  <c r="X1020" i="13"/>
  <c r="V1020" i="13"/>
  <c r="W1020" i="13"/>
  <c r="T1020" i="13"/>
  <c r="S1020" i="13"/>
  <c r="R1020" i="13"/>
  <c r="Z1020" i="13" l="1"/>
  <c r="J1104" i="16"/>
  <c r="L1104" i="16" s="1"/>
  <c r="P1104" i="16"/>
  <c r="Q1104" i="16"/>
  <c r="AB1103" i="16"/>
  <c r="F1104" i="16"/>
  <c r="E1104" i="16"/>
  <c r="Y1020" i="13"/>
  <c r="C1021" i="13"/>
  <c r="H1021" i="13"/>
  <c r="AA1020" i="13"/>
  <c r="B1021" i="13"/>
  <c r="G1021" i="13"/>
  <c r="K1104" i="16" l="1"/>
  <c r="M1104" i="16"/>
  <c r="N1104" i="16"/>
  <c r="O1104" i="16" s="1"/>
  <c r="F1021" i="13"/>
  <c r="E1021" i="13"/>
  <c r="D1021" i="13"/>
  <c r="I1021" i="13"/>
  <c r="J1021" i="13"/>
  <c r="L1021" i="13" s="1"/>
  <c r="R1104" i="16" l="1"/>
  <c r="S1104" i="16"/>
  <c r="T1104" i="16"/>
  <c r="X1104" i="16"/>
  <c r="W1104" i="16"/>
  <c r="Z1104" i="16" s="1"/>
  <c r="V1104" i="16"/>
  <c r="Y1104" i="16" s="1"/>
  <c r="Q1021" i="13"/>
  <c r="P1021" i="13"/>
  <c r="K1021" i="13"/>
  <c r="AB1020" i="13"/>
  <c r="AA1104" i="16" l="1"/>
  <c r="G1105" i="16"/>
  <c r="B1105" i="16"/>
  <c r="C1105" i="16"/>
  <c r="H1105" i="16"/>
  <c r="M1021" i="13"/>
  <c r="N1021" i="13"/>
  <c r="O1021" i="13" s="1"/>
  <c r="F1105" i="16" l="1"/>
  <c r="E1105" i="16"/>
  <c r="D1105" i="16"/>
  <c r="I1105" i="16"/>
  <c r="W1021" i="13"/>
  <c r="V1021" i="13"/>
  <c r="X1021" i="13"/>
  <c r="R1021" i="13"/>
  <c r="S1021" i="13"/>
  <c r="Z1021" i="13" s="1"/>
  <c r="T1021" i="13"/>
  <c r="Y1021" i="13" l="1"/>
  <c r="Q1105" i="16"/>
  <c r="P1105" i="16"/>
  <c r="AB1104" i="16"/>
  <c r="J1105" i="16"/>
  <c r="L1105" i="16" s="1"/>
  <c r="AA1021" i="13"/>
  <c r="G1022" i="13"/>
  <c r="B1022" i="13"/>
  <c r="C1022" i="13"/>
  <c r="H1022" i="13"/>
  <c r="K1105" i="16" l="1"/>
  <c r="F1022" i="13"/>
  <c r="E1022" i="13"/>
  <c r="I1022" i="13"/>
  <c r="D1022" i="13"/>
  <c r="N1105" i="16" l="1"/>
  <c r="O1105" i="16" s="1"/>
  <c r="M1105" i="16"/>
  <c r="P1022" i="13"/>
  <c r="Q1022" i="13"/>
  <c r="AB1021" i="13"/>
  <c r="J1022" i="13"/>
  <c r="L1022" i="13" s="1"/>
  <c r="S1105" i="16" l="1"/>
  <c r="T1105" i="16"/>
  <c r="R1105" i="16"/>
  <c r="W1105" i="16"/>
  <c r="Z1105" i="16" s="1"/>
  <c r="V1105" i="16"/>
  <c r="X1105" i="16"/>
  <c r="AA1105" i="16" s="1"/>
  <c r="K1022" i="13"/>
  <c r="C1106" i="16" l="1"/>
  <c r="H1106" i="16"/>
  <c r="I1106" i="16"/>
  <c r="D1106" i="16"/>
  <c r="Y1105" i="16"/>
  <c r="N1022" i="13"/>
  <c r="O1022" i="13" s="1"/>
  <c r="M1022" i="13"/>
  <c r="P1106" i="16" l="1"/>
  <c r="Q1106" i="16"/>
  <c r="AB1105" i="16"/>
  <c r="G1106" i="16"/>
  <c r="B1106" i="16"/>
  <c r="F1106" i="16" s="1"/>
  <c r="V1022" i="13"/>
  <c r="W1022" i="13"/>
  <c r="Z1022" i="13" s="1"/>
  <c r="X1022" i="13"/>
  <c r="R1022" i="13"/>
  <c r="T1022" i="13"/>
  <c r="S1022" i="13"/>
  <c r="E1106" i="16" l="1"/>
  <c r="J1106" i="16"/>
  <c r="Y1022" i="13"/>
  <c r="G1023" i="13" s="1"/>
  <c r="AA1022" i="13"/>
  <c r="I1023" i="13" s="1"/>
  <c r="H1023" i="13"/>
  <c r="C1023" i="13"/>
  <c r="D1023" i="13" l="1"/>
  <c r="B1023" i="13"/>
  <c r="L1106" i="16"/>
  <c r="K1106" i="16"/>
  <c r="AB1022" i="13"/>
  <c r="Q1023" i="13"/>
  <c r="P1023" i="13"/>
  <c r="F1023" i="13"/>
  <c r="E1023" i="13"/>
  <c r="J1023" i="13"/>
  <c r="L1023" i="13" s="1"/>
  <c r="N1106" i="16" l="1"/>
  <c r="O1106" i="16" s="1"/>
  <c r="M1106" i="16"/>
  <c r="K1023" i="13"/>
  <c r="T1106" i="16" l="1"/>
  <c r="R1106" i="16"/>
  <c r="S1106" i="16"/>
  <c r="W1106" i="16"/>
  <c r="Z1106" i="16" s="1"/>
  <c r="X1106" i="16"/>
  <c r="AA1106" i="16" s="1"/>
  <c r="V1106" i="16"/>
  <c r="M1023" i="13"/>
  <c r="N1023" i="13"/>
  <c r="O1023" i="13" s="1"/>
  <c r="H1107" i="16" l="1"/>
  <c r="C1107" i="16"/>
  <c r="Y1106" i="16"/>
  <c r="I1107" i="16"/>
  <c r="D1107" i="16"/>
  <c r="W1023" i="13"/>
  <c r="V1023" i="13"/>
  <c r="X1023" i="13"/>
  <c r="R1023" i="13"/>
  <c r="S1023" i="13"/>
  <c r="T1023" i="13"/>
  <c r="AA1023" i="13" l="1"/>
  <c r="Z1023" i="13"/>
  <c r="B1107" i="16"/>
  <c r="F1107" i="16" s="1"/>
  <c r="G1107" i="16"/>
  <c r="P1107" i="16"/>
  <c r="Q1107" i="16"/>
  <c r="AB1106" i="16"/>
  <c r="Y1023" i="13"/>
  <c r="D1024" i="13"/>
  <c r="I1024" i="13"/>
  <c r="H1024" i="13"/>
  <c r="C1024" i="13"/>
  <c r="J1107" i="16" l="1"/>
  <c r="E1107" i="16"/>
  <c r="Q1024" i="13"/>
  <c r="P1024" i="13"/>
  <c r="AB1023" i="13"/>
  <c r="G1024" i="13"/>
  <c r="B1024" i="13"/>
  <c r="L1107" i="16" l="1"/>
  <c r="K1107" i="16"/>
  <c r="E1024" i="13"/>
  <c r="J1024" i="13"/>
  <c r="F1024" i="13"/>
  <c r="N1107" i="16" l="1"/>
  <c r="O1107" i="16" s="1"/>
  <c r="M1107" i="16"/>
  <c r="L1024" i="13"/>
  <c r="K1024" i="13"/>
  <c r="S1107" i="16" l="1"/>
  <c r="T1107" i="16"/>
  <c r="R1107" i="16"/>
  <c r="V1107" i="16"/>
  <c r="Y1107" i="16" s="1"/>
  <c r="W1107" i="16"/>
  <c r="Z1107" i="16" s="1"/>
  <c r="X1107" i="16"/>
  <c r="N1024" i="13"/>
  <c r="O1024" i="13" s="1"/>
  <c r="M1024" i="13"/>
  <c r="G1108" i="16" l="1"/>
  <c r="B1108" i="16"/>
  <c r="AA1107" i="16"/>
  <c r="C1108" i="16"/>
  <c r="H1108" i="16"/>
  <c r="X1024" i="13"/>
  <c r="V1024" i="13"/>
  <c r="W1024" i="13"/>
  <c r="T1024" i="13"/>
  <c r="R1024" i="13"/>
  <c r="S1024" i="13"/>
  <c r="Z1024" i="13" l="1"/>
  <c r="I1108" i="16"/>
  <c r="D1108" i="16"/>
  <c r="F1108" i="16"/>
  <c r="E1108" i="16"/>
  <c r="Y1024" i="13"/>
  <c r="AA1024" i="13"/>
  <c r="H1025" i="13"/>
  <c r="C1025" i="13"/>
  <c r="B1025" i="13"/>
  <c r="G1025" i="13"/>
  <c r="Q1108" i="16" l="1"/>
  <c r="P1108" i="16"/>
  <c r="AB1107" i="16"/>
  <c r="J1108" i="16"/>
  <c r="L1108" i="16" s="1"/>
  <c r="E1025" i="13"/>
  <c r="F1025" i="13"/>
  <c r="I1025" i="13"/>
  <c r="D1025" i="13"/>
  <c r="K1108" i="16" l="1"/>
  <c r="P1025" i="13"/>
  <c r="Q1025" i="13"/>
  <c r="AB1024" i="13"/>
  <c r="J1025" i="13"/>
  <c r="L1025" i="13" s="1"/>
  <c r="N1108" i="16" l="1"/>
  <c r="O1108" i="16" s="1"/>
  <c r="M1108" i="16"/>
  <c r="K1025" i="13"/>
  <c r="R1108" i="16" l="1"/>
  <c r="S1108" i="16"/>
  <c r="T1108" i="16"/>
  <c r="W1108" i="16"/>
  <c r="Z1108" i="16" s="1"/>
  <c r="X1108" i="16"/>
  <c r="AA1108" i="16" s="1"/>
  <c r="V1108" i="16"/>
  <c r="M1025" i="13"/>
  <c r="N1025" i="13"/>
  <c r="O1025" i="13" s="1"/>
  <c r="H1109" i="16" l="1"/>
  <c r="C1109" i="16"/>
  <c r="D1109" i="16"/>
  <c r="I1109" i="16"/>
  <c r="Y1108" i="16"/>
  <c r="V1025" i="13"/>
  <c r="W1025" i="13"/>
  <c r="X1025" i="13"/>
  <c r="R1025" i="13"/>
  <c r="S1025" i="13"/>
  <c r="T1025" i="13"/>
  <c r="P1109" i="16" l="1"/>
  <c r="Q1109" i="16"/>
  <c r="AB1108" i="16"/>
  <c r="B1109" i="16"/>
  <c r="G1109" i="16"/>
  <c r="Y1025" i="13"/>
  <c r="AA1025" i="13"/>
  <c r="Z1025" i="13"/>
  <c r="J1109" i="16" l="1"/>
  <c r="F1109" i="16"/>
  <c r="E1109" i="16"/>
  <c r="I1026" i="13"/>
  <c r="D1026" i="13"/>
  <c r="G1026" i="13"/>
  <c r="B1026" i="13"/>
  <c r="H1026" i="13"/>
  <c r="C1026" i="13"/>
  <c r="L1109" i="16" l="1"/>
  <c r="K1109" i="16"/>
  <c r="E1026" i="13"/>
  <c r="J1026" i="13"/>
  <c r="L1026" i="13" s="1"/>
  <c r="F1026" i="13"/>
  <c r="Q1026" i="13"/>
  <c r="P1026" i="13"/>
  <c r="AB1025" i="13"/>
  <c r="K1026" i="13" l="1"/>
  <c r="N1109" i="16"/>
  <c r="O1109" i="16" s="1"/>
  <c r="M1109" i="16"/>
  <c r="N1026" i="13"/>
  <c r="O1026" i="13" s="1"/>
  <c r="M1026" i="13"/>
  <c r="R1109" i="16" l="1"/>
  <c r="T1109" i="16"/>
  <c r="S1109" i="16"/>
  <c r="V1109" i="16"/>
  <c r="X1109" i="16"/>
  <c r="W1109" i="16"/>
  <c r="W1026" i="13"/>
  <c r="X1026" i="13"/>
  <c r="V1026" i="13"/>
  <c r="S1026" i="13"/>
  <c r="R1026" i="13"/>
  <c r="Y1026" i="13" s="1"/>
  <c r="T1026" i="13"/>
  <c r="AA1026" i="13" l="1"/>
  <c r="Z1109" i="16"/>
  <c r="AA1109" i="16"/>
  <c r="Y1109" i="16"/>
  <c r="Z1026" i="13"/>
  <c r="D1027" i="13"/>
  <c r="I1027" i="13"/>
  <c r="B1027" i="13"/>
  <c r="G1027" i="13"/>
  <c r="B1110" i="16" l="1"/>
  <c r="G1110" i="16"/>
  <c r="I1110" i="16"/>
  <c r="D1110" i="16"/>
  <c r="C1110" i="16"/>
  <c r="H1110" i="16"/>
  <c r="P1027" i="13"/>
  <c r="Q1027" i="13"/>
  <c r="AB1026" i="13"/>
  <c r="H1027" i="13"/>
  <c r="J1027" i="13" s="1"/>
  <c r="C1027" i="13"/>
  <c r="P1110" i="16" l="1"/>
  <c r="Q1110" i="16"/>
  <c r="AB1109" i="16"/>
  <c r="J1110" i="16"/>
  <c r="L1110" i="16" s="1"/>
  <c r="F1110" i="16"/>
  <c r="E1110" i="16"/>
  <c r="L1027" i="13"/>
  <c r="K1027" i="13"/>
  <c r="E1027" i="13"/>
  <c r="F1027" i="13"/>
  <c r="K1110" i="16" l="1"/>
  <c r="M1027" i="13"/>
  <c r="N1027" i="13"/>
  <c r="O1027" i="13" s="1"/>
  <c r="N1110" i="16" l="1"/>
  <c r="O1110" i="16" s="1"/>
  <c r="M1110" i="16"/>
  <c r="W1027" i="13"/>
  <c r="X1027" i="13"/>
  <c r="V1027" i="13"/>
  <c r="S1027" i="13"/>
  <c r="T1027" i="13"/>
  <c r="R1027" i="13"/>
  <c r="T1110" i="16" l="1"/>
  <c r="S1110" i="16"/>
  <c r="R1110" i="16"/>
  <c r="X1110" i="16"/>
  <c r="AA1110" i="16" s="1"/>
  <c r="W1110" i="16"/>
  <c r="V1110" i="16"/>
  <c r="Y1110" i="16" s="1"/>
  <c r="Z1027" i="13"/>
  <c r="C1028" i="13" s="1"/>
  <c r="H1028" i="13"/>
  <c r="Y1027" i="13"/>
  <c r="AA1027" i="13"/>
  <c r="I1111" i="16" l="1"/>
  <c r="D1111" i="16"/>
  <c r="G1111" i="16"/>
  <c r="B1111" i="16"/>
  <c r="Z1110" i="16"/>
  <c r="I1028" i="13"/>
  <c r="D1028" i="13"/>
  <c r="B1028" i="13"/>
  <c r="G1028" i="13"/>
  <c r="J1028" i="13" l="1"/>
  <c r="L1028" i="13" s="1"/>
  <c r="Q1111" i="16"/>
  <c r="P1111" i="16"/>
  <c r="AB1110" i="16"/>
  <c r="H1111" i="16"/>
  <c r="C1111" i="16"/>
  <c r="E1028" i="13"/>
  <c r="Q1028" i="13"/>
  <c r="P1028" i="13"/>
  <c r="K1028" i="13"/>
  <c r="AB1027" i="13"/>
  <c r="F1028" i="13"/>
  <c r="F1111" i="16" l="1"/>
  <c r="J1111" i="16"/>
  <c r="E1111" i="16"/>
  <c r="N1028" i="13"/>
  <c r="O1028" i="13" s="1"/>
  <c r="M1028" i="13"/>
  <c r="L1111" i="16" l="1"/>
  <c r="K1111" i="16"/>
  <c r="X1028" i="13"/>
  <c r="W1028" i="13"/>
  <c r="V1028" i="13"/>
  <c r="R1028" i="13"/>
  <c r="S1028" i="13"/>
  <c r="T1028" i="13"/>
  <c r="AA1028" i="13" s="1"/>
  <c r="N1111" i="16" l="1"/>
  <c r="O1111" i="16" s="1"/>
  <c r="M1111" i="16"/>
  <c r="Y1028" i="13"/>
  <c r="I1029" i="13"/>
  <c r="D1029" i="13"/>
  <c r="Z1028" i="13"/>
  <c r="R1111" i="16" l="1"/>
  <c r="T1111" i="16"/>
  <c r="S1111" i="16"/>
  <c r="X1111" i="16"/>
  <c r="AA1111" i="16" s="1"/>
  <c r="W1111" i="16"/>
  <c r="V1111" i="16"/>
  <c r="Y1111" i="16" s="1"/>
  <c r="H1029" i="13"/>
  <c r="C1029" i="13"/>
  <c r="AB1028" i="13"/>
  <c r="Q1029" i="13"/>
  <c r="P1029" i="13"/>
  <c r="G1029" i="13"/>
  <c r="B1029" i="13"/>
  <c r="E1029" i="13" l="1"/>
  <c r="I1112" i="16"/>
  <c r="D1112" i="16"/>
  <c r="Z1111" i="16"/>
  <c r="B1112" i="16"/>
  <c r="G1112" i="16"/>
  <c r="F1029" i="13"/>
  <c r="J1029" i="13"/>
  <c r="C1112" i="16" l="1"/>
  <c r="H1112" i="16"/>
  <c r="Q1112" i="16"/>
  <c r="P1112" i="16"/>
  <c r="AB1111" i="16"/>
  <c r="L1029" i="13"/>
  <c r="K1029" i="13"/>
  <c r="J1112" i="16" l="1"/>
  <c r="F1112" i="16"/>
  <c r="E1112" i="16"/>
  <c r="M1029" i="13"/>
  <c r="N1029" i="13"/>
  <c r="O1029" i="13" s="1"/>
  <c r="L1112" i="16" l="1"/>
  <c r="K1112" i="16"/>
  <c r="X1029" i="13"/>
  <c r="W1029" i="13"/>
  <c r="V1029" i="13"/>
  <c r="T1029" i="13"/>
  <c r="R1029" i="13"/>
  <c r="S1029" i="13"/>
  <c r="N1112" i="16" l="1"/>
  <c r="O1112" i="16" s="1"/>
  <c r="M1112" i="16"/>
  <c r="Z1029" i="13"/>
  <c r="Y1029" i="13"/>
  <c r="B1030" i="13" s="1"/>
  <c r="AA1029" i="13"/>
  <c r="H1030" i="13"/>
  <c r="C1030" i="13"/>
  <c r="G1030" i="13" l="1"/>
  <c r="S1112" i="16"/>
  <c r="R1112" i="16"/>
  <c r="T1112" i="16"/>
  <c r="W1112" i="16"/>
  <c r="Z1112" i="16" s="1"/>
  <c r="X1112" i="16"/>
  <c r="AA1112" i="16" s="1"/>
  <c r="V1112" i="16"/>
  <c r="Y1112" i="16" s="1"/>
  <c r="F1030" i="13"/>
  <c r="I1030" i="13"/>
  <c r="J1030" i="13" s="1"/>
  <c r="L1030" i="13" s="1"/>
  <c r="D1030" i="13"/>
  <c r="E1030" i="13"/>
  <c r="H1113" i="16" l="1"/>
  <c r="C1113" i="16"/>
  <c r="B1113" i="16"/>
  <c r="G1113" i="16"/>
  <c r="D1113" i="16"/>
  <c r="I1113" i="16"/>
  <c r="Q1030" i="13"/>
  <c r="P1030" i="13"/>
  <c r="K1030" i="13"/>
  <c r="AB1029" i="13"/>
  <c r="J1113" i="16" l="1"/>
  <c r="L1113" i="16" s="1"/>
  <c r="E1113" i="16"/>
  <c r="F1113" i="16"/>
  <c r="K1113" i="16"/>
  <c r="Q1113" i="16"/>
  <c r="P1113" i="16"/>
  <c r="AB1112" i="16"/>
  <c r="N1030" i="13"/>
  <c r="O1030" i="13" s="1"/>
  <c r="M1030" i="13"/>
  <c r="N1113" i="16" l="1"/>
  <c r="O1113" i="16" s="1"/>
  <c r="M1113" i="16"/>
  <c r="X1030" i="13"/>
  <c r="W1030" i="13"/>
  <c r="V1030" i="13"/>
  <c r="T1030" i="13"/>
  <c r="R1030" i="13"/>
  <c r="Y1030" i="13" s="1"/>
  <c r="S1030" i="13"/>
  <c r="T1113" i="16" l="1"/>
  <c r="R1113" i="16"/>
  <c r="S1113" i="16"/>
  <c r="W1113" i="16"/>
  <c r="Z1113" i="16" s="1"/>
  <c r="X1113" i="16"/>
  <c r="AA1113" i="16" s="1"/>
  <c r="V1113" i="16"/>
  <c r="Y1113" i="16" s="1"/>
  <c r="Z1030" i="13"/>
  <c r="H1031" i="13" s="1"/>
  <c r="AA1030" i="13"/>
  <c r="C1031" i="13"/>
  <c r="G1031" i="13"/>
  <c r="B1031" i="13"/>
  <c r="F1031" i="13" l="1"/>
  <c r="H1114" i="16"/>
  <c r="C1114" i="16"/>
  <c r="G1114" i="16"/>
  <c r="B1114" i="16"/>
  <c r="I1114" i="16"/>
  <c r="D1114" i="16"/>
  <c r="E1031" i="13"/>
  <c r="D1031" i="13"/>
  <c r="I1031" i="13"/>
  <c r="J1031" i="13" s="1"/>
  <c r="L1031" i="13" s="1"/>
  <c r="E1114" i="16" l="1"/>
  <c r="J1114" i="16"/>
  <c r="L1114" i="16" s="1"/>
  <c r="Q1114" i="16"/>
  <c r="P1114" i="16"/>
  <c r="AB1113" i="16"/>
  <c r="F1114" i="16"/>
  <c r="P1031" i="13"/>
  <c r="Q1031" i="13"/>
  <c r="K1031" i="13"/>
  <c r="AB1030" i="13"/>
  <c r="K1114" i="16" l="1"/>
  <c r="N1114" i="16"/>
  <c r="O1114" i="16" s="1"/>
  <c r="M1114" i="16"/>
  <c r="M1031" i="13"/>
  <c r="N1031" i="13"/>
  <c r="O1031" i="13" s="1"/>
  <c r="T1114" i="16" l="1"/>
  <c r="S1114" i="16"/>
  <c r="R1114" i="16"/>
  <c r="W1114" i="16"/>
  <c r="Z1114" i="16" s="1"/>
  <c r="V1114" i="16"/>
  <c r="X1114" i="16"/>
  <c r="W1031" i="13"/>
  <c r="X1031" i="13"/>
  <c r="V1031" i="13"/>
  <c r="S1031" i="13"/>
  <c r="R1031" i="13"/>
  <c r="Y1031" i="13" s="1"/>
  <c r="T1031" i="13"/>
  <c r="Y1114" i="16" l="1"/>
  <c r="C1115" i="16"/>
  <c r="H1115" i="16"/>
  <c r="B1115" i="16"/>
  <c r="G1115" i="16"/>
  <c r="AA1114" i="16"/>
  <c r="AA1031" i="13"/>
  <c r="I1032" i="13" s="1"/>
  <c r="Z1031" i="13"/>
  <c r="B1032" i="13"/>
  <c r="G1032" i="13"/>
  <c r="D1032" i="13" l="1"/>
  <c r="E1115" i="16"/>
  <c r="D1115" i="16"/>
  <c r="I1115" i="16"/>
  <c r="F1115" i="16"/>
  <c r="Q1032" i="13"/>
  <c r="P1032" i="13"/>
  <c r="AB1031" i="13"/>
  <c r="C1032" i="13"/>
  <c r="F1032" i="13" s="1"/>
  <c r="H1032" i="13"/>
  <c r="Q1115" i="16" l="1"/>
  <c r="P1115" i="16"/>
  <c r="AB1114" i="16"/>
  <c r="J1115" i="16"/>
  <c r="L1115" i="16" s="1"/>
  <c r="J1032" i="13"/>
  <c r="E1032" i="13"/>
  <c r="K1115" i="16" l="1"/>
  <c r="L1032" i="13"/>
  <c r="K1032" i="13"/>
  <c r="N1115" i="16" l="1"/>
  <c r="O1115" i="16" s="1"/>
  <c r="M1115" i="16"/>
  <c r="N1032" i="13"/>
  <c r="O1032" i="13" s="1"/>
  <c r="M1032" i="13"/>
  <c r="R1115" i="16" l="1"/>
  <c r="S1115" i="16"/>
  <c r="T1115" i="16"/>
  <c r="X1115" i="16"/>
  <c r="V1115" i="16"/>
  <c r="W1115" i="16"/>
  <c r="V1032" i="13"/>
  <c r="X1032" i="13"/>
  <c r="W1032" i="13"/>
  <c r="R1032" i="13"/>
  <c r="S1032" i="13"/>
  <c r="Z1032" i="13" s="1"/>
  <c r="T1032" i="13"/>
  <c r="Y1115" i="16" l="1"/>
  <c r="AA1115" i="16"/>
  <c r="Z1115" i="16"/>
  <c r="AA1032" i="13"/>
  <c r="I1033" i="13" s="1"/>
  <c r="C1033" i="13"/>
  <c r="H1033" i="13"/>
  <c r="Y1032" i="13"/>
  <c r="D1033" i="13" l="1"/>
  <c r="I1116" i="16"/>
  <c r="D1116" i="16"/>
  <c r="H1116" i="16"/>
  <c r="C1116" i="16"/>
  <c r="G1116" i="16"/>
  <c r="B1116" i="16"/>
  <c r="Q1033" i="13"/>
  <c r="P1033" i="13"/>
  <c r="AB1032" i="13"/>
  <c r="B1033" i="13"/>
  <c r="G1033" i="13"/>
  <c r="J1033" i="13" s="1"/>
  <c r="L1033" i="13" s="1"/>
  <c r="F1116" i="16" l="1"/>
  <c r="Q1116" i="16"/>
  <c r="P1116" i="16"/>
  <c r="AB1115" i="16"/>
  <c r="E1116" i="16"/>
  <c r="J1116" i="16"/>
  <c r="L1116" i="16" s="1"/>
  <c r="E1033" i="13"/>
  <c r="K1033" i="13"/>
  <c r="F1033" i="13"/>
  <c r="K1116" i="16" l="1"/>
  <c r="M1033" i="13"/>
  <c r="N1033" i="13"/>
  <c r="O1033" i="13" s="1"/>
  <c r="N1116" i="16" l="1"/>
  <c r="O1116" i="16" s="1"/>
  <c r="M1116" i="16"/>
  <c r="V1033" i="13"/>
  <c r="W1033" i="13"/>
  <c r="X1033" i="13"/>
  <c r="S1033" i="13"/>
  <c r="R1033" i="13"/>
  <c r="Y1033" i="13" s="1"/>
  <c r="T1033" i="13"/>
  <c r="T1116" i="16" l="1"/>
  <c r="R1116" i="16"/>
  <c r="S1116" i="16"/>
  <c r="X1116" i="16"/>
  <c r="AA1116" i="16" s="1"/>
  <c r="V1116" i="16"/>
  <c r="Y1116" i="16" s="1"/>
  <c r="W1116" i="16"/>
  <c r="Z1116" i="16" s="1"/>
  <c r="Z1033" i="13"/>
  <c r="C1034" i="13" s="1"/>
  <c r="H1034" i="13"/>
  <c r="AA1033" i="13"/>
  <c r="G1034" i="13"/>
  <c r="B1034" i="13"/>
  <c r="D1117" i="16" l="1"/>
  <c r="I1117" i="16"/>
  <c r="H1117" i="16"/>
  <c r="C1117" i="16"/>
  <c r="G1117" i="16"/>
  <c r="B1117" i="16"/>
  <c r="I1034" i="13"/>
  <c r="J1034" i="13" s="1"/>
  <c r="L1034" i="13" s="1"/>
  <c r="D1034" i="13"/>
  <c r="F1034" i="13"/>
  <c r="E1034" i="13"/>
  <c r="F1117" i="16" l="1"/>
  <c r="E1117" i="16"/>
  <c r="J1117" i="16"/>
  <c r="L1117" i="16" s="1"/>
  <c r="P1117" i="16"/>
  <c r="Q1117" i="16"/>
  <c r="AB1116" i="16"/>
  <c r="P1034" i="13"/>
  <c r="Q1034" i="13"/>
  <c r="K1034" i="13"/>
  <c r="AB1033" i="13"/>
  <c r="K1117" i="16" l="1"/>
  <c r="N1034" i="13"/>
  <c r="O1034" i="13" s="1"/>
  <c r="M1034" i="13"/>
  <c r="N1117" i="16" l="1"/>
  <c r="O1117" i="16" s="1"/>
  <c r="M1117" i="16"/>
  <c r="W1034" i="13"/>
  <c r="X1034" i="13"/>
  <c r="V1034" i="13"/>
  <c r="T1034" i="13"/>
  <c r="R1034" i="13"/>
  <c r="S1034" i="13"/>
  <c r="Z1034" i="13" s="1"/>
  <c r="Y1034" i="13" l="1"/>
  <c r="R1117" i="16"/>
  <c r="T1117" i="16"/>
  <c r="S1117" i="16"/>
  <c r="X1117" i="16"/>
  <c r="V1117" i="16"/>
  <c r="W1117" i="16"/>
  <c r="G1035" i="13"/>
  <c r="B1035" i="13"/>
  <c r="AA1034" i="13"/>
  <c r="H1035" i="13"/>
  <c r="C1035" i="13"/>
  <c r="Z1117" i="16" l="1"/>
  <c r="AA1117" i="16"/>
  <c r="Y1117" i="16"/>
  <c r="I1035" i="13"/>
  <c r="D1035" i="13"/>
  <c r="E1035" i="13"/>
  <c r="F1035" i="13"/>
  <c r="B1118" i="16" l="1"/>
  <c r="G1118" i="16"/>
  <c r="I1118" i="16"/>
  <c r="D1118" i="16"/>
  <c r="C1118" i="16"/>
  <c r="H1118" i="16"/>
  <c r="Q1035" i="13"/>
  <c r="P1035" i="13"/>
  <c r="AB1034" i="13"/>
  <c r="J1035" i="13"/>
  <c r="L1035" i="13" s="1"/>
  <c r="P1118" i="16" l="1"/>
  <c r="Q1118" i="16"/>
  <c r="AB1117" i="16"/>
  <c r="J1118" i="16"/>
  <c r="L1118" i="16" s="1"/>
  <c r="F1118" i="16"/>
  <c r="E1118" i="16"/>
  <c r="K1035" i="13"/>
  <c r="K1118" i="16" l="1"/>
  <c r="M1035" i="13"/>
  <c r="N1035" i="13"/>
  <c r="O1035" i="13" s="1"/>
  <c r="N1118" i="16" l="1"/>
  <c r="O1118" i="16" s="1"/>
  <c r="M1118" i="16"/>
  <c r="V1035" i="13"/>
  <c r="X1035" i="13"/>
  <c r="W1035" i="13"/>
  <c r="T1035" i="13"/>
  <c r="R1035" i="13"/>
  <c r="Y1035" i="13" s="1"/>
  <c r="S1035" i="13"/>
  <c r="R1118" i="16" l="1"/>
  <c r="T1118" i="16"/>
  <c r="S1118" i="16"/>
  <c r="X1118" i="16"/>
  <c r="AA1118" i="16" s="1"/>
  <c r="V1118" i="16"/>
  <c r="W1118" i="16"/>
  <c r="AA1035" i="13"/>
  <c r="Z1035" i="13"/>
  <c r="G1036" i="13"/>
  <c r="B1036" i="13"/>
  <c r="Z1118" i="16" l="1"/>
  <c r="D1119" i="16"/>
  <c r="I1119" i="16"/>
  <c r="H1119" i="16"/>
  <c r="C1119" i="16"/>
  <c r="Y1118" i="16"/>
  <c r="H1036" i="13"/>
  <c r="J1036" i="13" s="1"/>
  <c r="L1036" i="13" s="1"/>
  <c r="C1036" i="13"/>
  <c r="D1036" i="13"/>
  <c r="I1036" i="13"/>
  <c r="G1119" i="16" l="1"/>
  <c r="B1119" i="16"/>
  <c r="P1119" i="16"/>
  <c r="Q1119" i="16"/>
  <c r="AB1118" i="16"/>
  <c r="P1036" i="13"/>
  <c r="Q1036" i="13"/>
  <c r="K1036" i="13"/>
  <c r="AB1035" i="13"/>
  <c r="F1036" i="13"/>
  <c r="E1036" i="13"/>
  <c r="J1119" i="16" l="1"/>
  <c r="F1119" i="16"/>
  <c r="E1119" i="16"/>
  <c r="N1036" i="13"/>
  <c r="O1036" i="13" s="1"/>
  <c r="M1036" i="13"/>
  <c r="L1119" i="16" l="1"/>
  <c r="K1119" i="16"/>
  <c r="V1036" i="13"/>
  <c r="X1036" i="13"/>
  <c r="W1036" i="13"/>
  <c r="S1036" i="13"/>
  <c r="R1036" i="13"/>
  <c r="T1036" i="13"/>
  <c r="Y1036" i="13" l="1"/>
  <c r="N1119" i="16"/>
  <c r="O1119" i="16" s="1"/>
  <c r="M1119" i="16"/>
  <c r="AA1036" i="13"/>
  <c r="I1037" i="13" s="1"/>
  <c r="Z1036" i="13"/>
  <c r="B1037" i="13"/>
  <c r="G1037" i="13"/>
  <c r="D1037" i="13" l="1"/>
  <c r="R1119" i="16"/>
  <c r="S1119" i="16"/>
  <c r="T1119" i="16"/>
  <c r="V1119" i="16"/>
  <c r="Y1119" i="16" s="1"/>
  <c r="X1119" i="16"/>
  <c r="AA1119" i="16" s="1"/>
  <c r="W1119" i="16"/>
  <c r="Z1119" i="16" s="1"/>
  <c r="C1037" i="13"/>
  <c r="F1037" i="13" s="1"/>
  <c r="H1037" i="13"/>
  <c r="J1037" i="13" s="1"/>
  <c r="P1037" i="13"/>
  <c r="Q1037" i="13"/>
  <c r="AB1036" i="13"/>
  <c r="B1120" i="16" l="1"/>
  <c r="G1120" i="16"/>
  <c r="C1120" i="16"/>
  <c r="H1120" i="16"/>
  <c r="D1120" i="16"/>
  <c r="I1120" i="16"/>
  <c r="L1037" i="13"/>
  <c r="K1037" i="13"/>
  <c r="M1037" i="13" s="1"/>
  <c r="E1037" i="13"/>
  <c r="F1120" i="16" l="1"/>
  <c r="J1120" i="16"/>
  <c r="L1120" i="16" s="1"/>
  <c r="P1120" i="16"/>
  <c r="Q1120" i="16"/>
  <c r="K1120" i="16"/>
  <c r="AB1119" i="16"/>
  <c r="E1120" i="16"/>
  <c r="N1037" i="13"/>
  <c r="O1037" i="13" s="1"/>
  <c r="X1037" i="13" s="1"/>
  <c r="R1037" i="13"/>
  <c r="T1037" i="13"/>
  <c r="S1037" i="13"/>
  <c r="N1120" i="16" l="1"/>
  <c r="O1120" i="16" s="1"/>
  <c r="M1120" i="16"/>
  <c r="W1037" i="13"/>
  <c r="Z1037" i="13" s="1"/>
  <c r="V1037" i="13"/>
  <c r="Y1037" i="13" s="1"/>
  <c r="AA1037" i="13"/>
  <c r="I1038" i="13"/>
  <c r="D1038" i="13"/>
  <c r="R1120" i="16" l="1"/>
  <c r="S1120" i="16"/>
  <c r="T1120" i="16"/>
  <c r="X1120" i="16"/>
  <c r="AA1120" i="16" s="1"/>
  <c r="V1120" i="16"/>
  <c r="W1120" i="16"/>
  <c r="Z1120" i="16" s="1"/>
  <c r="C1038" i="13"/>
  <c r="H1038" i="13"/>
  <c r="Q1038" i="13"/>
  <c r="P1038" i="13"/>
  <c r="AB1037" i="13"/>
  <c r="B1038" i="13"/>
  <c r="E1038" i="13" s="1"/>
  <c r="G1038" i="13"/>
  <c r="D1121" i="16" l="1"/>
  <c r="I1121" i="16"/>
  <c r="H1121" i="16"/>
  <c r="C1121" i="16"/>
  <c r="Y1120" i="16"/>
  <c r="J1038" i="13"/>
  <c r="F1038" i="13"/>
  <c r="G1121" i="16" l="1"/>
  <c r="B1121" i="16"/>
  <c r="P1121" i="16"/>
  <c r="Q1121" i="16"/>
  <c r="AB1120" i="16"/>
  <c r="L1038" i="13"/>
  <c r="K1038" i="13"/>
  <c r="J1121" i="16" l="1"/>
  <c r="F1121" i="16"/>
  <c r="E1121" i="16"/>
  <c r="N1038" i="13"/>
  <c r="O1038" i="13" s="1"/>
  <c r="M1038" i="13"/>
  <c r="L1121" i="16" l="1"/>
  <c r="K1121" i="16"/>
  <c r="S1038" i="13"/>
  <c r="T1038" i="13"/>
  <c r="R1038" i="13"/>
  <c r="W1038" i="13"/>
  <c r="V1038" i="13"/>
  <c r="X1038" i="13"/>
  <c r="N1121" i="16" l="1"/>
  <c r="O1121" i="16" s="1"/>
  <c r="M1121" i="16"/>
  <c r="Y1038" i="13"/>
  <c r="AA1038" i="13"/>
  <c r="Z1038" i="13"/>
  <c r="T1121" i="16" l="1"/>
  <c r="S1121" i="16"/>
  <c r="R1121" i="16"/>
  <c r="X1121" i="16"/>
  <c r="AA1121" i="16" s="1"/>
  <c r="V1121" i="16"/>
  <c r="Y1121" i="16" s="1"/>
  <c r="W1121" i="16"/>
  <c r="Z1121" i="16" s="1"/>
  <c r="H1039" i="13"/>
  <c r="C1039" i="13"/>
  <c r="D1039" i="13"/>
  <c r="I1039" i="13"/>
  <c r="B1039" i="13"/>
  <c r="G1039" i="13"/>
  <c r="D1122" i="16" l="1"/>
  <c r="I1122" i="16"/>
  <c r="C1122" i="16"/>
  <c r="H1122" i="16"/>
  <c r="B1122" i="16"/>
  <c r="G1122" i="16"/>
  <c r="E1039" i="13"/>
  <c r="P1039" i="13"/>
  <c r="Q1039" i="13"/>
  <c r="AB1038" i="13"/>
  <c r="J1039" i="13"/>
  <c r="L1039" i="13" s="1"/>
  <c r="F1039" i="13"/>
  <c r="F1122" i="16" l="1"/>
  <c r="J1122" i="16"/>
  <c r="L1122" i="16" s="1"/>
  <c r="E1122" i="16"/>
  <c r="K1122" i="16"/>
  <c r="Q1122" i="16"/>
  <c r="P1122" i="16"/>
  <c r="AB1121" i="16"/>
  <c r="K1039" i="13"/>
  <c r="M1122" i="16" l="1"/>
  <c r="N1122" i="16"/>
  <c r="O1122" i="16" s="1"/>
  <c r="M1039" i="13"/>
  <c r="N1039" i="13"/>
  <c r="O1039" i="13" s="1"/>
  <c r="X1122" i="16" l="1"/>
  <c r="V1122" i="16"/>
  <c r="W1122" i="16"/>
  <c r="Z1122" i="16" s="1"/>
  <c r="S1122" i="16"/>
  <c r="R1122" i="16"/>
  <c r="Y1122" i="16" s="1"/>
  <c r="T1122" i="16"/>
  <c r="V1039" i="13"/>
  <c r="X1039" i="13"/>
  <c r="W1039" i="13"/>
  <c r="S1039" i="13"/>
  <c r="T1039" i="13"/>
  <c r="R1039" i="13"/>
  <c r="Y1039" i="13" s="1"/>
  <c r="H1123" i="16" l="1"/>
  <c r="C1123" i="16"/>
  <c r="G1123" i="16"/>
  <c r="B1123" i="16"/>
  <c r="AA1122" i="16"/>
  <c r="AA1039" i="13"/>
  <c r="I1040" i="13" s="1"/>
  <c r="D1040" i="13"/>
  <c r="Z1039" i="13"/>
  <c r="B1040" i="13"/>
  <c r="G1040" i="13"/>
  <c r="E1123" i="16" l="1"/>
  <c r="F1123" i="16"/>
  <c r="I1123" i="16"/>
  <c r="D1123" i="16"/>
  <c r="H1040" i="13"/>
  <c r="J1040" i="13" s="1"/>
  <c r="C1040" i="13"/>
  <c r="P1040" i="13"/>
  <c r="Q1040" i="13"/>
  <c r="AB1039" i="13"/>
  <c r="Q1123" i="16" l="1"/>
  <c r="P1123" i="16"/>
  <c r="AB1122" i="16"/>
  <c r="J1123" i="16"/>
  <c r="L1123" i="16" s="1"/>
  <c r="L1040" i="13"/>
  <c r="K1040" i="13"/>
  <c r="E1040" i="13"/>
  <c r="F1040" i="13"/>
  <c r="K1123" i="16" l="1"/>
  <c r="N1040" i="13"/>
  <c r="O1040" i="13" s="1"/>
  <c r="M1040" i="13"/>
  <c r="N1123" i="16" l="1"/>
  <c r="O1123" i="16" s="1"/>
  <c r="M1123" i="16"/>
  <c r="R1040" i="13"/>
  <c r="S1040" i="13"/>
  <c r="T1040" i="13"/>
  <c r="W1040" i="13"/>
  <c r="V1040" i="13"/>
  <c r="Y1040" i="13" s="1"/>
  <c r="X1040" i="13"/>
  <c r="T1123" i="16" l="1"/>
  <c r="R1123" i="16"/>
  <c r="S1123" i="16"/>
  <c r="V1123" i="16"/>
  <c r="X1123" i="16"/>
  <c r="AA1123" i="16" s="1"/>
  <c r="W1123" i="16"/>
  <c r="Z1123" i="16" s="1"/>
  <c r="AA1040" i="13"/>
  <c r="Z1040" i="13"/>
  <c r="G1041" i="13"/>
  <c r="B1041" i="13"/>
  <c r="Y1123" i="16" l="1"/>
  <c r="H1124" i="16"/>
  <c r="C1124" i="16"/>
  <c r="I1124" i="16"/>
  <c r="D1124" i="16"/>
  <c r="H1041" i="13"/>
  <c r="C1041" i="13"/>
  <c r="I1041" i="13"/>
  <c r="D1041" i="13"/>
  <c r="P1124" i="16" l="1"/>
  <c r="Q1124" i="16"/>
  <c r="AB1123" i="16"/>
  <c r="B1124" i="16"/>
  <c r="G1124" i="16"/>
  <c r="F1041" i="13"/>
  <c r="P1041" i="13"/>
  <c r="Q1041" i="13"/>
  <c r="AB1040" i="13"/>
  <c r="J1041" i="13"/>
  <c r="L1041" i="13" s="1"/>
  <c r="E1041" i="13"/>
  <c r="J1124" i="16" l="1"/>
  <c r="E1124" i="16"/>
  <c r="F1124" i="16"/>
  <c r="K1041" i="13"/>
  <c r="L1124" i="16" l="1"/>
  <c r="K1124" i="16"/>
  <c r="M1041" i="13"/>
  <c r="N1041" i="13"/>
  <c r="O1041" i="13" s="1"/>
  <c r="N1124" i="16" l="1"/>
  <c r="O1124" i="16" s="1"/>
  <c r="M1124" i="16"/>
  <c r="W1041" i="13"/>
  <c r="V1041" i="13"/>
  <c r="X1041" i="13"/>
  <c r="R1041" i="13"/>
  <c r="S1041" i="13"/>
  <c r="Z1041" i="13" s="1"/>
  <c r="T1041" i="13"/>
  <c r="AA1041" i="13" s="1"/>
  <c r="S1124" i="16" l="1"/>
  <c r="T1124" i="16"/>
  <c r="R1124" i="16"/>
  <c r="V1124" i="16"/>
  <c r="Y1124" i="16" s="1"/>
  <c r="W1124" i="16"/>
  <c r="Z1124" i="16" s="1"/>
  <c r="X1124" i="16"/>
  <c r="AA1124" i="16" s="1"/>
  <c r="Y1041" i="13"/>
  <c r="I1042" i="13"/>
  <c r="D1042" i="13"/>
  <c r="H1042" i="13"/>
  <c r="C1042" i="13"/>
  <c r="G1125" i="16" l="1"/>
  <c r="B1125" i="16"/>
  <c r="I1125" i="16"/>
  <c r="D1125" i="16"/>
  <c r="C1125" i="16"/>
  <c r="H1125" i="16"/>
  <c r="Q1042" i="13"/>
  <c r="P1042" i="13"/>
  <c r="AB1041" i="13"/>
  <c r="G1042" i="13"/>
  <c r="J1042" i="13" s="1"/>
  <c r="L1042" i="13" s="1"/>
  <c r="B1042" i="13"/>
  <c r="F1042" i="13" s="1"/>
  <c r="Q1125" i="16" l="1"/>
  <c r="P1125" i="16"/>
  <c r="AB1124" i="16"/>
  <c r="E1125" i="16"/>
  <c r="F1125" i="16"/>
  <c r="J1125" i="16"/>
  <c r="L1125" i="16" s="1"/>
  <c r="K1042" i="13"/>
  <c r="E1042" i="13"/>
  <c r="K1125" i="16" l="1"/>
  <c r="N1042" i="13"/>
  <c r="O1042" i="13" s="1"/>
  <c r="M1042" i="13"/>
  <c r="N1125" i="16" l="1"/>
  <c r="O1125" i="16" s="1"/>
  <c r="M1125" i="16"/>
  <c r="X1042" i="13"/>
  <c r="W1042" i="13"/>
  <c r="V1042" i="13"/>
  <c r="S1042" i="13"/>
  <c r="T1042" i="13"/>
  <c r="AA1042" i="13" s="1"/>
  <c r="R1042" i="13"/>
  <c r="Y1042" i="13" s="1"/>
  <c r="T1125" i="16" l="1"/>
  <c r="S1125" i="16"/>
  <c r="R1125" i="16"/>
  <c r="W1125" i="16"/>
  <c r="X1125" i="16"/>
  <c r="AA1125" i="16" s="1"/>
  <c r="V1125" i="16"/>
  <c r="Y1125" i="16" s="1"/>
  <c r="Z1042" i="13"/>
  <c r="G1043" i="13"/>
  <c r="B1043" i="13"/>
  <c r="D1043" i="13"/>
  <c r="I1043" i="13"/>
  <c r="Z1125" i="16" l="1"/>
  <c r="G1126" i="16"/>
  <c r="B1126" i="16"/>
  <c r="I1126" i="16"/>
  <c r="D1126" i="16"/>
  <c r="Q1043" i="13"/>
  <c r="P1043" i="13"/>
  <c r="AB1042" i="13"/>
  <c r="H1043" i="13"/>
  <c r="J1043" i="13" s="1"/>
  <c r="L1043" i="13" s="1"/>
  <c r="C1043" i="13"/>
  <c r="E1043" i="13" s="1"/>
  <c r="Q1126" i="16" l="1"/>
  <c r="P1126" i="16"/>
  <c r="AB1125" i="16"/>
  <c r="H1126" i="16"/>
  <c r="C1126" i="16"/>
  <c r="E1126" i="16" s="1"/>
  <c r="K1043" i="13"/>
  <c r="F1043" i="13"/>
  <c r="J1126" i="16" l="1"/>
  <c r="F1126" i="16"/>
  <c r="M1043" i="13"/>
  <c r="N1043" i="13"/>
  <c r="O1043" i="13" s="1"/>
  <c r="L1126" i="16" l="1"/>
  <c r="K1126" i="16"/>
  <c r="V1043" i="13"/>
  <c r="W1043" i="13"/>
  <c r="X1043" i="13"/>
  <c r="S1043" i="13"/>
  <c r="T1043" i="13"/>
  <c r="AA1043" i="13" s="1"/>
  <c r="R1043" i="13"/>
  <c r="N1126" i="16" l="1"/>
  <c r="O1126" i="16" s="1"/>
  <c r="M1126" i="16"/>
  <c r="I1044" i="13"/>
  <c r="D1044" i="13"/>
  <c r="Z1043" i="13"/>
  <c r="Y1043" i="13"/>
  <c r="R1126" i="16" l="1"/>
  <c r="S1126" i="16"/>
  <c r="T1126" i="16"/>
  <c r="X1126" i="16"/>
  <c r="AA1126" i="16" s="1"/>
  <c r="V1126" i="16"/>
  <c r="Y1126" i="16" s="1"/>
  <c r="W1126" i="16"/>
  <c r="Z1126" i="16" s="1"/>
  <c r="G1044" i="13"/>
  <c r="B1044" i="13"/>
  <c r="H1044" i="13"/>
  <c r="C1044" i="13"/>
  <c r="P1044" i="13"/>
  <c r="Q1044" i="13"/>
  <c r="AB1043" i="13"/>
  <c r="I1127" i="16" l="1"/>
  <c r="D1127" i="16"/>
  <c r="H1127" i="16"/>
  <c r="C1127" i="16"/>
  <c r="G1127" i="16"/>
  <c r="B1127" i="16"/>
  <c r="F1044" i="13"/>
  <c r="E1044" i="13"/>
  <c r="J1044" i="13"/>
  <c r="F1127" i="16" l="1"/>
  <c r="Q1127" i="16"/>
  <c r="P1127" i="16"/>
  <c r="AB1126" i="16"/>
  <c r="E1127" i="16"/>
  <c r="J1127" i="16"/>
  <c r="L1127" i="16" s="1"/>
  <c r="L1044" i="13"/>
  <c r="K1044" i="13"/>
  <c r="K1127" i="16" l="1"/>
  <c r="N1044" i="13"/>
  <c r="O1044" i="13" s="1"/>
  <c r="M1044" i="13"/>
  <c r="N1127" i="16" l="1"/>
  <c r="O1127" i="16" s="1"/>
  <c r="M1127" i="16"/>
  <c r="X1044" i="13"/>
  <c r="V1044" i="13"/>
  <c r="W1044" i="13"/>
  <c r="S1044" i="13"/>
  <c r="T1044" i="13"/>
  <c r="AA1044" i="13" s="1"/>
  <c r="R1044" i="13"/>
  <c r="T1127" i="16" l="1"/>
  <c r="S1127" i="16"/>
  <c r="R1127" i="16"/>
  <c r="W1127" i="16"/>
  <c r="Z1127" i="16" s="1"/>
  <c r="V1127" i="16"/>
  <c r="X1127" i="16"/>
  <c r="AA1127" i="16" s="1"/>
  <c r="Y1044" i="13"/>
  <c r="G1045" i="13" s="1"/>
  <c r="Z1044" i="13"/>
  <c r="I1045" i="13"/>
  <c r="D1045" i="13"/>
  <c r="B1045" i="13" l="1"/>
  <c r="C1128" i="16"/>
  <c r="H1128" i="16"/>
  <c r="D1128" i="16"/>
  <c r="I1128" i="16"/>
  <c r="Y1127" i="16"/>
  <c r="Q1045" i="13"/>
  <c r="P1045" i="13"/>
  <c r="AB1044" i="13"/>
  <c r="H1045" i="13"/>
  <c r="J1045" i="13" s="1"/>
  <c r="C1045" i="13"/>
  <c r="Q1128" i="16" l="1"/>
  <c r="P1128" i="16"/>
  <c r="AB1127" i="16"/>
  <c r="B1128" i="16"/>
  <c r="F1128" i="16" s="1"/>
  <c r="G1128" i="16"/>
  <c r="L1045" i="13"/>
  <c r="K1045" i="13"/>
  <c r="F1045" i="13"/>
  <c r="E1045" i="13"/>
  <c r="J1128" i="16" l="1"/>
  <c r="E1128" i="16"/>
  <c r="M1045" i="13"/>
  <c r="N1045" i="13"/>
  <c r="O1045" i="13" s="1"/>
  <c r="L1128" i="16" l="1"/>
  <c r="K1128" i="16"/>
  <c r="W1045" i="13"/>
  <c r="X1045" i="13"/>
  <c r="V1045" i="13"/>
  <c r="R1045" i="13"/>
  <c r="S1045" i="13"/>
  <c r="T1045" i="13"/>
  <c r="AA1045" i="13" l="1"/>
  <c r="M1128" i="16"/>
  <c r="N1128" i="16"/>
  <c r="O1128" i="16" s="1"/>
  <c r="Z1045" i="13"/>
  <c r="Y1045" i="13"/>
  <c r="D1046" i="13"/>
  <c r="I1046" i="13"/>
  <c r="W1128" i="16" l="1"/>
  <c r="V1128" i="16"/>
  <c r="X1128" i="16"/>
  <c r="AA1128" i="16" s="1"/>
  <c r="T1128" i="16"/>
  <c r="R1128" i="16"/>
  <c r="S1128" i="16"/>
  <c r="Q1046" i="13"/>
  <c r="P1046" i="13"/>
  <c r="AB1045" i="13"/>
  <c r="G1046" i="13"/>
  <c r="B1046" i="13"/>
  <c r="H1046" i="13"/>
  <c r="C1046" i="13"/>
  <c r="Y1128" i="16" l="1"/>
  <c r="I1129" i="16"/>
  <c r="D1129" i="16"/>
  <c r="G1129" i="16"/>
  <c r="B1129" i="16"/>
  <c r="Z1128" i="16"/>
  <c r="E1046" i="13"/>
  <c r="J1046" i="13"/>
  <c r="F1046" i="13"/>
  <c r="Q1129" i="16" l="1"/>
  <c r="P1129" i="16"/>
  <c r="AB1128" i="16"/>
  <c r="H1129" i="16"/>
  <c r="C1129" i="16"/>
  <c r="L1046" i="13"/>
  <c r="K1046" i="13"/>
  <c r="F1129" i="16" l="1"/>
  <c r="J1129" i="16"/>
  <c r="E1129" i="16"/>
  <c r="N1046" i="13"/>
  <c r="O1046" i="13" s="1"/>
  <c r="M1046" i="13"/>
  <c r="L1129" i="16" l="1"/>
  <c r="K1129" i="16"/>
  <c r="S1046" i="13"/>
  <c r="T1046" i="13"/>
  <c r="R1046" i="13"/>
  <c r="V1046" i="13"/>
  <c r="W1046" i="13"/>
  <c r="Z1046" i="13" s="1"/>
  <c r="X1046" i="13"/>
  <c r="M1129" i="16" l="1"/>
  <c r="N1129" i="16"/>
  <c r="O1129" i="16" s="1"/>
  <c r="Y1046" i="13"/>
  <c r="AA1046" i="13"/>
  <c r="H1047" i="13"/>
  <c r="C1047" i="13"/>
  <c r="V1129" i="16" l="1"/>
  <c r="W1129" i="16"/>
  <c r="X1129" i="16"/>
  <c r="AA1129" i="16" s="1"/>
  <c r="T1129" i="16"/>
  <c r="R1129" i="16"/>
  <c r="S1129" i="16"/>
  <c r="I1047" i="13"/>
  <c r="D1047" i="13"/>
  <c r="G1047" i="13"/>
  <c r="B1047" i="13"/>
  <c r="Z1129" i="16" l="1"/>
  <c r="I1130" i="16"/>
  <c r="D1130" i="16"/>
  <c r="C1130" i="16"/>
  <c r="H1130" i="16"/>
  <c r="Y1129" i="16"/>
  <c r="Q1047" i="13"/>
  <c r="P1047" i="13"/>
  <c r="AB1046" i="13"/>
  <c r="J1047" i="13"/>
  <c r="L1047" i="13" s="1"/>
  <c r="E1047" i="13"/>
  <c r="F1047" i="13"/>
  <c r="P1130" i="16" l="1"/>
  <c r="Q1130" i="16"/>
  <c r="AB1129" i="16"/>
  <c r="B1130" i="16"/>
  <c r="G1130" i="16"/>
  <c r="K1047" i="13"/>
  <c r="J1130" i="16" l="1"/>
  <c r="E1130" i="16"/>
  <c r="F1130" i="16"/>
  <c r="M1047" i="13"/>
  <c r="N1047" i="13"/>
  <c r="O1047" i="13" s="1"/>
  <c r="L1130" i="16" l="1"/>
  <c r="K1130" i="16"/>
  <c r="W1047" i="13"/>
  <c r="V1047" i="13"/>
  <c r="X1047" i="13"/>
  <c r="S1047" i="13"/>
  <c r="R1047" i="13"/>
  <c r="T1047" i="13"/>
  <c r="AA1047" i="13" s="1"/>
  <c r="N1130" i="16" l="1"/>
  <c r="O1130" i="16" s="1"/>
  <c r="M1130" i="16"/>
  <c r="Z1047" i="13"/>
  <c r="C1048" i="13"/>
  <c r="H1048" i="13"/>
  <c r="I1048" i="13"/>
  <c r="D1048" i="13"/>
  <c r="Y1047" i="13"/>
  <c r="T1130" i="16" l="1"/>
  <c r="R1130" i="16"/>
  <c r="S1130" i="16"/>
  <c r="Z1130" i="16" s="1"/>
  <c r="X1130" i="16"/>
  <c r="W1130" i="16"/>
  <c r="V1130" i="16"/>
  <c r="P1048" i="13"/>
  <c r="Q1048" i="13"/>
  <c r="AB1047" i="13"/>
  <c r="G1048" i="13"/>
  <c r="B1048" i="13"/>
  <c r="F1048" i="13" s="1"/>
  <c r="H1131" i="16" l="1"/>
  <c r="C1131" i="16"/>
  <c r="Y1130" i="16"/>
  <c r="AA1130" i="16"/>
  <c r="J1048" i="13"/>
  <c r="E1048" i="13"/>
  <c r="D1131" i="16" l="1"/>
  <c r="I1131" i="16"/>
  <c r="G1131" i="16"/>
  <c r="B1131" i="16"/>
  <c r="F1131" i="16" s="1"/>
  <c r="L1048" i="13"/>
  <c r="K1048" i="13"/>
  <c r="E1131" i="16" l="1"/>
  <c r="J1131" i="16"/>
  <c r="L1131" i="16" s="1"/>
  <c r="P1131" i="16"/>
  <c r="Q1131" i="16"/>
  <c r="AB1130" i="16"/>
  <c r="N1048" i="13"/>
  <c r="O1048" i="13" s="1"/>
  <c r="M1048" i="13"/>
  <c r="K1131" i="16" l="1"/>
  <c r="M1131" i="16"/>
  <c r="N1131" i="16"/>
  <c r="O1131" i="16" s="1"/>
  <c r="X1048" i="13"/>
  <c r="W1048" i="13"/>
  <c r="V1048" i="13"/>
  <c r="S1048" i="13"/>
  <c r="T1048" i="13"/>
  <c r="R1048" i="13"/>
  <c r="Y1048" i="13" l="1"/>
  <c r="V1131" i="16"/>
  <c r="X1131" i="16"/>
  <c r="AA1131" i="16" s="1"/>
  <c r="W1131" i="16"/>
  <c r="Z1131" i="16" s="1"/>
  <c r="T1131" i="16"/>
  <c r="R1131" i="16"/>
  <c r="S1131" i="16"/>
  <c r="G1049" i="13"/>
  <c r="B1049" i="13"/>
  <c r="Z1048" i="13"/>
  <c r="AA1048" i="13"/>
  <c r="H1132" i="16" l="1"/>
  <c r="C1132" i="16"/>
  <c r="D1132" i="16"/>
  <c r="I1132" i="16"/>
  <c r="Y1131" i="16"/>
  <c r="D1049" i="13"/>
  <c r="I1049" i="13"/>
  <c r="H1049" i="13"/>
  <c r="J1049" i="13" s="1"/>
  <c r="L1049" i="13" s="1"/>
  <c r="C1049" i="13"/>
  <c r="Q1132" i="16" l="1"/>
  <c r="P1132" i="16"/>
  <c r="AB1131" i="16"/>
  <c r="G1132" i="16"/>
  <c r="B1132" i="16"/>
  <c r="F1132" i="16" s="1"/>
  <c r="F1049" i="13"/>
  <c r="E1049" i="13"/>
  <c r="Q1049" i="13"/>
  <c r="P1049" i="13"/>
  <c r="K1049" i="13"/>
  <c r="AB1048" i="13"/>
  <c r="E1132" i="16" l="1"/>
  <c r="J1132" i="16"/>
  <c r="M1049" i="13"/>
  <c r="N1049" i="13"/>
  <c r="O1049" i="13" s="1"/>
  <c r="L1132" i="16" l="1"/>
  <c r="K1132" i="16"/>
  <c r="W1049" i="13"/>
  <c r="V1049" i="13"/>
  <c r="X1049" i="13"/>
  <c r="R1049" i="13"/>
  <c r="T1049" i="13"/>
  <c r="S1049" i="13"/>
  <c r="Z1049" i="13" s="1"/>
  <c r="Y1049" i="13" l="1"/>
  <c r="N1132" i="16"/>
  <c r="O1132" i="16" s="1"/>
  <c r="M1132" i="16"/>
  <c r="B1050" i="13"/>
  <c r="G1050" i="13"/>
  <c r="H1050" i="13"/>
  <c r="C1050" i="13"/>
  <c r="AA1049" i="13"/>
  <c r="F1050" i="13" l="1"/>
  <c r="R1132" i="16"/>
  <c r="S1132" i="16"/>
  <c r="T1132" i="16"/>
  <c r="X1132" i="16"/>
  <c r="AA1132" i="16" s="1"/>
  <c r="W1132" i="16"/>
  <c r="V1132" i="16"/>
  <c r="Y1132" i="16" s="1"/>
  <c r="I1050" i="13"/>
  <c r="J1050" i="13" s="1"/>
  <c r="L1050" i="13" s="1"/>
  <c r="D1050" i="13"/>
  <c r="E1050" i="13"/>
  <c r="I1133" i="16" l="1"/>
  <c r="D1133" i="16"/>
  <c r="B1133" i="16"/>
  <c r="G1133" i="16"/>
  <c r="Z1132" i="16"/>
  <c r="Q1050" i="13"/>
  <c r="P1050" i="13"/>
  <c r="K1050" i="13"/>
  <c r="AB1049" i="13"/>
  <c r="Q1133" i="16" l="1"/>
  <c r="P1133" i="16"/>
  <c r="AB1132" i="16"/>
  <c r="C1133" i="16"/>
  <c r="H1133" i="16"/>
  <c r="N1050" i="13"/>
  <c r="O1050" i="13" s="1"/>
  <c r="M1050" i="13"/>
  <c r="F1133" i="16" l="1"/>
  <c r="E1133" i="16"/>
  <c r="J1133" i="16"/>
  <c r="W1050" i="13"/>
  <c r="X1050" i="13"/>
  <c r="V1050" i="13"/>
  <c r="S1050" i="13"/>
  <c r="T1050" i="13"/>
  <c r="R1050" i="13"/>
  <c r="Y1050" i="13" s="1"/>
  <c r="L1133" i="16" l="1"/>
  <c r="K1133" i="16"/>
  <c r="AA1050" i="13"/>
  <c r="I1051" i="13" s="1"/>
  <c r="D1051" i="13"/>
  <c r="Z1050" i="13"/>
  <c r="G1051" i="13"/>
  <c r="B1051" i="13"/>
  <c r="N1133" i="16" l="1"/>
  <c r="O1133" i="16" s="1"/>
  <c r="M1133" i="16"/>
  <c r="C1051" i="13"/>
  <c r="F1051" i="13" s="1"/>
  <c r="H1051" i="13"/>
  <c r="J1051" i="13" s="1"/>
  <c r="Q1051" i="13"/>
  <c r="P1051" i="13"/>
  <c r="AB1050" i="13"/>
  <c r="S1133" i="16" l="1"/>
  <c r="R1133" i="16"/>
  <c r="T1133" i="16"/>
  <c r="W1133" i="16"/>
  <c r="V1133" i="16"/>
  <c r="Y1133" i="16" s="1"/>
  <c r="X1133" i="16"/>
  <c r="AA1133" i="16" s="1"/>
  <c r="L1051" i="13"/>
  <c r="K1051" i="13"/>
  <c r="N1051" i="13" s="1"/>
  <c r="O1051" i="13" s="1"/>
  <c r="E1051" i="13"/>
  <c r="I1134" i="16" l="1"/>
  <c r="D1134" i="16"/>
  <c r="G1134" i="16"/>
  <c r="B1134" i="16"/>
  <c r="Z1133" i="16"/>
  <c r="M1051" i="13"/>
  <c r="V1051" i="13"/>
  <c r="W1051" i="13"/>
  <c r="X1051" i="13"/>
  <c r="T1051" i="13"/>
  <c r="R1051" i="13"/>
  <c r="Y1051" i="13" s="1"/>
  <c r="S1051" i="13"/>
  <c r="Z1051" i="13" l="1"/>
  <c r="Q1134" i="16"/>
  <c r="P1134" i="16"/>
  <c r="AB1133" i="16"/>
  <c r="H1134" i="16"/>
  <c r="C1134" i="16"/>
  <c r="AA1051" i="13"/>
  <c r="I1052" i="13" s="1"/>
  <c r="D1052" i="13"/>
  <c r="C1052" i="13"/>
  <c r="H1052" i="13"/>
  <c r="G1052" i="13"/>
  <c r="B1052" i="13"/>
  <c r="F1134" i="16" l="1"/>
  <c r="J1134" i="16"/>
  <c r="E1134" i="16"/>
  <c r="J1052" i="13"/>
  <c r="L1052" i="13" s="1"/>
  <c r="F1052" i="13"/>
  <c r="E1052" i="13"/>
  <c r="P1052" i="13"/>
  <c r="Q1052" i="13"/>
  <c r="AB1051" i="13"/>
  <c r="K1052" i="13" l="1"/>
  <c r="L1134" i="16"/>
  <c r="K1134" i="16"/>
  <c r="N1052" i="13"/>
  <c r="O1052" i="13" s="1"/>
  <c r="M1052" i="13"/>
  <c r="M1134" i="16" l="1"/>
  <c r="N1134" i="16"/>
  <c r="O1134" i="16" s="1"/>
  <c r="T1052" i="13"/>
  <c r="R1052" i="13"/>
  <c r="S1052" i="13"/>
  <c r="V1052" i="13"/>
  <c r="W1052" i="13"/>
  <c r="X1052" i="13"/>
  <c r="AA1052" i="13" s="1"/>
  <c r="Z1052" i="13" l="1"/>
  <c r="X1134" i="16"/>
  <c r="W1134" i="16"/>
  <c r="Z1134" i="16" s="1"/>
  <c r="V1134" i="16"/>
  <c r="Y1134" i="16" s="1"/>
  <c r="S1134" i="16"/>
  <c r="R1134" i="16"/>
  <c r="T1134" i="16"/>
  <c r="AA1134" i="16" s="1"/>
  <c r="Y1052" i="13"/>
  <c r="G1053" i="13" s="1"/>
  <c r="H1053" i="13"/>
  <c r="C1053" i="13"/>
  <c r="B1053" i="13"/>
  <c r="I1053" i="13"/>
  <c r="D1053" i="13"/>
  <c r="B1135" i="16" l="1"/>
  <c r="G1135" i="16"/>
  <c r="H1135" i="16"/>
  <c r="C1135" i="16"/>
  <c r="I1135" i="16"/>
  <c r="D1135" i="16"/>
  <c r="P1053" i="13"/>
  <c r="Q1053" i="13"/>
  <c r="AB1052" i="13"/>
  <c r="E1053" i="13"/>
  <c r="F1053" i="13"/>
  <c r="J1053" i="13"/>
  <c r="L1053" i="13" s="1"/>
  <c r="F1135" i="16" l="1"/>
  <c r="P1135" i="16"/>
  <c r="Q1135" i="16"/>
  <c r="K1135" i="16"/>
  <c r="AB1134" i="16"/>
  <c r="J1135" i="16"/>
  <c r="L1135" i="16" s="1"/>
  <c r="E1135" i="16"/>
  <c r="K1053" i="13"/>
  <c r="N1135" i="16" l="1"/>
  <c r="O1135" i="16" s="1"/>
  <c r="M1135" i="16"/>
  <c r="M1053" i="13"/>
  <c r="N1053" i="13"/>
  <c r="O1053" i="13" s="1"/>
  <c r="T1135" i="16" l="1"/>
  <c r="R1135" i="16"/>
  <c r="S1135" i="16"/>
  <c r="X1135" i="16"/>
  <c r="AA1135" i="16" s="1"/>
  <c r="W1135" i="16"/>
  <c r="V1135" i="16"/>
  <c r="W1053" i="13"/>
  <c r="V1053" i="13"/>
  <c r="X1053" i="13"/>
  <c r="T1053" i="13"/>
  <c r="S1053" i="13"/>
  <c r="Z1053" i="13" s="1"/>
  <c r="R1053" i="13"/>
  <c r="Y1053" i="13" l="1"/>
  <c r="Z1135" i="16"/>
  <c r="D1136" i="16"/>
  <c r="I1136" i="16"/>
  <c r="Y1135" i="16"/>
  <c r="C1136" i="16"/>
  <c r="H1136" i="16"/>
  <c r="AA1053" i="13"/>
  <c r="B1054" i="13"/>
  <c r="G1054" i="13"/>
  <c r="H1054" i="13"/>
  <c r="C1054" i="13"/>
  <c r="G1136" i="16" l="1"/>
  <c r="B1136" i="16"/>
  <c r="P1136" i="16"/>
  <c r="Q1136" i="16"/>
  <c r="AB1135" i="16"/>
  <c r="E1054" i="13"/>
  <c r="F1054" i="13"/>
  <c r="D1054" i="13"/>
  <c r="I1054" i="13"/>
  <c r="J1054" i="13" s="1"/>
  <c r="L1054" i="13" s="1"/>
  <c r="E1136" i="16" l="1"/>
  <c r="J1136" i="16"/>
  <c r="F1136" i="16"/>
  <c r="Q1054" i="13"/>
  <c r="P1054" i="13"/>
  <c r="K1054" i="13"/>
  <c r="AB1053" i="13"/>
  <c r="L1136" i="16" l="1"/>
  <c r="K1136" i="16"/>
  <c r="N1054" i="13"/>
  <c r="O1054" i="13" s="1"/>
  <c r="M1054" i="13"/>
  <c r="M1136" i="16" l="1"/>
  <c r="N1136" i="16"/>
  <c r="O1136" i="16" s="1"/>
  <c r="X1054" i="13"/>
  <c r="W1054" i="13"/>
  <c r="V1054" i="13"/>
  <c r="S1054" i="13"/>
  <c r="R1054" i="13"/>
  <c r="Y1054" i="13" s="1"/>
  <c r="T1054" i="13"/>
  <c r="AA1054" i="13" s="1"/>
  <c r="X1136" i="16" l="1"/>
  <c r="W1136" i="16"/>
  <c r="V1136" i="16"/>
  <c r="T1136" i="16"/>
  <c r="S1136" i="16"/>
  <c r="R1136" i="16"/>
  <c r="Z1054" i="13"/>
  <c r="I1055" i="13"/>
  <c r="D1055" i="13"/>
  <c r="B1055" i="13"/>
  <c r="G1055" i="13"/>
  <c r="AA1136" i="16" l="1"/>
  <c r="Y1136" i="16"/>
  <c r="Z1136" i="16"/>
  <c r="I1137" i="16"/>
  <c r="D1137" i="16"/>
  <c r="AB1054" i="13"/>
  <c r="P1055" i="13"/>
  <c r="Q1055" i="13"/>
  <c r="H1055" i="13"/>
  <c r="C1055" i="13"/>
  <c r="F1055" i="13" s="1"/>
  <c r="P1137" i="16" l="1"/>
  <c r="Q1137" i="16"/>
  <c r="AB1136" i="16"/>
  <c r="C1137" i="16"/>
  <c r="H1137" i="16"/>
  <c r="G1137" i="16"/>
  <c r="B1137" i="16"/>
  <c r="J1055" i="13"/>
  <c r="E1055" i="13"/>
  <c r="F1137" i="16" l="1"/>
  <c r="E1137" i="16"/>
  <c r="J1137" i="16"/>
  <c r="L1055" i="13"/>
  <c r="K1055" i="13"/>
  <c r="L1137" i="16" l="1"/>
  <c r="K1137" i="16"/>
  <c r="M1055" i="13"/>
  <c r="N1055" i="13"/>
  <c r="O1055" i="13" s="1"/>
  <c r="N1137" i="16" l="1"/>
  <c r="O1137" i="16" s="1"/>
  <c r="M1137" i="16"/>
  <c r="W1055" i="13"/>
  <c r="X1055" i="13"/>
  <c r="V1055" i="13"/>
  <c r="S1055" i="13"/>
  <c r="R1055" i="13"/>
  <c r="T1055" i="13"/>
  <c r="R1137" i="16" l="1"/>
  <c r="T1137" i="16"/>
  <c r="S1137" i="16"/>
  <c r="Z1137" i="16" s="1"/>
  <c r="X1137" i="16"/>
  <c r="AA1137" i="16" s="1"/>
  <c r="W1137" i="16"/>
  <c r="V1137" i="16"/>
  <c r="Y1137" i="16" s="1"/>
  <c r="Z1055" i="13"/>
  <c r="H1056" i="13" s="1"/>
  <c r="C1056" i="13"/>
  <c r="AA1055" i="13"/>
  <c r="Y1055" i="13"/>
  <c r="I1138" i="16" l="1"/>
  <c r="D1138" i="16"/>
  <c r="C1138" i="16"/>
  <c r="H1138" i="16"/>
  <c r="G1138" i="16"/>
  <c r="B1138" i="16"/>
  <c r="B1056" i="13"/>
  <c r="G1056" i="13"/>
  <c r="I1056" i="13"/>
  <c r="D1056" i="13"/>
  <c r="F1138" i="16" l="1"/>
  <c r="E1138" i="16"/>
  <c r="P1138" i="16"/>
  <c r="Q1138" i="16"/>
  <c r="AB1137" i="16"/>
  <c r="J1138" i="16"/>
  <c r="L1138" i="16" s="1"/>
  <c r="J1056" i="13"/>
  <c r="L1056" i="13" s="1"/>
  <c r="F1056" i="13"/>
  <c r="E1056" i="13"/>
  <c r="Q1056" i="13"/>
  <c r="P1056" i="13"/>
  <c r="K1056" i="13"/>
  <c r="AB1055" i="13"/>
  <c r="K1138" i="16" l="1"/>
  <c r="N1056" i="13"/>
  <c r="O1056" i="13" s="1"/>
  <c r="M1056" i="13"/>
  <c r="N1138" i="16" l="1"/>
  <c r="O1138" i="16" s="1"/>
  <c r="M1138" i="16"/>
  <c r="W1056" i="13"/>
  <c r="V1056" i="13"/>
  <c r="X1056" i="13"/>
  <c r="T1056" i="13"/>
  <c r="R1056" i="13"/>
  <c r="S1056" i="13"/>
  <c r="Z1056" i="13" s="1"/>
  <c r="S1138" i="16" l="1"/>
  <c r="T1138" i="16"/>
  <c r="R1138" i="16"/>
  <c r="W1138" i="16"/>
  <c r="Z1138" i="16" s="1"/>
  <c r="V1138" i="16"/>
  <c r="X1138" i="16"/>
  <c r="AA1138" i="16" s="1"/>
  <c r="AA1056" i="13"/>
  <c r="C1057" i="13"/>
  <c r="H1057" i="13"/>
  <c r="Y1056" i="13"/>
  <c r="Y1138" i="16" l="1"/>
  <c r="H1139" i="16"/>
  <c r="C1139" i="16"/>
  <c r="D1139" i="16"/>
  <c r="I1139" i="16"/>
  <c r="B1139" i="16"/>
  <c r="G1139" i="16"/>
  <c r="B1057" i="13"/>
  <c r="F1057" i="13" s="1"/>
  <c r="G1057" i="13"/>
  <c r="D1057" i="13"/>
  <c r="I1057" i="13"/>
  <c r="Q1139" i="16" l="1"/>
  <c r="P1139" i="16"/>
  <c r="AB1138" i="16"/>
  <c r="J1139" i="16"/>
  <c r="L1139" i="16" s="1"/>
  <c r="F1139" i="16"/>
  <c r="E1139" i="16"/>
  <c r="J1057" i="13"/>
  <c r="L1057" i="13" s="1"/>
  <c r="P1057" i="13"/>
  <c r="Q1057" i="13"/>
  <c r="AB1056" i="13"/>
  <c r="E1057" i="13"/>
  <c r="K1139" i="16" l="1"/>
  <c r="K1057" i="13"/>
  <c r="M1057" i="13" s="1"/>
  <c r="N1057" i="13"/>
  <c r="O1057" i="13" s="1"/>
  <c r="N1139" i="16" l="1"/>
  <c r="O1139" i="16" s="1"/>
  <c r="M1139" i="16"/>
  <c r="V1057" i="13"/>
  <c r="X1057" i="13"/>
  <c r="W1057" i="13"/>
  <c r="T1057" i="13"/>
  <c r="S1057" i="13"/>
  <c r="R1057" i="13"/>
  <c r="Z1057" i="13" l="1"/>
  <c r="R1139" i="16"/>
  <c r="S1139" i="16"/>
  <c r="T1139" i="16"/>
  <c r="V1139" i="16"/>
  <c r="Y1139" i="16" s="1"/>
  <c r="W1139" i="16"/>
  <c r="X1139" i="16"/>
  <c r="H1058" i="13"/>
  <c r="C1058" i="13"/>
  <c r="AA1057" i="13"/>
  <c r="Y1057" i="13"/>
  <c r="G1140" i="16" l="1"/>
  <c r="B1140" i="16"/>
  <c r="AA1139" i="16"/>
  <c r="Z1139" i="16"/>
  <c r="G1058" i="13"/>
  <c r="B1058" i="13"/>
  <c r="F1058" i="13" s="1"/>
  <c r="I1058" i="13"/>
  <c r="D1058" i="13"/>
  <c r="H1140" i="16" l="1"/>
  <c r="C1140" i="16"/>
  <c r="I1140" i="16"/>
  <c r="D1140" i="16"/>
  <c r="Q1058" i="13"/>
  <c r="P1058" i="13"/>
  <c r="AB1057" i="13"/>
  <c r="E1058" i="13"/>
  <c r="J1058" i="13"/>
  <c r="L1058" i="13" s="1"/>
  <c r="F1140" i="16" l="1"/>
  <c r="J1140" i="16"/>
  <c r="L1140" i="16" s="1"/>
  <c r="Q1140" i="16"/>
  <c r="K1140" i="16"/>
  <c r="P1140" i="16"/>
  <c r="AB1139" i="16"/>
  <c r="E1140" i="16"/>
  <c r="K1058" i="13"/>
  <c r="M1140" i="16" l="1"/>
  <c r="N1140" i="16"/>
  <c r="O1140" i="16" s="1"/>
  <c r="N1058" i="13"/>
  <c r="O1058" i="13" s="1"/>
  <c r="M1058" i="13"/>
  <c r="X1140" i="16" l="1"/>
  <c r="V1140" i="16"/>
  <c r="W1140" i="16"/>
  <c r="R1140" i="16"/>
  <c r="T1140" i="16"/>
  <c r="AA1140" i="16" s="1"/>
  <c r="S1140" i="16"/>
  <c r="V1058" i="13"/>
  <c r="W1058" i="13"/>
  <c r="X1058" i="13"/>
  <c r="T1058" i="13"/>
  <c r="S1058" i="13"/>
  <c r="R1058" i="13"/>
  <c r="Y1058" i="13" s="1"/>
  <c r="Y1140" i="16" l="1"/>
  <c r="Z1140" i="16"/>
  <c r="I1141" i="16"/>
  <c r="D1141" i="16"/>
  <c r="Z1058" i="13"/>
  <c r="H1059" i="13" s="1"/>
  <c r="C1059" i="13"/>
  <c r="AA1058" i="13"/>
  <c r="B1059" i="13"/>
  <c r="G1059" i="13"/>
  <c r="Q1141" i="16" l="1"/>
  <c r="P1141" i="16"/>
  <c r="AB1140" i="16"/>
  <c r="C1141" i="16"/>
  <c r="H1141" i="16"/>
  <c r="B1141" i="16"/>
  <c r="G1141" i="16"/>
  <c r="E1059" i="13"/>
  <c r="I1059" i="13"/>
  <c r="J1059" i="13" s="1"/>
  <c r="L1059" i="13" s="1"/>
  <c r="D1059" i="13"/>
  <c r="F1059" i="13"/>
  <c r="F1141" i="16" l="1"/>
  <c r="J1141" i="16"/>
  <c r="E1141" i="16"/>
  <c r="Q1059" i="13"/>
  <c r="P1059" i="13"/>
  <c r="K1059" i="13"/>
  <c r="AB1058" i="13"/>
  <c r="C23" i="13" s="1"/>
  <c r="C25" i="13"/>
  <c r="L1141" i="16" l="1"/>
  <c r="K1141" i="16"/>
  <c r="M1059" i="13"/>
  <c r="N1059" i="13"/>
  <c r="O1059" i="13" s="1"/>
  <c r="D23" i="13"/>
  <c r="C26" i="13"/>
  <c r="C27" i="13"/>
  <c r="D24" i="13"/>
  <c r="C29" i="13"/>
  <c r="D28" i="13"/>
  <c r="D26" i="13"/>
  <c r="C28" i="13"/>
  <c r="D29" i="13"/>
  <c r="D25" i="13"/>
  <c r="C24" i="13"/>
  <c r="D27" i="13"/>
  <c r="N1141" i="16" l="1"/>
  <c r="O1141" i="16" s="1"/>
  <c r="M1141" i="16"/>
  <c r="E26" i="13"/>
  <c r="B28" i="13" s="1"/>
  <c r="W1059" i="13"/>
  <c r="X1059" i="13"/>
  <c r="V1059" i="13"/>
  <c r="S1059" i="13"/>
  <c r="R1059" i="13"/>
  <c r="Y1059" i="13" s="1"/>
  <c r="T1059" i="13"/>
  <c r="AA1059" i="13" s="1"/>
  <c r="R1141" i="16" l="1"/>
  <c r="T1141" i="16"/>
  <c r="S1141" i="16"/>
  <c r="W1141" i="16"/>
  <c r="Z1141" i="16" s="1"/>
  <c r="V1141" i="16"/>
  <c r="X1141" i="16"/>
  <c r="AA1141" i="16" s="1"/>
  <c r="Z1059" i="13"/>
  <c r="B26" i="13"/>
  <c r="I1060" i="13"/>
  <c r="D1060" i="13"/>
  <c r="B1060" i="13"/>
  <c r="G1060" i="13"/>
  <c r="J1060" i="13" s="1"/>
  <c r="L1060" i="13" s="1"/>
  <c r="B27" i="13"/>
  <c r="H1060" i="13"/>
  <c r="C1060" i="13"/>
  <c r="F1060" i="13" s="1"/>
  <c r="B24" i="13"/>
  <c r="B25" i="13"/>
  <c r="H1142" i="16" l="1"/>
  <c r="C1142" i="16"/>
  <c r="I1142" i="16"/>
  <c r="D1142" i="16"/>
  <c r="Y1141" i="16"/>
  <c r="B29" i="13"/>
  <c r="E1060" i="13"/>
  <c r="Q1060" i="13"/>
  <c r="P1060" i="13"/>
  <c r="K1060" i="13"/>
  <c r="AB1059" i="13"/>
  <c r="B1142" i="16" l="1"/>
  <c r="G1142" i="16"/>
  <c r="Q1142" i="16"/>
  <c r="P1142" i="16"/>
  <c r="AB1141" i="16"/>
  <c r="F1142" i="16"/>
  <c r="N1060" i="13"/>
  <c r="O1060" i="13" s="1"/>
  <c r="M1060" i="13"/>
  <c r="J1142" i="16" l="1"/>
  <c r="E1142" i="16"/>
  <c r="V1060" i="13"/>
  <c r="W1060" i="13"/>
  <c r="X1060" i="13"/>
  <c r="S1060" i="13"/>
  <c r="T1060" i="13"/>
  <c r="AA1060" i="13" s="1"/>
  <c r="R1060" i="13"/>
  <c r="Y1060" i="13" s="1"/>
  <c r="L1142" i="16" l="1"/>
  <c r="K1142" i="16"/>
  <c r="D1061" i="13"/>
  <c r="I1061" i="13"/>
  <c r="Z1060" i="13"/>
  <c r="G1061" i="13"/>
  <c r="B1061" i="13"/>
  <c r="N1142" i="16" l="1"/>
  <c r="O1142" i="16" s="1"/>
  <c r="M1142" i="16"/>
  <c r="C1061" i="13"/>
  <c r="F1061" i="13" s="1"/>
  <c r="H1061" i="13"/>
  <c r="J1061" i="13" s="1"/>
  <c r="E1061" i="13"/>
  <c r="P1061" i="13"/>
  <c r="Q1061" i="13"/>
  <c r="AB1060" i="13"/>
  <c r="R1142" i="16" l="1"/>
  <c r="T1142" i="16"/>
  <c r="S1142" i="16"/>
  <c r="X1142" i="16"/>
  <c r="W1142" i="16"/>
  <c r="Z1142" i="16" s="1"/>
  <c r="V1142" i="16"/>
  <c r="Y1142" i="16" s="1"/>
  <c r="L1061" i="13"/>
  <c r="K1061" i="13"/>
  <c r="AA1142" i="16" l="1"/>
  <c r="G1143" i="16"/>
  <c r="B1143" i="16"/>
  <c r="C1143" i="16"/>
  <c r="H1143" i="16"/>
  <c r="M1061" i="13"/>
  <c r="N1061" i="13"/>
  <c r="O1061" i="13" s="1"/>
  <c r="F1143" i="16" l="1"/>
  <c r="E1143" i="16"/>
  <c r="I1143" i="16"/>
  <c r="D1143" i="16"/>
  <c r="W1061" i="13"/>
  <c r="V1061" i="13"/>
  <c r="X1061" i="13"/>
  <c r="T1061" i="13"/>
  <c r="R1061" i="13"/>
  <c r="Y1061" i="13" s="1"/>
  <c r="S1061" i="13"/>
  <c r="Z1061" i="13" s="1"/>
  <c r="P1143" i="16" l="1"/>
  <c r="Q1143" i="16"/>
  <c r="AB1142" i="16"/>
  <c r="J1143" i="16"/>
  <c r="L1143" i="16" s="1"/>
  <c r="AA1061" i="13"/>
  <c r="G1062" i="13"/>
  <c r="B1062" i="13"/>
  <c r="I1062" i="13"/>
  <c r="D1062" i="13"/>
  <c r="H1062" i="13"/>
  <c r="C1062" i="13"/>
  <c r="K1143" i="16" l="1"/>
  <c r="P1062" i="13"/>
  <c r="Q1062" i="13"/>
  <c r="AB1061" i="13"/>
  <c r="F1062" i="13"/>
  <c r="E1062" i="13"/>
  <c r="J1062" i="13"/>
  <c r="L1062" i="13" s="1"/>
  <c r="N1143" i="16" l="1"/>
  <c r="O1143" i="16" s="1"/>
  <c r="M1143" i="16"/>
  <c r="K1062" i="13"/>
  <c r="S1143" i="16" l="1"/>
  <c r="T1143" i="16"/>
  <c r="R1143" i="16"/>
  <c r="X1143" i="16"/>
  <c r="AA1143" i="16" s="1"/>
  <c r="V1143" i="16"/>
  <c r="W1143" i="16"/>
  <c r="Z1143" i="16" s="1"/>
  <c r="N1062" i="13"/>
  <c r="O1062" i="13" s="1"/>
  <c r="M1062" i="13"/>
  <c r="I1144" i="16" l="1"/>
  <c r="D1144" i="16"/>
  <c r="C1144" i="16"/>
  <c r="H1144" i="16"/>
  <c r="Y1143" i="16"/>
  <c r="W1062" i="13"/>
  <c r="X1062" i="13"/>
  <c r="V1062" i="13"/>
  <c r="S1062" i="13"/>
  <c r="R1062" i="13"/>
  <c r="T1062" i="13"/>
  <c r="P1144" i="16" l="1"/>
  <c r="Q1144" i="16"/>
  <c r="AB1143" i="16"/>
  <c r="B1144" i="16"/>
  <c r="F1144" i="16" s="1"/>
  <c r="G1144" i="16"/>
  <c r="AA1062" i="13"/>
  <c r="I1063" i="13" s="1"/>
  <c r="Y1062" i="13"/>
  <c r="G1063" i="13" s="1"/>
  <c r="D1063" i="13"/>
  <c r="Z1062" i="13"/>
  <c r="B1063" i="13"/>
  <c r="J1144" i="16" l="1"/>
  <c r="E1144" i="16"/>
  <c r="C1063" i="13"/>
  <c r="F1063" i="13" s="1"/>
  <c r="H1063" i="13"/>
  <c r="P1063" i="13"/>
  <c r="Q1063" i="13"/>
  <c r="AB1062" i="13"/>
  <c r="E1063" i="13" l="1"/>
  <c r="L1144" i="16"/>
  <c r="K1144" i="16"/>
  <c r="J1063" i="13"/>
  <c r="N1144" i="16" l="1"/>
  <c r="O1144" i="16" s="1"/>
  <c r="M1144" i="16"/>
  <c r="L1063" i="13"/>
  <c r="K1063" i="13"/>
  <c r="R1144" i="16" l="1"/>
  <c r="T1144" i="16"/>
  <c r="S1144" i="16"/>
  <c r="V1144" i="16"/>
  <c r="W1144" i="16"/>
  <c r="X1144" i="16"/>
  <c r="M1063" i="13"/>
  <c r="N1063" i="13"/>
  <c r="O1063" i="13" s="1"/>
  <c r="Z1144" i="16" l="1"/>
  <c r="AA1144" i="16"/>
  <c r="Y1144" i="16"/>
  <c r="V1063" i="13"/>
  <c r="W1063" i="13"/>
  <c r="X1063" i="13"/>
  <c r="T1063" i="13"/>
  <c r="R1063" i="13"/>
  <c r="S1063" i="13"/>
  <c r="Y1063" i="13" l="1"/>
  <c r="G1145" i="16"/>
  <c r="B1145" i="16"/>
  <c r="D1145" i="16"/>
  <c r="I1145" i="16"/>
  <c r="H1145" i="16"/>
  <c r="C1145" i="16"/>
  <c r="Z1063" i="13"/>
  <c r="C1064" i="13" s="1"/>
  <c r="AA1063" i="13"/>
  <c r="G1064" i="13"/>
  <c r="B1064" i="13"/>
  <c r="H1064" i="13" l="1"/>
  <c r="F1145" i="16"/>
  <c r="Q1145" i="16"/>
  <c r="P1145" i="16"/>
  <c r="AB1144" i="16"/>
  <c r="E1145" i="16"/>
  <c r="J1145" i="16"/>
  <c r="L1145" i="16" s="1"/>
  <c r="F1064" i="13"/>
  <c r="E1064" i="13"/>
  <c r="I1064" i="13"/>
  <c r="J1064" i="13" s="1"/>
  <c r="L1064" i="13" s="1"/>
  <c r="D1064" i="13"/>
  <c r="K1145" i="16" l="1"/>
  <c r="P1064" i="13"/>
  <c r="K1064" i="13"/>
  <c r="Q1064" i="13"/>
  <c r="AB1063" i="13"/>
  <c r="N1145" i="16" l="1"/>
  <c r="O1145" i="16" s="1"/>
  <c r="M1145" i="16"/>
  <c r="N1064" i="13"/>
  <c r="O1064" i="13" s="1"/>
  <c r="M1064" i="13"/>
  <c r="S1145" i="16" l="1"/>
  <c r="T1145" i="16"/>
  <c r="R1145" i="16"/>
  <c r="V1145" i="16"/>
  <c r="Y1145" i="16" s="1"/>
  <c r="X1145" i="16"/>
  <c r="AA1145" i="16" s="1"/>
  <c r="W1145" i="16"/>
  <c r="Z1145" i="16" s="1"/>
  <c r="X1064" i="13"/>
  <c r="V1064" i="13"/>
  <c r="Y1064" i="13" s="1"/>
  <c r="W1064" i="13"/>
  <c r="T1064" i="13"/>
  <c r="R1064" i="13"/>
  <c r="S1064" i="13"/>
  <c r="AA1064" i="13" l="1"/>
  <c r="B1146" i="16"/>
  <c r="G1146" i="16"/>
  <c r="C1146" i="16"/>
  <c r="H1146" i="16"/>
  <c r="I1146" i="16"/>
  <c r="D1146" i="16"/>
  <c r="Z1064" i="13"/>
  <c r="H1065" i="13" s="1"/>
  <c r="I1065" i="13"/>
  <c r="D1065" i="13"/>
  <c r="C1065" i="13"/>
  <c r="B1065" i="13"/>
  <c r="G1065" i="13"/>
  <c r="F1146" i="16" l="1"/>
  <c r="Q1146" i="16"/>
  <c r="P1146" i="16"/>
  <c r="AB1145" i="16"/>
  <c r="J1146" i="16"/>
  <c r="L1146" i="16" s="1"/>
  <c r="E1146" i="16"/>
  <c r="F1065" i="13"/>
  <c r="J1065" i="13"/>
  <c r="L1065" i="13" s="1"/>
  <c r="P1065" i="13"/>
  <c r="Q1065" i="13"/>
  <c r="AB1064" i="13"/>
  <c r="E1065" i="13"/>
  <c r="K1065" i="13" l="1"/>
  <c r="K1146" i="16"/>
  <c r="M1065" i="13"/>
  <c r="N1065" i="13"/>
  <c r="O1065" i="13" s="1"/>
  <c r="N1146" i="16" l="1"/>
  <c r="O1146" i="16" s="1"/>
  <c r="M1146" i="16"/>
  <c r="V1065" i="13"/>
  <c r="X1065" i="13"/>
  <c r="W1065" i="13"/>
  <c r="T1065" i="13"/>
  <c r="S1065" i="13"/>
  <c r="Z1065" i="13" s="1"/>
  <c r="R1065" i="13"/>
  <c r="Y1065" i="13" s="1"/>
  <c r="V1146" i="16" l="1"/>
  <c r="W1146" i="16"/>
  <c r="X1146" i="16"/>
  <c r="S1146" i="16"/>
  <c r="R1146" i="16"/>
  <c r="T1146" i="16"/>
  <c r="AA1065" i="13"/>
  <c r="G1066" i="13"/>
  <c r="B1066" i="13"/>
  <c r="H1066" i="13"/>
  <c r="C1066" i="13"/>
  <c r="Z1146" i="16" l="1"/>
  <c r="AA1146" i="16"/>
  <c r="H1147" i="16"/>
  <c r="C1147" i="16"/>
  <c r="Y1146" i="16"/>
  <c r="E1066" i="13"/>
  <c r="F1066" i="13"/>
  <c r="I1066" i="13"/>
  <c r="D1066" i="13"/>
  <c r="B1147" i="16" l="1"/>
  <c r="F1147" i="16" s="1"/>
  <c r="G1147" i="16"/>
  <c r="D1147" i="16"/>
  <c r="I1147" i="16"/>
  <c r="J1066" i="13"/>
  <c r="L1066" i="13" s="1"/>
  <c r="P1066" i="13"/>
  <c r="Q1066" i="13"/>
  <c r="AB1065" i="13"/>
  <c r="Q1147" i="16" l="1"/>
  <c r="P1147" i="16"/>
  <c r="AB1146" i="16"/>
  <c r="J1147" i="16"/>
  <c r="L1147" i="16" s="1"/>
  <c r="E1147" i="16"/>
  <c r="K1066" i="13"/>
  <c r="K1147" i="16" l="1"/>
  <c r="N1066" i="13"/>
  <c r="O1066" i="13" s="1"/>
  <c r="M1066" i="13"/>
  <c r="N1147" i="16" l="1"/>
  <c r="O1147" i="16" s="1"/>
  <c r="M1147" i="16"/>
  <c r="W1066" i="13"/>
  <c r="V1066" i="13"/>
  <c r="X1066" i="13"/>
  <c r="S1066" i="13"/>
  <c r="R1066" i="13"/>
  <c r="T1066" i="13"/>
  <c r="AA1066" i="13" l="1"/>
  <c r="T1147" i="16"/>
  <c r="R1147" i="16"/>
  <c r="S1147" i="16"/>
  <c r="X1147" i="16"/>
  <c r="AA1147" i="16" s="1"/>
  <c r="V1147" i="16"/>
  <c r="W1147" i="16"/>
  <c r="Z1147" i="16" s="1"/>
  <c r="Y1066" i="13"/>
  <c r="G1067" i="13" s="1"/>
  <c r="Z1066" i="13"/>
  <c r="B1067" i="13"/>
  <c r="I1067" i="13"/>
  <c r="D1067" i="13"/>
  <c r="I1148" i="16" l="1"/>
  <c r="D1148" i="16"/>
  <c r="H1148" i="16"/>
  <c r="C1148" i="16"/>
  <c r="Y1147" i="16"/>
  <c r="Q1067" i="13"/>
  <c r="P1067" i="13"/>
  <c r="AB1066" i="13"/>
  <c r="H1067" i="13"/>
  <c r="J1067" i="13" s="1"/>
  <c r="C1067" i="13"/>
  <c r="Q1148" i="16" l="1"/>
  <c r="P1148" i="16"/>
  <c r="AB1147" i="16"/>
  <c r="G1148" i="16"/>
  <c r="B1148" i="16"/>
  <c r="L1067" i="13"/>
  <c r="K1067" i="13"/>
  <c r="F1067" i="13"/>
  <c r="E1067" i="13"/>
  <c r="E1148" i="16" l="1"/>
  <c r="J1148" i="16"/>
  <c r="F1148" i="16"/>
  <c r="M1067" i="13"/>
  <c r="N1067" i="13"/>
  <c r="O1067" i="13" s="1"/>
  <c r="L1148" i="16" l="1"/>
  <c r="K1148" i="16"/>
  <c r="X1067" i="13"/>
  <c r="V1067" i="13"/>
  <c r="W1067" i="13"/>
  <c r="T1067" i="13"/>
  <c r="R1067" i="13"/>
  <c r="S1067" i="13"/>
  <c r="Z1067" i="13" s="1"/>
  <c r="N1148" i="16" l="1"/>
  <c r="O1148" i="16" s="1"/>
  <c r="M1148" i="16"/>
  <c r="Y1067" i="13"/>
  <c r="G1068" i="13" s="1"/>
  <c r="B1068" i="13"/>
  <c r="AA1067" i="13"/>
  <c r="H1068" i="13"/>
  <c r="C1068" i="13"/>
  <c r="R1148" i="16" l="1"/>
  <c r="S1148" i="16"/>
  <c r="T1148" i="16"/>
  <c r="W1148" i="16"/>
  <c r="V1148" i="16"/>
  <c r="Y1148" i="16" s="1"/>
  <c r="X1148" i="16"/>
  <c r="AA1148" i="16" s="1"/>
  <c r="F1068" i="13"/>
  <c r="I1068" i="13"/>
  <c r="J1068" i="13" s="1"/>
  <c r="L1068" i="13" s="1"/>
  <c r="D1068" i="13"/>
  <c r="E1068" i="13"/>
  <c r="Z1148" i="16" l="1"/>
  <c r="D1149" i="16"/>
  <c r="I1149" i="16"/>
  <c r="B1149" i="16"/>
  <c r="G1149" i="16"/>
  <c r="AB1067" i="13"/>
  <c r="K1068" i="13"/>
  <c r="Q1068" i="13"/>
  <c r="P1068" i="13"/>
  <c r="Q1149" i="16" l="1"/>
  <c r="P1149" i="16"/>
  <c r="AB1148" i="16"/>
  <c r="J1149" i="16"/>
  <c r="L1149" i="16" s="1"/>
  <c r="C1149" i="16"/>
  <c r="H1149" i="16"/>
  <c r="N1068" i="13"/>
  <c r="O1068" i="13" s="1"/>
  <c r="M1068" i="13"/>
  <c r="F1149" i="16" l="1"/>
  <c r="K1149" i="16"/>
  <c r="E1149" i="16"/>
  <c r="X1068" i="13"/>
  <c r="V1068" i="13"/>
  <c r="W1068" i="13"/>
  <c r="S1068" i="13"/>
  <c r="T1068" i="13"/>
  <c r="R1068" i="13"/>
  <c r="Y1068" i="13" s="1"/>
  <c r="AA1068" i="13" l="1"/>
  <c r="N1149" i="16"/>
  <c r="O1149" i="16" s="1"/>
  <c r="M1149" i="16"/>
  <c r="I1069" i="13"/>
  <c r="D1069" i="13"/>
  <c r="Z1068" i="13"/>
  <c r="G1069" i="13"/>
  <c r="B1069" i="13"/>
  <c r="S1149" i="16" l="1"/>
  <c r="T1149" i="16"/>
  <c r="R1149" i="16"/>
  <c r="W1149" i="16"/>
  <c r="Z1149" i="16" s="1"/>
  <c r="V1149" i="16"/>
  <c r="X1149" i="16"/>
  <c r="AA1149" i="16" s="1"/>
  <c r="H1069" i="13"/>
  <c r="J1069" i="13" s="1"/>
  <c r="C1069" i="13"/>
  <c r="P1069" i="13"/>
  <c r="Q1069" i="13"/>
  <c r="AB1068" i="13"/>
  <c r="Y1149" i="16" l="1"/>
  <c r="H1150" i="16"/>
  <c r="C1150" i="16"/>
  <c r="I1150" i="16"/>
  <c r="D1150" i="16"/>
  <c r="B1150" i="16"/>
  <c r="G1150" i="16"/>
  <c r="L1069" i="13"/>
  <c r="K1069" i="13"/>
  <c r="F1069" i="13"/>
  <c r="E1069" i="13"/>
  <c r="Q1150" i="16" l="1"/>
  <c r="P1150" i="16"/>
  <c r="AB1149" i="16"/>
  <c r="J1150" i="16"/>
  <c r="L1150" i="16" s="1"/>
  <c r="F1150" i="16"/>
  <c r="E1150" i="16"/>
  <c r="M1069" i="13"/>
  <c r="N1069" i="13"/>
  <c r="O1069" i="13" s="1"/>
  <c r="K1150" i="16" l="1"/>
  <c r="V1069" i="13"/>
  <c r="W1069" i="13"/>
  <c r="X1069" i="13"/>
  <c r="T1069" i="13"/>
  <c r="S1069" i="13"/>
  <c r="R1069" i="13"/>
  <c r="Y1069" i="13" s="1"/>
  <c r="N1150" i="16" l="1"/>
  <c r="O1150" i="16" s="1"/>
  <c r="M1150" i="16"/>
  <c r="Z1069" i="13"/>
  <c r="AA1069" i="13"/>
  <c r="B1070" i="13"/>
  <c r="G1070" i="13"/>
  <c r="H1070" i="13"/>
  <c r="C1070" i="13"/>
  <c r="R1150" i="16" l="1"/>
  <c r="T1150" i="16"/>
  <c r="S1150" i="16"/>
  <c r="V1150" i="16"/>
  <c r="Y1150" i="16" s="1"/>
  <c r="X1150" i="16"/>
  <c r="AA1150" i="16" s="1"/>
  <c r="W1150" i="16"/>
  <c r="Z1150" i="16" s="1"/>
  <c r="E1070" i="13"/>
  <c r="F1070" i="13"/>
  <c r="I1070" i="13"/>
  <c r="D1070" i="13"/>
  <c r="G1151" i="16" l="1"/>
  <c r="B1151" i="16"/>
  <c r="C1151" i="16"/>
  <c r="H1151" i="16"/>
  <c r="I1151" i="16"/>
  <c r="D1151" i="16"/>
  <c r="Q1070" i="13"/>
  <c r="P1070" i="13"/>
  <c r="AB1069" i="13"/>
  <c r="J1070" i="13"/>
  <c r="L1070" i="13" s="1"/>
  <c r="F1151" i="16" l="1"/>
  <c r="P1151" i="16"/>
  <c r="Q1151" i="16"/>
  <c r="K1151" i="16"/>
  <c r="AB1150" i="16"/>
  <c r="E1151" i="16"/>
  <c r="J1151" i="16"/>
  <c r="L1151" i="16" s="1"/>
  <c r="K1070" i="13"/>
  <c r="N1151" i="16" l="1"/>
  <c r="O1151" i="16" s="1"/>
  <c r="M1151" i="16"/>
  <c r="N1070" i="13"/>
  <c r="O1070" i="13" s="1"/>
  <c r="M1070" i="13"/>
  <c r="S1151" i="16" l="1"/>
  <c r="T1151" i="16"/>
  <c r="R1151" i="16"/>
  <c r="X1151" i="16"/>
  <c r="AA1151" i="16" s="1"/>
  <c r="W1151" i="16"/>
  <c r="Z1151" i="16" s="1"/>
  <c r="V1151" i="16"/>
  <c r="Y1151" i="16" s="1"/>
  <c r="V1070" i="13"/>
  <c r="W1070" i="13"/>
  <c r="X1070" i="13"/>
  <c r="S1070" i="13"/>
  <c r="R1070" i="13"/>
  <c r="Y1070" i="13" s="1"/>
  <c r="T1070" i="13"/>
  <c r="AA1070" i="13" s="1"/>
  <c r="D1152" i="16" l="1"/>
  <c r="I1152" i="16"/>
  <c r="B1152" i="16"/>
  <c r="G1152" i="16"/>
  <c r="H1152" i="16"/>
  <c r="C1152" i="16"/>
  <c r="Z1070" i="13"/>
  <c r="I1071" i="13"/>
  <c r="D1071" i="13"/>
  <c r="G1071" i="13"/>
  <c r="B1071" i="13"/>
  <c r="J1152" i="16" l="1"/>
  <c r="L1152" i="16" s="1"/>
  <c r="E1152" i="16"/>
  <c r="F1152" i="16"/>
  <c r="Q1152" i="16"/>
  <c r="P1152" i="16"/>
  <c r="K1152" i="16"/>
  <c r="AB1151" i="16"/>
  <c r="P1071" i="13"/>
  <c r="Q1071" i="13"/>
  <c r="AB1070" i="13"/>
  <c r="H1071" i="13"/>
  <c r="J1071" i="13" s="1"/>
  <c r="C1071" i="13"/>
  <c r="E1071" i="13" s="1"/>
  <c r="N1152" i="16" l="1"/>
  <c r="O1152" i="16" s="1"/>
  <c r="M1152" i="16"/>
  <c r="L1071" i="13"/>
  <c r="K1071" i="13"/>
  <c r="F1071" i="13"/>
  <c r="T1152" i="16" l="1"/>
  <c r="S1152" i="16"/>
  <c r="R1152" i="16"/>
  <c r="X1152" i="16"/>
  <c r="AA1152" i="16" s="1"/>
  <c r="W1152" i="16"/>
  <c r="V1152" i="16"/>
  <c r="M1071" i="13"/>
  <c r="N1071" i="13"/>
  <c r="O1071" i="13" s="1"/>
  <c r="Z1152" i="16" l="1"/>
  <c r="I1153" i="16"/>
  <c r="D1153" i="16"/>
  <c r="Y1152" i="16"/>
  <c r="C1153" i="16"/>
  <c r="H1153" i="16"/>
  <c r="W1071" i="13"/>
  <c r="X1071" i="13"/>
  <c r="V1071" i="13"/>
  <c r="S1071" i="13"/>
  <c r="T1071" i="13"/>
  <c r="R1071" i="13"/>
  <c r="Y1071" i="13" s="1"/>
  <c r="G1153" i="16" l="1"/>
  <c r="B1153" i="16"/>
  <c r="Q1153" i="16"/>
  <c r="P1153" i="16"/>
  <c r="AB1152" i="16"/>
  <c r="AA1071" i="13"/>
  <c r="I1072" i="13" s="1"/>
  <c r="D1072" i="13"/>
  <c r="Z1071" i="13"/>
  <c r="G1072" i="13"/>
  <c r="B1072" i="13"/>
  <c r="J1153" i="16" l="1"/>
  <c r="E1153" i="16"/>
  <c r="F1153" i="16"/>
  <c r="H1072" i="13"/>
  <c r="C1072" i="13"/>
  <c r="E1072" i="13" s="1"/>
  <c r="P1072" i="13"/>
  <c r="Q1072" i="13"/>
  <c r="AB1071" i="13"/>
  <c r="L1153" i="16" l="1"/>
  <c r="K1153" i="16"/>
  <c r="F1072" i="13"/>
  <c r="J1072" i="13"/>
  <c r="N1153" i="16" l="1"/>
  <c r="O1153" i="16" s="1"/>
  <c r="M1153" i="16"/>
  <c r="L1072" i="13"/>
  <c r="K1072" i="13"/>
  <c r="S1153" i="16" l="1"/>
  <c r="R1153" i="16"/>
  <c r="T1153" i="16"/>
  <c r="X1153" i="16"/>
  <c r="AA1153" i="16" s="1"/>
  <c r="W1153" i="16"/>
  <c r="Z1153" i="16" s="1"/>
  <c r="V1153" i="16"/>
  <c r="Y1153" i="16" s="1"/>
  <c r="N1072" i="13"/>
  <c r="O1072" i="13" s="1"/>
  <c r="M1072" i="13"/>
  <c r="D1154" i="16" l="1"/>
  <c r="I1154" i="16"/>
  <c r="G1154" i="16"/>
  <c r="B1154" i="16"/>
  <c r="C1154" i="16"/>
  <c r="H1154" i="16"/>
  <c r="W1072" i="13"/>
  <c r="X1072" i="13"/>
  <c r="V1072" i="13"/>
  <c r="R1072" i="13"/>
  <c r="T1072" i="13"/>
  <c r="S1072" i="13"/>
  <c r="Z1072" i="13" s="1"/>
  <c r="E1154" i="16" l="1"/>
  <c r="J1154" i="16"/>
  <c r="L1154" i="16" s="1"/>
  <c r="F1154" i="16"/>
  <c r="P1154" i="16"/>
  <c r="Q1154" i="16"/>
  <c r="AB1153" i="16"/>
  <c r="Y1072" i="13"/>
  <c r="B1073" i="13" s="1"/>
  <c r="G1073" i="13"/>
  <c r="C1073" i="13"/>
  <c r="H1073" i="13"/>
  <c r="AA1072" i="13"/>
  <c r="K1154" i="16" l="1"/>
  <c r="F1073" i="13"/>
  <c r="E1073" i="13"/>
  <c r="I1073" i="13"/>
  <c r="D1073" i="13"/>
  <c r="N1154" i="16" l="1"/>
  <c r="O1154" i="16" s="1"/>
  <c r="M1154" i="16"/>
  <c r="Q1073" i="13"/>
  <c r="P1073" i="13"/>
  <c r="AB1072" i="13"/>
  <c r="J1073" i="13"/>
  <c r="L1073" i="13" s="1"/>
  <c r="S1154" i="16" l="1"/>
  <c r="T1154" i="16"/>
  <c r="R1154" i="16"/>
  <c r="V1154" i="16"/>
  <c r="W1154" i="16"/>
  <c r="X1154" i="16"/>
  <c r="AA1154" i="16" s="1"/>
  <c r="K1073" i="13"/>
  <c r="I1155" i="16" l="1"/>
  <c r="D1155" i="16"/>
  <c r="Y1154" i="16"/>
  <c r="Z1154" i="16"/>
  <c r="M1073" i="13"/>
  <c r="N1073" i="13"/>
  <c r="O1073" i="13" s="1"/>
  <c r="H1155" i="16" l="1"/>
  <c r="C1155" i="16"/>
  <c r="B1155" i="16"/>
  <c r="G1155" i="16"/>
  <c r="Q1155" i="16"/>
  <c r="P1155" i="16"/>
  <c r="AB1154" i="16"/>
  <c r="V1073" i="13"/>
  <c r="X1073" i="13"/>
  <c r="W1073" i="13"/>
  <c r="S1073" i="13"/>
  <c r="R1073" i="13"/>
  <c r="Y1073" i="13" s="1"/>
  <c r="T1073" i="13"/>
  <c r="AA1073" i="13" s="1"/>
  <c r="J1155" i="16" l="1"/>
  <c r="E1155" i="16"/>
  <c r="F1155" i="16"/>
  <c r="Z1073" i="13"/>
  <c r="I1074" i="13"/>
  <c r="D1074" i="13"/>
  <c r="G1074" i="13"/>
  <c r="B1074" i="13"/>
  <c r="L1155" i="16" l="1"/>
  <c r="K1155" i="16"/>
  <c r="Q1074" i="13"/>
  <c r="P1074" i="13"/>
  <c r="AB1073" i="13"/>
  <c r="H1074" i="13"/>
  <c r="C1074" i="13"/>
  <c r="F1074" i="13" s="1"/>
  <c r="N1155" i="16" l="1"/>
  <c r="O1155" i="16" s="1"/>
  <c r="M1155" i="16"/>
  <c r="E1074" i="13"/>
  <c r="J1074" i="13"/>
  <c r="R1155" i="16" l="1"/>
  <c r="T1155" i="16"/>
  <c r="S1155" i="16"/>
  <c r="X1155" i="16"/>
  <c r="W1155" i="16"/>
  <c r="V1155" i="16"/>
  <c r="L1074" i="13"/>
  <c r="K1074" i="13"/>
  <c r="Z1155" i="16" l="1"/>
  <c r="AA1155" i="16"/>
  <c r="Y1155" i="16"/>
  <c r="N1074" i="13"/>
  <c r="O1074" i="13" s="1"/>
  <c r="M1074" i="13"/>
  <c r="G1156" i="16" l="1"/>
  <c r="B1156" i="16"/>
  <c r="I1156" i="16"/>
  <c r="D1156" i="16"/>
  <c r="C1156" i="16"/>
  <c r="H1156" i="16"/>
  <c r="W1074" i="13"/>
  <c r="V1074" i="13"/>
  <c r="X1074" i="13"/>
  <c r="R1074" i="13"/>
  <c r="T1074" i="13"/>
  <c r="S1074" i="13"/>
  <c r="Z1074" i="13" s="1"/>
  <c r="P1156" i="16" l="1"/>
  <c r="Q1156" i="16"/>
  <c r="AB1155" i="16"/>
  <c r="E1156" i="16"/>
  <c r="F1156" i="16"/>
  <c r="J1156" i="16"/>
  <c r="L1156" i="16" s="1"/>
  <c r="Y1074" i="13"/>
  <c r="C1075" i="13"/>
  <c r="H1075" i="13"/>
  <c r="AA1074" i="13"/>
  <c r="K1156" i="16" l="1"/>
  <c r="N1156" i="16"/>
  <c r="O1156" i="16" s="1"/>
  <c r="M1156" i="16"/>
  <c r="I1075" i="13"/>
  <c r="D1075" i="13"/>
  <c r="G1075" i="13"/>
  <c r="B1075" i="13"/>
  <c r="S1156" i="16" l="1"/>
  <c r="R1156" i="16"/>
  <c r="T1156" i="16"/>
  <c r="X1156" i="16"/>
  <c r="AA1156" i="16" s="1"/>
  <c r="W1156" i="16"/>
  <c r="V1156" i="16"/>
  <c r="J1075" i="13"/>
  <c r="L1075" i="13" s="1"/>
  <c r="P1075" i="13"/>
  <c r="Q1075" i="13"/>
  <c r="K1075" i="13"/>
  <c r="AB1074" i="13"/>
  <c r="F1075" i="13"/>
  <c r="E1075" i="13"/>
  <c r="I1157" i="16" l="1"/>
  <c r="D1157" i="16"/>
  <c r="Y1156" i="16"/>
  <c r="Z1156" i="16"/>
  <c r="M1075" i="13"/>
  <c r="N1075" i="13"/>
  <c r="O1075" i="13" s="1"/>
  <c r="H1157" i="16" l="1"/>
  <c r="C1157" i="16"/>
  <c r="B1157" i="16"/>
  <c r="G1157" i="16"/>
  <c r="Q1157" i="16"/>
  <c r="P1157" i="16"/>
  <c r="AB1156" i="16"/>
  <c r="W1075" i="13"/>
  <c r="X1075" i="13"/>
  <c r="V1075" i="13"/>
  <c r="S1075" i="13"/>
  <c r="R1075" i="13"/>
  <c r="Y1075" i="13" s="1"/>
  <c r="T1075" i="13"/>
  <c r="AA1075" i="13" s="1"/>
  <c r="J1157" i="16" l="1"/>
  <c r="E1157" i="16"/>
  <c r="F1157" i="16"/>
  <c r="Z1075" i="13"/>
  <c r="I1076" i="13"/>
  <c r="D1076" i="13"/>
  <c r="G1076" i="13"/>
  <c r="B1076" i="13"/>
  <c r="L1157" i="16" l="1"/>
  <c r="K1157" i="16"/>
  <c r="P1076" i="13"/>
  <c r="Q1076" i="13"/>
  <c r="AB1075" i="13"/>
  <c r="C1076" i="13"/>
  <c r="E1076" i="13" s="1"/>
  <c r="H1076" i="13"/>
  <c r="J1076" i="13" s="1"/>
  <c r="N1157" i="16" l="1"/>
  <c r="O1157" i="16" s="1"/>
  <c r="M1157" i="16"/>
  <c r="L1076" i="13"/>
  <c r="K1076" i="13"/>
  <c r="F1076" i="13"/>
  <c r="R1157" i="16" l="1"/>
  <c r="T1157" i="16"/>
  <c r="S1157" i="16"/>
  <c r="X1157" i="16"/>
  <c r="AA1157" i="16" s="1"/>
  <c r="V1157" i="16"/>
  <c r="Y1157" i="16" s="1"/>
  <c r="W1157" i="16"/>
  <c r="Z1157" i="16" s="1"/>
  <c r="N1076" i="13"/>
  <c r="O1076" i="13" s="1"/>
  <c r="M1076" i="13"/>
  <c r="I1158" i="16" l="1"/>
  <c r="D1158" i="16"/>
  <c r="C1158" i="16"/>
  <c r="H1158" i="16"/>
  <c r="G1158" i="16"/>
  <c r="B1158" i="16"/>
  <c r="E1158" i="16" s="1"/>
  <c r="W1076" i="13"/>
  <c r="X1076" i="13"/>
  <c r="V1076" i="13"/>
  <c r="R1076" i="13"/>
  <c r="S1076" i="13"/>
  <c r="Z1076" i="13" s="1"/>
  <c r="T1076" i="13"/>
  <c r="Y1076" i="13" l="1"/>
  <c r="F1158" i="16"/>
  <c r="AB1158" i="16"/>
  <c r="Q1158" i="16"/>
  <c r="P1158" i="16"/>
  <c r="AB1157" i="16"/>
  <c r="J1158" i="16"/>
  <c r="L1158" i="16" s="1"/>
  <c r="G1077" i="13"/>
  <c r="B1077" i="13"/>
  <c r="AA1076" i="13"/>
  <c r="H1077" i="13"/>
  <c r="C1077" i="13"/>
  <c r="K1158" i="16" l="1"/>
  <c r="N1158" i="16"/>
  <c r="O1158" i="16" s="1"/>
  <c r="M1158" i="16"/>
  <c r="F1077" i="13"/>
  <c r="I1077" i="13"/>
  <c r="D1077" i="13"/>
  <c r="E1077" i="13"/>
  <c r="J1077" i="13"/>
  <c r="L1077" i="13" s="1"/>
  <c r="R1158" i="16" l="1"/>
  <c r="T1158" i="16"/>
  <c r="S1158" i="16"/>
  <c r="W1158" i="16"/>
  <c r="Z1158" i="16" s="1"/>
  <c r="V1158" i="16"/>
  <c r="Y1158" i="16" s="1"/>
  <c r="X1158" i="16"/>
  <c r="AA1158" i="16" s="1"/>
  <c r="Q1077" i="13"/>
  <c r="K1077" i="13"/>
  <c r="P1077" i="13"/>
  <c r="AB1076" i="13"/>
  <c r="M1077" i="13" l="1"/>
  <c r="N1077" i="13"/>
  <c r="O1077" i="13" s="1"/>
  <c r="V1077" i="13" l="1"/>
  <c r="X1077" i="13"/>
  <c r="W1077" i="13"/>
  <c r="S1077" i="13"/>
  <c r="R1077" i="13"/>
  <c r="Y1077" i="13" s="1"/>
  <c r="T1077" i="13"/>
  <c r="AA1077" i="13" s="1"/>
  <c r="Z1077" i="13" l="1"/>
  <c r="I1078" i="13"/>
  <c r="D1078" i="13"/>
  <c r="G1078" i="13"/>
  <c r="B1078" i="13"/>
  <c r="P1078" i="13" l="1"/>
  <c r="Q1078" i="13"/>
  <c r="AB1077" i="13"/>
  <c r="H1078" i="13"/>
  <c r="C1078" i="13"/>
  <c r="F1078" i="13" l="1"/>
  <c r="E1078" i="13"/>
  <c r="J1078" i="13"/>
  <c r="L1078" i="13" l="1"/>
  <c r="K1078" i="13"/>
  <c r="N1078" i="13" l="1"/>
  <c r="O1078" i="13" s="1"/>
  <c r="M1078" i="13"/>
  <c r="V1078" i="13" l="1"/>
  <c r="W1078" i="13"/>
  <c r="X1078" i="13"/>
  <c r="S1078" i="13"/>
  <c r="T1078" i="13"/>
  <c r="R1078" i="13"/>
  <c r="AA1078" i="13" l="1"/>
  <c r="D1079" i="13"/>
  <c r="I1079" i="13"/>
  <c r="Z1078" i="13"/>
  <c r="Y1078" i="13"/>
  <c r="G1079" i="13" l="1"/>
  <c r="B1079" i="13"/>
  <c r="C1079" i="13"/>
  <c r="H1079" i="13"/>
  <c r="Q1079" i="13"/>
  <c r="P1079" i="13"/>
  <c r="AB1078" i="13"/>
  <c r="E1079" i="13" l="1"/>
  <c r="F1079" i="13"/>
  <c r="J1079" i="13"/>
  <c r="L1079" i="13" l="1"/>
  <c r="K1079" i="13"/>
  <c r="M1079" i="13" l="1"/>
  <c r="N1079" i="13"/>
  <c r="O1079" i="13" s="1"/>
  <c r="V1079" i="13" l="1"/>
  <c r="W1079" i="13"/>
  <c r="X1079" i="13"/>
  <c r="AA1079" i="13" s="1"/>
  <c r="T1079" i="13"/>
  <c r="R1079" i="13"/>
  <c r="S1079" i="13"/>
  <c r="I1080" i="13" l="1"/>
  <c r="D1080" i="13"/>
  <c r="Z1079" i="13"/>
  <c r="Y1079" i="13"/>
  <c r="B1080" i="13" l="1"/>
  <c r="G1080" i="13"/>
  <c r="H1080" i="13"/>
  <c r="C1080" i="13"/>
  <c r="F1080" i="13" s="1"/>
  <c r="Q1080" i="13"/>
  <c r="P1080" i="13"/>
  <c r="AB1079" i="13"/>
  <c r="J1080" i="13" l="1"/>
  <c r="E1080" i="13"/>
  <c r="L1080" i="13" l="1"/>
  <c r="K1080" i="13"/>
  <c r="N1080" i="13" l="1"/>
  <c r="O1080" i="13" s="1"/>
  <c r="M1080" i="13"/>
  <c r="R1080" i="13" l="1"/>
  <c r="T1080" i="13"/>
  <c r="S1080" i="13"/>
  <c r="X1080" i="13"/>
  <c r="AA1080" i="13" s="1"/>
  <c r="W1080" i="13"/>
  <c r="V1080" i="13"/>
  <c r="Y1080" i="13" s="1"/>
  <c r="Z1080" i="13" l="1"/>
  <c r="I1081" i="13"/>
  <c r="D1081" i="13"/>
  <c r="B1081" i="13"/>
  <c r="G1081" i="13"/>
  <c r="C1081" i="13"/>
  <c r="H1081" i="13"/>
  <c r="J1081" i="13" l="1"/>
  <c r="L1081" i="13" s="1"/>
  <c r="F1081" i="13"/>
  <c r="E1081" i="13"/>
  <c r="P1081" i="13"/>
  <c r="Q1081" i="13"/>
  <c r="K1081" i="13"/>
  <c r="AB1080" i="13"/>
  <c r="M1081" i="13" l="1"/>
  <c r="N1081" i="13"/>
  <c r="O1081" i="13" s="1"/>
  <c r="X1081" i="13" l="1"/>
  <c r="W1081" i="13"/>
  <c r="V1081" i="13"/>
  <c r="T1081" i="13"/>
  <c r="AA1081" i="13" s="1"/>
  <c r="R1081" i="13"/>
  <c r="S1081" i="13"/>
  <c r="Z1081" i="13" l="1"/>
  <c r="Y1081" i="13"/>
  <c r="I1082" i="13"/>
  <c r="D1082" i="13"/>
  <c r="H1082" i="13"/>
  <c r="C1082" i="13"/>
  <c r="G1082" i="13"/>
  <c r="B1082" i="13"/>
  <c r="E1082" i="13" s="1"/>
  <c r="F1082" i="13" l="1"/>
  <c r="Q1082" i="13"/>
  <c r="P1082" i="13"/>
  <c r="AB1081" i="13"/>
  <c r="J1082" i="13"/>
  <c r="L1082" i="13" s="1"/>
  <c r="K1082" i="13" l="1"/>
  <c r="N1082" i="13"/>
  <c r="O1082" i="13" s="1"/>
  <c r="M1082" i="13"/>
  <c r="V1082" i="13" l="1"/>
  <c r="X1082" i="13"/>
  <c r="W1082" i="13"/>
  <c r="T1082" i="13"/>
  <c r="R1082" i="13"/>
  <c r="Y1082" i="13" s="1"/>
  <c r="S1082" i="13"/>
  <c r="Z1082" i="13" s="1"/>
  <c r="AA1082" i="13" l="1"/>
  <c r="H1083" i="13"/>
  <c r="C1083" i="13"/>
  <c r="B1083" i="13"/>
  <c r="G1083" i="13"/>
  <c r="E1083" i="13" l="1"/>
  <c r="F1083" i="13"/>
  <c r="D1083" i="13"/>
  <c r="I1083" i="13"/>
  <c r="J1083" i="13" l="1"/>
  <c r="L1083" i="13" s="1"/>
  <c r="AB1082" i="13"/>
  <c r="Q1083" i="13"/>
  <c r="P1083" i="13"/>
  <c r="K1083" i="13"/>
  <c r="M1083" i="13" l="1"/>
  <c r="N1083" i="13"/>
  <c r="O1083" i="13" s="1"/>
  <c r="T1083" i="13" l="1"/>
  <c r="R1083" i="13"/>
  <c r="S1083" i="13"/>
  <c r="V1083" i="13"/>
  <c r="X1083" i="13"/>
  <c r="AA1083" i="13" s="1"/>
  <c r="W1083" i="13"/>
  <c r="Y1083" i="13" l="1"/>
  <c r="Z1083" i="13"/>
  <c r="G1084" i="13"/>
  <c r="B1084" i="13"/>
  <c r="D1084" i="13"/>
  <c r="I1084" i="13"/>
  <c r="Q1084" i="13" l="1"/>
  <c r="P1084" i="13"/>
  <c r="AB1083" i="13"/>
  <c r="C1084" i="13"/>
  <c r="H1084" i="13"/>
  <c r="J1084" i="13" s="1"/>
  <c r="L1084" i="13" s="1"/>
  <c r="F1084" i="13" l="1"/>
  <c r="K1084" i="13"/>
  <c r="E1084" i="13"/>
  <c r="N1084" i="13" l="1"/>
  <c r="O1084" i="13" s="1"/>
  <c r="M1084" i="13"/>
  <c r="W1084" i="13" l="1"/>
  <c r="X1084" i="13"/>
  <c r="V1084" i="13"/>
  <c r="Y1084" i="13" s="1"/>
  <c r="R1084" i="13"/>
  <c r="S1084" i="13"/>
  <c r="T1084" i="13"/>
  <c r="AA1084" i="13" l="1"/>
  <c r="Z1084" i="13"/>
  <c r="G1085" i="13"/>
  <c r="B1085" i="13"/>
  <c r="I1085" i="13"/>
  <c r="D1085" i="13"/>
  <c r="H1085" i="13"/>
  <c r="C1085" i="13"/>
  <c r="Q1085" i="13" l="1"/>
  <c r="P1085" i="13"/>
  <c r="AB1084" i="13"/>
  <c r="J1085" i="13"/>
  <c r="L1085" i="13" s="1"/>
  <c r="F1085" i="13"/>
  <c r="E1085" i="13"/>
  <c r="K1085" i="13" l="1"/>
  <c r="M1085" i="13" l="1"/>
  <c r="N1085" i="13"/>
  <c r="O1085" i="13" s="1"/>
  <c r="X1085" i="13" l="1"/>
  <c r="V1085" i="13"/>
  <c r="W1085" i="13"/>
  <c r="R1085" i="13"/>
  <c r="S1085" i="13"/>
  <c r="T1085" i="13"/>
  <c r="Z1085" i="13" l="1"/>
  <c r="H1086" i="13" s="1"/>
  <c r="C1086" i="13"/>
  <c r="Y1085" i="13"/>
  <c r="AA1085" i="13"/>
  <c r="I1086" i="13" l="1"/>
  <c r="D1086" i="13"/>
  <c r="B1086" i="13"/>
  <c r="F1086" i="13" s="1"/>
  <c r="G1086" i="13"/>
  <c r="P1086" i="13" l="1"/>
  <c r="Q1086" i="13"/>
  <c r="AB1085" i="13"/>
  <c r="J1086" i="13"/>
  <c r="L1086" i="13" s="1"/>
  <c r="E1086" i="13"/>
  <c r="K1086" i="13" l="1"/>
  <c r="N1086" i="13" l="1"/>
  <c r="O1086" i="13" s="1"/>
  <c r="M1086" i="13"/>
  <c r="W1086" i="13" l="1"/>
  <c r="V1086" i="13"/>
  <c r="X1086" i="13"/>
  <c r="S1086" i="13"/>
  <c r="T1086" i="13"/>
  <c r="R1086" i="13"/>
  <c r="Y1086" i="13" s="1"/>
  <c r="Z1086" i="13" l="1"/>
  <c r="AA1086" i="13"/>
  <c r="B1087" i="13"/>
  <c r="G1087" i="13"/>
  <c r="D1087" i="13" l="1"/>
  <c r="I1087" i="13"/>
  <c r="H1087" i="13"/>
  <c r="C1087" i="13"/>
  <c r="E1087" i="13" s="1"/>
  <c r="J1087" i="13" l="1"/>
  <c r="L1087" i="13" s="1"/>
  <c r="P1087" i="13"/>
  <c r="Q1087" i="13"/>
  <c r="K1087" i="13"/>
  <c r="AB1086" i="13"/>
  <c r="F1087" i="13"/>
  <c r="M1087" i="13" l="1"/>
  <c r="N1087" i="13"/>
  <c r="O1087" i="13" s="1"/>
  <c r="V1087" i="13" l="1"/>
  <c r="W1087" i="13"/>
  <c r="X1087" i="13"/>
  <c r="S1087" i="13"/>
  <c r="T1087" i="13"/>
  <c r="R1087" i="13"/>
  <c r="Y1087" i="13" s="1"/>
  <c r="AA1087" i="13" l="1"/>
  <c r="I1088" i="13"/>
  <c r="D1088" i="13"/>
  <c r="Z1087" i="13"/>
  <c r="B1088" i="13"/>
  <c r="G1088" i="13"/>
  <c r="H1088" i="13" l="1"/>
  <c r="C1088" i="13"/>
  <c r="P1088" i="13"/>
  <c r="Q1088" i="13"/>
  <c r="AB1087" i="13"/>
  <c r="J1088" i="13"/>
  <c r="L1088" i="13" s="1"/>
  <c r="E1088" i="13" l="1"/>
  <c r="F1088" i="13"/>
  <c r="K1088" i="13"/>
  <c r="N1088" i="13" l="1"/>
  <c r="O1088" i="13" s="1"/>
  <c r="M1088" i="13"/>
  <c r="V1088" i="13" l="1"/>
  <c r="W1088" i="13"/>
  <c r="X1088" i="13"/>
  <c r="R1088" i="13"/>
  <c r="T1088" i="13"/>
  <c r="S1088" i="13"/>
  <c r="Y1088" i="13" l="1"/>
  <c r="B1089" i="13"/>
  <c r="G1089" i="13"/>
  <c r="Z1088" i="13"/>
  <c r="AA1088" i="13"/>
  <c r="D1089" i="13" l="1"/>
  <c r="I1089" i="13"/>
  <c r="H1089" i="13"/>
  <c r="J1089" i="13" s="1"/>
  <c r="L1089" i="13" s="1"/>
  <c r="C1089" i="13"/>
  <c r="F1089" i="13" l="1"/>
  <c r="E1089" i="13"/>
  <c r="P1089" i="13"/>
  <c r="Q1089" i="13"/>
  <c r="K1089" i="13"/>
  <c r="AB1088" i="13"/>
  <c r="M1089" i="13" l="1"/>
  <c r="N1089" i="13"/>
  <c r="O1089" i="13" s="1"/>
  <c r="V1089" i="13" l="1"/>
  <c r="W1089" i="13"/>
  <c r="X1089" i="13"/>
  <c r="S1089" i="13"/>
  <c r="T1089" i="13"/>
  <c r="R1089" i="13"/>
  <c r="Y1089" i="13" s="1"/>
  <c r="AA1089" i="13" l="1"/>
  <c r="I1090" i="13" s="1"/>
  <c r="D1090" i="13"/>
  <c r="Z1089" i="13"/>
  <c r="G1090" i="13"/>
  <c r="B1090" i="13"/>
  <c r="H1090" i="13" l="1"/>
  <c r="J1090" i="13" s="1"/>
  <c r="C1090" i="13"/>
  <c r="E1090" i="13" s="1"/>
  <c r="Q1090" i="13"/>
  <c r="P1090" i="13"/>
  <c r="AB1089" i="13"/>
  <c r="L1090" i="13" l="1"/>
  <c r="K1090" i="13"/>
  <c r="F1090" i="13"/>
  <c r="N1090" i="13" l="1"/>
  <c r="O1090" i="13" s="1"/>
  <c r="M1090" i="13"/>
  <c r="W1090" i="13" l="1"/>
  <c r="V1090" i="13"/>
  <c r="X1090" i="13"/>
  <c r="AA1090" i="13" s="1"/>
  <c r="R1090" i="13"/>
  <c r="T1090" i="13"/>
  <c r="S1090" i="13"/>
  <c r="Z1090" i="13" s="1"/>
  <c r="Y1090" i="13" l="1"/>
  <c r="I1091" i="13"/>
  <c r="D1091" i="13"/>
  <c r="G1091" i="13"/>
  <c r="B1091" i="13"/>
  <c r="H1091" i="13"/>
  <c r="C1091" i="13"/>
  <c r="E1091" i="13" l="1"/>
  <c r="F1091" i="13"/>
  <c r="J1091" i="13"/>
  <c r="L1091" i="13" s="1"/>
  <c r="Q1091" i="13"/>
  <c r="P1091" i="13"/>
  <c r="AB1090" i="13"/>
  <c r="K1091" i="13" l="1"/>
  <c r="M1091" i="13"/>
  <c r="N1091" i="13"/>
  <c r="O1091" i="13" s="1"/>
  <c r="V1091" i="13" l="1"/>
  <c r="W1091" i="13"/>
  <c r="X1091" i="13"/>
  <c r="T1091" i="13"/>
  <c r="R1091" i="13"/>
  <c r="Y1091" i="13" s="1"/>
  <c r="S1091" i="13"/>
  <c r="Z1091" i="13" s="1"/>
  <c r="AA1091" i="13" l="1"/>
  <c r="C1092" i="13"/>
  <c r="H1092" i="13"/>
  <c r="B1092" i="13"/>
  <c r="G1092" i="13"/>
  <c r="E1092" i="13" l="1"/>
  <c r="F1092" i="13"/>
  <c r="I1092" i="13"/>
  <c r="D1092" i="13"/>
  <c r="Q1092" i="13" l="1"/>
  <c r="P1092" i="13"/>
  <c r="AB1091" i="13"/>
  <c r="J1092" i="13"/>
  <c r="L1092" i="13" s="1"/>
  <c r="K1092" i="13" l="1"/>
  <c r="N1092" i="13" l="1"/>
  <c r="O1092" i="13" s="1"/>
  <c r="M1092" i="13"/>
  <c r="V1092" i="13" l="1"/>
  <c r="W1092" i="13"/>
  <c r="X1092" i="13"/>
  <c r="T1092" i="13"/>
  <c r="R1092" i="13"/>
  <c r="S1092" i="13"/>
  <c r="Z1092" i="13" s="1"/>
  <c r="Y1092" i="13" l="1"/>
  <c r="AA1092" i="13"/>
  <c r="C1093" i="13"/>
  <c r="H1093" i="13"/>
  <c r="I1093" i="13" l="1"/>
  <c r="D1093" i="13"/>
  <c r="G1093" i="13"/>
  <c r="B1093" i="13"/>
  <c r="P1093" i="13" l="1"/>
  <c r="Q1093" i="13"/>
  <c r="AB1092" i="13"/>
  <c r="E1093" i="13"/>
  <c r="J1093" i="13"/>
  <c r="L1093" i="13" s="1"/>
  <c r="F1093" i="13"/>
  <c r="K1093" i="13" l="1"/>
  <c r="M1093" i="13" l="1"/>
  <c r="N1093" i="13"/>
  <c r="O1093" i="13" s="1"/>
  <c r="W1093" i="13" l="1"/>
  <c r="X1093" i="13"/>
  <c r="V1093" i="13"/>
  <c r="T1093" i="13"/>
  <c r="R1093" i="13"/>
  <c r="S1093" i="13"/>
  <c r="Z1093" i="13" s="1"/>
  <c r="Y1093" i="13" l="1"/>
  <c r="G1094" i="13" s="1"/>
  <c r="AA1093" i="13"/>
  <c r="H1094" i="13"/>
  <c r="C1094" i="13"/>
  <c r="B1094" i="13" l="1"/>
  <c r="F1094" i="13" s="1"/>
  <c r="I1094" i="13"/>
  <c r="J1094" i="13" s="1"/>
  <c r="L1094" i="13" s="1"/>
  <c r="D1094" i="13"/>
  <c r="E1094" i="13" l="1"/>
  <c r="Q1094" i="13"/>
  <c r="P1094" i="13"/>
  <c r="K1094" i="13"/>
  <c r="AB1093" i="13"/>
  <c r="N1094" i="13" l="1"/>
  <c r="O1094" i="13" s="1"/>
  <c r="M1094" i="13"/>
  <c r="X1094" i="13" l="1"/>
  <c r="W1094" i="13"/>
  <c r="V1094" i="13"/>
  <c r="S1094" i="13"/>
  <c r="R1094" i="13"/>
  <c r="T1094" i="13"/>
  <c r="Y1094" i="13" l="1"/>
  <c r="Z1094" i="13"/>
  <c r="B1095" i="13"/>
  <c r="G1095" i="13"/>
  <c r="AA1094" i="13"/>
  <c r="I1095" i="13" l="1"/>
  <c r="D1095" i="13"/>
  <c r="H1095" i="13"/>
  <c r="J1095" i="13" s="1"/>
  <c r="L1095" i="13" s="1"/>
  <c r="C1095" i="13"/>
  <c r="P1095" i="13" l="1"/>
  <c r="Q1095" i="13"/>
  <c r="K1095" i="13"/>
  <c r="AB1094" i="13"/>
  <c r="F1095" i="13"/>
  <c r="E1095" i="13"/>
  <c r="M1095" i="13" l="1"/>
  <c r="N1095" i="13"/>
  <c r="O1095" i="13" s="1"/>
  <c r="W1095" i="13" l="1"/>
  <c r="V1095" i="13"/>
  <c r="X1095" i="13"/>
  <c r="T1095" i="13"/>
  <c r="R1095" i="13"/>
  <c r="S1095" i="13"/>
  <c r="Z1095" i="13" s="1"/>
  <c r="AA1095" i="13" l="1"/>
  <c r="H1096" i="13"/>
  <c r="C1096" i="13"/>
  <c r="Y1095" i="13"/>
  <c r="G1096" i="13" l="1"/>
  <c r="B1096" i="13"/>
  <c r="F1096" i="13" s="1"/>
  <c r="I1096" i="13"/>
  <c r="D1096" i="13"/>
  <c r="Q1096" i="13" l="1"/>
  <c r="P1096" i="13"/>
  <c r="AB1095" i="13"/>
  <c r="E1096" i="13"/>
  <c r="J1096" i="13"/>
  <c r="L1096" i="13" s="1"/>
  <c r="K1096" i="13" l="1"/>
  <c r="N1096" i="13"/>
  <c r="O1096" i="13" s="1"/>
  <c r="M1096" i="13"/>
  <c r="V1096" i="13" l="1"/>
  <c r="X1096" i="13"/>
  <c r="W1096" i="13"/>
  <c r="T1096" i="13"/>
  <c r="R1096" i="13"/>
  <c r="S1096" i="13"/>
  <c r="AA1096" i="13" l="1"/>
  <c r="Y1096" i="13"/>
  <c r="Z1096" i="13"/>
  <c r="D1097" i="13"/>
  <c r="I1097" i="13"/>
  <c r="G1097" i="13"/>
  <c r="B1097" i="13"/>
  <c r="P1097" i="13" l="1"/>
  <c r="Q1097" i="13"/>
  <c r="AB1096" i="13"/>
  <c r="H1097" i="13"/>
  <c r="C1097" i="13"/>
  <c r="F1097" i="13" l="1"/>
  <c r="E1097" i="13"/>
  <c r="J1097" i="13"/>
  <c r="L1097" i="13" l="1"/>
  <c r="K1097" i="13"/>
  <c r="M1097" i="13" l="1"/>
  <c r="N1097" i="13"/>
  <c r="O1097" i="13" s="1"/>
  <c r="V1097" i="13" l="1"/>
  <c r="W1097" i="13"/>
  <c r="X1097" i="13"/>
  <c r="R1097" i="13"/>
  <c r="Y1097" i="13" s="1"/>
  <c r="T1097" i="13"/>
  <c r="S1097" i="13"/>
  <c r="Z1097" i="13" s="1"/>
  <c r="G1098" i="13" l="1"/>
  <c r="B1098" i="13"/>
  <c r="C1098" i="13"/>
  <c r="H1098" i="13"/>
  <c r="AA1097" i="13"/>
  <c r="F1098" i="13" l="1"/>
  <c r="E1098" i="13"/>
  <c r="I1098" i="13"/>
  <c r="J1098" i="13" s="1"/>
  <c r="L1098" i="13" s="1"/>
  <c r="D1098" i="13"/>
  <c r="P1098" i="13" l="1"/>
  <c r="Q1098" i="13"/>
  <c r="K1098" i="13"/>
  <c r="AB1097" i="13"/>
  <c r="N1098" i="13" l="1"/>
  <c r="O1098" i="13" s="1"/>
  <c r="M1098" i="13"/>
  <c r="W1098" i="13" l="1"/>
  <c r="V1098" i="13"/>
  <c r="X1098" i="13"/>
  <c r="R1098" i="13"/>
  <c r="S1098" i="13"/>
  <c r="Z1098" i="13" s="1"/>
  <c r="T1098" i="13"/>
  <c r="Y1098" i="13" l="1"/>
  <c r="AA1098" i="13"/>
  <c r="B1099" i="13"/>
  <c r="G1099" i="13"/>
  <c r="C1099" i="13"/>
  <c r="H1099" i="13"/>
  <c r="F1099" i="13" l="1"/>
  <c r="E1099" i="13"/>
  <c r="I1099" i="13"/>
  <c r="D1099" i="13"/>
  <c r="P1099" i="13" l="1"/>
  <c r="Q1099" i="13"/>
  <c r="AB1098" i="13"/>
  <c r="J1099" i="13"/>
  <c r="L1099" i="13" s="1"/>
  <c r="K1099" i="13" l="1"/>
  <c r="M1099" i="13" l="1"/>
  <c r="N1099" i="13"/>
  <c r="O1099" i="13" s="1"/>
  <c r="X1099" i="13" l="1"/>
  <c r="V1099" i="13"/>
  <c r="W1099" i="13"/>
  <c r="R1099" i="13"/>
  <c r="S1099" i="13"/>
  <c r="T1099" i="13"/>
  <c r="Y1099" i="13" l="1"/>
  <c r="G1100" i="13" s="1"/>
  <c r="Z1099" i="13"/>
  <c r="C1100" i="13" s="1"/>
  <c r="B1100" i="13"/>
  <c r="AA1099" i="13"/>
  <c r="H1100" i="13" l="1"/>
  <c r="F1100" i="13"/>
  <c r="D1100" i="13"/>
  <c r="I1100" i="13"/>
  <c r="J1100" i="13" s="1"/>
  <c r="L1100" i="13" s="1"/>
  <c r="E1100" i="13"/>
  <c r="P1100" i="13" l="1"/>
  <c r="Q1100" i="13"/>
  <c r="K1100" i="13"/>
  <c r="AB1099" i="13"/>
  <c r="N1100" i="13" l="1"/>
  <c r="O1100" i="13" s="1"/>
  <c r="M1100" i="13"/>
  <c r="V1100" i="13" l="1"/>
  <c r="X1100" i="13"/>
  <c r="W1100" i="13"/>
  <c r="R1100" i="13"/>
  <c r="T1100" i="13"/>
  <c r="S1100" i="13"/>
  <c r="Y1100" i="13" l="1"/>
  <c r="Z1100" i="13"/>
  <c r="C1101" i="13"/>
  <c r="H1101" i="13"/>
  <c r="AA1100" i="13"/>
  <c r="G1101" i="13"/>
  <c r="B1101" i="13"/>
  <c r="D1101" i="13" l="1"/>
  <c r="I1101" i="13"/>
  <c r="J1101" i="13" s="1"/>
  <c r="L1101" i="13" s="1"/>
  <c r="E1101" i="13"/>
  <c r="F1101" i="13"/>
  <c r="Q1101" i="13" l="1"/>
  <c r="P1101" i="13"/>
  <c r="K1101" i="13"/>
  <c r="AB1100" i="13"/>
  <c r="M1101" i="13" l="1"/>
  <c r="N1101" i="13"/>
  <c r="O1101" i="13" s="1"/>
  <c r="V1101" i="13" l="1"/>
  <c r="W1101" i="13"/>
  <c r="X1101" i="13"/>
  <c r="R1101" i="13"/>
  <c r="T1101" i="13"/>
  <c r="S1101" i="13"/>
  <c r="Z1101" i="13" l="1"/>
  <c r="Y1101" i="13"/>
  <c r="B1102" i="13" s="1"/>
  <c r="H1102" i="13"/>
  <c r="C1102" i="13"/>
  <c r="AA1101" i="13"/>
  <c r="G1102" i="13" l="1"/>
  <c r="E1102" i="13"/>
  <c r="F1102" i="13"/>
  <c r="D1102" i="13"/>
  <c r="I1102" i="13"/>
  <c r="J1102" i="13" s="1"/>
  <c r="L1102" i="13" s="1"/>
  <c r="P1102" i="13" l="1"/>
  <c r="Q1102" i="13"/>
  <c r="K1102" i="13"/>
  <c r="AB1101" i="13"/>
  <c r="N1102" i="13" l="1"/>
  <c r="O1102" i="13" s="1"/>
  <c r="M1102" i="13"/>
  <c r="X1102" i="13" l="1"/>
  <c r="V1102" i="13"/>
  <c r="W1102" i="13"/>
  <c r="T1102" i="13"/>
  <c r="R1102" i="13"/>
  <c r="S1102" i="13"/>
  <c r="Z1102" i="13" s="1"/>
  <c r="AA1102" i="13" l="1"/>
  <c r="I1103" i="13"/>
  <c r="D1103" i="13"/>
  <c r="C1103" i="13"/>
  <c r="H1103" i="13"/>
  <c r="Y1102" i="13"/>
  <c r="P1103" i="13" l="1"/>
  <c r="Q1103" i="13"/>
  <c r="AB1102" i="13"/>
  <c r="G1103" i="13"/>
  <c r="B1103" i="13"/>
  <c r="E1103" i="13" s="1"/>
  <c r="J1103" i="13" l="1"/>
  <c r="F1103" i="13"/>
  <c r="L1103" i="13" l="1"/>
  <c r="K1103" i="13"/>
  <c r="M1103" i="13" l="1"/>
  <c r="N1103" i="13"/>
  <c r="O1103" i="13" s="1"/>
  <c r="X1103" i="13" l="1"/>
  <c r="W1103" i="13"/>
  <c r="V1103" i="13"/>
  <c r="T1103" i="13"/>
  <c r="S1103" i="13"/>
  <c r="R1103" i="13"/>
  <c r="Y1103" i="13" l="1"/>
  <c r="AA1103" i="13"/>
  <c r="D1104" i="13"/>
  <c r="I1104" i="13"/>
  <c r="B1104" i="13"/>
  <c r="G1104" i="13"/>
  <c r="Z1103" i="13"/>
  <c r="C1104" i="13" l="1"/>
  <c r="H1104" i="13"/>
  <c r="J1104" i="13" s="1"/>
  <c r="P1104" i="13"/>
  <c r="Q1104" i="13"/>
  <c r="AB1103" i="13"/>
  <c r="F1104" i="13" l="1"/>
  <c r="K1104" i="13"/>
  <c r="L1104" i="13"/>
  <c r="E1104" i="13"/>
  <c r="N1104" i="13" l="1"/>
  <c r="O1104" i="13" s="1"/>
  <c r="M1104" i="13"/>
  <c r="W1104" i="13" l="1"/>
  <c r="X1104" i="13"/>
  <c r="V1104" i="13"/>
  <c r="S1104" i="13"/>
  <c r="Z1104" i="13" s="1"/>
  <c r="T1104" i="13"/>
  <c r="R1104" i="13"/>
  <c r="AA1104" i="13" l="1"/>
  <c r="I1105" i="13" s="1"/>
  <c r="H1105" i="13"/>
  <c r="C1105" i="13"/>
  <c r="Y1104" i="13"/>
  <c r="D1105" i="13"/>
  <c r="G1105" i="13" l="1"/>
  <c r="B1105" i="13"/>
  <c r="F1105" i="13" s="1"/>
  <c r="P1105" i="13"/>
  <c r="Q1105" i="13"/>
  <c r="AB1104" i="13"/>
  <c r="J1105" i="13" l="1"/>
  <c r="E1105" i="13"/>
  <c r="L1105" i="13" l="1"/>
  <c r="K1105" i="13"/>
  <c r="M1105" i="13" l="1"/>
  <c r="N1105" i="13"/>
  <c r="O1105" i="13" s="1"/>
  <c r="X1105" i="13" l="1"/>
  <c r="W1105" i="13"/>
  <c r="V1105" i="13"/>
  <c r="S1105" i="13"/>
  <c r="T1105" i="13"/>
  <c r="AA1105" i="13" s="1"/>
  <c r="R1105" i="13"/>
  <c r="Y1105" i="13" s="1"/>
  <c r="I1106" i="13" l="1"/>
  <c r="D1106" i="13"/>
  <c r="Z1105" i="13"/>
  <c r="G1106" i="13"/>
  <c r="B1106" i="13"/>
  <c r="H1106" i="13" l="1"/>
  <c r="C1106" i="13"/>
  <c r="F1106" i="13" s="1"/>
  <c r="P1106" i="13"/>
  <c r="Q1106" i="13"/>
  <c r="AB1105" i="13"/>
  <c r="E1106" i="13" l="1"/>
  <c r="J1106" i="13"/>
  <c r="L1106" i="13" l="1"/>
  <c r="K1106" i="13"/>
  <c r="N1106" i="13" l="1"/>
  <c r="O1106" i="13" s="1"/>
  <c r="M1106" i="13"/>
  <c r="W1106" i="13" l="1"/>
  <c r="V1106" i="13"/>
  <c r="X1106" i="13"/>
  <c r="S1106" i="13"/>
  <c r="T1106" i="13"/>
  <c r="R1106" i="13"/>
  <c r="Y1106" i="13" l="1"/>
  <c r="AA1106" i="13"/>
  <c r="I1107" i="13" s="1"/>
  <c r="D1107" i="13"/>
  <c r="Z1106" i="13"/>
  <c r="G1107" i="13"/>
  <c r="B1107" i="13"/>
  <c r="C1107" i="13" l="1"/>
  <c r="E1107" i="13" s="1"/>
  <c r="H1107" i="13"/>
  <c r="Q1107" i="13"/>
  <c r="P1107" i="13"/>
  <c r="AB1106" i="13"/>
  <c r="F1107" i="13"/>
  <c r="J1107" i="13" l="1"/>
  <c r="L1107" i="13" l="1"/>
  <c r="K1107" i="13"/>
  <c r="M1107" i="13" l="1"/>
  <c r="N1107" i="13"/>
  <c r="O1107" i="13" s="1"/>
  <c r="W1107" i="13" l="1"/>
  <c r="X1107" i="13"/>
  <c r="V1107" i="13"/>
  <c r="R1107" i="13"/>
  <c r="T1107" i="13"/>
  <c r="S1107" i="13"/>
  <c r="Z1107" i="13" s="1"/>
  <c r="Y1107" i="13" l="1"/>
  <c r="C1108" i="13"/>
  <c r="H1108" i="13"/>
  <c r="AA1107" i="13"/>
  <c r="D1108" i="13" l="1"/>
  <c r="I1108" i="13"/>
  <c r="G1108" i="13"/>
  <c r="J1108" i="13" s="1"/>
  <c r="L1108" i="13" s="1"/>
  <c r="B1108" i="13"/>
  <c r="F1108" i="13" s="1"/>
  <c r="E1108" i="13" l="1"/>
  <c r="P1108" i="13"/>
  <c r="Q1108" i="13"/>
  <c r="K1108" i="13"/>
  <c r="AB1107" i="13"/>
  <c r="N1108" i="13" l="1"/>
  <c r="O1108" i="13" s="1"/>
  <c r="M1108" i="13"/>
  <c r="T1108" i="13" l="1"/>
  <c r="R1108" i="13"/>
  <c r="S1108" i="13"/>
  <c r="V1108" i="13"/>
  <c r="Y1108" i="13" s="1"/>
  <c r="X1108" i="13"/>
  <c r="AA1108" i="13" s="1"/>
  <c r="W1108" i="13"/>
  <c r="Z1108" i="13" s="1"/>
  <c r="G1109" i="13" l="1"/>
  <c r="B1109" i="13"/>
  <c r="C1109" i="13"/>
  <c r="H1109" i="13"/>
  <c r="I1109" i="13"/>
  <c r="D1109" i="13"/>
  <c r="F1109" i="13" l="1"/>
  <c r="E1109" i="13"/>
  <c r="Q1109" i="13"/>
  <c r="P1109" i="13"/>
  <c r="AB1108" i="13"/>
  <c r="J1109" i="13"/>
  <c r="L1109" i="13" s="1"/>
  <c r="K1109" i="13" l="1"/>
  <c r="M1109" i="13" l="1"/>
  <c r="N1109" i="13"/>
  <c r="O1109" i="13" s="1"/>
  <c r="W1109" i="13" l="1"/>
  <c r="V1109" i="13"/>
  <c r="X1109" i="13"/>
  <c r="S1109" i="13"/>
  <c r="Z1109" i="13" s="1"/>
  <c r="T1109" i="13"/>
  <c r="R1109" i="13"/>
  <c r="H1110" i="13" l="1"/>
  <c r="C1110" i="13"/>
  <c r="Y1109" i="13"/>
  <c r="AA1109" i="13"/>
  <c r="B1110" i="13" l="1"/>
  <c r="E1110" i="13" s="1"/>
  <c r="G1110" i="13"/>
  <c r="D1110" i="13"/>
  <c r="I1110" i="13"/>
  <c r="F1110" i="13"/>
  <c r="Q1110" i="13" l="1"/>
  <c r="P1110" i="13"/>
  <c r="AB1109" i="13"/>
  <c r="J1110" i="13"/>
  <c r="L1110" i="13" s="1"/>
  <c r="K1110" i="13" l="1"/>
  <c r="N1110" i="13" l="1"/>
  <c r="O1110" i="13" s="1"/>
  <c r="M1110" i="13"/>
  <c r="X1110" i="13" l="1"/>
  <c r="V1110" i="13"/>
  <c r="W1110" i="13"/>
  <c r="T1110" i="13"/>
  <c r="S1110" i="13"/>
  <c r="R1110" i="13"/>
  <c r="Y1110" i="13" l="1"/>
  <c r="Z1110" i="13"/>
  <c r="C1111" i="13" s="1"/>
  <c r="AA1110" i="13"/>
  <c r="B1111" i="13"/>
  <c r="G1111" i="13"/>
  <c r="H1111" i="13" l="1"/>
  <c r="E1111" i="13"/>
  <c r="F1111" i="13"/>
  <c r="I1111" i="13"/>
  <c r="D1111" i="13"/>
  <c r="Q1111" i="13" l="1"/>
  <c r="P1111" i="13"/>
  <c r="AB1110" i="13"/>
  <c r="J1111" i="13"/>
  <c r="L1111" i="13" s="1"/>
  <c r="K1111" i="13" l="1"/>
  <c r="M1111" i="13" l="1"/>
  <c r="N1111" i="13"/>
  <c r="O1111" i="13" s="1"/>
  <c r="W1111" i="13" l="1"/>
  <c r="V1111" i="13"/>
  <c r="X1111" i="13"/>
  <c r="R1111" i="13"/>
  <c r="S1111" i="13"/>
  <c r="Z1111" i="13" s="1"/>
  <c r="T1111" i="13"/>
  <c r="AA1111" i="13" l="1"/>
  <c r="Y1111" i="13"/>
  <c r="D1112" i="13"/>
  <c r="I1112" i="13"/>
  <c r="H1112" i="13"/>
  <c r="C1112" i="13"/>
  <c r="P1112" i="13" l="1"/>
  <c r="Q1112" i="13"/>
  <c r="K1112" i="13"/>
  <c r="AB1111" i="13"/>
  <c r="G1112" i="13"/>
  <c r="J1112" i="13" s="1"/>
  <c r="L1112" i="13" s="1"/>
  <c r="B1112" i="13"/>
  <c r="E1112" i="13" l="1"/>
  <c r="N1112" i="13"/>
  <c r="O1112" i="13" s="1"/>
  <c r="M1112" i="13"/>
  <c r="F1112" i="13"/>
  <c r="W1112" i="13" l="1"/>
  <c r="V1112" i="13"/>
  <c r="X1112" i="13"/>
  <c r="T1112" i="13"/>
  <c r="R1112" i="13"/>
  <c r="S1112" i="13"/>
  <c r="Z1112" i="13" s="1"/>
  <c r="Y1112" i="13" l="1"/>
  <c r="G1113" i="13" s="1"/>
  <c r="AA1112" i="13"/>
  <c r="B1113" i="13"/>
  <c r="H1113" i="13"/>
  <c r="C1113" i="13"/>
  <c r="E1113" i="13" l="1"/>
  <c r="F1113" i="13"/>
  <c r="I1113" i="13"/>
  <c r="D1113" i="13"/>
  <c r="J1113" i="13" l="1"/>
  <c r="L1113" i="13" s="1"/>
  <c r="Q1113" i="13"/>
  <c r="K1113" i="13"/>
  <c r="P1113" i="13"/>
  <c r="AB1112" i="13"/>
  <c r="M1113" i="13" l="1"/>
  <c r="N1113" i="13"/>
  <c r="O1113" i="13" s="1"/>
  <c r="V1113" i="13" l="1"/>
  <c r="X1113" i="13"/>
  <c r="W1113" i="13"/>
  <c r="R1113" i="13"/>
  <c r="Y1113" i="13" s="1"/>
  <c r="S1113" i="13"/>
  <c r="T1113" i="13"/>
  <c r="AA1113" i="13" s="1"/>
  <c r="B1114" i="13" l="1"/>
  <c r="G1114" i="13"/>
  <c r="D1114" i="13"/>
  <c r="I1114" i="13"/>
  <c r="Z1113" i="13"/>
  <c r="Q1114" i="13" l="1"/>
  <c r="P1114" i="13"/>
  <c r="AB1113" i="13"/>
  <c r="J1114" i="13"/>
  <c r="L1114" i="13" s="1"/>
  <c r="H1114" i="13"/>
  <c r="C1114" i="13"/>
  <c r="E1114" i="13" s="1"/>
  <c r="K1114" i="13" l="1"/>
  <c r="F1114" i="13"/>
  <c r="N1114" i="13" l="1"/>
  <c r="O1114" i="13" s="1"/>
  <c r="M1114" i="13"/>
  <c r="W1114" i="13" l="1"/>
  <c r="X1114" i="13"/>
  <c r="V1114" i="13"/>
  <c r="T1114" i="13"/>
  <c r="S1114" i="13"/>
  <c r="Z1114" i="13" s="1"/>
  <c r="R1114" i="13"/>
  <c r="Y1114" i="13" s="1"/>
  <c r="C1115" i="13" l="1"/>
  <c r="H1115" i="13"/>
  <c r="AA1114" i="13"/>
  <c r="G1115" i="13"/>
  <c r="B1115" i="13"/>
  <c r="E1115" i="13" l="1"/>
  <c r="I1115" i="13"/>
  <c r="D1115" i="13"/>
  <c r="F1115" i="13"/>
  <c r="Q1115" i="13" l="1"/>
  <c r="P1115" i="13"/>
  <c r="AB1114" i="13"/>
  <c r="J1115" i="13"/>
  <c r="L1115" i="13" s="1"/>
  <c r="K1115" i="13" l="1"/>
  <c r="M1115" i="13" l="1"/>
  <c r="N1115" i="13"/>
  <c r="O1115" i="13" s="1"/>
  <c r="X1115" i="13" l="1"/>
  <c r="W1115" i="13"/>
  <c r="V1115" i="13"/>
  <c r="T1115" i="13"/>
  <c r="S1115" i="13"/>
  <c r="R1115" i="13"/>
  <c r="Y1115" i="13" s="1"/>
  <c r="Z1115" i="13" l="1"/>
  <c r="C1116" i="13"/>
  <c r="H1116" i="13"/>
  <c r="AA1115" i="13"/>
  <c r="G1116" i="13"/>
  <c r="B1116" i="13"/>
  <c r="E1116" i="13" l="1"/>
  <c r="I1116" i="13"/>
  <c r="D1116" i="13"/>
  <c r="F1116" i="13"/>
  <c r="Q1116" i="13" l="1"/>
  <c r="P1116" i="13"/>
  <c r="AB1115" i="13"/>
  <c r="J1116" i="13"/>
  <c r="L1116" i="13" s="1"/>
  <c r="K1116" i="13" l="1"/>
  <c r="N1116" i="13" l="1"/>
  <c r="O1116" i="13" s="1"/>
  <c r="M1116" i="13"/>
  <c r="W1116" i="13" l="1"/>
  <c r="V1116" i="13"/>
  <c r="X1116" i="13"/>
  <c r="T1116" i="13"/>
  <c r="S1116" i="13"/>
  <c r="Z1116" i="13" s="1"/>
  <c r="R1116" i="13"/>
  <c r="Y1116" i="13" s="1"/>
  <c r="H1117" i="13" l="1"/>
  <c r="C1117" i="13"/>
  <c r="AA1116" i="13"/>
  <c r="G1117" i="13"/>
  <c r="B1117" i="13"/>
  <c r="I1117" i="13" l="1"/>
  <c r="D1117" i="13"/>
  <c r="F1117" i="13"/>
  <c r="E1117" i="13"/>
  <c r="P1117" i="13" l="1"/>
  <c r="Q1117" i="13"/>
  <c r="AB1116" i="13"/>
  <c r="J1117" i="13"/>
  <c r="L1117" i="13" s="1"/>
  <c r="K1117" i="13" l="1"/>
  <c r="M1117" i="13" l="1"/>
  <c r="N1117" i="13"/>
  <c r="O1117" i="13" s="1"/>
  <c r="V1117" i="13" l="1"/>
  <c r="W1117" i="13"/>
  <c r="X1117" i="13"/>
  <c r="R1117" i="13"/>
  <c r="S1117" i="13"/>
  <c r="T1117" i="13"/>
  <c r="Y1117" i="13" l="1"/>
  <c r="AA1117" i="13"/>
  <c r="Z1117" i="13"/>
  <c r="H1118" i="13" l="1"/>
  <c r="C1118" i="13"/>
  <c r="D1118" i="13"/>
  <c r="I1118" i="13"/>
  <c r="G1118" i="13"/>
  <c r="B1118" i="13"/>
  <c r="E1118" i="13" s="1"/>
  <c r="AB1117" i="13" l="1"/>
  <c r="Q1118" i="13"/>
  <c r="P1118" i="13"/>
  <c r="F1118" i="13"/>
  <c r="J1118" i="13"/>
  <c r="L1118" i="13" s="1"/>
  <c r="K1118" i="13" l="1"/>
  <c r="N1118" i="13" l="1"/>
  <c r="O1118" i="13" s="1"/>
  <c r="M1118" i="13"/>
  <c r="X1118" i="13" l="1"/>
  <c r="V1118" i="13"/>
  <c r="W1118" i="13"/>
  <c r="T1118" i="13"/>
  <c r="S1118" i="13"/>
  <c r="R1118" i="13"/>
  <c r="Y1118" i="13" s="1"/>
  <c r="Z1118" i="13" l="1"/>
  <c r="H1119" i="13"/>
  <c r="C1119" i="13"/>
  <c r="AA1118" i="13"/>
  <c r="B1119" i="13"/>
  <c r="G1119" i="13"/>
  <c r="E1119" i="13" l="1"/>
  <c r="I1119" i="13"/>
  <c r="J1119" i="13" s="1"/>
  <c r="L1119" i="13" s="1"/>
  <c r="D1119" i="13"/>
  <c r="F1119" i="13"/>
  <c r="AB1118" i="13" l="1"/>
  <c r="P1119" i="13"/>
  <c r="Q1119" i="13"/>
  <c r="K1119" i="13"/>
  <c r="M1119" i="13" l="1"/>
  <c r="N1119" i="13"/>
  <c r="O1119" i="13" s="1"/>
  <c r="W1119" i="13" l="1"/>
  <c r="X1119" i="13"/>
  <c r="V1119" i="13"/>
  <c r="T1119" i="13"/>
  <c r="R1119" i="13"/>
  <c r="S1119" i="13"/>
  <c r="AA1119" i="13" l="1"/>
  <c r="I1120" i="13" s="1"/>
  <c r="Y1119" i="13"/>
  <c r="D1120" i="13"/>
  <c r="Z1119" i="13"/>
  <c r="H1120" i="13" l="1"/>
  <c r="C1120" i="13"/>
  <c r="P1120" i="13"/>
  <c r="Q1120" i="13"/>
  <c r="AB1119" i="13"/>
  <c r="G1120" i="13"/>
  <c r="B1120" i="13"/>
  <c r="J1120" i="13" l="1"/>
  <c r="L1120" i="13" s="1"/>
  <c r="E1120" i="13"/>
  <c r="F1120" i="13"/>
  <c r="K1120" i="13" l="1"/>
  <c r="N1120" i="13" s="1"/>
  <c r="O1120" i="13" s="1"/>
  <c r="M1120" i="13"/>
  <c r="X1120" i="13" l="1"/>
  <c r="V1120" i="13"/>
  <c r="W1120" i="13"/>
  <c r="T1120" i="13"/>
  <c r="S1120" i="13"/>
  <c r="R1120" i="13"/>
  <c r="Y1120" i="13" s="1"/>
  <c r="Z1120" i="13" l="1"/>
  <c r="H1121" i="13" s="1"/>
  <c r="AA1120" i="13"/>
  <c r="C1121" i="13"/>
  <c r="G1121" i="13"/>
  <c r="B1121" i="13"/>
  <c r="F1121" i="13" l="1"/>
  <c r="E1121" i="13"/>
  <c r="I1121" i="13"/>
  <c r="J1121" i="13" s="1"/>
  <c r="L1121" i="13" s="1"/>
  <c r="D1121" i="13"/>
  <c r="Q1121" i="13" l="1"/>
  <c r="K1121" i="13"/>
  <c r="P1121" i="13"/>
  <c r="AB1120" i="13"/>
  <c r="M1121" i="13" l="1"/>
  <c r="N1121" i="13"/>
  <c r="O1121" i="13" s="1"/>
  <c r="V1121" i="13" l="1"/>
  <c r="W1121" i="13"/>
  <c r="X1121" i="13"/>
  <c r="S1121" i="13"/>
  <c r="T1121" i="13"/>
  <c r="R1121" i="13"/>
  <c r="Y1121" i="13" s="1"/>
  <c r="Z1121" i="13" l="1"/>
  <c r="G1122" i="13"/>
  <c r="B1122" i="13"/>
  <c r="AA1121" i="13"/>
  <c r="I1122" i="13" l="1"/>
  <c r="D1122" i="13"/>
  <c r="C1122" i="13"/>
  <c r="H1122" i="13"/>
  <c r="J1122" i="13" s="1"/>
  <c r="L1122" i="13" s="1"/>
  <c r="F1122" i="13" l="1"/>
  <c r="E1122" i="13"/>
  <c r="Q1122" i="13"/>
  <c r="P1122" i="13"/>
  <c r="K1122" i="13"/>
  <c r="AB1121" i="13"/>
  <c r="N1122" i="13" l="1"/>
  <c r="O1122" i="13" s="1"/>
  <c r="M1122" i="13"/>
  <c r="X1122" i="13" l="1"/>
  <c r="V1122" i="13"/>
  <c r="W1122" i="13"/>
  <c r="T1122" i="13"/>
  <c r="S1122" i="13"/>
  <c r="R1122" i="13"/>
  <c r="Y1122" i="13" s="1"/>
  <c r="Z1122" i="13" l="1"/>
  <c r="H1123" i="13"/>
  <c r="C1123" i="13"/>
  <c r="AA1122" i="13"/>
  <c r="G1123" i="13"/>
  <c r="B1123" i="13"/>
  <c r="I1123" i="13" l="1"/>
  <c r="J1123" i="13" s="1"/>
  <c r="L1123" i="13" s="1"/>
  <c r="D1123" i="13"/>
  <c r="F1123" i="13"/>
  <c r="E1123" i="13"/>
  <c r="Q1123" i="13" l="1"/>
  <c r="P1123" i="13"/>
  <c r="K1123" i="13"/>
  <c r="AB1122" i="13"/>
  <c r="M1123" i="13" l="1"/>
  <c r="N1123" i="13"/>
  <c r="O1123" i="13" s="1"/>
  <c r="X1123" i="13" l="1"/>
  <c r="W1123" i="13"/>
  <c r="V1123" i="13"/>
  <c r="R1123" i="13"/>
  <c r="S1123" i="13"/>
  <c r="T1123" i="13"/>
  <c r="AA1123" i="13" l="1"/>
  <c r="I1124" i="13" s="1"/>
  <c r="Y1123" i="13"/>
  <c r="D1124" i="13"/>
  <c r="Z1123" i="13"/>
  <c r="H1124" i="13" l="1"/>
  <c r="C1124" i="13"/>
  <c r="Q1124" i="13"/>
  <c r="P1124" i="13"/>
  <c r="AB1123" i="13"/>
  <c r="G1124" i="13"/>
  <c r="B1124" i="13"/>
  <c r="F1124" i="13" l="1"/>
  <c r="J1124" i="13"/>
  <c r="E1124" i="13"/>
  <c r="L1124" i="13" l="1"/>
  <c r="K1124" i="13"/>
  <c r="N1124" i="13" l="1"/>
  <c r="O1124" i="13" s="1"/>
  <c r="M1124" i="13"/>
  <c r="W1124" i="13" l="1"/>
  <c r="X1124" i="13"/>
  <c r="V1124" i="13"/>
  <c r="T1124" i="13"/>
  <c r="R1124" i="13"/>
  <c r="S1124" i="13"/>
  <c r="Z1124" i="13" s="1"/>
  <c r="AA1124" i="13" l="1"/>
  <c r="C1125" i="13"/>
  <c r="H1125" i="13"/>
  <c r="Y1124" i="13"/>
  <c r="B1125" i="13" l="1"/>
  <c r="G1125" i="13"/>
  <c r="F1125" i="13"/>
  <c r="I1125" i="13"/>
  <c r="D1125" i="13"/>
  <c r="J1125" i="13" l="1"/>
  <c r="L1125" i="13" s="1"/>
  <c r="AB1124" i="13"/>
  <c r="Q1125" i="13"/>
  <c r="P1125" i="13"/>
  <c r="E1125" i="13"/>
  <c r="K1125" i="13" l="1"/>
  <c r="M1125" i="13" s="1"/>
  <c r="N1125" i="13"/>
  <c r="O1125" i="13" s="1"/>
  <c r="W1125" i="13" l="1"/>
  <c r="V1125" i="13"/>
  <c r="X1125" i="13"/>
  <c r="R1125" i="13"/>
  <c r="S1125" i="13"/>
  <c r="Z1125" i="13" s="1"/>
  <c r="T1125" i="13"/>
  <c r="AA1125" i="13" l="1"/>
  <c r="C1126" i="13"/>
  <c r="H1126" i="13"/>
  <c r="Y1125" i="13"/>
  <c r="I1126" i="13"/>
  <c r="D1126" i="13"/>
  <c r="G1126" i="13" l="1"/>
  <c r="B1126" i="13"/>
  <c r="P1126" i="13"/>
  <c r="Q1126" i="13"/>
  <c r="AB1125" i="13"/>
  <c r="E1126" i="13" l="1"/>
  <c r="F1126" i="13"/>
  <c r="J1126" i="13"/>
  <c r="L1126" i="13" l="1"/>
  <c r="K1126" i="13"/>
  <c r="N1126" i="13" l="1"/>
  <c r="O1126" i="13" s="1"/>
  <c r="M1126" i="13"/>
  <c r="W1126" i="13" l="1"/>
  <c r="V1126" i="13"/>
  <c r="X1126" i="13"/>
  <c r="T1126" i="13"/>
  <c r="R1126" i="13"/>
  <c r="S1126" i="13"/>
  <c r="Z1126" i="13" s="1"/>
  <c r="AA1126" i="13" l="1"/>
  <c r="I1127" i="13" s="1"/>
  <c r="D1127" i="13"/>
  <c r="H1127" i="13"/>
  <c r="C1127" i="13"/>
  <c r="Y1126" i="13"/>
  <c r="AB1126" i="13" l="1"/>
  <c r="P1127" i="13"/>
  <c r="Q1127" i="13"/>
  <c r="G1127" i="13"/>
  <c r="B1127" i="13"/>
  <c r="E1127" i="13" l="1"/>
  <c r="J1127" i="13"/>
  <c r="F1127" i="13"/>
  <c r="L1127" i="13" l="1"/>
  <c r="K1127" i="13"/>
  <c r="M1127" i="13" l="1"/>
  <c r="N1127" i="13"/>
  <c r="O1127" i="13" s="1"/>
  <c r="W1127" i="13" l="1"/>
  <c r="X1127" i="13"/>
  <c r="V1127" i="13"/>
  <c r="T1127" i="13"/>
  <c r="S1127" i="13"/>
  <c r="Z1127" i="13" s="1"/>
  <c r="R1127" i="13"/>
  <c r="Y1127" i="13" s="1"/>
  <c r="H1128" i="13" l="1"/>
  <c r="C1128" i="13"/>
  <c r="AA1127" i="13"/>
  <c r="B1128" i="13"/>
  <c r="E1128" i="13" s="1"/>
  <c r="G1128" i="13"/>
  <c r="D1128" i="13" l="1"/>
  <c r="I1128" i="13"/>
  <c r="F1128" i="13"/>
  <c r="J1128" i="13"/>
  <c r="L1128" i="13" s="1"/>
  <c r="P1128" i="13" l="1"/>
  <c r="Q1128" i="13"/>
  <c r="K1128" i="13"/>
  <c r="AB1127" i="13"/>
  <c r="N1128" i="13" l="1"/>
  <c r="O1128" i="13" s="1"/>
  <c r="M1128" i="13"/>
  <c r="X1128" i="13" l="1"/>
  <c r="V1128" i="13"/>
  <c r="W1128" i="13"/>
  <c r="S1128" i="13"/>
  <c r="T1128" i="13"/>
  <c r="AA1128" i="13" s="1"/>
  <c r="R1128" i="13"/>
  <c r="Z1128" i="13" l="1"/>
  <c r="C1129" i="13" s="1"/>
  <c r="H1129" i="13"/>
  <c r="Y1128" i="13"/>
  <c r="I1129" i="13"/>
  <c r="D1129" i="13"/>
  <c r="B1129" i="13" l="1"/>
  <c r="F1129" i="13" s="1"/>
  <c r="G1129" i="13"/>
  <c r="Q1129" i="13"/>
  <c r="P1129" i="13"/>
  <c r="AB1128" i="13"/>
  <c r="J1129" i="13" l="1"/>
  <c r="E1129" i="13"/>
  <c r="L1129" i="13" l="1"/>
  <c r="K1129" i="13"/>
  <c r="M1129" i="13" l="1"/>
  <c r="N1129" i="13"/>
  <c r="O1129" i="13" s="1"/>
  <c r="V1129" i="13" l="1"/>
  <c r="W1129" i="13"/>
  <c r="X1129" i="13"/>
  <c r="R1129" i="13"/>
  <c r="Y1129" i="13" s="1"/>
  <c r="T1129" i="13"/>
  <c r="S1129" i="13"/>
  <c r="G1130" i="13" l="1"/>
  <c r="B1130" i="13"/>
  <c r="Z1129" i="13"/>
  <c r="AA1129" i="13"/>
  <c r="D1130" i="13" l="1"/>
  <c r="I1130" i="13"/>
  <c r="H1130" i="13"/>
  <c r="J1130" i="13" s="1"/>
  <c r="L1130" i="13" s="1"/>
  <c r="C1130" i="13"/>
  <c r="F1130" i="13" l="1"/>
  <c r="E1130" i="13"/>
  <c r="P1130" i="13"/>
  <c r="Q1130" i="13"/>
  <c r="K1130" i="13"/>
  <c r="AB1129" i="13"/>
  <c r="N1130" i="13" l="1"/>
  <c r="O1130" i="13" s="1"/>
  <c r="M1130" i="13"/>
  <c r="R1130" i="13" l="1"/>
  <c r="S1130" i="13"/>
  <c r="T1130" i="13"/>
  <c r="W1130" i="13"/>
  <c r="X1130" i="13"/>
  <c r="V1130" i="13"/>
  <c r="Y1130" i="13" s="1"/>
  <c r="AA1130" i="13" l="1"/>
  <c r="G1131" i="13"/>
  <c r="B1131" i="13"/>
  <c r="Z1130" i="13"/>
  <c r="H1131" i="13" l="1"/>
  <c r="C1131" i="13"/>
  <c r="F1131" i="13" s="1"/>
  <c r="D1131" i="13"/>
  <c r="I1131" i="13"/>
  <c r="J1131" i="13" l="1"/>
  <c r="L1131" i="13" s="1"/>
  <c r="P1131" i="13"/>
  <c r="Q1131" i="13"/>
  <c r="AB1130" i="13"/>
  <c r="E1131" i="13"/>
  <c r="K1131" i="13" l="1"/>
  <c r="M1131" i="13" l="1"/>
  <c r="N1131" i="13"/>
  <c r="O1131" i="13" s="1"/>
  <c r="V1131" i="13" l="1"/>
  <c r="X1131" i="13"/>
  <c r="W1131" i="13"/>
  <c r="R1131" i="13"/>
  <c r="S1131" i="13"/>
  <c r="T1131" i="13"/>
  <c r="AA1131" i="13" s="1"/>
  <c r="Z1131" i="13" l="1"/>
  <c r="Y1131" i="13"/>
  <c r="C1132" i="13"/>
  <c r="H1132" i="13"/>
  <c r="I1132" i="13"/>
  <c r="D1132" i="13"/>
  <c r="Q1132" i="13" l="1"/>
  <c r="P1132" i="13"/>
  <c r="AB1131" i="13"/>
  <c r="G1132" i="13"/>
  <c r="J1132" i="13" s="1"/>
  <c r="B1132" i="13"/>
  <c r="F1132" i="13" s="1"/>
  <c r="L1132" i="13" l="1"/>
  <c r="K1132" i="13"/>
  <c r="E1132" i="13"/>
  <c r="N1132" i="13" l="1"/>
  <c r="O1132" i="13" s="1"/>
  <c r="M1132" i="13"/>
  <c r="V1132" i="13" l="1"/>
  <c r="W1132" i="13"/>
  <c r="X1132" i="13"/>
  <c r="AA1132" i="13" s="1"/>
  <c r="T1132" i="13"/>
  <c r="S1132" i="13"/>
  <c r="R1132" i="13"/>
  <c r="Y1132" i="13" s="1"/>
  <c r="G1133" i="13" l="1"/>
  <c r="B1133" i="13"/>
  <c r="I1133" i="13"/>
  <c r="D1133" i="13"/>
  <c r="Z1132" i="13"/>
  <c r="Q1133" i="13" l="1"/>
  <c r="P1133" i="13"/>
  <c r="AB1132" i="13"/>
  <c r="H1133" i="13"/>
  <c r="J1133" i="13" s="1"/>
  <c r="C1133" i="13"/>
  <c r="F1133" i="13" s="1"/>
  <c r="L1133" i="13" l="1"/>
  <c r="K1133" i="13"/>
  <c r="E1133" i="13"/>
  <c r="M1133" i="13" l="1"/>
  <c r="N1133" i="13"/>
  <c r="O1133" i="13" s="1"/>
  <c r="W1133" i="13" l="1"/>
  <c r="X1133" i="13"/>
  <c r="V1133" i="13"/>
  <c r="R1133" i="13"/>
  <c r="S1133" i="13"/>
  <c r="Z1133" i="13" s="1"/>
  <c r="T1133" i="13"/>
  <c r="AA1133" i="13" s="1"/>
  <c r="Y1133" i="13" l="1"/>
  <c r="G1134" i="13" s="1"/>
  <c r="B1134" i="13"/>
  <c r="I1134" i="13"/>
  <c r="D1134" i="13"/>
  <c r="C1134" i="13"/>
  <c r="H1134" i="13"/>
  <c r="Q1134" i="13" l="1"/>
  <c r="P1134" i="13"/>
  <c r="AB1133" i="13"/>
  <c r="F1134" i="13"/>
  <c r="J1134" i="13"/>
  <c r="L1134" i="13" s="1"/>
  <c r="E1134" i="13"/>
  <c r="K1134" i="13" l="1"/>
  <c r="N1134" i="13" l="1"/>
  <c r="O1134" i="13" s="1"/>
  <c r="M1134" i="13"/>
  <c r="W1134" i="13" l="1"/>
  <c r="V1134" i="13"/>
  <c r="X1134" i="13"/>
  <c r="S1134" i="13"/>
  <c r="R1134" i="13"/>
  <c r="T1134" i="13"/>
  <c r="AA1134" i="13" l="1"/>
  <c r="Z1134" i="13"/>
  <c r="H1135" i="13"/>
  <c r="C1135" i="13"/>
  <c r="I1135" i="13"/>
  <c r="D1135" i="13"/>
  <c r="Y1134" i="13"/>
  <c r="P1135" i="13" l="1"/>
  <c r="Q1135" i="13"/>
  <c r="AB1134" i="13"/>
  <c r="B1135" i="13"/>
  <c r="E1135" i="13" s="1"/>
  <c r="G1135" i="13"/>
  <c r="F1135" i="13" l="1"/>
  <c r="J1135" i="13"/>
  <c r="L1135" i="13" l="1"/>
  <c r="K1135" i="13"/>
  <c r="M1135" i="13" l="1"/>
  <c r="N1135" i="13"/>
  <c r="O1135" i="13" s="1"/>
  <c r="W1135" i="13" l="1"/>
  <c r="X1135" i="13"/>
  <c r="AA1135" i="13" s="1"/>
  <c r="V1135" i="13"/>
  <c r="S1135" i="13"/>
  <c r="T1135" i="13"/>
  <c r="R1135" i="13"/>
  <c r="Z1135" i="13" l="1"/>
  <c r="H1136" i="13" s="1"/>
  <c r="C1136" i="13"/>
  <c r="Y1135" i="13"/>
  <c r="D1136" i="13"/>
  <c r="I1136" i="13"/>
  <c r="P1136" i="13" l="1"/>
  <c r="Q1136" i="13"/>
  <c r="AB1135" i="13"/>
  <c r="B1136" i="13"/>
  <c r="G1136" i="13"/>
  <c r="E1136" i="13" l="1"/>
  <c r="F1136" i="13"/>
  <c r="J1136" i="13"/>
  <c r="L1136" i="13" l="1"/>
  <c r="K1136" i="13"/>
  <c r="N1136" i="13" l="1"/>
  <c r="O1136" i="13" s="1"/>
  <c r="M1136" i="13"/>
  <c r="W1136" i="13" l="1"/>
  <c r="V1136" i="13"/>
  <c r="X1136" i="13"/>
  <c r="AA1136" i="13" s="1"/>
  <c r="T1136" i="13"/>
  <c r="R1136" i="13"/>
  <c r="S1136" i="13"/>
  <c r="I1137" i="13" l="1"/>
  <c r="D1137" i="13"/>
  <c r="Z1136" i="13"/>
  <c r="Y1136" i="13"/>
  <c r="G1137" i="13" l="1"/>
  <c r="B1137" i="13"/>
  <c r="H1137" i="13"/>
  <c r="C1137" i="13"/>
  <c r="F1137" i="13" s="1"/>
  <c r="Q1137" i="13"/>
  <c r="P1137" i="13"/>
  <c r="AB1136" i="13"/>
  <c r="E1137" i="13" l="1"/>
  <c r="J1137" i="13"/>
  <c r="L1137" i="13" l="1"/>
  <c r="K1137" i="13"/>
  <c r="M1137" i="13" l="1"/>
  <c r="N1137" i="13"/>
  <c r="O1137" i="13" s="1"/>
  <c r="W1137" i="13" l="1"/>
  <c r="X1137" i="13"/>
  <c r="V1137" i="13"/>
  <c r="R1137" i="13"/>
  <c r="S1137" i="13"/>
  <c r="Z1137" i="13" s="1"/>
  <c r="T1137" i="13"/>
  <c r="AA1137" i="13" s="1"/>
  <c r="Y1137" i="13" l="1"/>
  <c r="D1138" i="13"/>
  <c r="I1138" i="13"/>
  <c r="C1138" i="13"/>
  <c r="H1138" i="13"/>
  <c r="Q1138" i="13" l="1"/>
  <c r="P1138" i="13"/>
  <c r="AB1137" i="13"/>
  <c r="G1138" i="13"/>
  <c r="B1138" i="13"/>
  <c r="E1138" i="13" l="1"/>
  <c r="J1138" i="13"/>
  <c r="F1138" i="13"/>
  <c r="L1138" i="13" l="1"/>
  <c r="K1138" i="13"/>
  <c r="N1138" i="13" l="1"/>
  <c r="O1138" i="13" s="1"/>
  <c r="M1138" i="13"/>
  <c r="W1138" i="13" l="1"/>
  <c r="V1138" i="13"/>
  <c r="X1138" i="13"/>
  <c r="T1138" i="13"/>
  <c r="R1138" i="13"/>
  <c r="S1138" i="13"/>
  <c r="Z1138" i="13" s="1"/>
  <c r="Y1138" i="13" l="1"/>
  <c r="G1139" i="13" s="1"/>
  <c r="B1139" i="13"/>
  <c r="AA1138" i="13"/>
  <c r="C1139" i="13"/>
  <c r="H1139" i="13"/>
  <c r="F1139" i="13" l="1"/>
  <c r="I1139" i="13"/>
  <c r="J1139" i="13" s="1"/>
  <c r="L1139" i="13" s="1"/>
  <c r="D1139" i="13"/>
  <c r="E1139" i="13"/>
  <c r="Q1139" i="13" l="1"/>
  <c r="P1139" i="13"/>
  <c r="K1139" i="13"/>
  <c r="AB1138" i="13"/>
  <c r="M1139" i="13" l="1"/>
  <c r="N1139" i="13"/>
  <c r="O1139" i="13" s="1"/>
  <c r="X1139" i="13" l="1"/>
  <c r="W1139" i="13"/>
  <c r="V1139" i="13"/>
  <c r="R1139" i="13"/>
  <c r="S1139" i="13"/>
  <c r="Z1139" i="13" s="1"/>
  <c r="T1139" i="13"/>
  <c r="AA1139" i="13" s="1"/>
  <c r="Y1139" i="13" l="1"/>
  <c r="C1140" i="13"/>
  <c r="H1140" i="13"/>
  <c r="I1140" i="13"/>
  <c r="D1140" i="13"/>
  <c r="Q1140" i="13" l="1"/>
  <c r="P1140" i="13"/>
  <c r="AB1139" i="13"/>
  <c r="G1140" i="13"/>
  <c r="B1140" i="13"/>
  <c r="E1140" i="13" l="1"/>
  <c r="J1140" i="13"/>
  <c r="F1140" i="13"/>
  <c r="L1140" i="13" l="1"/>
  <c r="K1140" i="13"/>
  <c r="N1140" i="13" l="1"/>
  <c r="O1140" i="13" s="1"/>
  <c r="M1140" i="13"/>
  <c r="V1140" i="13" l="1"/>
  <c r="X1140" i="13"/>
  <c r="W1140" i="13"/>
  <c r="T1140" i="13"/>
  <c r="S1140" i="13"/>
  <c r="R1140" i="13"/>
  <c r="AA1140" i="13" l="1"/>
  <c r="Z1140" i="13"/>
  <c r="H1141" i="13" s="1"/>
  <c r="I1141" i="13"/>
  <c r="D1141" i="13"/>
  <c r="Y1140" i="13"/>
  <c r="C1141" i="13" l="1"/>
  <c r="Q1141" i="13"/>
  <c r="P1141" i="13"/>
  <c r="AB1140" i="13"/>
  <c r="B1141" i="13"/>
  <c r="F1141" i="13" s="1"/>
  <c r="G1141" i="13"/>
  <c r="J1141" i="13" l="1"/>
  <c r="E1141" i="13"/>
  <c r="L1141" i="13" l="1"/>
  <c r="K1141" i="13"/>
  <c r="M1141" i="13" l="1"/>
  <c r="N1141" i="13"/>
  <c r="O1141" i="13" s="1"/>
  <c r="V1141" i="13" l="1"/>
  <c r="W1141" i="13"/>
  <c r="X1141" i="13"/>
  <c r="R1141" i="13"/>
  <c r="T1141" i="13"/>
  <c r="S1141" i="13"/>
  <c r="AA1141" i="13" l="1"/>
  <c r="Z1141" i="13"/>
  <c r="Y1141" i="13"/>
  <c r="G1142" i="13" s="1"/>
  <c r="H1142" i="13"/>
  <c r="C1142" i="13"/>
  <c r="I1142" i="13"/>
  <c r="D1142" i="13"/>
  <c r="B1142" i="13" l="1"/>
  <c r="F1142" i="13" s="1"/>
  <c r="Q1142" i="13"/>
  <c r="P1142" i="13"/>
  <c r="AB1141" i="13"/>
  <c r="E1142" i="13"/>
  <c r="J1142" i="13"/>
  <c r="L1142" i="13" s="1"/>
  <c r="K1142" i="13" l="1"/>
  <c r="N1142" i="13" l="1"/>
  <c r="O1142" i="13" s="1"/>
  <c r="M1142" i="13"/>
  <c r="X1142" i="13" l="1"/>
  <c r="V1142" i="13"/>
  <c r="W1142" i="13"/>
  <c r="T1142" i="13"/>
  <c r="R1142" i="13"/>
  <c r="S1142" i="13"/>
  <c r="Z1142" i="13" l="1"/>
  <c r="Y1142" i="13"/>
  <c r="B1143" i="13" s="1"/>
  <c r="G1143" i="13"/>
  <c r="C1143" i="13"/>
  <c r="H1143" i="13"/>
  <c r="AA1142" i="13"/>
  <c r="F1143" i="13" l="1"/>
  <c r="E1143" i="13"/>
  <c r="D1143" i="13"/>
  <c r="I1143" i="13"/>
  <c r="J1143" i="13" s="1"/>
  <c r="L1143" i="13" s="1"/>
  <c r="P1143" i="13" l="1"/>
  <c r="Q1143" i="13"/>
  <c r="K1143" i="13"/>
  <c r="AB1142" i="13"/>
  <c r="M1143" i="13" l="1"/>
  <c r="N1143" i="13"/>
  <c r="O1143" i="13" s="1"/>
  <c r="X1143" i="13" l="1"/>
  <c r="V1143" i="13"/>
  <c r="W1143" i="13"/>
  <c r="R1143" i="13"/>
  <c r="S1143" i="13"/>
  <c r="T1143" i="13"/>
  <c r="AA1143" i="13" s="1"/>
  <c r="Y1143" i="13" l="1"/>
  <c r="G1144" i="13" s="1"/>
  <c r="Z1143" i="13"/>
  <c r="B1144" i="13"/>
  <c r="I1144" i="13"/>
  <c r="D1144" i="13"/>
  <c r="H1144" i="13"/>
  <c r="C1144" i="13"/>
  <c r="Q1144" i="13" l="1"/>
  <c r="P1144" i="13"/>
  <c r="AB1143" i="13"/>
  <c r="F1144" i="13"/>
  <c r="E1144" i="13"/>
  <c r="J1144" i="13"/>
  <c r="L1144" i="13" s="1"/>
  <c r="K1144" i="13" l="1"/>
  <c r="N1144" i="13" l="1"/>
  <c r="O1144" i="13" s="1"/>
  <c r="M1144" i="13"/>
  <c r="W1144" i="13" l="1"/>
  <c r="V1144" i="13"/>
  <c r="X1144" i="13"/>
  <c r="S1144" i="13"/>
  <c r="Z1144" i="13" s="1"/>
  <c r="T1144" i="13"/>
  <c r="R1144" i="13"/>
  <c r="Y1144" i="13" l="1"/>
  <c r="H1145" i="13"/>
  <c r="C1145" i="13"/>
  <c r="B1145" i="13"/>
  <c r="G1145" i="13"/>
  <c r="AA1144" i="13"/>
  <c r="E1145" i="13" l="1"/>
  <c r="F1145" i="13"/>
  <c r="I1145" i="13"/>
  <c r="D1145" i="13"/>
  <c r="P1145" i="13" l="1"/>
  <c r="Q1145" i="13"/>
  <c r="AB1144" i="13"/>
  <c r="J1145" i="13"/>
  <c r="L1145" i="13" s="1"/>
  <c r="K1145" i="13" l="1"/>
  <c r="M1145" i="13" l="1"/>
  <c r="N1145" i="13"/>
  <c r="O1145" i="13" s="1"/>
  <c r="W1145" i="13" l="1"/>
  <c r="X1145" i="13"/>
  <c r="V1145" i="13"/>
  <c r="R1145" i="13"/>
  <c r="S1145" i="13"/>
  <c r="Z1145" i="13" s="1"/>
  <c r="T1145" i="13"/>
  <c r="AA1145" i="13" l="1"/>
  <c r="H1146" i="13"/>
  <c r="C1146" i="13"/>
  <c r="Y1145" i="13"/>
  <c r="I1146" i="13"/>
  <c r="D1146" i="13"/>
  <c r="G1146" i="13" l="1"/>
  <c r="B1146" i="13"/>
  <c r="F1146" i="13" s="1"/>
  <c r="Q1146" i="13"/>
  <c r="P1146" i="13"/>
  <c r="AB1145" i="13"/>
  <c r="E1146" i="13" l="1"/>
  <c r="J1146" i="13"/>
  <c r="L1146" i="13" l="1"/>
  <c r="K1146" i="13"/>
  <c r="N1146" i="13" l="1"/>
  <c r="O1146" i="13" s="1"/>
  <c r="M1146" i="13"/>
  <c r="V1146" i="13" l="1"/>
  <c r="W1146" i="13"/>
  <c r="X1146" i="13"/>
  <c r="AA1146" i="13" s="1"/>
  <c r="T1146" i="13"/>
  <c r="R1146" i="13"/>
  <c r="Y1146" i="13" s="1"/>
  <c r="S1146" i="13"/>
  <c r="B1147" i="13" l="1"/>
  <c r="G1147" i="13"/>
  <c r="I1147" i="13"/>
  <c r="D1147" i="13"/>
  <c r="Z1146" i="13"/>
  <c r="Q1147" i="13" l="1"/>
  <c r="P1147" i="13"/>
  <c r="AB1146" i="13"/>
  <c r="H1147" i="13"/>
  <c r="J1147" i="13" s="1"/>
  <c r="L1147" i="13" s="1"/>
  <c r="C1147" i="13"/>
  <c r="E1147" i="13" s="1"/>
  <c r="K1147" i="13" l="1"/>
  <c r="F1147" i="13"/>
  <c r="M1147" i="13" l="1"/>
  <c r="N1147" i="13"/>
  <c r="O1147" i="13" s="1"/>
  <c r="W1147" i="13" l="1"/>
  <c r="V1147" i="13"/>
  <c r="X1147" i="13"/>
  <c r="S1147" i="13"/>
  <c r="T1147" i="13"/>
  <c r="R1147" i="13"/>
  <c r="Y1147" i="13" s="1"/>
  <c r="AA1147" i="13" l="1"/>
  <c r="I1148" i="13" s="1"/>
  <c r="Z1147" i="13"/>
  <c r="G1148" i="13"/>
  <c r="B1148" i="13"/>
  <c r="D1148" i="13" l="1"/>
  <c r="P1148" i="13" s="1"/>
  <c r="AB1147" i="13"/>
  <c r="H1148" i="13"/>
  <c r="C1148" i="13"/>
  <c r="E1148" i="13" s="1"/>
  <c r="Q1148" i="13" l="1"/>
  <c r="J1148" i="13"/>
  <c r="F1148" i="13"/>
  <c r="L1148" i="13" l="1"/>
  <c r="K1148" i="13"/>
  <c r="N1148" i="13" l="1"/>
  <c r="O1148" i="13" s="1"/>
  <c r="M1148" i="13"/>
  <c r="V1148" i="13" l="1"/>
  <c r="W1148" i="13"/>
  <c r="X1148" i="13"/>
  <c r="AA1148" i="13" s="1"/>
  <c r="T1148" i="13"/>
  <c r="R1148" i="13"/>
  <c r="Y1148" i="13" s="1"/>
  <c r="S1148" i="13"/>
  <c r="Z1148" i="13" l="1"/>
  <c r="I1149" i="13"/>
  <c r="D1149" i="13"/>
  <c r="H1149" i="13"/>
  <c r="C1149" i="13"/>
  <c r="G1149" i="13"/>
  <c r="B1149" i="13"/>
  <c r="F1149" i="13" l="1"/>
  <c r="E1149" i="13"/>
  <c r="Q1149" i="13"/>
  <c r="P1149" i="13"/>
  <c r="AB1148" i="13"/>
  <c r="J1149" i="13"/>
  <c r="L1149" i="13" s="1"/>
  <c r="K1149" i="13" l="1"/>
  <c r="M1149" i="13" l="1"/>
  <c r="N1149" i="13"/>
  <c r="O1149" i="13" s="1"/>
  <c r="W1149" i="13" l="1"/>
  <c r="V1149" i="13"/>
  <c r="X1149" i="13"/>
  <c r="R1149" i="13"/>
  <c r="T1149" i="13"/>
  <c r="S1149" i="13"/>
  <c r="Z1149" i="13" s="1"/>
  <c r="AA1149" i="13" l="1"/>
  <c r="I1150" i="13" s="1"/>
  <c r="D1150" i="13"/>
  <c r="Y1149" i="13"/>
  <c r="C1150" i="13"/>
  <c r="H1150" i="13"/>
  <c r="B1150" i="13" l="1"/>
  <c r="G1150" i="13"/>
  <c r="P1150" i="13"/>
  <c r="Q1150" i="13"/>
  <c r="AB1149" i="13"/>
  <c r="J1150" i="13" l="1"/>
  <c r="E1150" i="13"/>
  <c r="F1150" i="13"/>
  <c r="L1150" i="13" l="1"/>
  <c r="K1150" i="13"/>
  <c r="N1150" i="13" l="1"/>
  <c r="O1150" i="13" s="1"/>
  <c r="M1150" i="13"/>
  <c r="W1150" i="13" l="1"/>
  <c r="V1150" i="13"/>
  <c r="X1150" i="13"/>
  <c r="T1150" i="13"/>
  <c r="R1150" i="13"/>
  <c r="S1150" i="13"/>
  <c r="Z1150" i="13" s="1"/>
  <c r="Y1150" i="13" l="1"/>
  <c r="B1151" i="13" s="1"/>
  <c r="G1151" i="13"/>
  <c r="AA1150" i="13"/>
  <c r="C1151" i="13"/>
  <c r="H1151" i="13"/>
  <c r="F1151" i="13" l="1"/>
  <c r="I1151" i="13"/>
  <c r="J1151" i="13" s="1"/>
  <c r="L1151" i="13" s="1"/>
  <c r="D1151" i="13"/>
  <c r="E1151" i="13"/>
  <c r="Q1151" i="13" l="1"/>
  <c r="P1151" i="13"/>
  <c r="K1151" i="13"/>
  <c r="AB1150" i="13"/>
  <c r="M1151" i="13" l="1"/>
  <c r="N1151" i="13"/>
  <c r="O1151" i="13" s="1"/>
  <c r="W1151" i="13" l="1"/>
  <c r="X1151" i="13"/>
  <c r="V1151" i="13"/>
  <c r="Y1151" i="13" s="1"/>
  <c r="S1151" i="13"/>
  <c r="Z1151" i="13" s="1"/>
  <c r="R1151" i="13"/>
  <c r="T1151" i="13"/>
  <c r="C1152" i="13" l="1"/>
  <c r="H1152" i="13"/>
  <c r="G1152" i="13"/>
  <c r="B1152" i="13"/>
  <c r="AA1151" i="13"/>
  <c r="E1152" i="13" l="1"/>
  <c r="I1152" i="13"/>
  <c r="D1152" i="13"/>
  <c r="F1152" i="13"/>
  <c r="Q1152" i="13" l="1"/>
  <c r="P1152" i="13"/>
  <c r="AB1151" i="13"/>
  <c r="J1152" i="13"/>
  <c r="L1152" i="13" s="1"/>
  <c r="K1152" i="13" l="1"/>
  <c r="N1152" i="13" l="1"/>
  <c r="O1152" i="13" s="1"/>
  <c r="M1152" i="13"/>
  <c r="V1152" i="13" l="1"/>
  <c r="X1152" i="13"/>
  <c r="W1152" i="13"/>
  <c r="S1152" i="13"/>
  <c r="T1152" i="13"/>
  <c r="R1152" i="13"/>
  <c r="Y1152" i="13" s="1"/>
  <c r="Z1152" i="13" l="1"/>
  <c r="G1153" i="13"/>
  <c r="B1153" i="13"/>
  <c r="H1153" i="13"/>
  <c r="C1153" i="13"/>
  <c r="AA1152" i="13"/>
  <c r="F1153" i="13" l="1"/>
  <c r="E1153" i="13"/>
  <c r="I1153" i="13"/>
  <c r="J1153" i="13" s="1"/>
  <c r="L1153" i="13" s="1"/>
  <c r="D1153" i="13"/>
  <c r="Q1153" i="13" l="1"/>
  <c r="P1153" i="13"/>
  <c r="K1153" i="13"/>
  <c r="AB1152" i="13"/>
  <c r="M1153" i="13" l="1"/>
  <c r="N1153" i="13"/>
  <c r="O1153" i="13" s="1"/>
  <c r="W1153" i="13" l="1"/>
  <c r="V1153" i="13"/>
  <c r="X1153" i="13"/>
  <c r="R1153" i="13"/>
  <c r="T1153" i="13"/>
  <c r="S1153" i="13"/>
  <c r="Z1153" i="13" s="1"/>
  <c r="AA1153" i="13" l="1"/>
  <c r="Y1153" i="13"/>
  <c r="C1154" i="13"/>
  <c r="H1154" i="13"/>
  <c r="I1154" i="13"/>
  <c r="D1154" i="13"/>
  <c r="Q1154" i="13" l="1"/>
  <c r="P1154" i="13"/>
  <c r="AB1153" i="13"/>
  <c r="G1154" i="13"/>
  <c r="B1154" i="13"/>
  <c r="F1154" i="13" s="1"/>
  <c r="E1154" i="13" l="1"/>
  <c r="J1154" i="13"/>
  <c r="L1154" i="13" l="1"/>
  <c r="K1154" i="13"/>
  <c r="N1154" i="13" l="1"/>
  <c r="O1154" i="13" s="1"/>
  <c r="M1154" i="13"/>
  <c r="X1154" i="13" l="1"/>
  <c r="V1154" i="13"/>
  <c r="W1154" i="13"/>
  <c r="R1154" i="13"/>
  <c r="S1154" i="13"/>
  <c r="T1154" i="13"/>
  <c r="AA1154" i="13" s="1"/>
  <c r="Y1154" i="13" l="1"/>
  <c r="I1155" i="13"/>
  <c r="D1155" i="13"/>
  <c r="Z1154" i="13"/>
  <c r="H1155" i="13" l="1"/>
  <c r="C1155" i="13"/>
  <c r="AB1154" i="13"/>
  <c r="P1155" i="13"/>
  <c r="Q1155" i="13"/>
  <c r="B1155" i="13"/>
  <c r="E1155" i="13" s="1"/>
  <c r="G1155" i="13"/>
  <c r="J1155" i="13" l="1"/>
  <c r="F1155" i="13"/>
  <c r="L1155" i="13" l="1"/>
  <c r="K1155" i="13"/>
  <c r="M1155" i="13" l="1"/>
  <c r="N1155" i="13"/>
  <c r="O1155" i="13" s="1"/>
  <c r="X1155" i="13" l="1"/>
  <c r="W1155" i="13"/>
  <c r="V1155" i="13"/>
  <c r="R1155" i="13"/>
  <c r="T1155" i="13"/>
  <c r="AA1155" i="13" s="1"/>
  <c r="S1155" i="13"/>
  <c r="Z1155" i="13" l="1"/>
  <c r="Y1155" i="13"/>
  <c r="C1156" i="13"/>
  <c r="H1156" i="13"/>
  <c r="I1156" i="13"/>
  <c r="D1156" i="13"/>
  <c r="P1156" i="13" l="1"/>
  <c r="Q1156" i="13"/>
  <c r="AB1155" i="13"/>
  <c r="B1156" i="13"/>
  <c r="G1156" i="13"/>
  <c r="J1156" i="13" s="1"/>
  <c r="L1156" i="13" s="1"/>
  <c r="E1156" i="13" l="1"/>
  <c r="F1156" i="13"/>
  <c r="K1156" i="13"/>
  <c r="N1156" i="13" l="1"/>
  <c r="O1156" i="13" s="1"/>
  <c r="M1156" i="13"/>
  <c r="W1156" i="13" l="1"/>
  <c r="X1156" i="13"/>
  <c r="V1156" i="13"/>
  <c r="Y1156" i="13" s="1"/>
  <c r="S1156" i="13"/>
  <c r="Z1156" i="13" s="1"/>
  <c r="R1156" i="13"/>
  <c r="T1156" i="13"/>
  <c r="AA1156" i="13" l="1"/>
  <c r="H1157" i="13"/>
  <c r="C1157" i="13"/>
  <c r="G1157" i="13"/>
  <c r="B1157" i="13"/>
  <c r="I1157" i="13"/>
  <c r="D1157" i="13"/>
  <c r="E1157" i="13" l="1"/>
  <c r="P1157" i="13"/>
  <c r="Q1157" i="13"/>
  <c r="AB1156" i="13"/>
  <c r="F1157" i="13"/>
  <c r="J1157" i="13"/>
  <c r="L1157" i="13" s="1"/>
  <c r="K1157" i="13" l="1"/>
  <c r="M1157" i="13" l="1"/>
  <c r="N1157" i="13"/>
  <c r="O1157" i="13" s="1"/>
  <c r="V1157" i="13" l="1"/>
  <c r="W1157" i="13"/>
  <c r="X1157" i="13"/>
  <c r="T1157" i="13"/>
  <c r="R1157" i="13"/>
  <c r="Y1157" i="13" s="1"/>
  <c r="S1157" i="13"/>
  <c r="Z1157" i="13" l="1"/>
  <c r="AA1157" i="13"/>
  <c r="D1158" i="13" s="1"/>
  <c r="B1158" i="13"/>
  <c r="G1158" i="13"/>
  <c r="C1158" i="13"/>
  <c r="H1158" i="13"/>
  <c r="I1158" i="13" l="1"/>
  <c r="J1158" i="13" s="1"/>
  <c r="E1158" i="13"/>
  <c r="F1158" i="13"/>
  <c r="Q1158" i="13"/>
  <c r="AB1158" i="13"/>
  <c r="P1158" i="13"/>
  <c r="AB1157" i="13"/>
  <c r="L1158" i="13" l="1"/>
  <c r="K1158" i="13"/>
  <c r="N1158" i="13" s="1"/>
  <c r="O1158" i="13" s="1"/>
  <c r="M1158" i="13" l="1"/>
  <c r="V1158" i="13"/>
  <c r="W1158" i="13"/>
  <c r="X1158" i="13"/>
  <c r="R1158" i="13"/>
  <c r="Y1158" i="13" s="1"/>
  <c r="S1158" i="13"/>
  <c r="T1158" i="13"/>
  <c r="AA1158" i="13" l="1"/>
  <c r="Z1158" i="13"/>
</calcChain>
</file>

<file path=xl/comments1.xml><?xml version="1.0" encoding="utf-8"?>
<comments xmlns="http://schemas.openxmlformats.org/spreadsheetml/2006/main">
  <authors>
    <author>a-nathan</author>
    <author>Alan M. Nathan</author>
    <author>Alan's 2-in-1</author>
  </authors>
  <commentList>
    <comment ref="B1" authorId="0" shapeId="0">
      <text>
        <r>
          <rPr>
            <b/>
            <sz val="8"/>
            <color indexed="81"/>
            <rFont val="Tahoma"/>
            <family val="2"/>
          </rPr>
          <t>a-nathan:</t>
        </r>
        <r>
          <rPr>
            <sz val="8"/>
            <color indexed="81"/>
            <rFont val="Tahoma"/>
            <family val="2"/>
          </rPr>
          <t xml:space="preserve">
mass of ball
baseball:  5.125 oz
softball:  6.5 oz</t>
        </r>
      </text>
    </comment>
    <comment ref="B2" authorId="0" shapeId="0">
      <text>
        <r>
          <rPr>
            <b/>
            <sz val="8"/>
            <color indexed="81"/>
            <rFont val="Tahoma"/>
            <family val="2"/>
          </rPr>
          <t>a-nathan:</t>
        </r>
        <r>
          <rPr>
            <sz val="8"/>
            <color indexed="81"/>
            <rFont val="Tahoma"/>
            <family val="2"/>
          </rPr>
          <t xml:space="preserve">
circumference:
9.125" for baseball
12.0" for softball</t>
        </r>
      </text>
    </comment>
    <comment ref="D2" authorId="1" shapeId="0">
      <text>
        <r>
          <rPr>
            <b/>
            <sz val="9"/>
            <color indexed="81"/>
            <rFont val="Tahoma"/>
            <family val="2"/>
          </rPr>
          <t>Alan M. Nathan:</t>
        </r>
        <r>
          <rPr>
            <sz val="9"/>
            <color indexed="81"/>
            <rFont val="Tahoma"/>
            <family val="2"/>
          </rPr>
          <t xml:space="preserve">
air density in kg/m^3, taking into account temperature, elevation, pressure, and relative humidity.  Note that the factor 0.3783 was inserted on Jully 5, 2012 to correctly take into account the mass of the water molecule.  See CRC, 54th Ed, p. F-9.</t>
        </r>
      </text>
    </comment>
    <comment ref="D3" authorId="1" shapeId="0">
      <text>
        <r>
          <rPr>
            <b/>
            <sz val="9"/>
            <color indexed="81"/>
            <rFont val="Tahoma"/>
            <family val="2"/>
          </rPr>
          <t>Alan M. Nathan:</t>
        </r>
        <r>
          <rPr>
            <sz val="9"/>
            <color indexed="81"/>
            <rFont val="Tahoma"/>
            <family val="2"/>
          </rPr>
          <t xml:space="preserve">
0.5*rho*A/m in 1/ft</t>
        </r>
      </text>
    </comment>
    <comment ref="D4" authorId="1" shapeId="0">
      <text>
        <r>
          <rPr>
            <b/>
            <sz val="9"/>
            <color indexed="81"/>
            <rFont val="Tahoma"/>
            <family val="2"/>
          </rPr>
          <t>Alan M. Nathan:</t>
        </r>
        <r>
          <rPr>
            <sz val="9"/>
            <color indexed="81"/>
            <rFont val="Tahoma"/>
            <family val="2"/>
          </rPr>
          <t xml:space="preserve">
units are 1/ft
c0=0.5*rho*A/m for rho=1.225 kg/m^3 (0.0767 lb/ft^3), a value appropriate for elev=0 and T=288.16K
(15C or 59F)
c0=0.5*rho*A/m 
This value assumes a baseball with circumference of 9-1/8 inches and mass 5-1/8 oz.</t>
        </r>
      </text>
    </comment>
    <comment ref="D5" authorId="1" shapeId="0">
      <text>
        <r>
          <rPr>
            <b/>
            <sz val="9"/>
            <color indexed="81"/>
            <rFont val="Tahoma"/>
            <family val="2"/>
          </rPr>
          <t>Alan M. Nathan:</t>
        </r>
        <r>
          <rPr>
            <sz val="9"/>
            <color indexed="81"/>
            <rFont val="Tahoma"/>
            <family val="2"/>
          </rPr>
          <t xml:space="preserve">
actual pressure = (corrected barometric pressure)*exp(-elev*beta).  Beta has unitls /1m.
</t>
        </r>
      </text>
    </comment>
    <comment ref="A9" authorId="2" shapeId="0">
      <text>
        <r>
          <rPr>
            <b/>
            <sz val="9"/>
            <color indexed="81"/>
            <rFont val="Tahoma"/>
            <family val="2"/>
          </rPr>
          <t>Alan's 2-in-1:</t>
        </r>
        <r>
          <rPr>
            <sz val="9"/>
            <color indexed="81"/>
            <rFont val="Tahoma"/>
            <family val="2"/>
          </rPr>
          <t xml:space="preserve">
R or L</t>
        </r>
      </text>
    </comment>
    <comment ref="D13" authorId="1" shapeId="0">
      <text>
        <r>
          <rPr>
            <b/>
            <sz val="9"/>
            <color indexed="81"/>
            <rFont val="Tahoma"/>
            <family val="2"/>
          </rPr>
          <t>Alan M. Nathan:</t>
        </r>
        <r>
          <rPr>
            <sz val="9"/>
            <color indexed="81"/>
            <rFont val="Tahoma"/>
            <family val="2"/>
          </rPr>
          <t xml:space="preserve">
initial spin in rad/s</t>
        </r>
      </text>
    </comment>
    <comment ref="D14" authorId="1" shapeId="0">
      <text>
        <r>
          <rPr>
            <b/>
            <sz val="9"/>
            <color indexed="81"/>
            <rFont val="Tahoma"/>
            <family val="2"/>
          </rPr>
          <t>Alan M. Nathan:</t>
        </r>
        <r>
          <rPr>
            <sz val="9"/>
            <color indexed="81"/>
            <rFont val="Tahoma"/>
            <family val="2"/>
          </rPr>
          <t xml:space="preserve">
assumes ball radius = circ/(2*pi)
romega units ft/s</t>
        </r>
      </text>
    </comment>
    <comment ref="B18" authorId="1" shapeId="0">
      <text>
        <r>
          <rPr>
            <b/>
            <sz val="9"/>
            <color indexed="81"/>
            <rFont val="Tahoma"/>
            <family val="2"/>
          </rPr>
          <t>Alan M. Nathan:</t>
        </r>
        <r>
          <rPr>
            <sz val="9"/>
            <color indexed="81"/>
            <rFont val="Tahoma"/>
            <family val="2"/>
          </rPr>
          <t xml:space="preserve">
angle of wind wrt the y axis (runs from -180 to +180)
0 =&gt; out to CF
45 =&gt; out to RF pole
-45 =&gt; out to LF pole
180 =&gt; in from CF</t>
        </r>
      </text>
    </comment>
    <comment ref="B20" authorId="1" shapeId="0">
      <text>
        <r>
          <rPr>
            <b/>
            <sz val="9"/>
            <color indexed="81"/>
            <rFont val="Tahoma"/>
            <family val="2"/>
          </rPr>
          <t>Alan M. Nathan:</t>
        </r>
        <r>
          <rPr>
            <sz val="9"/>
            <color indexed="81"/>
            <rFont val="Tahoma"/>
            <family val="2"/>
          </rPr>
          <t xml:space="preserve">
relative humidity in percent</t>
        </r>
      </text>
    </comment>
    <comment ref="D20" authorId="1" shapeId="0">
      <text>
        <r>
          <rPr>
            <b/>
            <sz val="9"/>
            <color indexed="81"/>
            <rFont val="Tahoma"/>
            <family val="2"/>
          </rPr>
          <t>Alan M. Nathan:</t>
        </r>
        <r>
          <rPr>
            <sz val="9"/>
            <color indexed="81"/>
            <rFont val="Tahoma"/>
            <family val="2"/>
          </rPr>
          <t xml:space="preserve">
Saturation Vapor Pressure, in mm Hg</t>
        </r>
      </text>
    </comment>
    <comment ref="B21" authorId="1" shapeId="0">
      <text>
        <r>
          <rPr>
            <b/>
            <sz val="9"/>
            <color indexed="81"/>
            <rFont val="Tahoma"/>
            <family val="2"/>
          </rPr>
          <t>Alan M. Nathan:</t>
        </r>
        <r>
          <rPr>
            <sz val="9"/>
            <color indexed="81"/>
            <rFont val="Tahoma"/>
            <family val="2"/>
          </rPr>
          <t xml:space="preserve">
Barometric Pressure in inches of  Hg.  Note:  this is the "corrected" value (i.e., referred to sea level)</t>
        </r>
      </text>
    </comment>
    <comment ref="D22" authorId="1" shapeId="0">
      <text>
        <r>
          <rPr>
            <b/>
            <sz val="9"/>
            <color indexed="81"/>
            <rFont val="Tahoma"/>
            <family val="2"/>
          </rPr>
          <t>Alan M. Nathan:</t>
        </r>
        <r>
          <rPr>
            <sz val="9"/>
            <color indexed="81"/>
            <rFont val="Tahoma"/>
            <family val="2"/>
          </rPr>
          <t xml:space="preserve">
Reynold's number for v=100 mph</t>
        </r>
      </text>
    </comment>
    <comment ref="B31" authorId="1" shapeId="0">
      <text>
        <r>
          <rPr>
            <b/>
            <sz val="9"/>
            <color indexed="81"/>
            <rFont val="Tahoma"/>
            <family val="2"/>
          </rPr>
          <t>Alan M. Nathan:</t>
        </r>
        <r>
          <rPr>
            <sz val="9"/>
            <color indexed="81"/>
            <rFont val="Tahoma"/>
            <family val="2"/>
          </rPr>
          <t xml:space="preserve">
ft</t>
        </r>
      </text>
    </comment>
    <comment ref="E31" authorId="0" shapeId="0">
      <text>
        <r>
          <rPr>
            <b/>
            <sz val="8"/>
            <color indexed="81"/>
            <rFont val="Tahoma"/>
            <family val="2"/>
          </rPr>
          <t>a-nathan:</t>
        </r>
        <r>
          <rPr>
            <sz val="8"/>
            <color indexed="81"/>
            <rFont val="Tahoma"/>
            <family val="2"/>
          </rPr>
          <t xml:space="preserve">
horizontal distance</t>
        </r>
      </text>
    </comment>
    <comment ref="G31" authorId="1" shapeId="0">
      <text>
        <r>
          <rPr>
            <b/>
            <sz val="9"/>
            <color indexed="81"/>
            <rFont val="Tahoma"/>
            <family val="2"/>
          </rPr>
          <t>Alan M. Nathan:</t>
        </r>
        <r>
          <rPr>
            <sz val="9"/>
            <color indexed="81"/>
            <rFont val="Tahoma"/>
            <family val="2"/>
          </rPr>
          <t xml:space="preserve">
ft/s</t>
        </r>
      </text>
    </comment>
  </commentList>
</comments>
</file>

<file path=xl/comments2.xml><?xml version="1.0" encoding="utf-8"?>
<comments xmlns="http://schemas.openxmlformats.org/spreadsheetml/2006/main">
  <authors>
    <author>a-nathan</author>
    <author>Alan M. Nathan</author>
    <author>Alan's 2-in-1</author>
  </authors>
  <commentList>
    <comment ref="B1" authorId="0" shapeId="0">
      <text>
        <r>
          <rPr>
            <b/>
            <sz val="8"/>
            <color indexed="81"/>
            <rFont val="Tahoma"/>
            <family val="2"/>
          </rPr>
          <t>a-nathan:</t>
        </r>
        <r>
          <rPr>
            <sz val="8"/>
            <color indexed="81"/>
            <rFont val="Tahoma"/>
            <family val="2"/>
          </rPr>
          <t xml:space="preserve">
mass of ball
baseball:  5.125 oz
softball:  6.5 oz</t>
        </r>
      </text>
    </comment>
    <comment ref="B2" authorId="0" shapeId="0">
      <text>
        <r>
          <rPr>
            <b/>
            <sz val="8"/>
            <color indexed="81"/>
            <rFont val="Tahoma"/>
            <family val="2"/>
          </rPr>
          <t>a-nathan:</t>
        </r>
        <r>
          <rPr>
            <sz val="8"/>
            <color indexed="81"/>
            <rFont val="Tahoma"/>
            <family val="2"/>
          </rPr>
          <t xml:space="preserve">
circumference:
9.125" for baseball
12.0" for softball</t>
        </r>
      </text>
    </comment>
    <comment ref="D2" authorId="1" shapeId="0">
      <text>
        <r>
          <rPr>
            <b/>
            <sz val="9"/>
            <color indexed="81"/>
            <rFont val="Tahoma"/>
            <family val="2"/>
          </rPr>
          <t>Alan M. Nathan:</t>
        </r>
        <r>
          <rPr>
            <sz val="9"/>
            <color indexed="81"/>
            <rFont val="Tahoma"/>
            <family val="2"/>
          </rPr>
          <t xml:space="preserve">
air density in kg/m^3, taking into account temperature, elevation, pressure, and relative humidity.  Note that the factor 0.3783 was inserted on Jully 5, 2012 to correctly take into account the mass of the water molecule.  See CRC, 54th Ed, p. F-9.</t>
        </r>
      </text>
    </comment>
    <comment ref="D3" authorId="1" shapeId="0">
      <text>
        <r>
          <rPr>
            <b/>
            <sz val="9"/>
            <color indexed="81"/>
            <rFont val="Tahoma"/>
            <family val="2"/>
          </rPr>
          <t>Alan M. Nathan:</t>
        </r>
        <r>
          <rPr>
            <sz val="9"/>
            <color indexed="81"/>
            <rFont val="Tahoma"/>
            <family val="2"/>
          </rPr>
          <t xml:space="preserve">
0.5*rho*A/m in 1/ft</t>
        </r>
      </text>
    </comment>
    <comment ref="D4" authorId="1" shapeId="0">
      <text>
        <r>
          <rPr>
            <b/>
            <sz val="9"/>
            <color indexed="81"/>
            <rFont val="Tahoma"/>
            <family val="2"/>
          </rPr>
          <t>Alan M. Nathan:</t>
        </r>
        <r>
          <rPr>
            <sz val="9"/>
            <color indexed="81"/>
            <rFont val="Tahoma"/>
            <family val="2"/>
          </rPr>
          <t xml:space="preserve">
units are 1/ft
c0=0.5*rho*A/m for rho=1.225 kg/m^3 (0.0767 lb/ft^3), a value appropriate for elev=0 and T=288.16K
(15C or 59F)
c0=0.5*rho*A/m 
This value assumes a baseball with circumference of 9-1/8 inches and mass 5-1/8 oz.</t>
        </r>
      </text>
    </comment>
    <comment ref="D5" authorId="1" shapeId="0">
      <text>
        <r>
          <rPr>
            <b/>
            <sz val="9"/>
            <color indexed="81"/>
            <rFont val="Tahoma"/>
            <family val="2"/>
          </rPr>
          <t>Alan M. Nathan:</t>
        </r>
        <r>
          <rPr>
            <sz val="9"/>
            <color indexed="81"/>
            <rFont val="Tahoma"/>
            <family val="2"/>
          </rPr>
          <t xml:space="preserve">
actual pressure = (corrected barometric pressure)*exp(-elev*beta).  Beta has unitls /1m.
</t>
        </r>
      </text>
    </comment>
    <comment ref="A9" authorId="2" shapeId="0">
      <text>
        <r>
          <rPr>
            <b/>
            <sz val="9"/>
            <color indexed="81"/>
            <rFont val="Tahoma"/>
            <family val="2"/>
          </rPr>
          <t>Alan's 2-in-1:</t>
        </r>
        <r>
          <rPr>
            <sz val="9"/>
            <color indexed="81"/>
            <rFont val="Tahoma"/>
            <family val="2"/>
          </rPr>
          <t xml:space="preserve">
R or L</t>
        </r>
      </text>
    </comment>
    <comment ref="D13" authorId="1" shapeId="0">
      <text>
        <r>
          <rPr>
            <b/>
            <sz val="9"/>
            <color indexed="81"/>
            <rFont val="Tahoma"/>
            <family val="2"/>
          </rPr>
          <t>Alan M. Nathan:</t>
        </r>
        <r>
          <rPr>
            <sz val="9"/>
            <color indexed="81"/>
            <rFont val="Tahoma"/>
            <family val="2"/>
          </rPr>
          <t xml:space="preserve">
initial spin in rad/s</t>
        </r>
      </text>
    </comment>
    <comment ref="D14" authorId="1" shapeId="0">
      <text>
        <r>
          <rPr>
            <b/>
            <sz val="9"/>
            <color indexed="81"/>
            <rFont val="Tahoma"/>
            <family val="2"/>
          </rPr>
          <t>Alan M. Nathan:</t>
        </r>
        <r>
          <rPr>
            <sz val="9"/>
            <color indexed="81"/>
            <rFont val="Tahoma"/>
            <family val="2"/>
          </rPr>
          <t xml:space="preserve">
assumes ball radius = circ/(2*pi)
romega units ft/s</t>
        </r>
      </text>
    </comment>
    <comment ref="B18" authorId="1" shapeId="0">
      <text>
        <r>
          <rPr>
            <b/>
            <sz val="9"/>
            <color indexed="81"/>
            <rFont val="Tahoma"/>
            <family val="2"/>
          </rPr>
          <t>Alan M. Nathan:</t>
        </r>
        <r>
          <rPr>
            <sz val="9"/>
            <color indexed="81"/>
            <rFont val="Tahoma"/>
            <family val="2"/>
          </rPr>
          <t xml:space="preserve">
angle of wind wrt the y axis (runs from -180 to +180)
0 =&gt; out to CF
45 =&gt; out to RF pole
-45 =&gt; out to LF pole
180 =&gt; in from CF</t>
        </r>
      </text>
    </comment>
    <comment ref="B20" authorId="1" shapeId="0">
      <text>
        <r>
          <rPr>
            <b/>
            <sz val="9"/>
            <color indexed="81"/>
            <rFont val="Tahoma"/>
            <family val="2"/>
          </rPr>
          <t>Alan M. Nathan:</t>
        </r>
        <r>
          <rPr>
            <sz val="9"/>
            <color indexed="81"/>
            <rFont val="Tahoma"/>
            <family val="2"/>
          </rPr>
          <t xml:space="preserve">
relative humidity in percent</t>
        </r>
      </text>
    </comment>
    <comment ref="D20" authorId="1" shapeId="0">
      <text>
        <r>
          <rPr>
            <b/>
            <sz val="9"/>
            <color indexed="81"/>
            <rFont val="Tahoma"/>
            <family val="2"/>
          </rPr>
          <t>Alan M. Nathan:</t>
        </r>
        <r>
          <rPr>
            <sz val="9"/>
            <color indexed="81"/>
            <rFont val="Tahoma"/>
            <family val="2"/>
          </rPr>
          <t xml:space="preserve">
Saturation Vapor Pressure, in mm Hg</t>
        </r>
      </text>
    </comment>
    <comment ref="B21" authorId="1" shapeId="0">
      <text>
        <r>
          <rPr>
            <b/>
            <sz val="9"/>
            <color indexed="81"/>
            <rFont val="Tahoma"/>
            <family val="2"/>
          </rPr>
          <t>Alan M. Nathan:</t>
        </r>
        <r>
          <rPr>
            <sz val="9"/>
            <color indexed="81"/>
            <rFont val="Tahoma"/>
            <family val="2"/>
          </rPr>
          <t xml:space="preserve">
Barometric Pressure in inches of  Hg.  Note:  this is the "corrected" value (i.e., referred to sea level)</t>
        </r>
      </text>
    </comment>
    <comment ref="D22" authorId="1" shapeId="0">
      <text>
        <r>
          <rPr>
            <b/>
            <sz val="9"/>
            <color indexed="81"/>
            <rFont val="Tahoma"/>
            <family val="2"/>
          </rPr>
          <t>Alan M. Nathan:</t>
        </r>
        <r>
          <rPr>
            <sz val="9"/>
            <color indexed="81"/>
            <rFont val="Tahoma"/>
            <family val="2"/>
          </rPr>
          <t xml:space="preserve">
Reynold's number for v=100 mph</t>
        </r>
      </text>
    </comment>
    <comment ref="B31" authorId="1" shapeId="0">
      <text>
        <r>
          <rPr>
            <b/>
            <sz val="9"/>
            <color indexed="81"/>
            <rFont val="Tahoma"/>
            <family val="2"/>
          </rPr>
          <t>Alan M. Nathan:</t>
        </r>
        <r>
          <rPr>
            <sz val="9"/>
            <color indexed="81"/>
            <rFont val="Tahoma"/>
            <family val="2"/>
          </rPr>
          <t xml:space="preserve">
ft</t>
        </r>
      </text>
    </comment>
    <comment ref="E31" authorId="0" shapeId="0">
      <text>
        <r>
          <rPr>
            <b/>
            <sz val="8"/>
            <color indexed="81"/>
            <rFont val="Tahoma"/>
            <family val="2"/>
          </rPr>
          <t>a-nathan:</t>
        </r>
        <r>
          <rPr>
            <sz val="8"/>
            <color indexed="81"/>
            <rFont val="Tahoma"/>
            <family val="2"/>
          </rPr>
          <t xml:space="preserve">
horizontal distance</t>
        </r>
      </text>
    </comment>
    <comment ref="G31" authorId="1" shapeId="0">
      <text>
        <r>
          <rPr>
            <b/>
            <sz val="9"/>
            <color indexed="81"/>
            <rFont val="Tahoma"/>
            <family val="2"/>
          </rPr>
          <t>Alan M. Nathan:</t>
        </r>
        <r>
          <rPr>
            <sz val="9"/>
            <color indexed="81"/>
            <rFont val="Tahoma"/>
            <family val="2"/>
          </rPr>
          <t xml:space="preserve">
ft/s</t>
        </r>
      </text>
    </comment>
  </commentList>
</comments>
</file>

<file path=xl/sharedStrings.xml><?xml version="1.0" encoding="utf-8"?>
<sst xmlns="http://schemas.openxmlformats.org/spreadsheetml/2006/main" count="241" uniqueCount="153">
  <si>
    <t>z0 (ft)</t>
  </si>
  <si>
    <t>tau (sec)</t>
  </si>
  <si>
    <t>dt (sec)</t>
  </si>
  <si>
    <t>v0z</t>
  </si>
  <si>
    <t>wx</t>
  </si>
  <si>
    <t>wy</t>
  </si>
  <si>
    <t>wz</t>
  </si>
  <si>
    <t>z</t>
  </si>
  <si>
    <t>vz</t>
  </si>
  <si>
    <t>az</t>
  </si>
  <si>
    <t>v</t>
  </si>
  <si>
    <t>w</t>
  </si>
  <si>
    <t>romega</t>
  </si>
  <si>
    <t>Cd</t>
  </si>
  <si>
    <t>Cl</t>
  </si>
  <si>
    <t>S</t>
  </si>
  <si>
    <t>adragx</t>
  </si>
  <si>
    <t>adragy</t>
  </si>
  <si>
    <t>adragz</t>
  </si>
  <si>
    <t>vw</t>
  </si>
  <si>
    <t>vyw (ft/s)</t>
  </si>
  <si>
    <t>r</t>
  </si>
  <si>
    <t>mass (oz)</t>
  </si>
  <si>
    <t>circumference (inches)</t>
  </si>
  <si>
    <t>wg (rpm)</t>
  </si>
  <si>
    <t>v0</t>
  </si>
  <si>
    <t>relative humidity (%)</t>
  </si>
  <si>
    <t>SVP (mm Hg)</t>
  </si>
  <si>
    <t>T (deg C)</t>
  </si>
  <si>
    <t>Re-100</t>
  </si>
  <si>
    <t>t</t>
  </si>
  <si>
    <t>x</t>
  </si>
  <si>
    <t>v0x</t>
  </si>
  <si>
    <t>v0y</t>
  </si>
  <si>
    <t>y</t>
  </si>
  <si>
    <t>vx</t>
  </si>
  <si>
    <t>vy</t>
  </si>
  <si>
    <t>const</t>
  </si>
  <si>
    <t>ax</t>
  </si>
  <si>
    <t>ay</t>
  </si>
  <si>
    <t>omega</t>
  </si>
  <si>
    <t>x0 (ft)</t>
  </si>
  <si>
    <t>y0 (ft)</t>
  </si>
  <si>
    <t>aMagx</t>
  </si>
  <si>
    <t>aMagy</t>
  </si>
  <si>
    <t>aMagz</t>
  </si>
  <si>
    <t>xf</t>
  </si>
  <si>
    <t>yf</t>
  </si>
  <si>
    <t>zf</t>
  </si>
  <si>
    <t>T (deg F)</t>
  </si>
  <si>
    <t>elev (ft)</t>
  </si>
  <si>
    <t>c0</t>
  </si>
  <si>
    <t>elev (m)</t>
  </si>
  <si>
    <t>beta</t>
  </si>
  <si>
    <t>phiwind (deg)</t>
  </si>
  <si>
    <t>vwind (mph)</t>
  </si>
  <si>
    <t>vxw (ft/s)</t>
  </si>
  <si>
    <t>rho (kg/m^3)</t>
  </si>
  <si>
    <t>rho (lb/ft^3)</t>
  </si>
  <si>
    <t>barometeric pressure (mm Hg)</t>
  </si>
  <si>
    <t>barometric pressure (in Hg)</t>
  </si>
  <si>
    <t>*</t>
  </si>
  <si>
    <t>flag</t>
  </si>
  <si>
    <t>phi</t>
  </si>
  <si>
    <t>hwind (ft)</t>
  </si>
  <si>
    <t>vxw</t>
  </si>
  <si>
    <t>vyw</t>
  </si>
  <si>
    <t>vmph</t>
  </si>
  <si>
    <t>cd0</t>
  </si>
  <si>
    <t>cdspin</t>
  </si>
  <si>
    <t>Hang Time</t>
  </si>
  <si>
    <t>Distance</t>
  </si>
  <si>
    <t>exit speed (mph)</t>
  </si>
  <si>
    <t>launch angle (deg)</t>
  </si>
  <si>
    <t>direction (deg)</t>
  </si>
  <si>
    <t>backspin (rpm)</t>
  </si>
  <si>
    <t>sidespin (rpm)</t>
  </si>
  <si>
    <t>name</t>
  </si>
  <si>
    <t>Angel Stadium of Anaheim</t>
  </si>
  <si>
    <t>AT&amp;T Park</t>
  </si>
  <si>
    <t>Dodger Stadium</t>
  </si>
  <si>
    <t>Chase Field</t>
  </si>
  <si>
    <t>Minute Maid Park</t>
  </si>
  <si>
    <t>Miller Park</t>
  </si>
  <si>
    <t>Citizens Bank Park</t>
  </si>
  <si>
    <t>Nationals Park</t>
  </si>
  <si>
    <t>Great American Ball Park</t>
  </si>
  <si>
    <t>Progressive Field</t>
  </si>
  <si>
    <t>Comerica Park</t>
  </si>
  <si>
    <t>Wrigley Field</t>
  </si>
  <si>
    <t>Oriole Park at Camden Yards</t>
  </si>
  <si>
    <t>Safeco Field</t>
  </si>
  <si>
    <t>Busch Stadium</t>
  </si>
  <si>
    <t>Yankee Stadium</t>
  </si>
  <si>
    <t>Coors Field</t>
  </si>
  <si>
    <t>Rogers Centre</t>
  </si>
  <si>
    <t>PNC Park</t>
  </si>
  <si>
    <t>U.S. Cellular Field</t>
  </si>
  <si>
    <t>Fenway Park</t>
  </si>
  <si>
    <t>Kauffman Stadium</t>
  </si>
  <si>
    <t>Tropicana Field</t>
  </si>
  <si>
    <t>Citi Field</t>
  </si>
  <si>
    <t>Oakland Coliseum</t>
  </si>
  <si>
    <t>symbol</t>
  </si>
  <si>
    <t>ana</t>
  </si>
  <si>
    <t>sfn</t>
  </si>
  <si>
    <t>sdn</t>
  </si>
  <si>
    <t>lan</t>
  </si>
  <si>
    <t>atl</t>
  </si>
  <si>
    <t>ari</t>
  </si>
  <si>
    <t>hou</t>
  </si>
  <si>
    <t>mil</t>
  </si>
  <si>
    <t>flo</t>
  </si>
  <si>
    <t>was</t>
  </si>
  <si>
    <t>min</t>
  </si>
  <si>
    <t>cin</t>
  </si>
  <si>
    <t>cle</t>
  </si>
  <si>
    <t>det</t>
  </si>
  <si>
    <t>chn</t>
  </si>
  <si>
    <t>bal</t>
  </si>
  <si>
    <t>sea</t>
  </si>
  <si>
    <t>sln</t>
  </si>
  <si>
    <t>nya</t>
  </si>
  <si>
    <t>col</t>
  </si>
  <si>
    <t>tor</t>
  </si>
  <si>
    <t>pit</t>
  </si>
  <si>
    <t>cha</t>
  </si>
  <si>
    <t>tex</t>
  </si>
  <si>
    <t>bos</t>
  </si>
  <si>
    <t>kca</t>
  </si>
  <si>
    <t>tba</t>
  </si>
  <si>
    <t>nyn</t>
  </si>
  <si>
    <t>oak</t>
  </si>
  <si>
    <t>elev-ft</t>
  </si>
  <si>
    <t>Target Field</t>
  </si>
  <si>
    <t>Globe Life Park in Arlington</t>
  </si>
  <si>
    <t>Marlins Park</t>
  </si>
  <si>
    <t>Petco Park</t>
  </si>
  <si>
    <t>R</t>
  </si>
  <si>
    <t>Bearing</t>
  </si>
  <si>
    <t>backspin</t>
  </si>
  <si>
    <t>sidespin</t>
  </si>
  <si>
    <t>batter hand</t>
  </si>
  <si>
    <t>sign</t>
  </si>
  <si>
    <t>cl0</t>
  </si>
  <si>
    <t>cl1</t>
  </si>
  <si>
    <t>cl2</t>
  </si>
  <si>
    <t>drag/lift parameters</t>
  </si>
  <si>
    <t>spin</t>
  </si>
  <si>
    <t>cd</t>
  </si>
  <si>
    <t>batter hand (R or L)</t>
  </si>
  <si>
    <t>extrapolated landing point</t>
  </si>
  <si>
    <t>SunTrust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</si>
</sst>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E+00"/>
  </numFmts>
  <fonts count="26" x14ac:knownFonts="1">
    <font>
      <sz val="10"/>
      <name val="Arial"/>
    </font>
    <font>
      <sz val="10"/>
      <name val="Arial"/>
      <family val="2"/>
    </font>
    <font>
      <b/>
      <sz val="10"/>
      <name val="Arial"/>
      <family val="2"/>
    </font>
    <font>
      <sz val="9"/>
      <color indexed="81"/>
      <name val="Tahoma"/>
      <family val="2"/>
    </font>
    <font>
      <b/>
      <sz val="9"/>
      <color indexed="81"/>
      <name val="Tahoma"/>
      <family val="2"/>
    </font>
    <font>
      <sz val="10"/>
      <name val="Arial"/>
      <family val="2"/>
    </font>
    <font>
      <sz val="8"/>
      <color indexed="81"/>
      <name val="Tahoma"/>
      <family val="2"/>
    </font>
    <font>
      <b/>
      <sz val="8"/>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9">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81">
    <xf numFmtId="0" fontId="0" fillId="0" borderId="0" xfId="0"/>
    <xf numFmtId="0" fontId="2" fillId="0" borderId="0" xfId="0" applyFont="1" applyAlignment="1">
      <alignment horizontal="center"/>
    </xf>
    <xf numFmtId="164" fontId="0" fillId="0" borderId="0" xfId="0" applyNumberFormat="1"/>
    <xf numFmtId="2" fontId="0" fillId="0" borderId="0" xfId="0" applyNumberFormat="1"/>
    <xf numFmtId="166" fontId="0" fillId="0" borderId="0" xfId="0" applyNumberFormat="1"/>
    <xf numFmtId="165" fontId="0" fillId="0" borderId="0" xfId="0" applyNumberFormat="1"/>
    <xf numFmtId="1" fontId="0" fillId="0" borderId="0" xfId="0" applyNumberFormat="1"/>
    <xf numFmtId="0" fontId="2" fillId="0" borderId="11" xfId="0" applyFont="1" applyBorder="1" applyAlignment="1">
      <alignment horizontal="center"/>
    </xf>
    <xf numFmtId="0" fontId="5" fillId="0" borderId="0" xfId="0" applyFont="1"/>
    <xf numFmtId="0" fontId="0" fillId="24" borderId="14" xfId="0" applyFill="1" applyBorder="1"/>
    <xf numFmtId="0" fontId="2" fillId="24" borderId="12" xfId="0" applyFont="1" applyFill="1" applyBorder="1"/>
    <xf numFmtId="0" fontId="2" fillId="0" borderId="19" xfId="0" applyFont="1" applyFill="1" applyBorder="1" applyAlignment="1">
      <alignment horizontal="center"/>
    </xf>
    <xf numFmtId="0" fontId="2" fillId="0" borderId="20" xfId="0" applyFont="1" applyBorder="1" applyAlignment="1">
      <alignment horizontal="center"/>
    </xf>
    <xf numFmtId="164" fontId="2" fillId="0" borderId="20" xfId="0" applyNumberFormat="1" applyFont="1" applyBorder="1" applyAlignment="1">
      <alignment horizontal="center"/>
    </xf>
    <xf numFmtId="164" fontId="0" fillId="0" borderId="0" xfId="0" applyNumberFormat="1" applyFill="1" applyBorder="1"/>
    <xf numFmtId="164" fontId="0" fillId="0" borderId="0" xfId="0" applyNumberFormat="1" applyFill="1"/>
    <xf numFmtId="166" fontId="2" fillId="26" borderId="18" xfId="0" applyNumberFormat="1" applyFont="1" applyFill="1" applyBorder="1"/>
    <xf numFmtId="1" fontId="2" fillId="26" borderId="18" xfId="0" applyNumberFormat="1" applyFont="1" applyFill="1" applyBorder="1"/>
    <xf numFmtId="164" fontId="2" fillId="27" borderId="0" xfId="0" applyNumberFormat="1" applyFont="1" applyFill="1" applyBorder="1"/>
    <xf numFmtId="1" fontId="0" fillId="0" borderId="0" xfId="0" applyNumberFormat="1" applyFill="1" applyBorder="1"/>
    <xf numFmtId="0" fontId="2" fillId="25" borderId="10" xfId="0" applyFont="1" applyFill="1" applyBorder="1"/>
    <xf numFmtId="0" fontId="0" fillId="0" borderId="0" xfId="0" applyFill="1"/>
    <xf numFmtId="0" fontId="2" fillId="0" borderId="0" xfId="0" applyFont="1" applyFill="1" applyAlignment="1">
      <alignment horizontal="center"/>
    </xf>
    <xf numFmtId="0" fontId="1" fillId="0" borderId="0" xfId="0" applyFont="1" applyFill="1"/>
    <xf numFmtId="0" fontId="1" fillId="0" borderId="0" xfId="0" applyFont="1"/>
    <xf numFmtId="164" fontId="2" fillId="25" borderId="0" xfId="0" applyNumberFormat="1" applyFont="1" applyFill="1" applyBorder="1"/>
    <xf numFmtId="164" fontId="2" fillId="25" borderId="0" xfId="0" applyNumberFormat="1" applyFont="1" applyFill="1" applyBorder="1" applyAlignment="1">
      <alignment horizontal="right"/>
    </xf>
    <xf numFmtId="0" fontId="2" fillId="25" borderId="0" xfId="0" applyFont="1" applyFill="1" applyBorder="1"/>
    <xf numFmtId="166" fontId="0" fillId="29" borderId="16" xfId="0" applyNumberFormat="1" applyFill="1" applyBorder="1"/>
    <xf numFmtId="0" fontId="0" fillId="29" borderId="0" xfId="0" applyFill="1" applyBorder="1"/>
    <xf numFmtId="165" fontId="0" fillId="29" borderId="0" xfId="0" applyNumberFormat="1" applyFill="1" applyBorder="1"/>
    <xf numFmtId="167" fontId="0" fillId="29" borderId="0" xfId="0" applyNumberFormat="1" applyFill="1" applyBorder="1"/>
    <xf numFmtId="164" fontId="0" fillId="29" borderId="0" xfId="0" applyNumberFormat="1" applyFill="1" applyBorder="1"/>
    <xf numFmtId="164" fontId="0" fillId="29" borderId="18" xfId="0" applyNumberFormat="1" applyFill="1" applyBorder="1"/>
    <xf numFmtId="0" fontId="2" fillId="27" borderId="15" xfId="0" applyFont="1" applyFill="1" applyBorder="1"/>
    <xf numFmtId="164" fontId="2" fillId="27" borderId="16" xfId="0" applyNumberFormat="1" applyFont="1" applyFill="1" applyBorder="1"/>
    <xf numFmtId="0" fontId="2" fillId="27" borderId="10" xfId="0" applyFont="1" applyFill="1" applyBorder="1"/>
    <xf numFmtId="165" fontId="2" fillId="27" borderId="0" xfId="0" applyNumberFormat="1" applyFont="1" applyFill="1" applyBorder="1"/>
    <xf numFmtId="0" fontId="2" fillId="27" borderId="12" xfId="0" applyFont="1" applyFill="1" applyBorder="1"/>
    <xf numFmtId="164" fontId="2" fillId="27" borderId="14" xfId="0" applyNumberFormat="1" applyFont="1" applyFill="1" applyBorder="1"/>
    <xf numFmtId="0" fontId="2" fillId="29" borderId="10" xfId="0" applyFont="1" applyFill="1" applyBorder="1"/>
    <xf numFmtId="1" fontId="0" fillId="29" borderId="0" xfId="0" applyNumberFormat="1" applyFill="1" applyBorder="1"/>
    <xf numFmtId="0" fontId="0" fillId="29" borderId="15" xfId="0" applyFill="1" applyBorder="1"/>
    <xf numFmtId="0" fontId="0" fillId="29" borderId="10" xfId="0" applyFill="1" applyBorder="1"/>
    <xf numFmtId="164" fontId="1" fillId="29" borderId="10" xfId="0" applyNumberFormat="1" applyFont="1" applyFill="1" applyBorder="1"/>
    <xf numFmtId="0" fontId="0" fillId="29" borderId="12" xfId="0" applyFill="1" applyBorder="1"/>
    <xf numFmtId="167" fontId="0" fillId="29" borderId="14" xfId="0" applyNumberFormat="1" applyFill="1" applyBorder="1"/>
    <xf numFmtId="164" fontId="0" fillId="29" borderId="13" xfId="0" applyNumberFormat="1" applyFill="1" applyBorder="1"/>
    <xf numFmtId="164" fontId="2" fillId="26" borderId="15" xfId="0" applyNumberFormat="1" applyFont="1" applyFill="1" applyBorder="1"/>
    <xf numFmtId="166" fontId="2" fillId="26" borderId="17" xfId="0" applyNumberFormat="1" applyFont="1" applyFill="1" applyBorder="1"/>
    <xf numFmtId="164" fontId="2" fillId="26" borderId="10" xfId="0" applyNumberFormat="1" applyFont="1" applyFill="1" applyBorder="1"/>
    <xf numFmtId="165" fontId="2" fillId="26" borderId="18" xfId="0" applyNumberFormat="1" applyFont="1" applyFill="1" applyBorder="1" applyAlignment="1">
      <alignment horizontal="right"/>
    </xf>
    <xf numFmtId="164" fontId="2" fillId="26" borderId="12" xfId="0" applyNumberFormat="1" applyFont="1" applyFill="1" applyBorder="1"/>
    <xf numFmtId="165" fontId="2" fillId="26" borderId="13" xfId="0" applyNumberFormat="1" applyFont="1" applyFill="1" applyBorder="1"/>
    <xf numFmtId="0" fontId="0" fillId="29" borderId="16" xfId="0" applyFill="1" applyBorder="1"/>
    <xf numFmtId="165" fontId="2" fillId="26" borderId="18" xfId="0" applyNumberFormat="1" applyFont="1" applyFill="1" applyBorder="1"/>
    <xf numFmtId="0" fontId="2" fillId="26" borderId="0" xfId="0" applyFont="1" applyFill="1"/>
    <xf numFmtId="1" fontId="2" fillId="26" borderId="0" xfId="0" applyNumberFormat="1" applyFont="1" applyFill="1"/>
    <xf numFmtId="166" fontId="2" fillId="26" borderId="0" xfId="0" applyNumberFormat="1" applyFont="1" applyFill="1"/>
    <xf numFmtId="1" fontId="2" fillId="25" borderId="0" xfId="0" applyNumberFormat="1" applyFont="1" applyFill="1" applyBorder="1"/>
    <xf numFmtId="165" fontId="2" fillId="26" borderId="0" xfId="0" applyNumberFormat="1" applyFont="1" applyFill="1"/>
    <xf numFmtId="0" fontId="2" fillId="28" borderId="10" xfId="0" applyFont="1" applyFill="1" applyBorder="1"/>
    <xf numFmtId="0" fontId="0" fillId="28" borderId="0" xfId="0" applyFill="1" applyBorder="1"/>
    <xf numFmtId="0" fontId="1" fillId="28" borderId="0" xfId="0" applyFont="1" applyFill="1" applyBorder="1"/>
    <xf numFmtId="0" fontId="2" fillId="28" borderId="12" xfId="0" applyFont="1" applyFill="1" applyBorder="1"/>
    <xf numFmtId="0" fontId="0" fillId="28" borderId="14" xfId="0" applyFill="1" applyBorder="1"/>
    <xf numFmtId="0" fontId="0" fillId="29" borderId="17" xfId="0" applyFill="1" applyBorder="1"/>
    <xf numFmtId="165" fontId="5" fillId="29" borderId="10" xfId="0" applyNumberFormat="1" applyFont="1" applyFill="1" applyBorder="1"/>
    <xf numFmtId="165" fontId="5" fillId="29" borderId="0" xfId="0" applyNumberFormat="1" applyFont="1" applyFill="1" applyBorder="1"/>
    <xf numFmtId="0" fontId="5" fillId="29" borderId="18" xfId="0" applyFont="1" applyFill="1" applyBorder="1"/>
    <xf numFmtId="166" fontId="5" fillId="29" borderId="18" xfId="0" applyNumberFormat="1" applyFont="1" applyFill="1" applyBorder="1"/>
    <xf numFmtId="165" fontId="5" fillId="29" borderId="12" xfId="0" applyNumberFormat="1" applyFont="1" applyFill="1" applyBorder="1"/>
    <xf numFmtId="165" fontId="5" fillId="29" borderId="14" xfId="0" applyNumberFormat="1" applyFont="1" applyFill="1" applyBorder="1"/>
    <xf numFmtId="0" fontId="0" fillId="29" borderId="13" xfId="0" applyFill="1" applyBorder="1"/>
    <xf numFmtId="0" fontId="2" fillId="28" borderId="15" xfId="0" applyFont="1" applyFill="1" applyBorder="1"/>
    <xf numFmtId="0" fontId="2" fillId="28" borderId="16" xfId="0" applyFont="1" applyFill="1" applyBorder="1"/>
    <xf numFmtId="0" fontId="2" fillId="28" borderId="0" xfId="0" applyFont="1" applyFill="1" applyBorder="1"/>
    <xf numFmtId="0" fontId="1" fillId="29" borderId="10" xfId="0" applyFont="1" applyFill="1" applyBorder="1"/>
    <xf numFmtId="0" fontId="25" fillId="26" borderId="0" xfId="0" applyFont="1" applyFill="1" applyBorder="1" applyAlignment="1">
      <alignment horizontal="center"/>
    </xf>
    <xf numFmtId="0" fontId="2" fillId="27" borderId="19" xfId="0" applyFont="1" applyFill="1" applyBorder="1" applyAlignment="1">
      <alignment horizontal="center"/>
    </xf>
    <xf numFmtId="0" fontId="2" fillId="27" borderId="20" xfId="0" applyFont="1" applyFill="1" applyBorder="1" applyAlignment="1">
      <alignment horizont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3" xfId="38"/>
    <cellStyle name="Normal 4" xfId="39"/>
    <cellStyle name="Normal 5" xfId="40"/>
    <cellStyle name="Normal 6" xfId="41"/>
    <cellStyle name="Normal 7" xfId="42"/>
    <cellStyle name="Normal 8" xfId="43"/>
    <cellStyle name="Note" xfId="44" builtinId="10" customBuiltin="1"/>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11</xdr:row>
      <xdr:rowOff>0</xdr:rowOff>
    </xdr:from>
    <xdr:ext cx="3955955" cy="43678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31772" y="1877257"/>
          <a:ext cx="3955955" cy="436786"/>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Only enter information in the cells highlighted in orange or blue.</a:t>
          </a:r>
        </a:p>
        <a:p>
          <a:r>
            <a:rPr lang="en-US" sz="1100" b="1"/>
            <a:t>Results appear in the cells highlighted in green</a:t>
          </a:r>
        </a:p>
      </xdr:txBody>
    </xdr:sp>
    <xdr:clientData/>
  </xdr:oneCellAnchor>
  <xdr:twoCellAnchor>
    <xdr:from>
      <xdr:col>9</xdr:col>
      <xdr:colOff>27726</xdr:colOff>
      <xdr:row>4</xdr:row>
      <xdr:rowOff>18493</xdr:rowOff>
    </xdr:from>
    <xdr:to>
      <xdr:col>12</xdr:col>
      <xdr:colOff>231174</xdr:colOff>
      <xdr:row>8</xdr:row>
      <xdr:rowOff>110969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174838" y="721309"/>
          <a:ext cx="2025219" cy="767548"/>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Drag and Lift Model:</a:t>
          </a:r>
        </a:p>
        <a:p>
          <a:r>
            <a:rPr lang="en-US" sz="1100" b="1"/>
            <a:t>cd=cd0+cdspin*spin/1000</a:t>
          </a:r>
        </a:p>
        <a:p>
          <a:r>
            <a:rPr lang="en-US" sz="1100" b="1"/>
            <a:t>cl=cl2*S/(cl0+cl1*S)</a:t>
          </a:r>
        </a:p>
        <a:p>
          <a:r>
            <a:rPr lang="en-US" sz="1100" b="1"/>
            <a:t>S=radius*spin/v</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27731</xdr:colOff>
      <xdr:row>11</xdr:row>
      <xdr:rowOff>1</xdr:rowOff>
    </xdr:from>
    <xdr:ext cx="4031296" cy="609013"/>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659503" y="1877258"/>
          <a:ext cx="4031296" cy="60901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Only enter information in the cells highlighted in orange.</a:t>
          </a:r>
          <a:r>
            <a:rPr lang="en-US" sz="1100" b="1" baseline="0"/>
            <a:t> or blue</a:t>
          </a:r>
          <a:r>
            <a:rPr lang="en-US" sz="1100" b="1"/>
            <a:t>.</a:t>
          </a:r>
        </a:p>
        <a:p>
          <a:r>
            <a:rPr lang="en-US" sz="1100" b="1"/>
            <a:t>In particular, do not adjust the spin values.</a:t>
          </a:r>
        </a:p>
        <a:p>
          <a:r>
            <a:rPr lang="en-US" sz="1100" b="1"/>
            <a:t>Results appear in the cells highlighted in green</a:t>
          </a:r>
        </a:p>
      </xdr:txBody>
    </xdr:sp>
    <xdr:clientData/>
  </xdr:oneCellAnchor>
  <xdr:twoCellAnchor>
    <xdr:from>
      <xdr:col>9</xdr:col>
      <xdr:colOff>0</xdr:colOff>
      <xdr:row>4</xdr:row>
      <xdr:rowOff>0</xdr:rowOff>
    </xdr:from>
    <xdr:to>
      <xdr:col>12</xdr:col>
      <xdr:colOff>203448</xdr:colOff>
      <xdr:row>8</xdr:row>
      <xdr:rowOff>92476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147112" y="702816"/>
          <a:ext cx="2025219" cy="767548"/>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Drag and Lift Model:</a:t>
          </a:r>
        </a:p>
        <a:p>
          <a:r>
            <a:rPr lang="en-US" sz="1100" b="1"/>
            <a:t>cd=cd0+cdspin*spin/1000</a:t>
          </a:r>
        </a:p>
        <a:p>
          <a:r>
            <a:rPr lang="en-US" sz="1100" b="1"/>
            <a:t>cl=cl2*S/(cl0+cl1*S)</a:t>
          </a:r>
        </a:p>
        <a:p>
          <a:r>
            <a:rPr lang="en-US" sz="1100" b="1"/>
            <a:t>S=radius*spin/v</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266700</xdr:colOff>
      <xdr:row>1</xdr:row>
      <xdr:rowOff>66675</xdr:rowOff>
    </xdr:from>
    <xdr:ext cx="7962900" cy="629210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66700" y="228600"/>
          <a:ext cx="7962900" cy="62921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April 30, 2018</a:t>
          </a:r>
          <a:endParaRPr lang="en-US" sz="1200" baseline="0"/>
        </a:p>
        <a:p>
          <a:r>
            <a:rPr lang="en-US" sz="1200" baseline="0"/>
            <a:t>This spreadsheet is the latest version of my Trajectory Calculator.   It is currently set up to calculate the trajectory of batted balls.  While it could easily be modified to calculate trajectories of pitched balls, that version is not included here.  The user must supply  information about the initial conditions, namely, the exit speed, launch angle, and direction.  There are two versions of the program.  In version 1 (BattedBallTrajectory-1), the initial conditions plus the batter handedness (R or L) are used to calculate the backspin and sidespin on the batted ball.   In version 2 (</a:t>
          </a:r>
          <a:r>
            <a:rPr lang="en-US" sz="1200" baseline="0">
              <a:solidFill>
                <a:schemeClr val="tx1"/>
              </a:solidFill>
              <a:effectLst/>
              <a:latin typeface="+mn-lt"/>
              <a:ea typeface="+mn-ea"/>
              <a:cs typeface="+mn-cs"/>
            </a:rPr>
            <a:t>BattedBallTrajectory-2), users can supply their own values for  backspin and sidespin.   In both cases, the full trajectory (x,y,z ,t) , including the landing point and hang time (both extrapolated to field level, z=0), are calculated.  Note that in version 1, the sidespin depends on the batter handedness; in version 2 it does not and what you enter for handedness has no effect on the calculation.</a:t>
          </a:r>
        </a:p>
        <a:p>
          <a:endParaRPr lang="en-US" sz="1200" baseline="0">
            <a:solidFill>
              <a:schemeClr val="tx1"/>
            </a:solidFill>
            <a:effectLst/>
            <a:latin typeface="+mn-lt"/>
            <a:ea typeface="+mn-ea"/>
            <a:cs typeface="+mn-cs"/>
          </a:endParaRPr>
        </a:p>
        <a:p>
          <a:r>
            <a:rPr lang="en-US" sz="1200" baseline="0">
              <a:solidFill>
                <a:schemeClr val="tx1"/>
              </a:solidFill>
              <a:effectLst/>
              <a:latin typeface="+mn-lt"/>
              <a:ea typeface="+mn-ea"/>
              <a:cs typeface="+mn-cs"/>
            </a:rPr>
            <a:t>The calculation utilizes parametrizations of the lift and drag coefficients which have been optimized using Statcast data.  They represent average values.  Actual values (and therefore actual distances of fly balls) may vary, since there is considerable ball-to-ball variation in these coefficients.  It is possible to enter different information for the mass and circumference of the ball to see how that affects the trajectory.  One can even use this for softballs, although the lift and drag coefficients have been optimized only for baseballs.</a:t>
          </a:r>
        </a:p>
        <a:p>
          <a:endParaRPr lang="en-US" sz="1200" baseline="0">
            <a:solidFill>
              <a:schemeClr val="tx1"/>
            </a:solidFill>
            <a:effectLst/>
            <a:latin typeface="+mn-lt"/>
            <a:ea typeface="+mn-ea"/>
            <a:cs typeface="+mn-cs"/>
          </a:endParaRPr>
        </a:p>
        <a:p>
          <a:r>
            <a:rPr lang="en-US" sz="1200" baseline="0">
              <a:solidFill>
                <a:schemeClr val="tx1"/>
              </a:solidFill>
              <a:effectLst/>
              <a:latin typeface="+mn-lt"/>
              <a:ea typeface="+mn-ea"/>
              <a:cs typeface="+mn-cs"/>
            </a:rPr>
            <a:t>A note on the coordinate system.  The origin (x=y=z=0) is at the corner of home plate.  The y axis extends  outward towards 2B, the z axis points straight up, and the x axis is perpendicular to the other two axes and pointing to the catcher's right.</a:t>
          </a:r>
        </a:p>
        <a:p>
          <a:endParaRPr lang="en-US" sz="1200" baseline="0">
            <a:solidFill>
              <a:schemeClr val="tx1"/>
            </a:solidFill>
            <a:effectLst/>
            <a:latin typeface="+mn-lt"/>
            <a:ea typeface="+mn-ea"/>
            <a:cs typeface="+mn-cs"/>
          </a:endParaRPr>
        </a:p>
        <a:p>
          <a:r>
            <a:rPr lang="en-US" sz="1200" baseline="0">
              <a:solidFill>
                <a:schemeClr val="tx1"/>
              </a:solidFill>
              <a:effectLst/>
              <a:latin typeface="+mn-lt"/>
              <a:ea typeface="+mn-ea"/>
              <a:cs typeface="+mn-cs"/>
            </a:rPr>
            <a:t>The launch angle is positive for a ball hit into the air (i.e., in an upward direction).  The direction is 0 degrees for a ball hit directly toward 2B (i.e., parallel to the y axis); it is positive for balls hit to the right of 2B, negative for balls hit to the left of 2B.  So, +45 corresponds to the 1B line, -45 to the 3B line.  For the landing point, the "bearing" is the direction of the landing point, using the same convention as the initial direction.</a:t>
          </a:r>
        </a:p>
        <a:p>
          <a:endParaRPr lang="en-US" sz="1200" baseline="0">
            <a:solidFill>
              <a:schemeClr val="tx1"/>
            </a:solidFill>
            <a:effectLst/>
            <a:latin typeface="+mn-lt"/>
            <a:ea typeface="+mn-ea"/>
            <a:cs typeface="+mn-cs"/>
          </a:endParaRPr>
        </a:p>
        <a:p>
          <a:r>
            <a:rPr lang="en-US" sz="1200" baseline="0">
              <a:solidFill>
                <a:schemeClr val="tx1"/>
              </a:solidFill>
              <a:effectLst/>
              <a:latin typeface="+mn-lt"/>
              <a:ea typeface="+mn-ea"/>
              <a:cs typeface="+mn-cs"/>
            </a:rPr>
            <a:t>The sign of "backspin" is positive is there is backspin and negative if there is topspin.  The sign of sidespin is positive for a ball that swerves toward the LF foul line  and negative for a ball that swerves toward the RF foul line.</a:t>
          </a:r>
        </a:p>
        <a:p>
          <a:endParaRPr lang="en-US" sz="1200" baseline="0">
            <a:solidFill>
              <a:schemeClr val="tx1"/>
            </a:solidFill>
            <a:effectLst/>
            <a:latin typeface="+mn-lt"/>
            <a:ea typeface="+mn-ea"/>
            <a:cs typeface="+mn-cs"/>
          </a:endParaRPr>
        </a:p>
        <a:p>
          <a:r>
            <a:rPr lang="en-US" sz="1200" baseline="0">
              <a:solidFill>
                <a:schemeClr val="tx1"/>
              </a:solidFill>
              <a:effectLst/>
              <a:latin typeface="+mn-lt"/>
              <a:ea typeface="+mn-ea"/>
              <a:cs typeface="+mn-cs"/>
            </a:rPr>
            <a:t>The lift and drag coefficients were optimized using data from Tropicana Field, where the temperature is always 70 degrees and no wind blows.  The spreadsheet gives you the option of changing the atmospheric conditions, including temperature, air pressure, relative humidity, elevation, and wind.  For convenience, the Elevations worksheet has the elevations of each MLB stadium.</a:t>
          </a:r>
        </a:p>
        <a:p>
          <a:endParaRPr lang="en-US" sz="1200" baseline="0">
            <a:solidFill>
              <a:schemeClr val="tx1"/>
            </a:solidFill>
            <a:effectLst/>
            <a:latin typeface="+mn-lt"/>
            <a:ea typeface="+mn-ea"/>
            <a:cs typeface="+mn-cs"/>
          </a:endParaRPr>
        </a:p>
        <a:p>
          <a:endParaRPr lang="en-US" sz="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59"/>
  <sheetViews>
    <sheetView zoomScale="103" zoomScaleNormal="90" workbookViewId="0">
      <selection activeCell="J23" sqref="J23"/>
    </sheetView>
  </sheetViews>
  <sheetFormatPr defaultColWidth="8.85546875" defaultRowHeight="12.75" x14ac:dyDescent="0.2"/>
  <cols>
    <col min="1" max="1" width="27.85546875" bestFit="1" customWidth="1"/>
    <col min="3" max="3" width="26.7109375" bestFit="1" customWidth="1"/>
    <col min="4" max="4" width="11" bestFit="1" customWidth="1"/>
    <col min="5" max="5" width="10" customWidth="1"/>
    <col min="6" max="6" width="11.140625" style="2" bestFit="1" customWidth="1"/>
    <col min="12" max="12" width="9.5703125" bestFit="1" customWidth="1"/>
    <col min="13" max="13" width="16.7109375" customWidth="1"/>
    <col min="14" max="14" width="7.28515625" customWidth="1"/>
    <col min="24" max="24" width="12.42578125" bestFit="1" customWidth="1"/>
  </cols>
  <sheetData>
    <row r="1" spans="1:23" ht="15.75" thickBot="1" x14ac:dyDescent="0.3">
      <c r="A1" s="74" t="s">
        <v>22</v>
      </c>
      <c r="B1" s="75">
        <f>5.125</f>
        <v>5.125</v>
      </c>
      <c r="C1" s="42" t="s">
        <v>58</v>
      </c>
      <c r="D1" s="28">
        <f>D2*0.06261</f>
        <v>7.4741765898937315E-2</v>
      </c>
      <c r="E1" s="54"/>
      <c r="F1" s="78" t="s">
        <v>147</v>
      </c>
      <c r="G1" s="78"/>
      <c r="H1" s="19"/>
      <c r="I1" s="19"/>
      <c r="J1" s="19"/>
      <c r="K1" s="19"/>
      <c r="W1" s="8" t="s">
        <v>61</v>
      </c>
    </row>
    <row r="2" spans="1:23" x14ac:dyDescent="0.2">
      <c r="A2" s="61" t="s">
        <v>23</v>
      </c>
      <c r="B2" s="76">
        <f>9.125</f>
        <v>9.125</v>
      </c>
      <c r="C2" s="43" t="s">
        <v>57</v>
      </c>
      <c r="D2" s="30">
        <f>1.2929*(273/(temp+273)*(pressure*EXP(-beta*elev)-0.3783*RH*SVP/100)/760)</f>
        <v>1.1937672240686363</v>
      </c>
      <c r="E2" s="29"/>
      <c r="F2" s="48" t="s">
        <v>68</v>
      </c>
      <c r="G2" s="49">
        <v>0.30080000000000001</v>
      </c>
      <c r="H2" s="14"/>
      <c r="I2" s="14"/>
      <c r="J2" s="14"/>
      <c r="K2" s="14"/>
    </row>
    <row r="3" spans="1:23" x14ac:dyDescent="0.2">
      <c r="A3" s="20" t="s">
        <v>41</v>
      </c>
      <c r="B3" s="25">
        <v>0</v>
      </c>
      <c r="C3" s="77" t="s">
        <v>37</v>
      </c>
      <c r="D3" s="31">
        <f>c0</f>
        <v>5.367953626861678E-3</v>
      </c>
      <c r="E3" s="31"/>
      <c r="F3" s="50" t="s">
        <v>69</v>
      </c>
      <c r="G3" s="16">
        <v>2.92E-2</v>
      </c>
      <c r="H3" s="14"/>
      <c r="I3" s="14"/>
      <c r="J3" s="14"/>
      <c r="K3" s="14"/>
    </row>
    <row r="4" spans="1:23" x14ac:dyDescent="0.2">
      <c r="A4" s="20" t="s">
        <v>42</v>
      </c>
      <c r="B4" s="25">
        <v>2</v>
      </c>
      <c r="C4" s="43" t="s">
        <v>51</v>
      </c>
      <c r="D4" s="31">
        <f>0.07182*rho*(5.125/mass)*(circ/9.125)^2</f>
        <v>5.367953626861678E-3</v>
      </c>
      <c r="E4" s="31"/>
      <c r="F4" s="50"/>
      <c r="G4" s="17"/>
    </row>
    <row r="5" spans="1:23" x14ac:dyDescent="0.2">
      <c r="A5" s="20" t="s">
        <v>0</v>
      </c>
      <c r="B5" s="25">
        <v>3</v>
      </c>
      <c r="C5" s="43" t="s">
        <v>53</v>
      </c>
      <c r="D5" s="29">
        <v>1.217E-4</v>
      </c>
      <c r="E5" s="29"/>
      <c r="F5" s="50"/>
      <c r="G5" s="17"/>
      <c r="H5" s="56" t="s">
        <v>148</v>
      </c>
      <c r="I5" s="57">
        <f>SQRT(wb^2+ws^2)</f>
        <v>2500</v>
      </c>
    </row>
    <row r="6" spans="1:23" x14ac:dyDescent="0.2">
      <c r="A6" s="20" t="s">
        <v>72</v>
      </c>
      <c r="B6" s="25">
        <v>103</v>
      </c>
      <c r="C6" s="43" t="s">
        <v>25</v>
      </c>
      <c r="D6" s="29">
        <f>v0*1.467</f>
        <v>151.101</v>
      </c>
      <c r="E6" s="32"/>
      <c r="F6" s="50" t="s">
        <v>144</v>
      </c>
      <c r="G6" s="51">
        <v>0.58299999999999996</v>
      </c>
      <c r="H6" s="56" t="s">
        <v>149</v>
      </c>
      <c r="I6" s="60">
        <f>cd0+cdspin*I5/1000</f>
        <v>0.37380000000000002</v>
      </c>
    </row>
    <row r="7" spans="1:23" x14ac:dyDescent="0.2">
      <c r="A7" s="20" t="s">
        <v>73</v>
      </c>
      <c r="B7" s="25">
        <v>27.5</v>
      </c>
      <c r="C7" s="43" t="s">
        <v>32</v>
      </c>
      <c r="D7" s="32">
        <f>1.467*v0*COS(theta*PI()/180)*SIN(phi*PI()/180)</f>
        <v>0</v>
      </c>
      <c r="E7" s="32"/>
      <c r="F7" s="50" t="s">
        <v>145</v>
      </c>
      <c r="G7" s="55">
        <v>2.3330000000000002</v>
      </c>
    </row>
    <row r="8" spans="1:23" ht="13.5" thickBot="1" x14ac:dyDescent="0.25">
      <c r="A8" s="20" t="s">
        <v>74</v>
      </c>
      <c r="B8" s="25">
        <v>0</v>
      </c>
      <c r="C8" s="43" t="s">
        <v>33</v>
      </c>
      <c r="D8" s="32">
        <f>1.467*v0*COS(theta*PI()/180)*COS(phi*PI()/180)</f>
        <v>134.02822390406249</v>
      </c>
      <c r="E8" s="32"/>
      <c r="F8" s="52" t="s">
        <v>146</v>
      </c>
      <c r="G8" s="53">
        <v>1.1200000000000001</v>
      </c>
    </row>
    <row r="9" spans="1:23" x14ac:dyDescent="0.2">
      <c r="A9" s="25" t="s">
        <v>150</v>
      </c>
      <c r="B9" s="26" t="s">
        <v>138</v>
      </c>
      <c r="C9" s="43" t="s">
        <v>3</v>
      </c>
      <c r="D9" s="32">
        <f>1.467*v0*SIN(theta*PI()/180)</f>
        <v>69.770677208426861</v>
      </c>
      <c r="E9" s="33"/>
    </row>
    <row r="10" spans="1:23" x14ac:dyDescent="0.2">
      <c r="A10" s="20" t="s">
        <v>75</v>
      </c>
      <c r="B10" s="59">
        <v>2500</v>
      </c>
      <c r="C10" s="43" t="s">
        <v>4</v>
      </c>
      <c r="D10" s="32">
        <f>(wb*COS(phi*PI()/180)-ws*SIN(theta*PI()/180)*SIN(phi*PI()/180)+wg*v0x/D6)*PI()/30</f>
        <v>261.79938779914943</v>
      </c>
      <c r="E10" s="33"/>
      <c r="F10"/>
    </row>
    <row r="11" spans="1:23" x14ac:dyDescent="0.2">
      <c r="A11" s="20" t="s">
        <v>76</v>
      </c>
      <c r="B11" s="27">
        <v>0</v>
      </c>
      <c r="C11" s="43" t="s">
        <v>5</v>
      </c>
      <c r="D11" s="32">
        <f>(-wb*SIN(phi*PI()/180)-ws*SIN(theta*PI()/180)*COS(phi*PI()/180)+wg*v0y/D6)*PI()/30</f>
        <v>0</v>
      </c>
      <c r="E11" s="33"/>
      <c r="F11" s="24"/>
      <c r="G11" s="24"/>
    </row>
    <row r="12" spans="1:23" x14ac:dyDescent="0.2">
      <c r="A12" s="20" t="s">
        <v>24</v>
      </c>
      <c r="B12" s="27">
        <v>0</v>
      </c>
      <c r="C12" s="43" t="s">
        <v>6</v>
      </c>
      <c r="D12" s="32">
        <f>(ws*COS(theta*PI()/180)+wg*v0z/D6)*PI()/30</f>
        <v>0</v>
      </c>
      <c r="E12" s="33"/>
      <c r="F12"/>
    </row>
    <row r="13" spans="1:23" ht="13.5" customHeight="1" x14ac:dyDescent="0.2">
      <c r="A13" s="40" t="s">
        <v>1</v>
      </c>
      <c r="B13" s="29">
        <v>30</v>
      </c>
      <c r="C13" s="43" t="s">
        <v>40</v>
      </c>
      <c r="D13" s="32">
        <f>SQRT(wb^2+ws^2)*PI()/30</f>
        <v>261.79938779914943</v>
      </c>
      <c r="E13" s="33"/>
      <c r="F13"/>
    </row>
    <row r="14" spans="1:23" x14ac:dyDescent="0.2">
      <c r="A14" s="40" t="s">
        <v>2</v>
      </c>
      <c r="B14" s="29">
        <v>0.01</v>
      </c>
      <c r="C14" s="43" t="s">
        <v>12</v>
      </c>
      <c r="D14" s="32">
        <f>(circ/2/PI())*omega/12</f>
        <v>31.684027777777775</v>
      </c>
      <c r="E14" s="33"/>
      <c r="F14"/>
    </row>
    <row r="15" spans="1:23" ht="12.75" customHeight="1" x14ac:dyDescent="0.2">
      <c r="A15" s="61" t="s">
        <v>49</v>
      </c>
      <c r="B15" s="62">
        <v>70</v>
      </c>
      <c r="C15" s="43" t="s">
        <v>28</v>
      </c>
      <c r="D15" s="32">
        <f>(5/9)*(B15-32)</f>
        <v>21.111111111111111</v>
      </c>
      <c r="E15" s="33"/>
      <c r="F15"/>
      <c r="G15" s="2"/>
      <c r="H15" s="2"/>
    </row>
    <row r="16" spans="1:23" x14ac:dyDescent="0.2">
      <c r="A16" s="61" t="s">
        <v>50</v>
      </c>
      <c r="B16" s="63">
        <v>15</v>
      </c>
      <c r="C16" s="43" t="s">
        <v>52</v>
      </c>
      <c r="D16" s="32">
        <f>B16/3.2808</f>
        <v>4.5720555961960496</v>
      </c>
      <c r="E16" s="33"/>
      <c r="F16"/>
      <c r="G16" s="2"/>
      <c r="H16" s="2"/>
    </row>
    <row r="17" spans="1:28" x14ac:dyDescent="0.2">
      <c r="A17" s="61" t="s">
        <v>55</v>
      </c>
      <c r="B17" s="62">
        <v>0</v>
      </c>
      <c r="C17" s="43" t="s">
        <v>56</v>
      </c>
      <c r="D17" s="32">
        <f>vwind*1.467*SIN(phiwind*PI()/180)</f>
        <v>0</v>
      </c>
      <c r="E17" s="33"/>
      <c r="F17"/>
      <c r="G17" s="2"/>
      <c r="H17" s="2"/>
    </row>
    <row r="18" spans="1:28" x14ac:dyDescent="0.2">
      <c r="A18" s="61" t="s">
        <v>54</v>
      </c>
      <c r="B18" s="62">
        <v>0</v>
      </c>
      <c r="C18" s="43" t="s">
        <v>20</v>
      </c>
      <c r="D18" s="32">
        <f>vwind*1.467*COS(phiwind*PI()/180)</f>
        <v>0</v>
      </c>
      <c r="E18" s="33"/>
      <c r="F18"/>
      <c r="G18" s="2"/>
      <c r="H18" s="2"/>
    </row>
    <row r="19" spans="1:28" x14ac:dyDescent="0.2">
      <c r="A19" s="61" t="s">
        <v>64</v>
      </c>
      <c r="B19" s="62">
        <v>0</v>
      </c>
      <c r="C19" s="44" t="s">
        <v>143</v>
      </c>
      <c r="D19" s="29">
        <f>IF(batterhand="R",1,-1)</f>
        <v>1</v>
      </c>
      <c r="E19" s="33"/>
      <c r="F19"/>
      <c r="G19" s="2"/>
      <c r="H19" s="2"/>
    </row>
    <row r="20" spans="1:28" x14ac:dyDescent="0.2">
      <c r="A20" s="61" t="s">
        <v>26</v>
      </c>
      <c r="B20" s="62">
        <v>50</v>
      </c>
      <c r="C20" s="43" t="s">
        <v>27</v>
      </c>
      <c r="D20" s="32">
        <f>4.5841*EXP((18.687-temp/234.5)*temp/(257.14+temp))</f>
        <v>18.794410804467137</v>
      </c>
      <c r="E20" s="33"/>
      <c r="F20"/>
      <c r="G20" s="2"/>
      <c r="H20" s="2"/>
    </row>
    <row r="21" spans="1:28" ht="13.5" thickBot="1" x14ac:dyDescent="0.25">
      <c r="A21" s="64" t="s">
        <v>60</v>
      </c>
      <c r="B21" s="65">
        <v>29.92</v>
      </c>
      <c r="C21" s="43" t="s">
        <v>59</v>
      </c>
      <c r="D21" s="32">
        <f>B21*1000/39.37</f>
        <v>759.96951993903997</v>
      </c>
      <c r="E21" s="33"/>
      <c r="F21"/>
      <c r="G21" s="2"/>
      <c r="H21" s="2"/>
    </row>
    <row r="22" spans="1:28" ht="13.5" thickBot="1" x14ac:dyDescent="0.25">
      <c r="A22" s="10"/>
      <c r="B22" s="9"/>
      <c r="C22" s="45" t="s">
        <v>29</v>
      </c>
      <c r="D22" s="46">
        <f>D2*44.7*(circ/(PI()*39.37))*(temp+273.16+120)/(0.000001512*(temp+273.16)^1.5)</f>
        <v>213676.2109788901</v>
      </c>
      <c r="E22" s="47"/>
      <c r="F22"/>
      <c r="G22" s="2"/>
      <c r="H22" s="2"/>
    </row>
    <row r="23" spans="1:28" ht="13.5" thickBot="1" x14ac:dyDescent="0.25">
      <c r="A23" s="79" t="s">
        <v>151</v>
      </c>
      <c r="B23" s="80"/>
      <c r="C23" s="42">
        <f>MATCH(1,AB32:AB1058,0)+31</f>
        <v>583</v>
      </c>
      <c r="D23" s="54">
        <f>C23+1</f>
        <v>584</v>
      </c>
      <c r="E23" s="66"/>
      <c r="F23"/>
      <c r="G23" s="2"/>
      <c r="H23" s="2"/>
    </row>
    <row r="24" spans="1:28" x14ac:dyDescent="0.2">
      <c r="A24" s="34" t="s">
        <v>46</v>
      </c>
      <c r="B24" s="35">
        <f ca="1">D24-E26*(D24-C24)</f>
        <v>0</v>
      </c>
      <c r="C24" s="67">
        <f ca="1">INDIRECT(ADDRESS(C$23,2,1,TRUE))</f>
        <v>0</v>
      </c>
      <c r="D24" s="68">
        <f ca="1">INDIRECT(ADDRESS(D$23,2,1,TRUE))</f>
        <v>0</v>
      </c>
      <c r="E24" s="69"/>
      <c r="F24"/>
      <c r="G24" s="2"/>
      <c r="H24" s="2"/>
    </row>
    <row r="25" spans="1:28" x14ac:dyDescent="0.2">
      <c r="A25" s="36" t="s">
        <v>47</v>
      </c>
      <c r="B25" s="18">
        <f ca="1">D25-E26*(D25-C25)</f>
        <v>421.48556894099829</v>
      </c>
      <c r="C25" s="67">
        <f ca="1">INDIRECT(ADDRESS(C$23,3,1,TRUE))</f>
        <v>420.95329624542524</v>
      </c>
      <c r="D25" s="68">
        <f ca="1">INDIRECT(ADDRESS(D$23,3,1,TRUE))</f>
        <v>421.50908721815591</v>
      </c>
      <c r="E25" s="69"/>
      <c r="F25"/>
    </row>
    <row r="26" spans="1:28" x14ac:dyDescent="0.2">
      <c r="A26" s="36" t="s">
        <v>48</v>
      </c>
      <c r="B26" s="18">
        <f ca="1">D26-E26*(D26-C26)</f>
        <v>0</v>
      </c>
      <c r="C26" s="67">
        <f ca="1">INDIRECT(ADDRESS(C$23,4,1,TRUE))</f>
        <v>0.57083921513413682</v>
      </c>
      <c r="D26" s="68">
        <f ca="1">INDIRECT(ADDRESS(D$23,4,1,TRUE))</f>
        <v>-2.5222324920353582E-2</v>
      </c>
      <c r="E26" s="70">
        <f ca="1">(D26-height)/(D26-C26)</f>
        <v>4.231496787739035E-2</v>
      </c>
      <c r="F26"/>
    </row>
    <row r="27" spans="1:28" x14ac:dyDescent="0.2">
      <c r="A27" s="36" t="s">
        <v>70</v>
      </c>
      <c r="B27" s="37">
        <f ca="1">D27-E26*(D27-C27)</f>
        <v>5.5195768503211529</v>
      </c>
      <c r="C27" s="67">
        <f ca="1">INDIRECT(ADDRESS(C$23,1,1,TRUE))</f>
        <v>5.509999999999927</v>
      </c>
      <c r="D27" s="68">
        <f ca="1">INDIRECT(ADDRESS(D$23,1,1,TRUE))</f>
        <v>5.5199999999999267</v>
      </c>
      <c r="E27" s="69"/>
      <c r="F27"/>
    </row>
    <row r="28" spans="1:28" x14ac:dyDescent="0.2">
      <c r="A28" s="36" t="s">
        <v>139</v>
      </c>
      <c r="B28" s="18">
        <f ca="1">D28-E26*(D28-C28)</f>
        <v>0</v>
      </c>
      <c r="C28" s="67">
        <f ca="1">INDIRECT(ADDRESS(C$23,6,1,TRUE))</f>
        <v>0</v>
      </c>
      <c r="D28" s="68">
        <f ca="1">INDIRECT(ADDRESS(D$23,6,1,TRUE))</f>
        <v>0</v>
      </c>
      <c r="E28" s="69"/>
      <c r="F28"/>
    </row>
    <row r="29" spans="1:28" ht="13.5" thickBot="1" x14ac:dyDescent="0.25">
      <c r="A29" s="38" t="s">
        <v>71</v>
      </c>
      <c r="B29" s="39">
        <f ca="1">SQRT(B24^2+B25^2)</f>
        <v>421.48556894099829</v>
      </c>
      <c r="C29" s="71">
        <f ca="1">INDIRECT(ADDRESS(C$23,5,1,TRUE))</f>
        <v>420.95329624542524</v>
      </c>
      <c r="D29" s="72">
        <f ca="1">INDIRECT(ADDRESS(D$23,5,1,TRUE))</f>
        <v>421.50908721815591</v>
      </c>
      <c r="E29" s="73"/>
      <c r="F29"/>
    </row>
    <row r="30" spans="1:28" ht="13.5" thickBot="1" x14ac:dyDescent="0.25">
      <c r="F30" s="15"/>
    </row>
    <row r="31" spans="1:28" s="1" customFormat="1" ht="13.5" thickBot="1" x14ac:dyDescent="0.25">
      <c r="A31" s="11" t="s">
        <v>30</v>
      </c>
      <c r="B31" s="12" t="s">
        <v>31</v>
      </c>
      <c r="C31" s="12" t="s">
        <v>34</v>
      </c>
      <c r="D31" s="12" t="s">
        <v>7</v>
      </c>
      <c r="E31" s="12" t="s">
        <v>21</v>
      </c>
      <c r="F31" s="13" t="s">
        <v>63</v>
      </c>
      <c r="G31" s="12" t="s">
        <v>35</v>
      </c>
      <c r="H31" s="12" t="s">
        <v>36</v>
      </c>
      <c r="I31" s="12" t="s">
        <v>8</v>
      </c>
      <c r="J31" s="12" t="s">
        <v>10</v>
      </c>
      <c r="K31" s="12" t="s">
        <v>19</v>
      </c>
      <c r="L31" s="12" t="s">
        <v>67</v>
      </c>
      <c r="M31" s="12" t="s">
        <v>13</v>
      </c>
      <c r="N31" s="12" t="s">
        <v>15</v>
      </c>
      <c r="O31" s="12" t="s">
        <v>14</v>
      </c>
      <c r="P31" s="12" t="s">
        <v>65</v>
      </c>
      <c r="Q31" s="12" t="s">
        <v>66</v>
      </c>
      <c r="R31" s="12" t="s">
        <v>16</v>
      </c>
      <c r="S31" s="12" t="s">
        <v>17</v>
      </c>
      <c r="T31" s="12" t="s">
        <v>18</v>
      </c>
      <c r="U31" s="12" t="s">
        <v>11</v>
      </c>
      <c r="V31" s="12" t="s">
        <v>43</v>
      </c>
      <c r="W31" s="12" t="s">
        <v>44</v>
      </c>
      <c r="X31" s="12" t="s">
        <v>45</v>
      </c>
      <c r="Y31" s="12" t="s">
        <v>38</v>
      </c>
      <c r="Z31" s="12" t="s">
        <v>39</v>
      </c>
      <c r="AA31" s="12" t="s">
        <v>9</v>
      </c>
      <c r="AB31" s="7" t="s">
        <v>62</v>
      </c>
    </row>
    <row r="32" spans="1:28" x14ac:dyDescent="0.2">
      <c r="A32" s="3">
        <v>0</v>
      </c>
      <c r="B32">
        <f>x0</f>
        <v>0</v>
      </c>
      <c r="C32">
        <f>y0</f>
        <v>2</v>
      </c>
      <c r="D32">
        <f>z0</f>
        <v>3</v>
      </c>
      <c r="E32">
        <f>SQRT(B32^2+C32^2)</f>
        <v>2</v>
      </c>
      <c r="F32" s="2">
        <v>0</v>
      </c>
      <c r="G32" s="3">
        <f>v0x</f>
        <v>0</v>
      </c>
      <c r="H32" s="3">
        <f>v0y</f>
        <v>134.02822390406249</v>
      </c>
      <c r="I32" s="3">
        <f>v0z</f>
        <v>69.770677208426861</v>
      </c>
      <c r="J32" s="2">
        <f t="shared" ref="J32:J95" si="0">SQRT(G32^2+H32^2+I32^2)</f>
        <v>151.101</v>
      </c>
      <c r="K32" s="2">
        <f t="shared" ref="K32:K33" si="1">IF(D32&gt;=hwind,SQRT((G32-vxw)^2+(H32-vyw)^2+I32^2),J32)</f>
        <v>151.101</v>
      </c>
      <c r="L32" s="2">
        <f t="shared" ref="L32:L95" si="2">J32/1.467</f>
        <v>103</v>
      </c>
      <c r="M32" s="5">
        <f t="shared" ref="M32:M95" si="3">cd0+cdspin*(spin/1000)*EXP(-A32/(tau*146.7/K32))</f>
        <v>0.37380000000000002</v>
      </c>
      <c r="N32" s="4">
        <f t="shared" ref="N32:N95" si="4">(romega/K32)*EXP(-A32/(tau*146.7/K32))</f>
        <v>0.20968774381226976</v>
      </c>
      <c r="O32" s="4">
        <f t="shared" ref="O32:O95" si="5">cl2_*N32/(cl0+cl1_*N32)</f>
        <v>0.21903557464408135</v>
      </c>
      <c r="P32" s="4">
        <f t="shared" ref="P32" si="6">IF(D32&gt;=hwind,vxw,0)</f>
        <v>0</v>
      </c>
      <c r="Q32" s="4">
        <f t="shared" ref="Q32:Q33" si="7">IF(D32&gt;=hwind,vyw,0)</f>
        <v>0</v>
      </c>
      <c r="R32" s="5">
        <f t="shared" ref="R32:R33" si="8">-const*$M32*$K32*(G32-P32)</f>
        <v>0</v>
      </c>
      <c r="S32" s="5">
        <f t="shared" ref="S32:S33" si="9">-const*$M32*$K32*(H32-Q32)</f>
        <v>-40.636065666257728</v>
      </c>
      <c r="T32" s="5">
        <f t="shared" ref="T32:T33" si="10">-const*$M32*$K32*I32</f>
        <v>-21.153796849910869</v>
      </c>
      <c r="U32" s="6">
        <f t="shared" ref="U32:U33" si="11">omega*EXP(-A32/tau)*30/PI()</f>
        <v>2500</v>
      </c>
      <c r="V32" s="5">
        <f t="shared" ref="V32:V34" si="12">const*($O32/omega)*K32*(wy*I32-wz*(H32-Q32))</f>
        <v>0</v>
      </c>
      <c r="W32" s="5">
        <f t="shared" ref="W32:W33" si="13">const*($O32/omega)*K32*(wz*(G32-P32)-wx*I32)</f>
        <v>-12.395489697497014</v>
      </c>
      <c r="X32" s="5">
        <f t="shared" ref="X32:X33" si="14">const*($O32/omega)*K32*(wx*(H32-Q32)-wy*(G32-P32))</f>
        <v>23.811514163946988</v>
      </c>
      <c r="Y32" s="5">
        <f t="shared" ref="Y32:Z47" si="15">R32+V32</f>
        <v>0</v>
      </c>
      <c r="Z32" s="5">
        <f t="shared" si="15"/>
        <v>-53.031555363754741</v>
      </c>
      <c r="AA32" s="5">
        <f t="shared" ref="AA32:AA95" si="16">T32+X32-32.174</f>
        <v>-29.51628268596388</v>
      </c>
      <c r="AB32">
        <v>0</v>
      </c>
    </row>
    <row r="33" spans="1:28" x14ac:dyDescent="0.2">
      <c r="A33">
        <f t="shared" ref="A33:A96" si="17">A32+dt</f>
        <v>0.01</v>
      </c>
      <c r="B33" s="5">
        <f t="shared" ref="B33" si="18">B32+G32*dt+0.5*Y32*dt*dt</f>
        <v>0</v>
      </c>
      <c r="C33" s="5">
        <f t="shared" ref="C33" si="19">C32+H32*dt+0.5*Z32*dt*dt</f>
        <v>3.3376306612724371</v>
      </c>
      <c r="D33" s="5">
        <f t="shared" ref="D33" si="20">D32+I32*dt+0.5*AA32*dt*dt</f>
        <v>3.6962309579499704</v>
      </c>
      <c r="E33" s="2">
        <f t="shared" ref="E33:E96" si="21">SQRT(B33^2+C33^2)</f>
        <v>3.3376306612724371</v>
      </c>
      <c r="F33" s="2">
        <f t="shared" ref="F33:F96" si="22">ATAN2(C33,B33)*180/PI()</f>
        <v>0</v>
      </c>
      <c r="G33" s="3">
        <f t="shared" ref="G33" si="23">G32+Y32*dt</f>
        <v>0</v>
      </c>
      <c r="H33" s="3">
        <f t="shared" ref="H33" si="24">H32+Z32*dt</f>
        <v>133.49790835042495</v>
      </c>
      <c r="I33" s="3">
        <f t="shared" ref="I33" si="25">I32+AA32*dt</f>
        <v>69.475514381567223</v>
      </c>
      <c r="J33" s="2">
        <f t="shared" si="0"/>
        <v>150.49431428636038</v>
      </c>
      <c r="K33" s="2">
        <f t="shared" si="1"/>
        <v>150.49431428636038</v>
      </c>
      <c r="L33" s="2">
        <f t="shared" si="2"/>
        <v>102.58644463964579</v>
      </c>
      <c r="M33" s="5">
        <f t="shared" si="3"/>
        <v>0.37377504156604258</v>
      </c>
      <c r="N33" s="4">
        <f t="shared" si="4"/>
        <v>0.21046107472128614</v>
      </c>
      <c r="O33" s="4">
        <f t="shared" si="5"/>
        <v>0.21947407399209048</v>
      </c>
      <c r="P33" s="4">
        <f t="shared" ref="P33" si="26">IF(D33&gt;=hwind,vxw,0)</f>
        <v>0</v>
      </c>
      <c r="Q33" s="4">
        <f t="shared" si="7"/>
        <v>0</v>
      </c>
      <c r="R33" s="5">
        <f t="shared" si="8"/>
        <v>0</v>
      </c>
      <c r="S33" s="5">
        <f t="shared" si="9"/>
        <v>-40.310075122237457</v>
      </c>
      <c r="T33" s="5">
        <f t="shared" si="10"/>
        <v>-20.978330211180037</v>
      </c>
      <c r="U33" s="6">
        <f t="shared" si="11"/>
        <v>2499.1668055401251</v>
      </c>
      <c r="V33" s="5">
        <f t="shared" si="12"/>
        <v>0</v>
      </c>
      <c r="W33" s="5">
        <f t="shared" si="13"/>
        <v>-12.318103364281257</v>
      </c>
      <c r="X33" s="5">
        <f t="shared" si="14"/>
        <v>23.669361049195373</v>
      </c>
      <c r="Y33" s="5">
        <f t="shared" si="15"/>
        <v>0</v>
      </c>
      <c r="Z33" s="5">
        <f t="shared" si="15"/>
        <v>-52.628178486518713</v>
      </c>
      <c r="AA33" s="5">
        <f t="shared" si="16"/>
        <v>-29.482969161984663</v>
      </c>
      <c r="AB33">
        <v>0</v>
      </c>
    </row>
    <row r="34" spans="1:28" x14ac:dyDescent="0.2">
      <c r="A34">
        <f t="shared" si="17"/>
        <v>0.02</v>
      </c>
      <c r="B34" s="5">
        <f t="shared" ref="B34:B97" si="27">B33+G33*dt+0.5*Y33*dt*dt</f>
        <v>0</v>
      </c>
      <c r="C34" s="5">
        <f t="shared" ref="C34:C97" si="28">C33+H33*dt+0.5*Z33*dt*dt</f>
        <v>4.6699783358523606</v>
      </c>
      <c r="D34" s="5">
        <f t="shared" ref="D34:D97" si="29">D33+I33*dt+0.5*AA33*dt*dt</f>
        <v>4.3895119533075437</v>
      </c>
      <c r="E34" s="2">
        <f t="shared" si="21"/>
        <v>4.6699783358523606</v>
      </c>
      <c r="F34" s="2">
        <f t="shared" si="22"/>
        <v>0</v>
      </c>
      <c r="G34" s="3">
        <f t="shared" ref="G34:G97" si="30">G33+Y33*dt</f>
        <v>0</v>
      </c>
      <c r="H34" s="3">
        <f t="shared" ref="H34:H97" si="31">H33+Z33*dt</f>
        <v>132.97162656555977</v>
      </c>
      <c r="I34" s="3">
        <f t="shared" ref="I34:I97" si="32">I33+AA33*dt</f>
        <v>69.18068468994737</v>
      </c>
      <c r="J34" s="2">
        <f t="shared" si="0"/>
        <v>149.89136267864336</v>
      </c>
      <c r="K34" s="2">
        <f t="shared" ref="K34:K97" si="33">IF(D34&gt;=hwind,SQRT((G34-vxw)^2+(H34-vyw)^2+I34^2),J34)</f>
        <v>149.89136267864336</v>
      </c>
      <c r="L34" s="2">
        <f t="shared" si="2"/>
        <v>102.17543468210181</v>
      </c>
      <c r="M34" s="5">
        <f t="shared" si="3"/>
        <v>0.37375029155365047</v>
      </c>
      <c r="N34" s="4">
        <f t="shared" si="4"/>
        <v>0.21123600696828665</v>
      </c>
      <c r="O34" s="4">
        <f t="shared" si="5"/>
        <v>0.21991200600951025</v>
      </c>
      <c r="P34" s="4">
        <f t="shared" ref="P34:P97" si="34">IF(D34&gt;=hwind,vxw,0)</f>
        <v>0</v>
      </c>
      <c r="Q34" s="4">
        <f t="shared" ref="Q34:Q97" si="35">IF(D34&gt;=hwind,vyw,0)</f>
        <v>0</v>
      </c>
      <c r="R34" s="5">
        <f t="shared" ref="R34:R97" si="36">-const*$M34*$K34*(G34-P34)</f>
        <v>0</v>
      </c>
      <c r="S34" s="5">
        <f t="shared" ref="S34:S97" si="37">-const*$M34*$K34*(H34-Q34)</f>
        <v>-39.987650218278247</v>
      </c>
      <c r="T34" s="5">
        <f t="shared" ref="T34:T97" si="38">-const*$M34*$K34*I34</f>
        <v>-20.804235404901899</v>
      </c>
      <c r="U34" s="6">
        <f t="shared" ref="U34:U97" si="39">omega*EXP(-A34/tau)*30/PI()</f>
        <v>2498.3338887654527</v>
      </c>
      <c r="V34" s="5">
        <f t="shared" si="12"/>
        <v>0</v>
      </c>
      <c r="W34" s="5">
        <f t="shared" ref="W34:W97" si="40">const*($O34/omega)*K34*(wz*(G34-P34)-wx*I34)</f>
        <v>-12.241063739021358</v>
      </c>
      <c r="X34" s="5">
        <f t="shared" ref="X34:X97" si="41">const*($O34/omega)*K34*(wx*(H34-Q34)-wy*(G34-P34))</f>
        <v>23.528448201480231</v>
      </c>
      <c r="Y34" s="5">
        <f t="shared" si="15"/>
        <v>0</v>
      </c>
      <c r="Z34" s="5">
        <f t="shared" si="15"/>
        <v>-52.228713957299604</v>
      </c>
      <c r="AA34" s="5">
        <f t="shared" si="16"/>
        <v>-29.449787203421668</v>
      </c>
      <c r="AB34">
        <v>0</v>
      </c>
    </row>
    <row r="35" spans="1:28" x14ac:dyDescent="0.2">
      <c r="A35">
        <f t="shared" si="17"/>
        <v>0.03</v>
      </c>
      <c r="B35" s="5">
        <f t="shared" si="27"/>
        <v>0</v>
      </c>
      <c r="C35" s="5">
        <f t="shared" si="28"/>
        <v>5.9970831658100927</v>
      </c>
      <c r="D35" s="5">
        <f t="shared" si="29"/>
        <v>5.0798463108468468</v>
      </c>
      <c r="E35" s="2">
        <f t="shared" si="21"/>
        <v>5.9970831658100927</v>
      </c>
      <c r="F35" s="2">
        <f t="shared" si="22"/>
        <v>0</v>
      </c>
      <c r="G35" s="3">
        <f t="shared" si="30"/>
        <v>0</v>
      </c>
      <c r="H35" s="3">
        <f t="shared" si="31"/>
        <v>132.44933942598678</v>
      </c>
      <c r="I35" s="3">
        <f t="shared" si="32"/>
        <v>68.886186817913156</v>
      </c>
      <c r="J35" s="2">
        <f t="shared" si="0"/>
        <v>149.29211047035503</v>
      </c>
      <c r="K35" s="2">
        <f t="shared" si="33"/>
        <v>149.29211047035503</v>
      </c>
      <c r="L35" s="2">
        <f t="shared" si="2"/>
        <v>101.76694646922633</v>
      </c>
      <c r="M35" s="5">
        <f t="shared" si="3"/>
        <v>0.37372574791752428</v>
      </c>
      <c r="N35" s="4">
        <f t="shared" si="4"/>
        <v>0.21201254514859685</v>
      </c>
      <c r="O35" s="4">
        <f t="shared" si="5"/>
        <v>0.22034937158091814</v>
      </c>
      <c r="P35" s="4">
        <f t="shared" si="34"/>
        <v>0</v>
      </c>
      <c r="Q35" s="4">
        <f t="shared" si="35"/>
        <v>0</v>
      </c>
      <c r="R35" s="5">
        <f t="shared" si="36"/>
        <v>0</v>
      </c>
      <c r="S35" s="5">
        <f t="shared" si="37"/>
        <v>-39.668742102335578</v>
      </c>
      <c r="T35" s="5">
        <f t="shared" si="38"/>
        <v>-20.631498738580795</v>
      </c>
      <c r="U35" s="6">
        <f t="shared" si="39"/>
        <v>2497.5012495834371</v>
      </c>
      <c r="V35" s="5">
        <f t="shared" ref="V35:V97" si="42">const*($O35/omega)*K35*(wy*I35-wz*(H35-Q35))</f>
        <v>0</v>
      </c>
      <c r="W35" s="5">
        <f t="shared" si="40"/>
        <v>-12.16436867716711</v>
      </c>
      <c r="X35" s="5">
        <f t="shared" si="41"/>
        <v>23.38876152462516</v>
      </c>
      <c r="Y35" s="5">
        <f t="shared" si="15"/>
        <v>0</v>
      </c>
      <c r="Z35" s="5">
        <f t="shared" si="15"/>
        <v>-51.83311077950269</v>
      </c>
      <c r="AA35" s="5">
        <f t="shared" si="16"/>
        <v>-29.416737213955635</v>
      </c>
      <c r="AB35">
        <v>0</v>
      </c>
    </row>
    <row r="36" spans="1:28" x14ac:dyDescent="0.2">
      <c r="A36">
        <f t="shared" si="17"/>
        <v>0.04</v>
      </c>
      <c r="B36" s="5">
        <f t="shared" si="27"/>
        <v>0</v>
      </c>
      <c r="C36" s="5">
        <f t="shared" si="28"/>
        <v>7.3189849045309856</v>
      </c>
      <c r="D36" s="5">
        <f t="shared" si="29"/>
        <v>5.7672373421652807</v>
      </c>
      <c r="E36" s="2">
        <f t="shared" si="21"/>
        <v>7.3189849045309856</v>
      </c>
      <c r="F36" s="2">
        <f t="shared" si="22"/>
        <v>0</v>
      </c>
      <c r="G36" s="3">
        <f t="shared" si="30"/>
        <v>0</v>
      </c>
      <c r="H36" s="3">
        <f t="shared" si="31"/>
        <v>131.93100831819174</v>
      </c>
      <c r="I36" s="3">
        <f t="shared" si="32"/>
        <v>68.592019445773602</v>
      </c>
      <c r="J36" s="2">
        <f t="shared" si="0"/>
        <v>148.69652345466645</v>
      </c>
      <c r="K36" s="2">
        <f t="shared" si="33"/>
        <v>148.69652345466645</v>
      </c>
      <c r="L36" s="2">
        <f t="shared" si="2"/>
        <v>101.36095668348088</v>
      </c>
      <c r="M36" s="5">
        <f t="shared" si="3"/>
        <v>0.37370140863926543</v>
      </c>
      <c r="N36" s="4">
        <f t="shared" si="4"/>
        <v>0.21279069377984905</v>
      </c>
      <c r="O36" s="4">
        <f t="shared" si="5"/>
        <v>0.22078617153583066</v>
      </c>
      <c r="P36" s="4">
        <f t="shared" si="34"/>
        <v>0</v>
      </c>
      <c r="Q36" s="4">
        <f t="shared" si="35"/>
        <v>0</v>
      </c>
      <c r="R36" s="5">
        <f t="shared" si="36"/>
        <v>0</v>
      </c>
      <c r="S36" s="5">
        <f t="shared" si="37"/>
        <v>-39.353302753040481</v>
      </c>
      <c r="T36" s="5">
        <f t="shared" si="38"/>
        <v>-20.46010670351076</v>
      </c>
      <c r="U36" s="6">
        <f t="shared" si="39"/>
        <v>2496.6688879015633</v>
      </c>
      <c r="V36" s="5">
        <f t="shared" si="42"/>
        <v>0</v>
      </c>
      <c r="W36" s="5">
        <f t="shared" si="40"/>
        <v>-12.088016057341896</v>
      </c>
      <c r="X36" s="5">
        <f t="shared" si="41"/>
        <v>23.250287131032618</v>
      </c>
      <c r="Y36" s="5">
        <f t="shared" si="15"/>
        <v>0</v>
      </c>
      <c r="Z36" s="5">
        <f t="shared" si="15"/>
        <v>-51.441318810382377</v>
      </c>
      <c r="AA36" s="5">
        <f t="shared" si="16"/>
        <v>-29.383819572478142</v>
      </c>
      <c r="AB36">
        <v>0</v>
      </c>
    </row>
    <row r="37" spans="1:28" x14ac:dyDescent="0.2">
      <c r="A37">
        <f t="shared" si="17"/>
        <v>0.05</v>
      </c>
      <c r="B37" s="5">
        <f t="shared" si="27"/>
        <v>0</v>
      </c>
      <c r="C37" s="5">
        <f t="shared" si="28"/>
        <v>8.6357229217723841</v>
      </c>
      <c r="D37" s="5">
        <f t="shared" si="29"/>
        <v>6.451688345644393</v>
      </c>
      <c r="E37" s="2">
        <f t="shared" si="21"/>
        <v>8.6357229217723841</v>
      </c>
      <c r="F37" s="2">
        <f t="shared" si="22"/>
        <v>0</v>
      </c>
      <c r="G37" s="3">
        <f t="shared" si="30"/>
        <v>0</v>
      </c>
      <c r="H37" s="3">
        <f t="shared" si="31"/>
        <v>131.41659513008793</v>
      </c>
      <c r="I37" s="3">
        <f t="shared" si="32"/>
        <v>68.298181250048813</v>
      </c>
      <c r="J37" s="2">
        <f t="shared" si="0"/>
        <v>148.10456791621914</v>
      </c>
      <c r="K37" s="2">
        <f t="shared" si="33"/>
        <v>148.10456791621914</v>
      </c>
      <c r="L37" s="2">
        <f t="shared" si="2"/>
        <v>100.95744234234432</v>
      </c>
      <c r="M37" s="5">
        <f t="shared" si="3"/>
        <v>0.37367727172687737</v>
      </c>
      <c r="N37" s="4">
        <f t="shared" si="4"/>
        <v>0.21357045730025681</v>
      </c>
      <c r="O37" s="4">
        <f t="shared" si="5"/>
        <v>0.22122240664859394</v>
      </c>
      <c r="P37" s="4">
        <f t="shared" si="34"/>
        <v>0</v>
      </c>
      <c r="Q37" s="4">
        <f t="shared" si="35"/>
        <v>0</v>
      </c>
      <c r="R37" s="5">
        <f t="shared" si="36"/>
        <v>0</v>
      </c>
      <c r="S37" s="5">
        <f t="shared" si="37"/>
        <v>-39.04128496287143</v>
      </c>
      <c r="T37" s="5">
        <f t="shared" si="38"/>
        <v>-20.290045971663687</v>
      </c>
      <c r="U37" s="6">
        <f t="shared" si="39"/>
        <v>2495.8368036273464</v>
      </c>
      <c r="V37" s="5">
        <f t="shared" si="42"/>
        <v>0</v>
      </c>
      <c r="W37" s="5">
        <f t="shared" si="40"/>
        <v>-12.012003781013469</v>
      </c>
      <c r="X37" s="5">
        <f t="shared" si="41"/>
        <v>23.113011337903004</v>
      </c>
      <c r="Y37" s="5">
        <f t="shared" si="15"/>
        <v>0</v>
      </c>
      <c r="Z37" s="5">
        <f t="shared" si="15"/>
        <v>-51.053288743884899</v>
      </c>
      <c r="AA37" s="5">
        <f t="shared" si="16"/>
        <v>-29.351034633760683</v>
      </c>
      <c r="AB37">
        <v>0</v>
      </c>
    </row>
    <row r="38" spans="1:28" x14ac:dyDescent="0.2">
      <c r="A38">
        <f t="shared" si="17"/>
        <v>6.0000000000000005E-2</v>
      </c>
      <c r="B38" s="5">
        <f t="shared" si="27"/>
        <v>0</v>
      </c>
      <c r="C38" s="5">
        <f t="shared" si="28"/>
        <v>9.9473362086360684</v>
      </c>
      <c r="D38" s="5">
        <f t="shared" si="29"/>
        <v>7.1332026064131933</v>
      </c>
      <c r="E38" s="2">
        <f t="shared" si="21"/>
        <v>9.9473362086360684</v>
      </c>
      <c r="F38" s="2">
        <f t="shared" si="22"/>
        <v>0</v>
      </c>
      <c r="G38" s="3">
        <f t="shared" si="30"/>
        <v>0</v>
      </c>
      <c r="H38" s="3">
        <f t="shared" si="31"/>
        <v>130.90606224264909</v>
      </c>
      <c r="I38" s="3">
        <f t="shared" si="32"/>
        <v>68.004670903711201</v>
      </c>
      <c r="J38" s="2">
        <f t="shared" si="0"/>
        <v>147.51621062309857</v>
      </c>
      <c r="K38" s="2">
        <f t="shared" si="33"/>
        <v>147.51621062309857</v>
      </c>
      <c r="L38" s="2">
        <f t="shared" si="2"/>
        <v>100.55638079284155</v>
      </c>
      <c r="M38" s="5">
        <f t="shared" si="3"/>
        <v>0.37365333521427668</v>
      </c>
      <c r="N38" s="4">
        <f t="shared" si="4"/>
        <v>0.21435184006686245</v>
      </c>
      <c r="O38" s="4">
        <f t="shared" si="5"/>
        <v>0.22165807763827147</v>
      </c>
      <c r="P38" s="4">
        <f t="shared" si="34"/>
        <v>0</v>
      </c>
      <c r="Q38" s="4">
        <f t="shared" si="35"/>
        <v>0</v>
      </c>
      <c r="R38" s="5">
        <f t="shared" si="36"/>
        <v>0</v>
      </c>
      <c r="S38" s="5">
        <f t="shared" si="37"/>
        <v>-38.732642321724427</v>
      </c>
      <c r="T38" s="5">
        <f t="shared" si="38"/>
        <v>-20.121303392638993</v>
      </c>
      <c r="U38" s="6">
        <f t="shared" si="39"/>
        <v>2495.0049966683328</v>
      </c>
      <c r="V38" s="5">
        <f t="shared" si="42"/>
        <v>0</v>
      </c>
      <c r="W38" s="5">
        <f t="shared" si="40"/>
        <v>-11.93632977217</v>
      </c>
      <c r="X38" s="5">
        <f t="shared" si="41"/>
        <v>22.976920663536351</v>
      </c>
      <c r="Y38" s="5">
        <f t="shared" si="15"/>
        <v>0</v>
      </c>
      <c r="Z38" s="5">
        <f t="shared" si="15"/>
        <v>-50.668972093894425</v>
      </c>
      <c r="AA38" s="5">
        <f t="shared" si="16"/>
        <v>-29.318382729102641</v>
      </c>
      <c r="AB38">
        <v>0</v>
      </c>
    </row>
    <row r="39" spans="1:28" x14ac:dyDescent="0.2">
      <c r="A39">
        <f t="shared" si="17"/>
        <v>7.0000000000000007E-2</v>
      </c>
      <c r="B39" s="5">
        <f t="shared" si="27"/>
        <v>0</v>
      </c>
      <c r="C39" s="5">
        <f t="shared" si="28"/>
        <v>11.253863382457865</v>
      </c>
      <c r="D39" s="5">
        <f t="shared" si="29"/>
        <v>7.8117833963138494</v>
      </c>
      <c r="E39" s="2">
        <f t="shared" si="21"/>
        <v>11.253863382457865</v>
      </c>
      <c r="F39" s="2">
        <f t="shared" si="22"/>
        <v>0</v>
      </c>
      <c r="G39" s="3">
        <f t="shared" si="30"/>
        <v>0</v>
      </c>
      <c r="H39" s="3">
        <f t="shared" si="31"/>
        <v>130.39937252171015</v>
      </c>
      <c r="I39" s="3">
        <f t="shared" si="32"/>
        <v>67.71148707642017</v>
      </c>
      <c r="J39" s="2">
        <f t="shared" si="0"/>
        <v>146.93141881897131</v>
      </c>
      <c r="K39" s="2">
        <f t="shared" si="33"/>
        <v>146.93141881897131</v>
      </c>
      <c r="L39" s="2">
        <f t="shared" si="2"/>
        <v>100.15774970618357</v>
      </c>
      <c r="M39" s="5">
        <f t="shared" si="3"/>
        <v>0.37362959716081434</v>
      </c>
      <c r="N39" s="4">
        <f t="shared" si="4"/>
        <v>0.21513484635375757</v>
      </c>
      <c r="O39" s="4">
        <f t="shared" si="5"/>
        <v>0.22209318516852866</v>
      </c>
      <c r="P39" s="4">
        <f t="shared" si="34"/>
        <v>0</v>
      </c>
      <c r="Q39" s="4">
        <f t="shared" si="35"/>
        <v>0</v>
      </c>
      <c r="R39" s="5">
        <f t="shared" si="36"/>
        <v>0</v>
      </c>
      <c r="S39" s="5">
        <f t="shared" si="37"/>
        <v>-38.427329200870922</v>
      </c>
      <c r="T39" s="5">
        <f t="shared" si="38"/>
        <v>-19.953865990673485</v>
      </c>
      <c r="U39" s="6">
        <f t="shared" si="39"/>
        <v>2494.1734669320986</v>
      </c>
      <c r="V39" s="5">
        <f t="shared" si="42"/>
        <v>0</v>
      </c>
      <c r="W39" s="5">
        <f t="shared" si="40"/>
        <v>-11.860991977001316</v>
      </c>
      <c r="X39" s="5">
        <f t="shared" si="41"/>
        <v>22.842001823714494</v>
      </c>
      <c r="Y39" s="5">
        <f t="shared" si="15"/>
        <v>0</v>
      </c>
      <c r="Z39" s="5">
        <f t="shared" si="15"/>
        <v>-50.288321177872234</v>
      </c>
      <c r="AA39" s="5">
        <f t="shared" si="16"/>
        <v>-29.285864166958991</v>
      </c>
      <c r="AB39">
        <v>0</v>
      </c>
    </row>
    <row r="40" spans="1:28" x14ac:dyDescent="0.2">
      <c r="A40">
        <f t="shared" si="17"/>
        <v>0.08</v>
      </c>
      <c r="B40" s="5">
        <f t="shared" si="27"/>
        <v>0</v>
      </c>
      <c r="C40" s="5">
        <f t="shared" si="28"/>
        <v>12.555342691616072</v>
      </c>
      <c r="D40" s="5">
        <f t="shared" si="29"/>
        <v>8.4874339738697024</v>
      </c>
      <c r="E40" s="2">
        <f t="shared" si="21"/>
        <v>12.555342691616072</v>
      </c>
      <c r="F40" s="2">
        <f t="shared" si="22"/>
        <v>0</v>
      </c>
      <c r="G40" s="3">
        <f t="shared" si="30"/>
        <v>0</v>
      </c>
      <c r="H40" s="3">
        <f t="shared" si="31"/>
        <v>129.89648930993144</v>
      </c>
      <c r="I40" s="3">
        <f t="shared" si="32"/>
        <v>67.418628434750573</v>
      </c>
      <c r="J40" s="2">
        <f t="shared" si="0"/>
        <v>146.35016021538237</v>
      </c>
      <c r="K40" s="2">
        <f t="shared" si="33"/>
        <v>146.35016021538237</v>
      </c>
      <c r="L40" s="2">
        <f t="shared" si="2"/>
        <v>99.761527072516955</v>
      </c>
      <c r="M40" s="5">
        <f t="shared" si="3"/>
        <v>0.37360605565080718</v>
      </c>
      <c r="N40" s="4">
        <f t="shared" si="4"/>
        <v>0.21591948035027647</v>
      </c>
      <c r="O40" s="4">
        <f t="shared" si="5"/>
        <v>0.22252772984751573</v>
      </c>
      <c r="P40" s="4">
        <f t="shared" si="34"/>
        <v>0</v>
      </c>
      <c r="Q40" s="4">
        <f t="shared" si="35"/>
        <v>0</v>
      </c>
      <c r="R40" s="5">
        <f t="shared" si="36"/>
        <v>0</v>
      </c>
      <c r="S40" s="5">
        <f t="shared" si="37"/>
        <v>-38.125300737292996</v>
      </c>
      <c r="T40" s="5">
        <f t="shared" si="38"/>
        <v>-19.787720961710072</v>
      </c>
      <c r="U40" s="6">
        <f t="shared" si="39"/>
        <v>2493.3422143262524</v>
      </c>
      <c r="V40" s="5">
        <f t="shared" si="42"/>
        <v>0</v>
      </c>
      <c r="W40" s="5">
        <f t="shared" si="40"/>
        <v>-11.785988363585371</v>
      </c>
      <c r="X40" s="5">
        <f t="shared" si="41"/>
        <v>22.708241728161877</v>
      </c>
      <c r="Y40" s="5">
        <f t="shared" si="15"/>
        <v>0</v>
      </c>
      <c r="Z40" s="5">
        <f t="shared" si="15"/>
        <v>-49.911289100878363</v>
      </c>
      <c r="AA40" s="5">
        <f t="shared" si="16"/>
        <v>-29.253479233548195</v>
      </c>
      <c r="AB40">
        <v>0</v>
      </c>
    </row>
    <row r="41" spans="1:28" x14ac:dyDescent="0.2">
      <c r="A41">
        <f t="shared" si="17"/>
        <v>0.09</v>
      </c>
      <c r="B41" s="5">
        <f t="shared" si="27"/>
        <v>0</v>
      </c>
      <c r="C41" s="5">
        <f t="shared" si="28"/>
        <v>13.851812020260343</v>
      </c>
      <c r="D41" s="5">
        <f t="shared" si="29"/>
        <v>9.1601575842555309</v>
      </c>
      <c r="E41" s="2">
        <f t="shared" si="21"/>
        <v>13.851812020260343</v>
      </c>
      <c r="F41" s="2">
        <f t="shared" si="22"/>
        <v>0</v>
      </c>
      <c r="G41" s="3">
        <f t="shared" si="30"/>
        <v>0</v>
      </c>
      <c r="H41" s="3">
        <f t="shared" si="31"/>
        <v>129.39737641892265</v>
      </c>
      <c r="I41" s="3">
        <f t="shared" si="32"/>
        <v>67.126093642415086</v>
      </c>
      <c r="J41" s="2">
        <f t="shared" si="0"/>
        <v>145.77240298420904</v>
      </c>
      <c r="K41" s="2">
        <f t="shared" si="33"/>
        <v>145.77240298420904</v>
      </c>
      <c r="L41" s="2">
        <f t="shared" si="2"/>
        <v>99.367691195779841</v>
      </c>
      <c r="M41" s="5">
        <f t="shared" si="3"/>
        <v>0.37358270879307842</v>
      </c>
      <c r="N41" s="4">
        <f t="shared" si="4"/>
        <v>0.21670574615916124</v>
      </c>
      <c r="O41" s="4">
        <f t="shared" si="5"/>
        <v>0.22296171222774666</v>
      </c>
      <c r="P41" s="4">
        <f t="shared" si="34"/>
        <v>0</v>
      </c>
      <c r="Q41" s="4">
        <f t="shared" si="35"/>
        <v>0</v>
      </c>
      <c r="R41" s="5">
        <f t="shared" si="36"/>
        <v>0</v>
      </c>
      <c r="S41" s="5">
        <f t="shared" si="37"/>
        <v>-37.826512818385559</v>
      </c>
      <c r="T41" s="5">
        <f t="shared" si="38"/>
        <v>-19.622855670523833</v>
      </c>
      <c r="U41" s="6">
        <f t="shared" si="39"/>
        <v>2492.5112387584322</v>
      </c>
      <c r="V41" s="5">
        <f t="shared" si="42"/>
        <v>0</v>
      </c>
      <c r="W41" s="5">
        <f t="shared" si="40"/>
        <v>-11.711316921579652</v>
      </c>
      <c r="X41" s="5">
        <f t="shared" si="41"/>
        <v>22.575627477082826</v>
      </c>
      <c r="Y41" s="5">
        <f t="shared" si="15"/>
        <v>0</v>
      </c>
      <c r="Z41" s="5">
        <f t="shared" si="15"/>
        <v>-49.537829739965211</v>
      </c>
      <c r="AA41" s="5">
        <f t="shared" si="16"/>
        <v>-29.221228193441007</v>
      </c>
      <c r="AB41">
        <v>0</v>
      </c>
    </row>
    <row r="42" spans="1:28" x14ac:dyDescent="0.2">
      <c r="A42">
        <f t="shared" si="17"/>
        <v>9.9999999999999992E-2</v>
      </c>
      <c r="B42" s="5">
        <f t="shared" si="27"/>
        <v>0</v>
      </c>
      <c r="C42" s="5">
        <f t="shared" si="28"/>
        <v>15.143308892962573</v>
      </c>
      <c r="D42" s="5">
        <f t="shared" si="29"/>
        <v>9.829957459270009</v>
      </c>
      <c r="E42" s="2">
        <f t="shared" si="21"/>
        <v>15.143308892962573</v>
      </c>
      <c r="F42" s="2">
        <f t="shared" si="22"/>
        <v>0</v>
      </c>
      <c r="G42" s="3">
        <f t="shared" si="30"/>
        <v>0</v>
      </c>
      <c r="H42" s="3">
        <f t="shared" si="31"/>
        <v>128.90199812152301</v>
      </c>
      <c r="I42" s="3">
        <f t="shared" si="32"/>
        <v>66.833881360480675</v>
      </c>
      <c r="J42" s="2">
        <f t="shared" si="0"/>
        <v>145.19811575026696</v>
      </c>
      <c r="K42" s="2">
        <f t="shared" si="33"/>
        <v>145.19811575026696</v>
      </c>
      <c r="L42" s="2">
        <f t="shared" si="2"/>
        <v>98.976220688661869</v>
      </c>
      <c r="M42" s="5">
        <f t="shared" si="3"/>
        <v>0.37355955472050761</v>
      </c>
      <c r="N42" s="4">
        <f t="shared" si="4"/>
        <v>0.21749364779469921</v>
      </c>
      <c r="O42" s="4">
        <f t="shared" si="5"/>
        <v>0.22339513280597598</v>
      </c>
      <c r="P42" s="4">
        <f t="shared" si="34"/>
        <v>0</v>
      </c>
      <c r="Q42" s="4">
        <f t="shared" si="35"/>
        <v>0</v>
      </c>
      <c r="R42" s="5">
        <f t="shared" si="36"/>
        <v>0</v>
      </c>
      <c r="S42" s="5">
        <f t="shared" si="37"/>
        <v>-37.530922067015922</v>
      </c>
      <c r="T42" s="5">
        <f t="shared" si="38"/>
        <v>-19.45925764790427</v>
      </c>
      <c r="U42" s="6">
        <f t="shared" si="39"/>
        <v>2491.6805401363085</v>
      </c>
      <c r="V42" s="5">
        <f t="shared" si="42"/>
        <v>0</v>
      </c>
      <c r="W42" s="5">
        <f t="shared" si="40"/>
        <v>-11.636975661917479</v>
      </c>
      <c r="X42" s="5">
        <f t="shared" si="41"/>
        <v>22.444146357773462</v>
      </c>
      <c r="Y42" s="5">
        <f t="shared" si="15"/>
        <v>0</v>
      </c>
      <c r="Z42" s="5">
        <f t="shared" si="15"/>
        <v>-49.167897728933397</v>
      </c>
      <c r="AA42" s="5">
        <f t="shared" si="16"/>
        <v>-29.189111290130807</v>
      </c>
      <c r="AB42">
        <v>0</v>
      </c>
    </row>
    <row r="43" spans="1:28" x14ac:dyDescent="0.2">
      <c r="A43">
        <f t="shared" si="17"/>
        <v>0.10999999999999999</v>
      </c>
      <c r="B43" s="5">
        <f t="shared" si="27"/>
        <v>0</v>
      </c>
      <c r="C43" s="5">
        <f t="shared" si="28"/>
        <v>16.429870479291356</v>
      </c>
      <c r="D43" s="5">
        <f t="shared" si="29"/>
        <v>10.49683681731031</v>
      </c>
      <c r="E43" s="2">
        <f t="shared" si="21"/>
        <v>16.429870479291356</v>
      </c>
      <c r="F43" s="2">
        <f t="shared" si="22"/>
        <v>0</v>
      </c>
      <c r="G43" s="3">
        <f t="shared" si="30"/>
        <v>0</v>
      </c>
      <c r="H43" s="3">
        <f t="shared" si="31"/>
        <v>128.41031914423368</v>
      </c>
      <c r="I43" s="3">
        <f t="shared" si="32"/>
        <v>66.541990247579363</v>
      </c>
      <c r="J43" s="2">
        <f t="shared" si="0"/>
        <v>144.62726758406555</v>
      </c>
      <c r="K43" s="2">
        <f t="shared" si="33"/>
        <v>144.62726758406555</v>
      </c>
      <c r="L43" s="2">
        <f t="shared" si="2"/>
        <v>98.587094467665679</v>
      </c>
      <c r="M43" s="5">
        <f t="shared" si="3"/>
        <v>0.37353659158958974</v>
      </c>
      <c r="N43" s="4">
        <f t="shared" si="4"/>
        <v>0.21828318918083225</v>
      </c>
      <c r="O43" s="4">
        <f t="shared" si="5"/>
        <v>0.22382799202307321</v>
      </c>
      <c r="P43" s="4">
        <f t="shared" si="34"/>
        <v>0</v>
      </c>
      <c r="Q43" s="4">
        <f t="shared" si="35"/>
        <v>0</v>
      </c>
      <c r="R43" s="5">
        <f t="shared" si="36"/>
        <v>0</v>
      </c>
      <c r="S43" s="5">
        <f t="shared" si="37"/>
        <v>-37.238485826931026</v>
      </c>
      <c r="T43" s="5">
        <f t="shared" si="38"/>
        <v>-19.296914587892282</v>
      </c>
      <c r="U43" s="6">
        <f t="shared" si="39"/>
        <v>2490.8501183675799</v>
      </c>
      <c r="V43" s="5">
        <f t="shared" si="42"/>
        <v>0</v>
      </c>
      <c r="W43" s="5">
        <f t="shared" si="40"/>
        <v>-11.562962616509166</v>
      </c>
      <c r="X43" s="5">
        <f t="shared" si="41"/>
        <v>22.313785841306405</v>
      </c>
      <c r="Y43" s="5">
        <f t="shared" si="15"/>
        <v>0</v>
      </c>
      <c r="Z43" s="5">
        <f t="shared" si="15"/>
        <v>-48.801448443440194</v>
      </c>
      <c r="AA43" s="5">
        <f t="shared" si="16"/>
        <v>-29.157128746585876</v>
      </c>
      <c r="AB43">
        <v>0</v>
      </c>
    </row>
    <row r="44" spans="1:28" x14ac:dyDescent="0.2">
      <c r="A44">
        <f t="shared" si="17"/>
        <v>0.11999999999999998</v>
      </c>
      <c r="B44" s="5">
        <f t="shared" si="27"/>
        <v>0</v>
      </c>
      <c r="C44" s="5">
        <f t="shared" si="28"/>
        <v>17.711533598311522</v>
      </c>
      <c r="D44" s="5">
        <f t="shared" si="29"/>
        <v>11.160798863348775</v>
      </c>
      <c r="E44" s="2">
        <f t="shared" si="21"/>
        <v>17.711533598311522</v>
      </c>
      <c r="F44" s="2">
        <f t="shared" si="22"/>
        <v>0</v>
      </c>
      <c r="G44" s="3">
        <f t="shared" si="30"/>
        <v>0</v>
      </c>
      <c r="H44" s="3">
        <f t="shared" si="31"/>
        <v>127.92230465979928</v>
      </c>
      <c r="I44" s="3">
        <f t="shared" si="32"/>
        <v>66.250418960113507</v>
      </c>
      <c r="J44" s="2">
        <f t="shared" si="0"/>
        <v>144.05982799470874</v>
      </c>
      <c r="K44" s="2">
        <f t="shared" si="33"/>
        <v>144.05982799470874</v>
      </c>
      <c r="L44" s="2">
        <f t="shared" si="2"/>
        <v>98.200291748267716</v>
      </c>
      <c r="M44" s="5">
        <f t="shared" si="3"/>
        <v>0.37351381758000335</v>
      </c>
      <c r="N44" s="4">
        <f t="shared" si="4"/>
        <v>0.219074374149237</v>
      </c>
      <c r="O44" s="4">
        <f t="shared" si="5"/>
        <v>0.22426029026389407</v>
      </c>
      <c r="P44" s="4">
        <f t="shared" si="34"/>
        <v>0</v>
      </c>
      <c r="Q44" s="4">
        <f t="shared" si="35"/>
        <v>0</v>
      </c>
      <c r="R44" s="5">
        <f t="shared" si="36"/>
        <v>0</v>
      </c>
      <c r="S44" s="5">
        <f t="shared" si="37"/>
        <v>-36.949162148503262</v>
      </c>
      <c r="T44" s="5">
        <f t="shared" si="38"/>
        <v>-19.135814345070834</v>
      </c>
      <c r="U44" s="6">
        <f t="shared" si="39"/>
        <v>2490.0199733599788</v>
      </c>
      <c r="V44" s="5">
        <f t="shared" si="42"/>
        <v>0</v>
      </c>
      <c r="W44" s="5">
        <f t="shared" si="40"/>
        <v>-11.489275837947794</v>
      </c>
      <c r="X44" s="5">
        <f t="shared" si="41"/>
        <v>22.18453357928637</v>
      </c>
      <c r="Y44" s="5">
        <f t="shared" si="15"/>
        <v>0</v>
      </c>
      <c r="Z44" s="5">
        <f t="shared" si="15"/>
        <v>-48.438437986451056</v>
      </c>
      <c r="AA44" s="5">
        <f t="shared" si="16"/>
        <v>-29.125280765784463</v>
      </c>
      <c r="AB44">
        <v>0</v>
      </c>
    </row>
    <row r="45" spans="1:28" x14ac:dyDescent="0.2">
      <c r="A45">
        <f t="shared" si="17"/>
        <v>0.12999999999999998</v>
      </c>
      <c r="B45" s="5">
        <f t="shared" si="27"/>
        <v>0</v>
      </c>
      <c r="C45" s="5">
        <f t="shared" si="28"/>
        <v>18.98833472301019</v>
      </c>
      <c r="D45" s="5">
        <f t="shared" si="29"/>
        <v>11.821846788911621</v>
      </c>
      <c r="E45" s="2">
        <f t="shared" si="21"/>
        <v>18.98833472301019</v>
      </c>
      <c r="F45" s="2">
        <f t="shared" si="22"/>
        <v>0</v>
      </c>
      <c r="G45" s="3">
        <f t="shared" si="30"/>
        <v>0</v>
      </c>
      <c r="H45" s="3">
        <f t="shared" si="31"/>
        <v>127.43792027993477</v>
      </c>
      <c r="I45" s="3">
        <f t="shared" si="32"/>
        <v>65.959166152455666</v>
      </c>
      <c r="J45" s="2">
        <f t="shared" si="0"/>
        <v>143.4957669229384</v>
      </c>
      <c r="K45" s="2">
        <f t="shared" si="33"/>
        <v>143.4957669229384</v>
      </c>
      <c r="L45" s="2">
        <f t="shared" si="2"/>
        <v>97.815792040176134</v>
      </c>
      <c r="M45" s="5">
        <f t="shared" si="3"/>
        <v>0.37349123089418695</v>
      </c>
      <c r="N45" s="4">
        <f t="shared" si="4"/>
        <v>0.21986720643737612</v>
      </c>
      <c r="O45" s="4">
        <f t="shared" si="5"/>
        <v>0.22469202785714926</v>
      </c>
      <c r="P45" s="4">
        <f t="shared" si="34"/>
        <v>0</v>
      </c>
      <c r="Q45" s="4">
        <f t="shared" si="35"/>
        <v>0</v>
      </c>
      <c r="R45" s="5">
        <f t="shared" si="36"/>
        <v>0</v>
      </c>
      <c r="S45" s="5">
        <f t="shared" si="37"/>
        <v>-36.662909774805946</v>
      </c>
      <c r="T45" s="5">
        <f t="shared" si="38"/>
        <v>-18.975944931907943</v>
      </c>
      <c r="U45" s="6">
        <f t="shared" si="39"/>
        <v>2489.1901050212659</v>
      </c>
      <c r="V45" s="5">
        <f t="shared" si="42"/>
        <v>0</v>
      </c>
      <c r="W45" s="5">
        <f t="shared" si="40"/>
        <v>-11.415913399219653</v>
      </c>
      <c r="X45" s="5">
        <f t="shared" si="41"/>
        <v>22.056377400675043</v>
      </c>
      <c r="Y45" s="5">
        <f t="shared" si="15"/>
        <v>0</v>
      </c>
      <c r="Z45" s="5">
        <f t="shared" si="15"/>
        <v>-48.078823174025601</v>
      </c>
      <c r="AA45" s="5">
        <f t="shared" si="16"/>
        <v>-29.0935675312329</v>
      </c>
      <c r="AB45">
        <v>0</v>
      </c>
    </row>
    <row r="46" spans="1:28" x14ac:dyDescent="0.2">
      <c r="A46">
        <f t="shared" si="17"/>
        <v>0.13999999999999999</v>
      </c>
      <c r="B46" s="5">
        <f t="shared" si="27"/>
        <v>0</v>
      </c>
      <c r="C46" s="5">
        <f t="shared" si="28"/>
        <v>20.260309984650839</v>
      </c>
      <c r="D46" s="5">
        <f t="shared" si="29"/>
        <v>12.479983772059617</v>
      </c>
      <c r="E46" s="2">
        <f t="shared" si="21"/>
        <v>20.260309984650839</v>
      </c>
      <c r="F46" s="2">
        <f t="shared" si="22"/>
        <v>0</v>
      </c>
      <c r="G46" s="3">
        <f t="shared" si="30"/>
        <v>0</v>
      </c>
      <c r="H46" s="3">
        <f t="shared" si="31"/>
        <v>126.95713204819451</v>
      </c>
      <c r="I46" s="3">
        <f t="shared" si="32"/>
        <v>65.668230477143339</v>
      </c>
      <c r="J46" s="2">
        <f t="shared" si="0"/>
        <v>142.935054734316</v>
      </c>
      <c r="K46" s="2">
        <f t="shared" si="33"/>
        <v>142.935054734316</v>
      </c>
      <c r="L46" s="2">
        <f t="shared" si="2"/>
        <v>97.433575142683026</v>
      </c>
      <c r="M46" s="5">
        <f t="shared" si="3"/>
        <v>0.37346882975692436</v>
      </c>
      <c r="N46" s="4">
        <f t="shared" si="4"/>
        <v>0.22066168968652092</v>
      </c>
      <c r="O46" s="4">
        <f t="shared" si="5"/>
        <v>0.22512320507527092</v>
      </c>
      <c r="P46" s="4">
        <f t="shared" si="34"/>
        <v>0</v>
      </c>
      <c r="Q46" s="4">
        <f t="shared" si="35"/>
        <v>0</v>
      </c>
      <c r="R46" s="5">
        <f t="shared" si="36"/>
        <v>0</v>
      </c>
      <c r="S46" s="5">
        <f t="shared" si="37"/>
        <v>-36.379688128009491</v>
      </c>
      <c r="T46" s="5">
        <f t="shared" si="38"/>
        <v>-18.817294516150792</v>
      </c>
      <c r="U46" s="6">
        <f t="shared" si="39"/>
        <v>2488.3605132592338</v>
      </c>
      <c r="V46" s="5">
        <f t="shared" si="42"/>
        <v>0</v>
      </c>
      <c r="W46" s="5">
        <f t="shared" si="40"/>
        <v>-11.342873393419103</v>
      </c>
      <c r="X46" s="5">
        <f t="shared" si="41"/>
        <v>21.92930530868335</v>
      </c>
      <c r="Y46" s="5">
        <f t="shared" si="15"/>
        <v>0</v>
      </c>
      <c r="Z46" s="5">
        <f t="shared" si="15"/>
        <v>-47.722561521428595</v>
      </c>
      <c r="AA46" s="5">
        <f t="shared" si="16"/>
        <v>-29.061989207467441</v>
      </c>
      <c r="AB46">
        <v>0</v>
      </c>
    </row>
    <row r="47" spans="1:28" x14ac:dyDescent="0.2">
      <c r="A47">
        <f t="shared" si="17"/>
        <v>0.15</v>
      </c>
      <c r="B47" s="5">
        <f t="shared" si="27"/>
        <v>0</v>
      </c>
      <c r="C47" s="5">
        <f t="shared" si="28"/>
        <v>21.527495177056711</v>
      </c>
      <c r="D47" s="5">
        <f t="shared" si="29"/>
        <v>13.135212977370676</v>
      </c>
      <c r="E47" s="2">
        <f t="shared" si="21"/>
        <v>21.527495177056711</v>
      </c>
      <c r="F47" s="2">
        <f t="shared" si="22"/>
        <v>0</v>
      </c>
      <c r="G47" s="3">
        <f t="shared" si="30"/>
        <v>0</v>
      </c>
      <c r="H47" s="3">
        <f t="shared" si="31"/>
        <v>126.47990643298023</v>
      </c>
      <c r="I47" s="3">
        <f t="shared" si="32"/>
        <v>65.377610585068666</v>
      </c>
      <c r="J47" s="2">
        <f t="shared" si="0"/>
        <v>142.37766221254063</v>
      </c>
      <c r="K47" s="2">
        <f t="shared" si="33"/>
        <v>142.37766221254063</v>
      </c>
      <c r="L47" s="2">
        <f t="shared" si="2"/>
        <v>97.053621140109485</v>
      </c>
      <c r="M47" s="5">
        <f t="shared" si="3"/>
        <v>0.3734466124149376</v>
      </c>
      <c r="N47" s="4">
        <f t="shared" si="4"/>
        <v>0.22145782743974329</v>
      </c>
      <c r="O47" s="4">
        <f t="shared" si="5"/>
        <v>0.22555382213427599</v>
      </c>
      <c r="P47" s="4">
        <f t="shared" si="34"/>
        <v>0</v>
      </c>
      <c r="Q47" s="4">
        <f t="shared" si="35"/>
        <v>0</v>
      </c>
      <c r="R47" s="5">
        <f t="shared" si="36"/>
        <v>0</v>
      </c>
      <c r="S47" s="5">
        <f t="shared" si="37"/>
        <v>-36.099457296090065</v>
      </c>
      <c r="T47" s="5">
        <f t="shared" si="38"/>
        <v>-18.659851418269913</v>
      </c>
      <c r="U47" s="6">
        <f t="shared" si="39"/>
        <v>2487.5311979817061</v>
      </c>
      <c r="V47" s="5">
        <f t="shared" si="42"/>
        <v>0</v>
      </c>
      <c r="W47" s="5">
        <f t="shared" si="40"/>
        <v>-11.270153933467894</v>
      </c>
      <c r="X47" s="5">
        <f t="shared" si="41"/>
        <v>21.803305477729644</v>
      </c>
      <c r="Y47" s="5">
        <f t="shared" si="15"/>
        <v>0</v>
      </c>
      <c r="Z47" s="5">
        <f t="shared" si="15"/>
        <v>-47.369611229557961</v>
      </c>
      <c r="AA47" s="5">
        <f t="shared" si="16"/>
        <v>-29.030545940540268</v>
      </c>
      <c r="AB47">
        <v>0</v>
      </c>
    </row>
    <row r="48" spans="1:28" x14ac:dyDescent="0.2">
      <c r="A48">
        <f t="shared" si="17"/>
        <v>0.16</v>
      </c>
      <c r="B48" s="5">
        <f t="shared" si="27"/>
        <v>0</v>
      </c>
      <c r="C48" s="5">
        <f t="shared" si="28"/>
        <v>22.789925760825035</v>
      </c>
      <c r="D48" s="5">
        <f t="shared" si="29"/>
        <v>13.787537555924336</v>
      </c>
      <c r="E48" s="2">
        <f t="shared" si="21"/>
        <v>22.789925760825035</v>
      </c>
      <c r="F48" s="2">
        <f t="shared" si="22"/>
        <v>0</v>
      </c>
      <c r="G48" s="3">
        <f t="shared" si="30"/>
        <v>0</v>
      </c>
      <c r="H48" s="3">
        <f t="shared" si="31"/>
        <v>126.00621032068464</v>
      </c>
      <c r="I48" s="3">
        <f t="shared" si="32"/>
        <v>65.087305125663264</v>
      </c>
      <c r="J48" s="2">
        <f t="shared" si="0"/>
        <v>141.82356055289898</v>
      </c>
      <c r="K48" s="2">
        <f t="shared" si="33"/>
        <v>141.82356055289898</v>
      </c>
      <c r="L48" s="2">
        <f t="shared" si="2"/>
        <v>96.675910397340814</v>
      </c>
      <c r="M48" s="5">
        <f t="shared" si="3"/>
        <v>0.37342457713648869</v>
      </c>
      <c r="N48" s="4">
        <f t="shared" si="4"/>
        <v>0.22225562313987934</v>
      </c>
      <c r="O48" s="4">
        <f t="shared" si="5"/>
        <v>0.22598387919362803</v>
      </c>
      <c r="P48" s="4">
        <f t="shared" si="34"/>
        <v>0</v>
      </c>
      <c r="Q48" s="4">
        <f t="shared" si="35"/>
        <v>0</v>
      </c>
      <c r="R48" s="5">
        <f t="shared" si="36"/>
        <v>0</v>
      </c>
      <c r="S48" s="5">
        <f t="shared" si="37"/>
        <v>-35.822178019842482</v>
      </c>
      <c r="T48" s="5">
        <f t="shared" si="38"/>
        <v>-18.503604108952199</v>
      </c>
      <c r="U48" s="6">
        <f t="shared" si="39"/>
        <v>2486.7021590965355</v>
      </c>
      <c r="V48" s="5">
        <f t="shared" si="42"/>
        <v>0</v>
      </c>
      <c r="W48" s="5">
        <f t="shared" si="40"/>
        <v>-11.197753151838766</v>
      </c>
      <c r="X48" s="5">
        <f t="shared" si="41"/>
        <v>21.678366250462059</v>
      </c>
      <c r="Y48" s="5">
        <f t="shared" ref="Y48:Z111" si="43">R48+V48</f>
        <v>0</v>
      </c>
      <c r="Z48" s="5">
        <f t="shared" si="43"/>
        <v>-47.01993117168125</v>
      </c>
      <c r="AA48" s="5">
        <f t="shared" si="16"/>
        <v>-28.99923785849014</v>
      </c>
      <c r="AB48">
        <v>0</v>
      </c>
    </row>
    <row r="49" spans="1:28" x14ac:dyDescent="0.2">
      <c r="A49">
        <f t="shared" si="17"/>
        <v>0.17</v>
      </c>
      <c r="B49" s="5">
        <f t="shared" si="27"/>
        <v>0</v>
      </c>
      <c r="C49" s="5">
        <f t="shared" si="28"/>
        <v>24.047636867473297</v>
      </c>
      <c r="D49" s="5">
        <f t="shared" si="29"/>
        <v>14.436960645288044</v>
      </c>
      <c r="E49" s="2">
        <f t="shared" si="21"/>
        <v>24.047636867473297</v>
      </c>
      <c r="F49" s="2">
        <f t="shared" si="22"/>
        <v>0</v>
      </c>
      <c r="G49" s="3">
        <f t="shared" si="30"/>
        <v>0</v>
      </c>
      <c r="H49" s="3">
        <f t="shared" si="31"/>
        <v>125.53601100896783</v>
      </c>
      <c r="I49" s="3">
        <f t="shared" si="32"/>
        <v>64.797312747078365</v>
      </c>
      <c r="J49" s="2">
        <f t="shared" si="0"/>
        <v>141.27272135584553</v>
      </c>
      <c r="K49" s="2">
        <f t="shared" si="33"/>
        <v>141.27272135584553</v>
      </c>
      <c r="L49" s="2">
        <f t="shared" si="2"/>
        <v>96.300423555450251</v>
      </c>
      <c r="M49" s="5">
        <f t="shared" si="3"/>
        <v>0.37340272221098836</v>
      </c>
      <c r="N49" s="4">
        <f t="shared" si="4"/>
        <v>0.22305508012746089</v>
      </c>
      <c r="O49" s="4">
        <f t="shared" si="5"/>
        <v>0.22641337635609485</v>
      </c>
      <c r="P49" s="4">
        <f t="shared" si="34"/>
        <v>0</v>
      </c>
      <c r="Q49" s="4">
        <f t="shared" si="35"/>
        <v>0</v>
      </c>
      <c r="R49" s="5">
        <f t="shared" si="36"/>
        <v>0</v>
      </c>
      <c r="S49" s="5">
        <f t="shared" si="37"/>
        <v>-35.547811680189483</v>
      </c>
      <c r="T49" s="5">
        <f t="shared" si="38"/>
        <v>-18.348541206641784</v>
      </c>
      <c r="U49" s="6">
        <f t="shared" si="39"/>
        <v>2485.8733965116085</v>
      </c>
      <c r="V49" s="5">
        <f t="shared" si="42"/>
        <v>0</v>
      </c>
      <c r="W49" s="5">
        <f t="shared" si="40"/>
        <v>-11.125669200283211</v>
      </c>
      <c r="X49" s="5">
        <f t="shared" si="41"/>
        <v>21.554476134843444</v>
      </c>
      <c r="Y49" s="5">
        <f t="shared" si="43"/>
        <v>0</v>
      </c>
      <c r="Z49" s="5">
        <f t="shared" si="43"/>
        <v>-46.673480880472695</v>
      </c>
      <c r="AA49" s="5">
        <f t="shared" si="16"/>
        <v>-28.968065071798339</v>
      </c>
      <c r="AB49">
        <v>0</v>
      </c>
    </row>
    <row r="50" spans="1:28" x14ac:dyDescent="0.2">
      <c r="A50">
        <f t="shared" si="17"/>
        <v>0.18000000000000002</v>
      </c>
      <c r="B50" s="5">
        <f t="shared" si="27"/>
        <v>0</v>
      </c>
      <c r="C50" s="5">
        <f t="shared" si="28"/>
        <v>25.300663303518952</v>
      </c>
      <c r="D50" s="5">
        <f t="shared" si="29"/>
        <v>15.083485369505237</v>
      </c>
      <c r="E50" s="2">
        <f t="shared" si="21"/>
        <v>25.300663303518952</v>
      </c>
      <c r="F50" s="2">
        <f t="shared" si="22"/>
        <v>0</v>
      </c>
      <c r="G50" s="3">
        <f t="shared" si="30"/>
        <v>0</v>
      </c>
      <c r="H50" s="3">
        <f t="shared" si="31"/>
        <v>125.0692762001631</v>
      </c>
      <c r="I50" s="3">
        <f t="shared" si="32"/>
        <v>64.507632096360382</v>
      </c>
      <c r="J50" s="2">
        <f t="shared" si="0"/>
        <v>140.72511662070872</v>
      </c>
      <c r="K50" s="2">
        <f t="shared" si="33"/>
        <v>140.72511662070872</v>
      </c>
      <c r="L50" s="2">
        <f t="shared" si="2"/>
        <v>95.927141527408807</v>
      </c>
      <c r="M50" s="5">
        <f t="shared" si="3"/>
        <v>0.37338104594861338</v>
      </c>
      <c r="N50" s="4">
        <f t="shared" si="4"/>
        <v>0.22385620163861825</v>
      </c>
      <c r="O50" s="4">
        <f t="shared" si="5"/>
        <v>0.22684231366760566</v>
      </c>
      <c r="P50" s="4">
        <f t="shared" si="34"/>
        <v>0</v>
      </c>
      <c r="Q50" s="4">
        <f t="shared" si="35"/>
        <v>0</v>
      </c>
      <c r="R50" s="5">
        <f t="shared" si="36"/>
        <v>0</v>
      </c>
      <c r="S50" s="5">
        <f t="shared" si="37"/>
        <v>-35.276320285779349</v>
      </c>
      <c r="T50" s="5">
        <f t="shared" si="38"/>
        <v>-18.194651475127518</v>
      </c>
      <c r="U50" s="6">
        <f t="shared" si="39"/>
        <v>2485.0449101348386</v>
      </c>
      <c r="V50" s="5">
        <f t="shared" si="42"/>
        <v>0</v>
      </c>
      <c r="W50" s="5">
        <f t="shared" si="40"/>
        <v>-11.053900249563453</v>
      </c>
      <c r="X50" s="5">
        <f t="shared" si="41"/>
        <v>21.431623801297555</v>
      </c>
      <c r="Y50" s="5">
        <f t="shared" si="43"/>
        <v>0</v>
      </c>
      <c r="Z50" s="5">
        <f t="shared" si="43"/>
        <v>-46.330220535342804</v>
      </c>
      <c r="AA50" s="5">
        <f t="shared" si="16"/>
        <v>-28.937027673829963</v>
      </c>
      <c r="AB50">
        <v>0</v>
      </c>
    </row>
    <row r="51" spans="1:28" x14ac:dyDescent="0.2">
      <c r="A51">
        <f t="shared" si="17"/>
        <v>0.19000000000000003</v>
      </c>
      <c r="B51" s="5">
        <f t="shared" si="27"/>
        <v>0</v>
      </c>
      <c r="C51" s="5">
        <f t="shared" si="28"/>
        <v>26.549039554493817</v>
      </c>
      <c r="D51" s="5">
        <f t="shared" si="29"/>
        <v>15.727114839085148</v>
      </c>
      <c r="E51" s="2">
        <f t="shared" si="21"/>
        <v>26.549039554493817</v>
      </c>
      <c r="F51" s="2">
        <f t="shared" si="22"/>
        <v>0</v>
      </c>
      <c r="G51" s="3">
        <f t="shared" si="30"/>
        <v>0</v>
      </c>
      <c r="H51" s="3">
        <f t="shared" si="31"/>
        <v>124.60597399480967</v>
      </c>
      <c r="I51" s="3">
        <f t="shared" si="32"/>
        <v>64.218261819622086</v>
      </c>
      <c r="J51" s="2">
        <f t="shared" si="0"/>
        <v>140.18071873952107</v>
      </c>
      <c r="K51" s="2">
        <f t="shared" si="33"/>
        <v>140.18071873952107</v>
      </c>
      <c r="L51" s="2">
        <f t="shared" si="2"/>
        <v>95.556045493879381</v>
      </c>
      <c r="M51" s="5">
        <f t="shared" si="3"/>
        <v>0.37335954667993043</v>
      </c>
      <c r="N51" s="4">
        <f t="shared" si="4"/>
        <v>0.22465899080295107</v>
      </c>
      <c r="O51" s="4">
        <f t="shared" si="5"/>
        <v>0.22727069111710449</v>
      </c>
      <c r="P51" s="4">
        <f t="shared" si="34"/>
        <v>0</v>
      </c>
      <c r="Q51" s="4">
        <f t="shared" si="35"/>
        <v>0</v>
      </c>
      <c r="R51" s="5">
        <f t="shared" si="36"/>
        <v>0</v>
      </c>
      <c r="S51" s="5">
        <f t="shared" si="37"/>
        <v>-35.007666460864826</v>
      </c>
      <c r="T51" s="5">
        <f t="shared" si="38"/>
        <v>-18.041923821176212</v>
      </c>
      <c r="U51" s="6">
        <f t="shared" si="39"/>
        <v>2484.2166998741718</v>
      </c>
      <c r="V51" s="5">
        <f t="shared" si="42"/>
        <v>0</v>
      </c>
      <c r="W51" s="5">
        <f t="shared" si="40"/>
        <v>-10.982444489188364</v>
      </c>
      <c r="X51" s="5">
        <f t="shared" si="41"/>
        <v>21.30979807991476</v>
      </c>
      <c r="Y51" s="5">
        <f t="shared" si="43"/>
        <v>0</v>
      </c>
      <c r="Z51" s="5">
        <f t="shared" si="43"/>
        <v>-45.990110950053193</v>
      </c>
      <c r="AA51" s="5">
        <f t="shared" si="16"/>
        <v>-28.906125741261452</v>
      </c>
      <c r="AB51">
        <v>0</v>
      </c>
    </row>
    <row r="52" spans="1:28" x14ac:dyDescent="0.2">
      <c r="A52">
        <f t="shared" si="17"/>
        <v>0.20000000000000004</v>
      </c>
      <c r="B52" s="5">
        <f t="shared" si="27"/>
        <v>0</v>
      </c>
      <c r="C52" s="5">
        <f t="shared" si="28"/>
        <v>27.792799788894413</v>
      </c>
      <c r="D52" s="5">
        <f t="shared" si="29"/>
        <v>16.367852150994306</v>
      </c>
      <c r="E52" s="2">
        <f t="shared" si="21"/>
        <v>27.792799788894413</v>
      </c>
      <c r="F52" s="2">
        <f t="shared" si="22"/>
        <v>0</v>
      </c>
      <c r="G52" s="3">
        <f t="shared" si="30"/>
        <v>0</v>
      </c>
      <c r="H52" s="3">
        <f t="shared" si="31"/>
        <v>124.14607288530914</v>
      </c>
      <c r="I52" s="3">
        <f t="shared" si="32"/>
        <v>63.929200562209473</v>
      </c>
      <c r="J52" s="2">
        <f t="shared" si="0"/>
        <v>139.63950049097031</v>
      </c>
      <c r="K52" s="2">
        <f t="shared" si="33"/>
        <v>139.63950049097031</v>
      </c>
      <c r="L52" s="2">
        <f t="shared" si="2"/>
        <v>95.187116899093596</v>
      </c>
      <c r="M52" s="5">
        <f t="shared" si="3"/>
        <v>0.37333822275552803</v>
      </c>
      <c r="N52" s="4">
        <f t="shared" si="4"/>
        <v>0.22546345064136866</v>
      </c>
      <c r="O52" s="4">
        <f t="shared" si="5"/>
        <v>0.22769850863640137</v>
      </c>
      <c r="P52" s="4">
        <f t="shared" si="34"/>
        <v>0</v>
      </c>
      <c r="Q52" s="4">
        <f t="shared" si="35"/>
        <v>0</v>
      </c>
      <c r="R52" s="5">
        <f t="shared" si="36"/>
        <v>0</v>
      </c>
      <c r="S52" s="5">
        <f t="shared" si="37"/>
        <v>-34.741813433455718</v>
      </c>
      <c r="T52" s="5">
        <f t="shared" si="38"/>
        <v>-17.890347292210471</v>
      </c>
      <c r="U52" s="6">
        <f t="shared" si="39"/>
        <v>2483.3887656375859</v>
      </c>
      <c r="V52" s="5">
        <f t="shared" si="42"/>
        <v>0</v>
      </c>
      <c r="W52" s="5">
        <f t="shared" si="40"/>
        <v>-10.911300127153368</v>
      </c>
      <c r="X52" s="5">
        <f t="shared" si="41"/>
        <v>21.188987957715963</v>
      </c>
      <c r="Y52" s="5">
        <f t="shared" si="43"/>
        <v>0</v>
      </c>
      <c r="Z52" s="5">
        <f t="shared" si="43"/>
        <v>-45.653113560609086</v>
      </c>
      <c r="AA52" s="5">
        <f t="shared" si="16"/>
        <v>-28.875359334494508</v>
      </c>
      <c r="AB52">
        <v>0</v>
      </c>
    </row>
    <row r="53" spans="1:28" x14ac:dyDescent="0.2">
      <c r="A53">
        <f t="shared" si="17"/>
        <v>0.21000000000000005</v>
      </c>
      <c r="B53" s="5">
        <f t="shared" si="27"/>
        <v>0</v>
      </c>
      <c r="C53" s="5">
        <f t="shared" si="28"/>
        <v>29.031977862069475</v>
      </c>
      <c r="D53" s="5">
        <f t="shared" si="29"/>
        <v>17.005700388649679</v>
      </c>
      <c r="E53" s="2">
        <f t="shared" si="21"/>
        <v>29.031977862069475</v>
      </c>
      <c r="F53" s="2">
        <f t="shared" si="22"/>
        <v>0</v>
      </c>
      <c r="G53" s="3">
        <f t="shared" si="30"/>
        <v>0</v>
      </c>
      <c r="H53" s="3">
        <f t="shared" si="31"/>
        <v>123.68954174970305</v>
      </c>
      <c r="I53" s="3">
        <f t="shared" si="32"/>
        <v>63.640446968864531</v>
      </c>
      <c r="J53" s="2">
        <f t="shared" si="0"/>
        <v>139.10143503446827</v>
      </c>
      <c r="K53" s="2">
        <f t="shared" si="33"/>
        <v>139.10143503446827</v>
      </c>
      <c r="L53" s="2">
        <f t="shared" si="2"/>
        <v>94.820337446808622</v>
      </c>
      <c r="M53" s="5">
        <f t="shared" si="3"/>
        <v>0.37331707254565516</v>
      </c>
      <c r="N53" s="4">
        <f t="shared" si="4"/>
        <v>0.22626958406389891</v>
      </c>
      <c r="O53" s="4">
        <f t="shared" si="5"/>
        <v>0.22812576610002192</v>
      </c>
      <c r="P53" s="4">
        <f t="shared" si="34"/>
        <v>0</v>
      </c>
      <c r="Q53" s="4">
        <f t="shared" si="35"/>
        <v>0</v>
      </c>
      <c r="R53" s="5">
        <f t="shared" si="36"/>
        <v>0</v>
      </c>
      <c r="S53" s="5">
        <f t="shared" si="37"/>
        <v>-34.478725023738328</v>
      </c>
      <c r="T53" s="5">
        <f t="shared" si="38"/>
        <v>-17.739911074030228</v>
      </c>
      <c r="U53" s="6">
        <f t="shared" si="39"/>
        <v>2482.5611073330874</v>
      </c>
      <c r="V53" s="5">
        <f t="shared" si="42"/>
        <v>0</v>
      </c>
      <c r="W53" s="5">
        <f t="shared" si="40"/>
        <v>-10.840465389684219</v>
      </c>
      <c r="X53" s="5">
        <f t="shared" si="41"/>
        <v>21.069182575973358</v>
      </c>
      <c r="Y53" s="5">
        <f t="shared" si="43"/>
        <v>0</v>
      </c>
      <c r="Z53" s="5">
        <f t="shared" si="43"/>
        <v>-45.319190413422547</v>
      </c>
      <c r="AA53" s="5">
        <f t="shared" si="16"/>
        <v>-28.84472849805687</v>
      </c>
      <c r="AB53">
        <v>0</v>
      </c>
    </row>
    <row r="54" spans="1:28" x14ac:dyDescent="0.2">
      <c r="A54">
        <f t="shared" si="17"/>
        <v>0.22000000000000006</v>
      </c>
      <c r="B54" s="5">
        <f t="shared" si="27"/>
        <v>0</v>
      </c>
      <c r="C54" s="5">
        <f t="shared" si="28"/>
        <v>30.266607320045836</v>
      </c>
      <c r="D54" s="5">
        <f t="shared" si="29"/>
        <v>17.640662621913421</v>
      </c>
      <c r="E54" s="2">
        <f t="shared" si="21"/>
        <v>30.266607320045836</v>
      </c>
      <c r="F54" s="2">
        <f t="shared" si="22"/>
        <v>0</v>
      </c>
      <c r="G54" s="3">
        <f t="shared" si="30"/>
        <v>0</v>
      </c>
      <c r="H54" s="3">
        <f t="shared" si="31"/>
        <v>123.23634984556882</v>
      </c>
      <c r="I54" s="3">
        <f t="shared" si="32"/>
        <v>63.35199968388396</v>
      </c>
      <c r="J54" s="2">
        <f t="shared" si="0"/>
        <v>138.56649590433565</v>
      </c>
      <c r="K54" s="2">
        <f t="shared" si="33"/>
        <v>138.56649590433565</v>
      </c>
      <c r="L54" s="2">
        <f t="shared" si="2"/>
        <v>94.45568909634332</v>
      </c>
      <c r="M54" s="5">
        <f t="shared" si="3"/>
        <v>0.37329609443986683</v>
      </c>
      <c r="N54" s="4">
        <f t="shared" si="4"/>
        <v>0.22707739386746506</v>
      </c>
      <c r="O54" s="4">
        <f t="shared" si="5"/>
        <v>0.22855246332505352</v>
      </c>
      <c r="P54" s="4">
        <f t="shared" si="34"/>
        <v>0</v>
      </c>
      <c r="Q54" s="4">
        <f t="shared" si="35"/>
        <v>0</v>
      </c>
      <c r="R54" s="5">
        <f t="shared" si="36"/>
        <v>0</v>
      </c>
      <c r="S54" s="5">
        <f t="shared" si="37"/>
        <v>-34.218365632754612</v>
      </c>
      <c r="T54" s="5">
        <f t="shared" si="38"/>
        <v>-17.590604488576897</v>
      </c>
      <c r="U54" s="6">
        <f t="shared" si="39"/>
        <v>2481.7337248687149</v>
      </c>
      <c r="V54" s="5">
        <f t="shared" si="42"/>
        <v>0</v>
      </c>
      <c r="W54" s="5">
        <f t="shared" si="40"/>
        <v>-10.769938520984509</v>
      </c>
      <c r="X54" s="5">
        <f t="shared" si="41"/>
        <v>20.950371227586555</v>
      </c>
      <c r="Y54" s="5">
        <f t="shared" si="43"/>
        <v>0</v>
      </c>
      <c r="Z54" s="5">
        <f t="shared" si="43"/>
        <v>-44.988304153739122</v>
      </c>
      <c r="AA54" s="5">
        <f t="shared" si="16"/>
        <v>-28.814233260990342</v>
      </c>
      <c r="AB54">
        <v>0</v>
      </c>
    </row>
    <row r="55" spans="1:28" x14ac:dyDescent="0.2">
      <c r="A55">
        <f t="shared" si="17"/>
        <v>0.23000000000000007</v>
      </c>
      <c r="B55" s="5">
        <f t="shared" si="27"/>
        <v>0</v>
      </c>
      <c r="C55" s="5">
        <f t="shared" si="28"/>
        <v>31.496721403293837</v>
      </c>
      <c r="D55" s="5">
        <f t="shared" si="29"/>
        <v>18.272741907089209</v>
      </c>
      <c r="E55" s="2">
        <f t="shared" si="21"/>
        <v>31.496721403293837</v>
      </c>
      <c r="F55" s="2">
        <f t="shared" si="22"/>
        <v>0</v>
      </c>
      <c r="G55" s="3">
        <f t="shared" si="30"/>
        <v>0</v>
      </c>
      <c r="H55" s="3">
        <f t="shared" si="31"/>
        <v>122.78646680403143</v>
      </c>
      <c r="I55" s="3">
        <f t="shared" si="32"/>
        <v>63.063857351274059</v>
      </c>
      <c r="J55" s="2">
        <f t="shared" si="0"/>
        <v>138.03465700409936</v>
      </c>
      <c r="K55" s="2">
        <f t="shared" si="33"/>
        <v>138.03465700409936</v>
      </c>
      <c r="L55" s="2">
        <f t="shared" si="2"/>
        <v>94.093154058690757</v>
      </c>
      <c r="M55" s="5">
        <f t="shared" si="3"/>
        <v>0.37327528684667688</v>
      </c>
      <c r="N55" s="4">
        <f t="shared" si="4"/>
        <v>0.22788688273363109</v>
      </c>
      <c r="O55" s="4">
        <f t="shared" si="5"/>
        <v>0.22897860007099027</v>
      </c>
      <c r="P55" s="4">
        <f t="shared" si="34"/>
        <v>0</v>
      </c>
      <c r="Q55" s="4">
        <f t="shared" si="35"/>
        <v>0</v>
      </c>
      <c r="R55" s="5">
        <f t="shared" si="36"/>
        <v>0</v>
      </c>
      <c r="S55" s="5">
        <f t="shared" si="37"/>
        <v>-33.960700231334812</v>
      </c>
      <c r="T55" s="5">
        <f t="shared" si="38"/>
        <v>-17.442416991739357</v>
      </c>
      <c r="U55" s="6">
        <f t="shared" si="39"/>
        <v>2480.9066181525368</v>
      </c>
      <c r="V55" s="5">
        <f t="shared" si="42"/>
        <v>0</v>
      </c>
      <c r="W55" s="5">
        <f t="shared" si="40"/>
        <v>-10.699717782986918</v>
      </c>
      <c r="X55" s="5">
        <f t="shared" si="41"/>
        <v>20.832543354512808</v>
      </c>
      <c r="Y55" s="5">
        <f t="shared" si="43"/>
        <v>0</v>
      </c>
      <c r="Z55" s="5">
        <f t="shared" si="43"/>
        <v>-44.660418014321728</v>
      </c>
      <c r="AA55" s="5">
        <f t="shared" si="16"/>
        <v>-28.783873637226549</v>
      </c>
      <c r="AB55">
        <v>0</v>
      </c>
    </row>
    <row r="56" spans="1:28" x14ac:dyDescent="0.2">
      <c r="A56">
        <f t="shared" si="17"/>
        <v>0.24000000000000007</v>
      </c>
      <c r="B56" s="5">
        <f t="shared" si="27"/>
        <v>0</v>
      </c>
      <c r="C56" s="5">
        <f t="shared" si="28"/>
        <v>32.722353050433433</v>
      </c>
      <c r="D56" s="5">
        <f t="shared" si="29"/>
        <v>18.901941286920088</v>
      </c>
      <c r="E56" s="2">
        <f t="shared" si="21"/>
        <v>32.722353050433433</v>
      </c>
      <c r="F56" s="2">
        <f t="shared" si="22"/>
        <v>0</v>
      </c>
      <c r="G56" s="3">
        <f t="shared" si="30"/>
        <v>0</v>
      </c>
      <c r="H56" s="3">
        <f t="shared" si="31"/>
        <v>122.33986262388822</v>
      </c>
      <c r="I56" s="3">
        <f t="shared" si="32"/>
        <v>62.776018614901794</v>
      </c>
      <c r="J56" s="2">
        <f t="shared" si="0"/>
        <v>137.50589260090035</v>
      </c>
      <c r="K56" s="2">
        <f t="shared" si="33"/>
        <v>137.50589260090035</v>
      </c>
      <c r="L56" s="2">
        <f t="shared" si="2"/>
        <v>93.732714792706432</v>
      </c>
      <c r="M56" s="5">
        <f t="shared" si="3"/>
        <v>0.37325464819321691</v>
      </c>
      <c r="N56" s="4">
        <f t="shared" si="4"/>
        <v>0.22869805322631462</v>
      </c>
      <c r="O56" s="4">
        <f t="shared" si="5"/>
        <v>0.22940417603957489</v>
      </c>
      <c r="P56" s="4">
        <f t="shared" si="34"/>
        <v>0</v>
      </c>
      <c r="Q56" s="4">
        <f t="shared" si="35"/>
        <v>0</v>
      </c>
      <c r="R56" s="5">
        <f t="shared" si="36"/>
        <v>0</v>
      </c>
      <c r="S56" s="5">
        <f t="shared" si="37"/>
        <v>-33.705694349276683</v>
      </c>
      <c r="T56" s="5">
        <f t="shared" si="38"/>
        <v>-17.295338171200694</v>
      </c>
      <c r="U56" s="6">
        <f t="shared" si="39"/>
        <v>2480.0797870926522</v>
      </c>
      <c r="V56" s="5">
        <f t="shared" si="42"/>
        <v>0</v>
      </c>
      <c r="W56" s="5">
        <f t="shared" si="40"/>
        <v>-10.629801455108057</v>
      </c>
      <c r="X56" s="5">
        <f t="shared" si="41"/>
        <v>20.715688545250082</v>
      </c>
      <c r="Y56" s="5">
        <f t="shared" si="43"/>
        <v>0</v>
      </c>
      <c r="Z56" s="5">
        <f t="shared" si="43"/>
        <v>-44.335495804384742</v>
      </c>
      <c r="AA56" s="5">
        <f t="shared" si="16"/>
        <v>-28.753649625950612</v>
      </c>
      <c r="AB56">
        <v>0</v>
      </c>
    </row>
    <row r="57" spans="1:28" x14ac:dyDescent="0.2">
      <c r="A57">
        <f t="shared" si="17"/>
        <v>0.25000000000000006</v>
      </c>
      <c r="B57" s="5">
        <f t="shared" si="27"/>
        <v>0</v>
      </c>
      <c r="C57" s="5">
        <f t="shared" si="28"/>
        <v>33.943534901882096</v>
      </c>
      <c r="D57" s="5">
        <f t="shared" si="29"/>
        <v>19.528263790587808</v>
      </c>
      <c r="E57" s="2">
        <f t="shared" si="21"/>
        <v>33.943534901882096</v>
      </c>
      <c r="F57" s="2">
        <f t="shared" si="22"/>
        <v>0</v>
      </c>
      <c r="G57" s="3">
        <f t="shared" si="30"/>
        <v>0</v>
      </c>
      <c r="H57" s="3">
        <f t="shared" si="31"/>
        <v>121.89650766584438</v>
      </c>
      <c r="I57" s="3">
        <f t="shared" si="32"/>
        <v>62.488482118642288</v>
      </c>
      <c r="J57" s="2">
        <f t="shared" si="0"/>
        <v>136.98017732000909</v>
      </c>
      <c r="K57" s="2">
        <f t="shared" si="33"/>
        <v>136.98017732000909</v>
      </c>
      <c r="L57" s="2">
        <f t="shared" si="2"/>
        <v>93.374354001369511</v>
      </c>
      <c r="M57" s="5">
        <f t="shared" si="3"/>
        <v>0.37323417692490179</v>
      </c>
      <c r="N57" s="4">
        <f t="shared" si="4"/>
        <v>0.22951090778946739</v>
      </c>
      <c r="O57" s="4">
        <f t="shared" si="5"/>
        <v>0.22982919087463927</v>
      </c>
      <c r="P57" s="4">
        <f t="shared" si="34"/>
        <v>0</v>
      </c>
      <c r="Q57" s="4">
        <f t="shared" si="35"/>
        <v>0</v>
      </c>
      <c r="R57" s="5">
        <f t="shared" si="36"/>
        <v>0</v>
      </c>
      <c r="S57" s="5">
        <f t="shared" si="37"/>
        <v>-33.453314064765209</v>
      </c>
      <c r="T57" s="5">
        <f t="shared" si="38"/>
        <v>-17.149357744324877</v>
      </c>
      <c r="U57" s="6">
        <f t="shared" si="39"/>
        <v>2479.2532315971898</v>
      </c>
      <c r="V57" s="5">
        <f t="shared" si="42"/>
        <v>0</v>
      </c>
      <c r="W57" s="5">
        <f t="shared" si="40"/>
        <v>-10.56018783400687</v>
      </c>
      <c r="X57" s="5">
        <f t="shared" si="41"/>
        <v>20.599796532371645</v>
      </c>
      <c r="Y57" s="5">
        <f t="shared" si="43"/>
        <v>0</v>
      </c>
      <c r="Z57" s="5">
        <f t="shared" si="43"/>
        <v>-44.013501898772077</v>
      </c>
      <c r="AA57" s="5">
        <f t="shared" si="16"/>
        <v>-28.723561211953232</v>
      </c>
      <c r="AB57">
        <v>0</v>
      </c>
    </row>
    <row r="58" spans="1:28" x14ac:dyDescent="0.2">
      <c r="A58">
        <f t="shared" si="17"/>
        <v>0.26000000000000006</v>
      </c>
      <c r="B58" s="5">
        <f t="shared" si="27"/>
        <v>0</v>
      </c>
      <c r="C58" s="5">
        <f t="shared" si="28"/>
        <v>35.160299303445598</v>
      </c>
      <c r="D58" s="5">
        <f t="shared" si="29"/>
        <v>20.151712433713634</v>
      </c>
      <c r="E58" s="2">
        <f t="shared" si="21"/>
        <v>35.160299303445598</v>
      </c>
      <c r="F58" s="2">
        <f t="shared" si="22"/>
        <v>0</v>
      </c>
      <c r="G58" s="3">
        <f t="shared" si="30"/>
        <v>0</v>
      </c>
      <c r="H58" s="3">
        <f t="shared" si="31"/>
        <v>121.45637264685666</v>
      </c>
      <c r="I58" s="3">
        <f t="shared" si="32"/>
        <v>62.201246506522757</v>
      </c>
      <c r="J58" s="2">
        <f t="shared" si="0"/>
        <v>136.45748613944681</v>
      </c>
      <c r="K58" s="2">
        <f t="shared" si="33"/>
        <v>136.45748613944681</v>
      </c>
      <c r="L58" s="2">
        <f t="shared" si="2"/>
        <v>93.018054628116431</v>
      </c>
      <c r="M58" s="5">
        <f t="shared" si="3"/>
        <v>0.37321387150510177</v>
      </c>
      <c r="N58" s="4">
        <f t="shared" si="4"/>
        <v>0.23032544874472255</v>
      </c>
      <c r="O58" s="4">
        <f t="shared" si="5"/>
        <v>0.23025364416194175</v>
      </c>
      <c r="P58" s="4">
        <f t="shared" si="34"/>
        <v>0</v>
      </c>
      <c r="Q58" s="4">
        <f t="shared" si="35"/>
        <v>0</v>
      </c>
      <c r="R58" s="5">
        <f t="shared" si="36"/>
        <v>0</v>
      </c>
      <c r="S58" s="5">
        <f t="shared" si="37"/>
        <v>-33.203525994026798</v>
      </c>
      <c r="T58" s="5">
        <f t="shared" si="38"/>
        <v>-17.004465556082515</v>
      </c>
      <c r="U58" s="6">
        <f t="shared" si="39"/>
        <v>2478.4269515743122</v>
      </c>
      <c r="V58" s="5">
        <f t="shared" si="42"/>
        <v>0</v>
      </c>
      <c r="W58" s="5">
        <f t="shared" si="40"/>
        <v>-10.490875233346454</v>
      </c>
      <c r="X58" s="5">
        <f t="shared" si="41"/>
        <v>20.484857190110951</v>
      </c>
      <c r="Y58" s="5">
        <f t="shared" si="43"/>
        <v>0</v>
      </c>
      <c r="Z58" s="5">
        <f t="shared" si="43"/>
        <v>-43.694401227373248</v>
      </c>
      <c r="AA58" s="5">
        <f t="shared" si="16"/>
        <v>-28.693608365971564</v>
      </c>
      <c r="AB58">
        <v>0</v>
      </c>
    </row>
    <row r="59" spans="1:28" x14ac:dyDescent="0.2">
      <c r="A59">
        <f t="shared" si="17"/>
        <v>0.27000000000000007</v>
      </c>
      <c r="B59" s="5">
        <f t="shared" si="27"/>
        <v>0</v>
      </c>
      <c r="C59" s="5">
        <f t="shared" si="28"/>
        <v>36.372678309852795</v>
      </c>
      <c r="D59" s="5">
        <f t="shared" si="29"/>
        <v>20.772290218360563</v>
      </c>
      <c r="E59" s="2">
        <f t="shared" si="21"/>
        <v>36.372678309852795</v>
      </c>
      <c r="F59" s="2">
        <f t="shared" si="22"/>
        <v>0</v>
      </c>
      <c r="G59" s="3">
        <f t="shared" si="30"/>
        <v>0</v>
      </c>
      <c r="H59" s="3">
        <f t="shared" si="31"/>
        <v>121.01942863458294</v>
      </c>
      <c r="I59" s="3">
        <f t="shared" si="32"/>
        <v>61.914310422863039</v>
      </c>
      <c r="J59" s="2">
        <f t="shared" si="0"/>
        <v>135.93779438470949</v>
      </c>
      <c r="K59" s="2">
        <f t="shared" si="33"/>
        <v>135.93779438470949</v>
      </c>
      <c r="L59" s="2">
        <f t="shared" si="2"/>
        <v>92.66379985324437</v>
      </c>
      <c r="M59" s="5">
        <f t="shared" si="3"/>
        <v>0.37319373041482051</v>
      </c>
      <c r="N59" s="4">
        <f t="shared" si="4"/>
        <v>0.23114167828900964</v>
      </c>
      <c r="O59" s="4">
        <f t="shared" si="5"/>
        <v>0.23067753542900396</v>
      </c>
      <c r="P59" s="4">
        <f t="shared" si="34"/>
        <v>0</v>
      </c>
      <c r="Q59" s="4">
        <f t="shared" si="35"/>
        <v>0</v>
      </c>
      <c r="R59" s="5">
        <f t="shared" si="36"/>
        <v>0</v>
      </c>
      <c r="S59" s="5">
        <f t="shared" si="37"/>
        <v>-32.956297281211839</v>
      </c>
      <c r="T59" s="5">
        <f t="shared" si="38"/>
        <v>-16.860651577014767</v>
      </c>
      <c r="U59" s="6">
        <f t="shared" si="39"/>
        <v>2477.6009469322089</v>
      </c>
      <c r="V59" s="5">
        <f t="shared" si="42"/>
        <v>0</v>
      </c>
      <c r="W59" s="5">
        <f t="shared" si="40"/>
        <v>-10.421861983559353</v>
      </c>
      <c r="X59" s="5">
        <f t="shared" si="41"/>
        <v>20.370860531995753</v>
      </c>
      <c r="Y59" s="5">
        <f t="shared" si="43"/>
        <v>0</v>
      </c>
      <c r="Z59" s="5">
        <f t="shared" si="43"/>
        <v>-43.378159264771192</v>
      </c>
      <c r="AA59" s="5">
        <f t="shared" si="16"/>
        <v>-28.663791045019014</v>
      </c>
      <c r="AB59">
        <v>0</v>
      </c>
    </row>
    <row r="60" spans="1:28" x14ac:dyDescent="0.2">
      <c r="A60">
        <f t="shared" si="17"/>
        <v>0.28000000000000008</v>
      </c>
      <c r="B60" s="5">
        <f t="shared" si="27"/>
        <v>0</v>
      </c>
      <c r="C60" s="5">
        <f t="shared" si="28"/>
        <v>37.580703688235388</v>
      </c>
      <c r="D60" s="5">
        <f t="shared" si="29"/>
        <v>21.390000133036942</v>
      </c>
      <c r="E60" s="2">
        <f t="shared" si="21"/>
        <v>37.580703688235388</v>
      </c>
      <c r="F60" s="2">
        <f t="shared" si="22"/>
        <v>0</v>
      </c>
      <c r="G60" s="3">
        <f t="shared" si="30"/>
        <v>0</v>
      </c>
      <c r="H60" s="3">
        <f t="shared" si="31"/>
        <v>120.58564704193523</v>
      </c>
      <c r="I60" s="3">
        <f t="shared" si="32"/>
        <v>61.62767251241285</v>
      </c>
      <c r="J60" s="2">
        <f t="shared" si="0"/>
        <v>135.4210777235929</v>
      </c>
      <c r="K60" s="2">
        <f t="shared" si="33"/>
        <v>135.4210777235929</v>
      </c>
      <c r="L60" s="2">
        <f t="shared" si="2"/>
        <v>92.311573090383703</v>
      </c>
      <c r="M60" s="5">
        <f t="shared" si="3"/>
        <v>0.37317375215237936</v>
      </c>
      <c r="N60" s="4">
        <f t="shared" si="4"/>
        <v>0.23195959849213527</v>
      </c>
      <c r="O60" s="4">
        <f t="shared" si="5"/>
        <v>0.23110086414494366</v>
      </c>
      <c r="P60" s="4">
        <f t="shared" si="34"/>
        <v>0</v>
      </c>
      <c r="Q60" s="4">
        <f t="shared" si="35"/>
        <v>0</v>
      </c>
      <c r="R60" s="5">
        <f t="shared" si="36"/>
        <v>0</v>
      </c>
      <c r="S60" s="5">
        <f t="shared" si="37"/>
        <v>-32.711595588500046</v>
      </c>
      <c r="T60" s="5">
        <f t="shared" si="38"/>
        <v>-16.717905901234666</v>
      </c>
      <c r="U60" s="6">
        <f t="shared" si="39"/>
        <v>2476.7752175791029</v>
      </c>
      <c r="V60" s="5">
        <f t="shared" si="42"/>
        <v>0</v>
      </c>
      <c r="W60" s="5">
        <f t="shared" si="40"/>
        <v>-10.353146431616066</v>
      </c>
      <c r="X60" s="5">
        <f t="shared" si="41"/>
        <v>20.257796708530073</v>
      </c>
      <c r="Y60" s="5">
        <f t="shared" si="43"/>
        <v>0</v>
      </c>
      <c r="Z60" s="5">
        <f t="shared" si="43"/>
        <v>-43.064742020116114</v>
      </c>
      <c r="AA60" s="5">
        <f t="shared" si="16"/>
        <v>-28.634109192704592</v>
      </c>
      <c r="AB60">
        <v>0</v>
      </c>
    </row>
    <row r="61" spans="1:28" x14ac:dyDescent="0.2">
      <c r="A61">
        <f t="shared" si="17"/>
        <v>0.29000000000000009</v>
      </c>
      <c r="B61" s="5">
        <f t="shared" si="27"/>
        <v>0</v>
      </c>
      <c r="C61" s="5">
        <f t="shared" si="28"/>
        <v>38.784406921553739</v>
      </c>
      <c r="D61" s="5">
        <f t="shared" si="29"/>
        <v>22.004845152701435</v>
      </c>
      <c r="E61" s="2">
        <f t="shared" si="21"/>
        <v>38.784406921553739</v>
      </c>
      <c r="F61" s="2">
        <f t="shared" si="22"/>
        <v>0</v>
      </c>
      <c r="G61" s="3">
        <f t="shared" si="30"/>
        <v>0</v>
      </c>
      <c r="H61" s="3">
        <f t="shared" si="31"/>
        <v>120.15499962173408</v>
      </c>
      <c r="I61" s="3">
        <f t="shared" si="32"/>
        <v>61.341331420485801</v>
      </c>
      <c r="J61" s="2">
        <f t="shared" si="0"/>
        <v>134.90731216111598</v>
      </c>
      <c r="K61" s="2">
        <f t="shared" si="33"/>
        <v>134.90731216111598</v>
      </c>
      <c r="L61" s="2">
        <f t="shared" si="2"/>
        <v>91.961357983037473</v>
      </c>
      <c r="M61" s="5">
        <f t="shared" si="3"/>
        <v>0.37315393523310708</v>
      </c>
      <c r="N61" s="4">
        <f t="shared" si="4"/>
        <v>0.23277921129433124</v>
      </c>
      <c r="O61" s="4">
        <f t="shared" si="5"/>
        <v>0.23152362972030743</v>
      </c>
      <c r="P61" s="4">
        <f t="shared" si="34"/>
        <v>0</v>
      </c>
      <c r="Q61" s="4">
        <f t="shared" si="35"/>
        <v>0</v>
      </c>
      <c r="R61" s="5">
        <f t="shared" si="36"/>
        <v>0</v>
      </c>
      <c r="S61" s="5">
        <f t="shared" si="37"/>
        <v>-32.469389086422787</v>
      </c>
      <c r="T61" s="5">
        <f t="shared" si="38"/>
        <v>-16.576218744464931</v>
      </c>
      <c r="U61" s="6">
        <f t="shared" si="39"/>
        <v>2475.9497634232453</v>
      </c>
      <c r="V61" s="5">
        <f t="shared" si="42"/>
        <v>0</v>
      </c>
      <c r="W61" s="5">
        <f t="shared" si="40"/>
        <v>-10.284726940796897</v>
      </c>
      <c r="X61" s="5">
        <f t="shared" si="41"/>
        <v>20.145656004923126</v>
      </c>
      <c r="Y61" s="5">
        <f t="shared" si="43"/>
        <v>0</v>
      </c>
      <c r="Z61" s="5">
        <f t="shared" si="43"/>
        <v>-42.754116027219681</v>
      </c>
      <c r="AA61" s="5">
        <f t="shared" si="16"/>
        <v>-28.604562739541805</v>
      </c>
      <c r="AB61">
        <v>0</v>
      </c>
    </row>
    <row r="62" spans="1:28" x14ac:dyDescent="0.2">
      <c r="A62">
        <f t="shared" si="17"/>
        <v>0.3000000000000001</v>
      </c>
      <c r="B62" s="5">
        <f t="shared" si="27"/>
        <v>0</v>
      </c>
      <c r="C62" s="5">
        <f t="shared" si="28"/>
        <v>39.983819211969717</v>
      </c>
      <c r="D62" s="5">
        <f t="shared" si="29"/>
        <v>22.616828238769315</v>
      </c>
      <c r="E62" s="2">
        <f t="shared" si="21"/>
        <v>39.983819211969717</v>
      </c>
      <c r="F62" s="2">
        <f t="shared" si="22"/>
        <v>0</v>
      </c>
      <c r="G62" s="3">
        <f t="shared" si="30"/>
        <v>0</v>
      </c>
      <c r="H62" s="3">
        <f t="shared" si="31"/>
        <v>119.72745846146188</v>
      </c>
      <c r="I62" s="3">
        <f t="shared" si="32"/>
        <v>61.055285793090384</v>
      </c>
      <c r="J62" s="2">
        <f t="shared" si="0"/>
        <v>134.39647403454089</v>
      </c>
      <c r="K62" s="2">
        <f t="shared" si="33"/>
        <v>134.39647403454089</v>
      </c>
      <c r="L62" s="2">
        <f t="shared" si="2"/>
        <v>91.613138401186688</v>
      </c>
      <c r="M62" s="5">
        <f t="shared" si="3"/>
        <v>0.37313427818903611</v>
      </c>
      <c r="N62" s="4">
        <f t="shared" si="4"/>
        <v>0.23360051850376784</v>
      </c>
      <c r="O62" s="4">
        <f t="shared" si="5"/>
        <v>0.23194583150690026</v>
      </c>
      <c r="P62" s="4">
        <f t="shared" si="34"/>
        <v>0</v>
      </c>
      <c r="Q62" s="4">
        <f t="shared" si="35"/>
        <v>0</v>
      </c>
      <c r="R62" s="5">
        <f t="shared" si="36"/>
        <v>0</v>
      </c>
      <c r="S62" s="5">
        <f t="shared" si="37"/>
        <v>-32.22964644439719</v>
      </c>
      <c r="T62" s="5">
        <f t="shared" si="38"/>
        <v>-16.435580442111583</v>
      </c>
      <c r="U62" s="6">
        <f t="shared" si="39"/>
        <v>2475.1245843729203</v>
      </c>
      <c r="V62" s="5">
        <f t="shared" si="42"/>
        <v>0</v>
      </c>
      <c r="W62" s="5">
        <f t="shared" si="40"/>
        <v>-10.216601890466926</v>
      </c>
      <c r="X62" s="5">
        <f t="shared" si="41"/>
        <v>20.034428838863974</v>
      </c>
      <c r="Y62" s="5">
        <f t="shared" si="43"/>
        <v>0</v>
      </c>
      <c r="Z62" s="5">
        <f t="shared" si="43"/>
        <v>-42.446248334864116</v>
      </c>
      <c r="AA62" s="5">
        <f t="shared" si="16"/>
        <v>-28.575151603247608</v>
      </c>
      <c r="AB62">
        <v>0</v>
      </c>
    </row>
    <row r="63" spans="1:28" x14ac:dyDescent="0.2">
      <c r="A63">
        <f t="shared" si="17"/>
        <v>0.31000000000000011</v>
      </c>
      <c r="B63" s="5">
        <f t="shared" si="27"/>
        <v>0</v>
      </c>
      <c r="C63" s="5">
        <f t="shared" si="28"/>
        <v>41.17897148416759</v>
      </c>
      <c r="D63" s="5">
        <f t="shared" si="29"/>
        <v>23.22595233912006</v>
      </c>
      <c r="E63" s="2">
        <f t="shared" si="21"/>
        <v>41.17897148416759</v>
      </c>
      <c r="F63" s="2">
        <f t="shared" si="22"/>
        <v>0</v>
      </c>
      <c r="G63" s="3">
        <f t="shared" si="30"/>
        <v>0</v>
      </c>
      <c r="H63" s="3">
        <f t="shared" si="31"/>
        <v>119.30299597811324</v>
      </c>
      <c r="I63" s="3">
        <f t="shared" si="32"/>
        <v>60.769534277057907</v>
      </c>
      <c r="J63" s="2">
        <f t="shared" si="0"/>
        <v>133.88854000848698</v>
      </c>
      <c r="K63" s="2">
        <f t="shared" si="33"/>
        <v>133.88854000848698</v>
      </c>
      <c r="L63" s="2">
        <f t="shared" si="2"/>
        <v>91.266898437959767</v>
      </c>
      <c r="M63" s="5">
        <f t="shared" si="3"/>
        <v>0.37311477956860362</v>
      </c>
      <c r="N63" s="4">
        <f t="shared" si="4"/>
        <v>0.23442352179403356</v>
      </c>
      <c r="O63" s="4">
        <f t="shared" si="5"/>
        <v>0.23236746879761361</v>
      </c>
      <c r="P63" s="4">
        <f t="shared" si="34"/>
        <v>0</v>
      </c>
      <c r="Q63" s="4">
        <f t="shared" si="35"/>
        <v>0</v>
      </c>
      <c r="R63" s="5">
        <f t="shared" si="36"/>
        <v>0</v>
      </c>
      <c r="S63" s="5">
        <f t="shared" si="37"/>
        <v>-31.992336821466573</v>
      </c>
      <c r="T63" s="5">
        <f t="shared" si="38"/>
        <v>-16.295981447372544</v>
      </c>
      <c r="U63" s="6">
        <f t="shared" si="39"/>
        <v>2474.2996803364399</v>
      </c>
      <c r="V63" s="5">
        <f t="shared" si="42"/>
        <v>0</v>
      </c>
      <c r="W63" s="5">
        <f t="shared" si="40"/>
        <v>-10.148769675854096</v>
      </c>
      <c r="X63" s="5">
        <f t="shared" si="41"/>
        <v>19.924105758340815</v>
      </c>
      <c r="Y63" s="5">
        <f t="shared" si="43"/>
        <v>0</v>
      </c>
      <c r="Z63" s="5">
        <f t="shared" si="43"/>
        <v>-42.141106497320671</v>
      </c>
      <c r="AA63" s="5">
        <f t="shared" si="16"/>
        <v>-28.545875689031728</v>
      </c>
      <c r="AB63">
        <v>0</v>
      </c>
    </row>
    <row r="64" spans="1:28" x14ac:dyDescent="0.2">
      <c r="A64">
        <f t="shared" si="17"/>
        <v>0.32000000000000012</v>
      </c>
      <c r="B64" s="5">
        <f t="shared" si="27"/>
        <v>0</v>
      </c>
      <c r="C64" s="5">
        <f t="shared" si="28"/>
        <v>42.369894388623862</v>
      </c>
      <c r="D64" s="5">
        <f t="shared" si="29"/>
        <v>23.832220388106187</v>
      </c>
      <c r="E64" s="2">
        <f t="shared" si="21"/>
        <v>42.369894388623862</v>
      </c>
      <c r="F64" s="2">
        <f t="shared" si="22"/>
        <v>0</v>
      </c>
      <c r="G64" s="3">
        <f t="shared" si="30"/>
        <v>0</v>
      </c>
      <c r="H64" s="3">
        <f t="shared" si="31"/>
        <v>118.88158491314003</v>
      </c>
      <c r="I64" s="3">
        <f t="shared" si="32"/>
        <v>60.484075520167593</v>
      </c>
      <c r="J64" s="2">
        <f t="shared" si="0"/>
        <v>133.38348707013719</v>
      </c>
      <c r="K64" s="2">
        <f t="shared" si="33"/>
        <v>133.38348707013719</v>
      </c>
      <c r="L64" s="2">
        <f t="shared" si="2"/>
        <v>90.922622406364823</v>
      </c>
      <c r="M64" s="5">
        <f t="shared" si="3"/>
        <v>0.37309543793635869</v>
      </c>
      <c r="N64" s="4">
        <f t="shared" si="4"/>
        <v>0.23524822270158041</v>
      </c>
      <c r="O64" s="4">
        <f t="shared" si="5"/>
        <v>0.23278854082625189</v>
      </c>
      <c r="P64" s="4">
        <f t="shared" si="34"/>
        <v>0</v>
      </c>
      <c r="Q64" s="4">
        <f t="shared" si="35"/>
        <v>0</v>
      </c>
      <c r="R64" s="5">
        <f t="shared" si="36"/>
        <v>0</v>
      </c>
      <c r="S64" s="5">
        <f t="shared" si="37"/>
        <v>-31.757429857242077</v>
      </c>
      <c r="T64" s="5">
        <f t="shared" si="38"/>
        <v>-16.157412329380428</v>
      </c>
      <c r="U64" s="6">
        <f t="shared" si="39"/>
        <v>2473.4750512221494</v>
      </c>
      <c r="V64" s="5">
        <f t="shared" si="42"/>
        <v>0</v>
      </c>
      <c r="W64" s="5">
        <f t="shared" si="40"/>
        <v>-10.081228707830364</v>
      </c>
      <c r="X64" s="5">
        <f t="shared" si="41"/>
        <v>19.814677439503992</v>
      </c>
      <c r="Y64" s="5">
        <f t="shared" si="43"/>
        <v>0</v>
      </c>
      <c r="Z64" s="5">
        <f t="shared" si="43"/>
        <v>-41.838658565072443</v>
      </c>
      <c r="AA64" s="5">
        <f t="shared" si="16"/>
        <v>-28.516734889876435</v>
      </c>
      <c r="AB64">
        <v>0</v>
      </c>
    </row>
    <row r="65" spans="1:28" x14ac:dyDescent="0.2">
      <c r="A65">
        <f t="shared" si="17"/>
        <v>0.33000000000000013</v>
      </c>
      <c r="B65" s="5">
        <f t="shared" si="27"/>
        <v>0</v>
      </c>
      <c r="C65" s="5">
        <f t="shared" si="28"/>
        <v>43.556618304827012</v>
      </c>
      <c r="D65" s="5">
        <f t="shared" si="29"/>
        <v>24.435635306563366</v>
      </c>
      <c r="E65" s="2">
        <f t="shared" si="21"/>
        <v>43.556618304827012</v>
      </c>
      <c r="F65" s="2">
        <f t="shared" si="22"/>
        <v>0</v>
      </c>
      <c r="G65" s="3">
        <f t="shared" si="30"/>
        <v>0</v>
      </c>
      <c r="H65" s="3">
        <f t="shared" si="31"/>
        <v>118.46319832748931</v>
      </c>
      <c r="I65" s="3">
        <f t="shared" si="32"/>
        <v>60.198908171268826</v>
      </c>
      <c r="J65" s="2">
        <f t="shared" si="0"/>
        <v>132.88129252453456</v>
      </c>
      <c r="K65" s="2">
        <f t="shared" si="33"/>
        <v>132.88129252453456</v>
      </c>
      <c r="L65" s="2">
        <f t="shared" si="2"/>
        <v>90.580294836083539</v>
      </c>
      <c r="M65" s="5">
        <f t="shared" si="3"/>
        <v>0.37307625187267446</v>
      </c>
      <c r="N65" s="4">
        <f t="shared" si="4"/>
        <v>0.23607462262313442</v>
      </c>
      <c r="O65" s="4">
        <f t="shared" si="5"/>
        <v>0.23320904676735679</v>
      </c>
      <c r="P65" s="4">
        <f t="shared" si="34"/>
        <v>0</v>
      </c>
      <c r="Q65" s="4">
        <f t="shared" si="35"/>
        <v>0</v>
      </c>
      <c r="R65" s="5">
        <f t="shared" si="36"/>
        <v>0</v>
      </c>
      <c r="S65" s="5">
        <f t="shared" si="37"/>
        <v>-31.524895663040645</v>
      </c>
      <c r="T65" s="5">
        <f t="shared" si="38"/>
        <v>-16.019863771378862</v>
      </c>
      <c r="U65" s="6">
        <f t="shared" si="39"/>
        <v>2472.6506969384218</v>
      </c>
      <c r="V65" s="5">
        <f t="shared" si="42"/>
        <v>0</v>
      </c>
      <c r="W65" s="5">
        <f t="shared" si="40"/>
        <v>-10.013977412695816</v>
      </c>
      <c r="X65" s="5">
        <f t="shared" si="41"/>
        <v>19.706134684571623</v>
      </c>
      <c r="Y65" s="5">
        <f t="shared" si="43"/>
        <v>0</v>
      </c>
      <c r="Z65" s="5">
        <f t="shared" si="43"/>
        <v>-41.538873075736461</v>
      </c>
      <c r="AA65" s="5">
        <f t="shared" si="16"/>
        <v>-28.487729086807239</v>
      </c>
      <c r="AB65">
        <v>0</v>
      </c>
    </row>
    <row r="66" spans="1:28" x14ac:dyDescent="0.2">
      <c r="A66">
        <f t="shared" si="17"/>
        <v>0.34000000000000014</v>
      </c>
      <c r="B66" s="5">
        <f t="shared" si="27"/>
        <v>0</v>
      </c>
      <c r="C66" s="5">
        <f t="shared" si="28"/>
        <v>44.739173344448119</v>
      </c>
      <c r="D66" s="5">
        <f t="shared" si="29"/>
        <v>25.036200001821715</v>
      </c>
      <c r="E66" s="2">
        <f t="shared" si="21"/>
        <v>44.739173344448119</v>
      </c>
      <c r="F66" s="2">
        <f t="shared" si="22"/>
        <v>0</v>
      </c>
      <c r="G66" s="3">
        <f t="shared" si="30"/>
        <v>0</v>
      </c>
      <c r="H66" s="3">
        <f t="shared" si="31"/>
        <v>118.04780959673194</v>
      </c>
      <c r="I66" s="3">
        <f t="shared" si="32"/>
        <v>59.914030880400752</v>
      </c>
      <c r="J66" s="2">
        <f t="shared" si="0"/>
        <v>132.38193398996665</v>
      </c>
      <c r="K66" s="2">
        <f t="shared" si="33"/>
        <v>132.38193398996665</v>
      </c>
      <c r="L66" s="2">
        <f t="shared" si="2"/>
        <v>90.239900470324912</v>
      </c>
      <c r="M66" s="5">
        <f t="shared" si="3"/>
        <v>0.37305721997346575</v>
      </c>
      <c r="N66" s="4">
        <f t="shared" si="4"/>
        <v>0.23690272281307154</v>
      </c>
      <c r="O66" s="4">
        <f t="shared" si="5"/>
        <v>0.23362898573603019</v>
      </c>
      <c r="P66" s="4">
        <f t="shared" si="34"/>
        <v>0</v>
      </c>
      <c r="Q66" s="4">
        <f t="shared" si="35"/>
        <v>0</v>
      </c>
      <c r="R66" s="5">
        <f t="shared" si="36"/>
        <v>0</v>
      </c>
      <c r="S66" s="5">
        <f t="shared" si="37"/>
        <v>-31.294704813214249</v>
      </c>
      <c r="T66" s="5">
        <f t="shared" si="38"/>
        <v>-15.883326568931544</v>
      </c>
      <c r="U66" s="6">
        <f t="shared" si="39"/>
        <v>2471.8266173936636</v>
      </c>
      <c r="V66" s="5">
        <f t="shared" si="42"/>
        <v>0</v>
      </c>
      <c r="W66" s="5">
        <f t="shared" si="40"/>
        <v>-9.9470142319656834</v>
      </c>
      <c r="X66" s="5">
        <f t="shared" si="41"/>
        <v>19.598468419776829</v>
      </c>
      <c r="Y66" s="5">
        <f t="shared" si="43"/>
        <v>0</v>
      </c>
      <c r="Z66" s="5">
        <f t="shared" si="43"/>
        <v>-41.241719045179934</v>
      </c>
      <c r="AA66" s="5">
        <f t="shared" si="16"/>
        <v>-28.458858149154715</v>
      </c>
      <c r="AB66">
        <v>0</v>
      </c>
    </row>
    <row r="67" spans="1:28" x14ac:dyDescent="0.2">
      <c r="A67">
        <f t="shared" si="17"/>
        <v>0.35000000000000014</v>
      </c>
      <c r="B67" s="5">
        <f t="shared" si="27"/>
        <v>0</v>
      </c>
      <c r="C67" s="5">
        <f t="shared" si="28"/>
        <v>45.917589354463175</v>
      </c>
      <c r="D67" s="5">
        <f t="shared" si="29"/>
        <v>25.633917367718265</v>
      </c>
      <c r="E67" s="2">
        <f t="shared" si="21"/>
        <v>45.917589354463175</v>
      </c>
      <c r="F67" s="2">
        <f t="shared" si="22"/>
        <v>0</v>
      </c>
      <c r="G67" s="3">
        <f t="shared" si="30"/>
        <v>0</v>
      </c>
      <c r="H67" s="3">
        <f t="shared" si="31"/>
        <v>117.63539240628013</v>
      </c>
      <c r="I67" s="3">
        <f t="shared" si="32"/>
        <v>59.629442298909204</v>
      </c>
      <c r="J67" s="2">
        <f t="shared" si="0"/>
        <v>131.88538939343681</v>
      </c>
      <c r="K67" s="2">
        <f t="shared" si="33"/>
        <v>131.88538939343681</v>
      </c>
      <c r="L67" s="2">
        <f t="shared" si="2"/>
        <v>89.901424262738104</v>
      </c>
      <c r="M67" s="5">
        <f t="shared" si="3"/>
        <v>0.37303834084991205</v>
      </c>
      <c r="N67" s="4">
        <f t="shared" si="4"/>
        <v>0.23773252438075815</v>
      </c>
      <c r="O67" s="4">
        <f t="shared" si="5"/>
        <v>0.23404835678775524</v>
      </c>
      <c r="P67" s="4">
        <f t="shared" si="34"/>
        <v>0</v>
      </c>
      <c r="Q67" s="4">
        <f t="shared" si="35"/>
        <v>0</v>
      </c>
      <c r="R67" s="5">
        <f t="shared" si="36"/>
        <v>0</v>
      </c>
      <c r="S67" s="5">
        <f t="shared" si="37"/>
        <v>-31.066828336665971</v>
      </c>
      <c r="T67" s="5">
        <f t="shared" si="38"/>
        <v>-15.747791628163453</v>
      </c>
      <c r="U67" s="6">
        <f t="shared" si="39"/>
        <v>2471.0028124963092</v>
      </c>
      <c r="V67" s="5">
        <f t="shared" si="42"/>
        <v>0</v>
      </c>
      <c r="W67" s="5">
        <f t="shared" si="40"/>
        <v>-9.8803376221602512</v>
      </c>
      <c r="X67" s="5">
        <f t="shared" si="41"/>
        <v>19.49166969335575</v>
      </c>
      <c r="Y67" s="5">
        <f t="shared" si="43"/>
        <v>0</v>
      </c>
      <c r="Z67" s="5">
        <f t="shared" si="43"/>
        <v>-40.947165958826218</v>
      </c>
      <c r="AA67" s="5">
        <f t="shared" si="16"/>
        <v>-28.430121934807701</v>
      </c>
      <c r="AB67">
        <v>0</v>
      </c>
    </row>
    <row r="68" spans="1:28" x14ac:dyDescent="0.2">
      <c r="A68">
        <f t="shared" si="17"/>
        <v>0.36000000000000015</v>
      </c>
      <c r="B68" s="5">
        <f t="shared" si="27"/>
        <v>0</v>
      </c>
      <c r="C68" s="5">
        <f t="shared" si="28"/>
        <v>47.091895920228033</v>
      </c>
      <c r="D68" s="5">
        <f t="shared" si="29"/>
        <v>26.228790284610618</v>
      </c>
      <c r="E68" s="2">
        <f t="shared" si="21"/>
        <v>47.091895920228033</v>
      </c>
      <c r="F68" s="2">
        <f t="shared" si="22"/>
        <v>0</v>
      </c>
      <c r="G68" s="3">
        <f t="shared" si="30"/>
        <v>0</v>
      </c>
      <c r="H68" s="3">
        <f t="shared" si="31"/>
        <v>117.22592074669187</v>
      </c>
      <c r="I68" s="3">
        <f t="shared" si="32"/>
        <v>59.345141079561124</v>
      </c>
      <c r="J68" s="2">
        <f t="shared" si="0"/>
        <v>131.39163696621904</v>
      </c>
      <c r="K68" s="2">
        <f t="shared" si="33"/>
        <v>131.39163696621904</v>
      </c>
      <c r="L68" s="2">
        <f t="shared" si="2"/>
        <v>89.564851374382428</v>
      </c>
      <c r="M68" s="5">
        <f t="shared" si="3"/>
        <v>0.37301961312818477</v>
      </c>
      <c r="N68" s="4">
        <f t="shared" si="4"/>
        <v>0.23856402828785661</v>
      </c>
      <c r="O68" s="4">
        <f t="shared" si="5"/>
        <v>0.23446715891821621</v>
      </c>
      <c r="P68" s="4">
        <f t="shared" si="34"/>
        <v>0</v>
      </c>
      <c r="Q68" s="4">
        <f t="shared" si="35"/>
        <v>0</v>
      </c>
      <c r="R68" s="5">
        <f t="shared" si="36"/>
        <v>0</v>
      </c>
      <c r="S68" s="5">
        <f t="shared" si="37"/>
        <v>-30.84123770854799</v>
      </c>
      <c r="T68" s="5">
        <f t="shared" si="38"/>
        <v>-15.613249964033329</v>
      </c>
      <c r="U68" s="6">
        <f t="shared" si="39"/>
        <v>2470.1792821548261</v>
      </c>
      <c r="V68" s="5">
        <f t="shared" si="42"/>
        <v>0</v>
      </c>
      <c r="W68" s="5">
        <f t="shared" si="40"/>
        <v>-9.813946054597503</v>
      </c>
      <c r="X68" s="5">
        <f t="shared" si="41"/>
        <v>19.385729673575227</v>
      </c>
      <c r="Y68" s="5">
        <f t="shared" si="43"/>
        <v>0</v>
      </c>
      <c r="Z68" s="5">
        <f t="shared" si="43"/>
        <v>-40.655183763145494</v>
      </c>
      <c r="AA68" s="5">
        <f t="shared" si="16"/>
        <v>-28.401520290458102</v>
      </c>
      <c r="AB68">
        <v>0</v>
      </c>
    </row>
    <row r="69" spans="1:28" x14ac:dyDescent="0.2">
      <c r="A69">
        <f t="shared" si="17"/>
        <v>0.37000000000000016</v>
      </c>
      <c r="B69" s="5">
        <f t="shared" si="27"/>
        <v>0</v>
      </c>
      <c r="C69" s="5">
        <f t="shared" si="28"/>
        <v>48.262122368506795</v>
      </c>
      <c r="D69" s="5">
        <f t="shared" si="29"/>
        <v>26.820821619391708</v>
      </c>
      <c r="E69" s="2">
        <f t="shared" si="21"/>
        <v>48.262122368506795</v>
      </c>
      <c r="F69" s="2">
        <f t="shared" si="22"/>
        <v>0</v>
      </c>
      <c r="G69" s="3">
        <f t="shared" si="30"/>
        <v>0</v>
      </c>
      <c r="H69" s="3">
        <f t="shared" si="31"/>
        <v>116.81936890906042</v>
      </c>
      <c r="I69" s="3">
        <f t="shared" si="32"/>
        <v>59.06112587665654</v>
      </c>
      <c r="J69" s="2">
        <f t="shared" si="0"/>
        <v>130.9006552394961</v>
      </c>
      <c r="K69" s="2">
        <f t="shared" si="33"/>
        <v>130.9006552394961</v>
      </c>
      <c r="L69" s="2">
        <f t="shared" si="2"/>
        <v>89.230167170753987</v>
      </c>
      <c r="M69" s="5">
        <f t="shared" si="3"/>
        <v>0.37300103544918017</v>
      </c>
      <c r="N69" s="4">
        <f t="shared" si="4"/>
        <v>0.23939723534559496</v>
      </c>
      <c r="O69" s="4">
        <f t="shared" si="5"/>
        <v>0.23488539106311615</v>
      </c>
      <c r="P69" s="4">
        <f t="shared" si="34"/>
        <v>0</v>
      </c>
      <c r="Q69" s="4">
        <f t="shared" si="35"/>
        <v>0</v>
      </c>
      <c r="R69" s="5">
        <f t="shared" si="36"/>
        <v>0</v>
      </c>
      <c r="S69" s="5">
        <f t="shared" si="37"/>
        <v>-30.617904842137275</v>
      </c>
      <c r="T69" s="5">
        <f t="shared" si="38"/>
        <v>-15.479692698636972</v>
      </c>
      <c r="U69" s="6">
        <f t="shared" si="39"/>
        <v>2469.3560262777105</v>
      </c>
      <c r="V69" s="5">
        <f t="shared" si="42"/>
        <v>0</v>
      </c>
      <c r="W69" s="5">
        <f t="shared" si="40"/>
        <v>-9.7478380151885453</v>
      </c>
      <c r="X69" s="5">
        <f t="shared" si="41"/>
        <v>19.280639646799397</v>
      </c>
      <c r="Y69" s="5">
        <f t="shared" si="43"/>
        <v>0</v>
      </c>
      <c r="Z69" s="5">
        <f t="shared" si="43"/>
        <v>-40.36574285732582</v>
      </c>
      <c r="AA69" s="5">
        <f t="shared" si="16"/>
        <v>-28.373053051837573</v>
      </c>
      <c r="AB69">
        <f t="shared" ref="AB69:AB132" si="44">IF(($D69-height)*($D70-height)&lt;0,1,0)</f>
        <v>0</v>
      </c>
    </row>
    <row r="70" spans="1:28" x14ac:dyDescent="0.2">
      <c r="A70">
        <f t="shared" si="17"/>
        <v>0.38000000000000017</v>
      </c>
      <c r="B70" s="5">
        <f t="shared" si="27"/>
        <v>0</v>
      </c>
      <c r="C70" s="5">
        <f t="shared" si="28"/>
        <v>49.428297770454535</v>
      </c>
      <c r="D70" s="5">
        <f t="shared" si="29"/>
        <v>27.41001422550568</v>
      </c>
      <c r="E70" s="2">
        <f t="shared" si="21"/>
        <v>49.428297770454535</v>
      </c>
      <c r="F70" s="2">
        <f t="shared" si="22"/>
        <v>0</v>
      </c>
      <c r="G70" s="3">
        <f t="shared" si="30"/>
        <v>0</v>
      </c>
      <c r="H70" s="3">
        <f t="shared" si="31"/>
        <v>116.41571148048716</v>
      </c>
      <c r="I70" s="3">
        <f t="shared" si="32"/>
        <v>58.777395346138164</v>
      </c>
      <c r="J70" s="2">
        <f t="shared" si="0"/>
        <v>130.41242304007795</v>
      </c>
      <c r="K70" s="2">
        <f t="shared" si="33"/>
        <v>130.41242304007795</v>
      </c>
      <c r="L70" s="2">
        <f t="shared" si="2"/>
        <v>88.897357218867043</v>
      </c>
      <c r="M70" s="5">
        <f t="shared" si="3"/>
        <v>0.37298260646825687</v>
      </c>
      <c r="N70" s="4">
        <f t="shared" si="4"/>
        <v>0.24023214621200123</v>
      </c>
      <c r="O70" s="4">
        <f t="shared" si="5"/>
        <v>0.23530305209799413</v>
      </c>
      <c r="P70" s="4">
        <f t="shared" si="34"/>
        <v>0</v>
      </c>
      <c r="Q70" s="4">
        <f t="shared" si="35"/>
        <v>0</v>
      </c>
      <c r="R70" s="5">
        <f t="shared" si="36"/>
        <v>0</v>
      </c>
      <c r="S70" s="5">
        <f t="shared" si="37"/>
        <v>-30.396802080884594</v>
      </c>
      <c r="T70" s="5">
        <f t="shared" si="38"/>
        <v>-15.347111059540573</v>
      </c>
      <c r="U70" s="6">
        <f t="shared" si="39"/>
        <v>2468.5330447734891</v>
      </c>
      <c r="V70" s="5">
        <f t="shared" si="42"/>
        <v>0</v>
      </c>
      <c r="W70" s="5">
        <f t="shared" si="40"/>
        <v>-9.6820120042356841</v>
      </c>
      <c r="X70" s="5">
        <f t="shared" si="41"/>
        <v>19.176391015594241</v>
      </c>
      <c r="Y70" s="5">
        <f t="shared" si="43"/>
        <v>0</v>
      </c>
      <c r="Z70" s="5">
        <f t="shared" si="43"/>
        <v>-40.078814085120278</v>
      </c>
      <c r="AA70" s="5">
        <f t="shared" si="16"/>
        <v>-28.344720043946332</v>
      </c>
      <c r="AB70">
        <f t="shared" si="44"/>
        <v>0</v>
      </c>
    </row>
    <row r="71" spans="1:28" x14ac:dyDescent="0.2">
      <c r="A71">
        <f t="shared" si="17"/>
        <v>0.39000000000000018</v>
      </c>
      <c r="B71" s="5">
        <f t="shared" si="27"/>
        <v>0</v>
      </c>
      <c r="C71" s="5">
        <f t="shared" si="28"/>
        <v>50.590450944555151</v>
      </c>
      <c r="D71" s="5">
        <f t="shared" si="29"/>
        <v>27.996370942964866</v>
      </c>
      <c r="E71" s="2">
        <f t="shared" si="21"/>
        <v>50.590450944555151</v>
      </c>
      <c r="F71" s="2">
        <f t="shared" si="22"/>
        <v>0</v>
      </c>
      <c r="G71" s="3">
        <f t="shared" si="30"/>
        <v>0</v>
      </c>
      <c r="H71" s="3">
        <f t="shared" si="31"/>
        <v>116.01492333963596</v>
      </c>
      <c r="I71" s="3">
        <f t="shared" si="32"/>
        <v>58.493948145698702</v>
      </c>
      <c r="J71" s="2">
        <f t="shared" si="0"/>
        <v>129.92691948619921</v>
      </c>
      <c r="K71" s="2">
        <f t="shared" si="33"/>
        <v>129.92691948619921</v>
      </c>
      <c r="L71" s="2">
        <f t="shared" si="2"/>
        <v>88.566407284389371</v>
      </c>
      <c r="M71" s="5">
        <f t="shared" si="3"/>
        <v>0.37296432485497755</v>
      </c>
      <c r="N71" s="4">
        <f t="shared" si="4"/>
        <v>0.24106876138910155</v>
      </c>
      <c r="O71" s="4">
        <f t="shared" si="5"/>
        <v>0.23572014083803985</v>
      </c>
      <c r="P71" s="4">
        <f t="shared" si="34"/>
        <v>0</v>
      </c>
      <c r="Q71" s="4">
        <f t="shared" si="35"/>
        <v>0</v>
      </c>
      <c r="R71" s="5">
        <f t="shared" si="36"/>
        <v>0</v>
      </c>
      <c r="S71" s="5">
        <f t="shared" si="37"/>
        <v>-30.177902190632441</v>
      </c>
      <c r="T71" s="5">
        <f t="shared" si="38"/>
        <v>-15.215496378143452</v>
      </c>
      <c r="U71" s="6">
        <f t="shared" si="39"/>
        <v>2467.7103375507186</v>
      </c>
      <c r="V71" s="5">
        <f t="shared" si="42"/>
        <v>0</v>
      </c>
      <c r="W71" s="5">
        <f t="shared" si="40"/>
        <v>-9.6164665362330926</v>
      </c>
      <c r="X71" s="5">
        <f t="shared" si="41"/>
        <v>19.072975296869156</v>
      </c>
      <c r="Y71" s="5">
        <f t="shared" si="43"/>
        <v>0</v>
      </c>
      <c r="Z71" s="5">
        <f t="shared" si="43"/>
        <v>-39.794368726865535</v>
      </c>
      <c r="AA71" s="5">
        <f t="shared" si="16"/>
        <v>-28.316521081274296</v>
      </c>
      <c r="AB71">
        <f t="shared" si="44"/>
        <v>0</v>
      </c>
    </row>
    <row r="72" spans="1:28" x14ac:dyDescent="0.2">
      <c r="A72">
        <f t="shared" si="17"/>
        <v>0.40000000000000019</v>
      </c>
      <c r="B72" s="5">
        <f t="shared" si="27"/>
        <v>0</v>
      </c>
      <c r="C72" s="5">
        <f t="shared" si="28"/>
        <v>51.74861045951517</v>
      </c>
      <c r="D72" s="5">
        <f t="shared" si="29"/>
        <v>28.57989459836779</v>
      </c>
      <c r="E72" s="2">
        <f t="shared" si="21"/>
        <v>51.74861045951517</v>
      </c>
      <c r="F72" s="2">
        <f t="shared" si="22"/>
        <v>0</v>
      </c>
      <c r="G72" s="3">
        <f t="shared" si="30"/>
        <v>0</v>
      </c>
      <c r="H72" s="3">
        <f t="shared" si="31"/>
        <v>115.61697965236731</v>
      </c>
      <c r="I72" s="3">
        <f t="shared" si="32"/>
        <v>58.210782934885962</v>
      </c>
      <c r="J72" s="2">
        <f t="shared" si="0"/>
        <v>129.44412398339418</v>
      </c>
      <c r="K72" s="2">
        <f t="shared" si="33"/>
        <v>129.44412398339418</v>
      </c>
      <c r="L72" s="2">
        <f t="shared" si="2"/>
        <v>88.237303328830379</v>
      </c>
      <c r="M72" s="5">
        <f t="shared" si="3"/>
        <v>0.37294618929285628</v>
      </c>
      <c r="N72" s="4">
        <f t="shared" si="4"/>
        <v>0.2419070812200822</v>
      </c>
      <c r="O72" s="4">
        <f t="shared" si="5"/>
        <v>0.2361366560379082</v>
      </c>
      <c r="P72" s="4">
        <f t="shared" si="34"/>
        <v>0</v>
      </c>
      <c r="Q72" s="4">
        <f t="shared" si="35"/>
        <v>0</v>
      </c>
      <c r="R72" s="5">
        <f t="shared" si="36"/>
        <v>0</v>
      </c>
      <c r="S72" s="5">
        <f t="shared" si="37"/>
        <v>-29.961178351998122</v>
      </c>
      <c r="T72" s="5">
        <f t="shared" si="38"/>
        <v>-15.084840088069681</v>
      </c>
      <c r="U72" s="6">
        <f t="shared" si="39"/>
        <v>2466.8879045179892</v>
      </c>
      <c r="V72" s="5">
        <f t="shared" si="42"/>
        <v>0</v>
      </c>
      <c r="W72" s="5">
        <f t="shared" si="40"/>
        <v>-9.5512001396700974</v>
      </c>
      <c r="X72" s="5">
        <f t="shared" si="41"/>
        <v>18.970384120054931</v>
      </c>
      <c r="Y72" s="5">
        <f t="shared" si="43"/>
        <v>0</v>
      </c>
      <c r="Z72" s="5">
        <f t="shared" si="43"/>
        <v>-39.512378491668215</v>
      </c>
      <c r="AA72" s="5">
        <f t="shared" si="16"/>
        <v>-28.288455968014752</v>
      </c>
      <c r="AB72">
        <f t="shared" si="44"/>
        <v>0</v>
      </c>
    </row>
    <row r="73" spans="1:28" x14ac:dyDescent="0.2">
      <c r="A73">
        <f t="shared" si="17"/>
        <v>0.4100000000000002</v>
      </c>
      <c r="B73" s="5">
        <f t="shared" si="27"/>
        <v>0</v>
      </c>
      <c r="C73" s="5">
        <f t="shared" si="28"/>
        <v>52.902804637114258</v>
      </c>
      <c r="D73" s="5">
        <f t="shared" si="29"/>
        <v>29.16058800491825</v>
      </c>
      <c r="E73" s="2">
        <f t="shared" si="21"/>
        <v>52.902804637114258</v>
      </c>
      <c r="F73" s="2">
        <f t="shared" si="22"/>
        <v>0</v>
      </c>
      <c r="G73" s="3">
        <f t="shared" si="30"/>
        <v>0</v>
      </c>
      <c r="H73" s="3">
        <f t="shared" si="31"/>
        <v>115.22185586745063</v>
      </c>
      <c r="I73" s="3">
        <f t="shared" si="32"/>
        <v>57.927898375205814</v>
      </c>
      <c r="J73" s="2">
        <f t="shared" si="0"/>
        <v>128.96401622044709</v>
      </c>
      <c r="K73" s="2">
        <f t="shared" si="33"/>
        <v>128.96401622044709</v>
      </c>
      <c r="L73" s="2">
        <f t="shared" si="2"/>
        <v>87.91003150678057</v>
      </c>
      <c r="M73" s="5">
        <f t="shared" si="3"/>
        <v>0.37292819847910919</v>
      </c>
      <c r="N73" s="4">
        <f t="shared" si="4"/>
        <v>0.24274710588641538</v>
      </c>
      <c r="O73" s="4">
        <f t="shared" si="5"/>
        <v>0.23655259639153153</v>
      </c>
      <c r="P73" s="4">
        <f t="shared" si="34"/>
        <v>0</v>
      </c>
      <c r="Q73" s="4">
        <f t="shared" si="35"/>
        <v>0</v>
      </c>
      <c r="R73" s="5">
        <f t="shared" si="36"/>
        <v>0</v>
      </c>
      <c r="S73" s="5">
        <f t="shared" si="37"/>
        <v>-29.746604152917584</v>
      </c>
      <c r="T73" s="5">
        <f t="shared" si="38"/>
        <v>-14.955133723587812</v>
      </c>
      <c r="U73" s="6">
        <f t="shared" si="39"/>
        <v>2466.0657455839182</v>
      </c>
      <c r="V73" s="5">
        <f t="shared" si="42"/>
        <v>0</v>
      </c>
      <c r="W73" s="5">
        <f t="shared" si="40"/>
        <v>-9.4862113568368969</v>
      </c>
      <c r="X73" s="5">
        <f t="shared" si="41"/>
        <v>18.868609225317002</v>
      </c>
      <c r="Y73" s="5">
        <f t="shared" si="43"/>
        <v>0</v>
      </c>
      <c r="Z73" s="5">
        <f t="shared" si="43"/>
        <v>-39.232815509754481</v>
      </c>
      <c r="AA73" s="5">
        <f t="shared" si="16"/>
        <v>-28.260524498270811</v>
      </c>
      <c r="AB73">
        <f t="shared" si="44"/>
        <v>0</v>
      </c>
    </row>
    <row r="74" spans="1:28" x14ac:dyDescent="0.2">
      <c r="A74">
        <f t="shared" si="17"/>
        <v>0.42000000000000021</v>
      </c>
      <c r="B74" s="5">
        <f t="shared" si="27"/>
        <v>0</v>
      </c>
      <c r="C74" s="5">
        <f t="shared" si="28"/>
        <v>54.053061555013272</v>
      </c>
      <c r="D74" s="5">
        <f t="shared" si="29"/>
        <v>29.738453962445394</v>
      </c>
      <c r="E74" s="2">
        <f t="shared" si="21"/>
        <v>54.053061555013272</v>
      </c>
      <c r="F74" s="2">
        <f t="shared" si="22"/>
        <v>0</v>
      </c>
      <c r="G74" s="3">
        <f t="shared" si="30"/>
        <v>0</v>
      </c>
      <c r="H74" s="3">
        <f t="shared" si="31"/>
        <v>114.82952771235308</v>
      </c>
      <c r="I74" s="3">
        <f t="shared" si="32"/>
        <v>57.645293130223109</v>
      </c>
      <c r="J74" s="2">
        <f t="shared" si="0"/>
        <v>128.48657616541664</v>
      </c>
      <c r="K74" s="2">
        <f t="shared" si="33"/>
        <v>128.48657616541664</v>
      </c>
      <c r="L74" s="2">
        <f t="shared" si="2"/>
        <v>87.584578163201513</v>
      </c>
      <c r="M74" s="5">
        <f t="shared" si="3"/>
        <v>0.37291035112441029</v>
      </c>
      <c r="N74" s="4">
        <f t="shared" si="4"/>
        <v>0.24358883540494869</v>
      </c>
      <c r="O74" s="4">
        <f t="shared" si="5"/>
        <v>0.23696796053193162</v>
      </c>
      <c r="P74" s="4">
        <f t="shared" si="34"/>
        <v>0</v>
      </c>
      <c r="Q74" s="4">
        <f t="shared" si="35"/>
        <v>0</v>
      </c>
      <c r="R74" s="5">
        <f t="shared" si="36"/>
        <v>0</v>
      </c>
      <c r="S74" s="5">
        <f t="shared" si="37"/>
        <v>-29.534153581346473</v>
      </c>
      <c r="T74" s="5">
        <f t="shared" si="38"/>
        <v>-14.826368918058302</v>
      </c>
      <c r="U74" s="6">
        <f t="shared" si="39"/>
        <v>2465.2438606571545</v>
      </c>
      <c r="V74" s="5">
        <f t="shared" si="42"/>
        <v>0</v>
      </c>
      <c r="W74" s="5">
        <f t="shared" si="40"/>
        <v>-9.4214987436327977</v>
      </c>
      <c r="X74" s="5">
        <f t="shared" si="41"/>
        <v>18.767642461803455</v>
      </c>
      <c r="Y74" s="5">
        <f t="shared" si="43"/>
        <v>0</v>
      </c>
      <c r="Z74" s="5">
        <f t="shared" si="43"/>
        <v>-38.955652324979269</v>
      </c>
      <c r="AA74" s="5">
        <f t="shared" si="16"/>
        <v>-28.232726456254845</v>
      </c>
      <c r="AB74">
        <f t="shared" si="44"/>
        <v>0</v>
      </c>
    </row>
    <row r="75" spans="1:28" x14ac:dyDescent="0.2">
      <c r="A75">
        <f t="shared" si="17"/>
        <v>0.43000000000000022</v>
      </c>
      <c r="B75" s="5">
        <f t="shared" si="27"/>
        <v>0</v>
      </c>
      <c r="C75" s="5">
        <f t="shared" si="28"/>
        <v>55.199409049520554</v>
      </c>
      <c r="D75" s="5">
        <f t="shared" si="29"/>
        <v>30.313495257424812</v>
      </c>
      <c r="E75" s="2">
        <f t="shared" si="21"/>
        <v>55.199409049520554</v>
      </c>
      <c r="F75" s="2">
        <f t="shared" si="22"/>
        <v>0</v>
      </c>
      <c r="G75" s="3">
        <f t="shared" si="30"/>
        <v>0</v>
      </c>
      <c r="H75" s="3">
        <f t="shared" si="31"/>
        <v>114.43997118910329</v>
      </c>
      <c r="I75" s="3">
        <f t="shared" si="32"/>
        <v>57.362965865660563</v>
      </c>
      <c r="J75" s="2">
        <f t="shared" si="0"/>
        <v>128.01178406173287</v>
      </c>
      <c r="K75" s="2">
        <f t="shared" si="33"/>
        <v>128.01178406173287</v>
      </c>
      <c r="L75" s="2">
        <f t="shared" si="2"/>
        <v>87.26092983076542</v>
      </c>
      <c r="M75" s="5">
        <f t="shared" si="3"/>
        <v>0.37289264595265126</v>
      </c>
      <c r="N75" s="4">
        <f t="shared" si="4"/>
        <v>0.24443226962495754</v>
      </c>
      <c r="O75" s="4">
        <f t="shared" si="5"/>
        <v>0.23738274703102996</v>
      </c>
      <c r="P75" s="4">
        <f t="shared" si="34"/>
        <v>0</v>
      </c>
      <c r="Q75" s="4">
        <f t="shared" si="35"/>
        <v>0</v>
      </c>
      <c r="R75" s="5">
        <f t="shared" si="36"/>
        <v>0</v>
      </c>
      <c r="S75" s="5">
        <f t="shared" si="37"/>
        <v>-29.323801018114402</v>
      </c>
      <c r="T75" s="5">
        <f t="shared" si="38"/>
        <v>-14.698537402407915</v>
      </c>
      <c r="U75" s="6">
        <f t="shared" si="39"/>
        <v>2464.4222496463785</v>
      </c>
      <c r="V75" s="5">
        <f t="shared" si="42"/>
        <v>0</v>
      </c>
      <c r="W75" s="5">
        <f t="shared" si="40"/>
        <v>-9.3570608693768023</v>
      </c>
      <c r="X75" s="5">
        <f t="shared" si="41"/>
        <v>18.66747578592685</v>
      </c>
      <c r="Y75" s="5">
        <f t="shared" si="43"/>
        <v>0</v>
      </c>
      <c r="Z75" s="5">
        <f t="shared" si="43"/>
        <v>-38.680861887491204</v>
      </c>
      <c r="AA75" s="5">
        <f t="shared" si="16"/>
        <v>-28.205061616481064</v>
      </c>
      <c r="AB75">
        <f t="shared" si="44"/>
        <v>0</v>
      </c>
    </row>
    <row r="76" spans="1:28" x14ac:dyDescent="0.2">
      <c r="A76">
        <f t="shared" si="17"/>
        <v>0.44000000000000022</v>
      </c>
      <c r="B76" s="5">
        <f t="shared" si="27"/>
        <v>0</v>
      </c>
      <c r="C76" s="5">
        <f t="shared" si="28"/>
        <v>56.341874718317214</v>
      </c>
      <c r="D76" s="5">
        <f t="shared" si="29"/>
        <v>30.885714663000595</v>
      </c>
      <c r="E76" s="2">
        <f t="shared" si="21"/>
        <v>56.341874718317214</v>
      </c>
      <c r="F76" s="2">
        <f t="shared" si="22"/>
        <v>0</v>
      </c>
      <c r="G76" s="3">
        <f t="shared" si="30"/>
        <v>0</v>
      </c>
      <c r="H76" s="3">
        <f t="shared" si="31"/>
        <v>114.05316257022838</v>
      </c>
      <c r="I76" s="3">
        <f t="shared" si="32"/>
        <v>57.080915249495753</v>
      </c>
      <c r="J76" s="2">
        <f t="shared" si="0"/>
        <v>127.53962042436484</v>
      </c>
      <c r="K76" s="2">
        <f t="shared" si="33"/>
        <v>127.53962042436484</v>
      </c>
      <c r="L76" s="2">
        <f t="shared" si="2"/>
        <v>86.939073227242559</v>
      </c>
      <c r="M76" s="5">
        <f t="shared" si="3"/>
        <v>0.37287508170070555</v>
      </c>
      <c r="N76" s="4">
        <f t="shared" si="4"/>
        <v>0.24527740822516086</v>
      </c>
      <c r="O76" s="4">
        <f t="shared" si="5"/>
        <v>0.23779695439945706</v>
      </c>
      <c r="P76" s="4">
        <f t="shared" si="34"/>
        <v>0</v>
      </c>
      <c r="Q76" s="4">
        <f t="shared" si="35"/>
        <v>0</v>
      </c>
      <c r="R76" s="5">
        <f t="shared" si="36"/>
        <v>0</v>
      </c>
      <c r="S76" s="5">
        <f t="shared" si="37"/>
        <v>-29.115521229928909</v>
      </c>
      <c r="T76" s="5">
        <f t="shared" si="38"/>
        <v>-14.571631003630648</v>
      </c>
      <c r="U76" s="6">
        <f t="shared" si="39"/>
        <v>2463.6009124602992</v>
      </c>
      <c r="V76" s="5">
        <f t="shared" si="42"/>
        <v>0</v>
      </c>
      <c r="W76" s="5">
        <f t="shared" si="40"/>
        <v>-9.2928963166205474</v>
      </c>
      <c r="X76" s="5">
        <f t="shared" si="41"/>
        <v>18.568101259679128</v>
      </c>
      <c r="Y76" s="5">
        <f t="shared" si="43"/>
        <v>0</v>
      </c>
      <c r="Z76" s="5">
        <f t="shared" si="43"/>
        <v>-38.408417546549458</v>
      </c>
      <c r="AA76" s="5">
        <f t="shared" si="16"/>
        <v>-28.177529743951517</v>
      </c>
      <c r="AB76">
        <f t="shared" si="44"/>
        <v>0</v>
      </c>
    </row>
    <row r="77" spans="1:28" x14ac:dyDescent="0.2">
      <c r="A77">
        <f t="shared" si="17"/>
        <v>0.45000000000000023</v>
      </c>
      <c r="B77" s="5">
        <f t="shared" si="27"/>
        <v>0</v>
      </c>
      <c r="C77" s="5">
        <f t="shared" si="28"/>
        <v>57.480485923142169</v>
      </c>
      <c r="D77" s="5">
        <f t="shared" si="29"/>
        <v>31.455114939008354</v>
      </c>
      <c r="E77" s="2">
        <f t="shared" si="21"/>
        <v>57.480485923142169</v>
      </c>
      <c r="F77" s="2">
        <f t="shared" si="22"/>
        <v>0</v>
      </c>
      <c r="G77" s="3">
        <f t="shared" si="30"/>
        <v>0</v>
      </c>
      <c r="H77" s="3">
        <f t="shared" si="31"/>
        <v>113.66907839476289</v>
      </c>
      <c r="I77" s="3">
        <f t="shared" si="32"/>
        <v>56.799139952056237</v>
      </c>
      <c r="J77" s="2">
        <f t="shared" si="0"/>
        <v>127.07006603605754</v>
      </c>
      <c r="K77" s="2">
        <f t="shared" si="33"/>
        <v>127.07006603605754</v>
      </c>
      <c r="L77" s="2">
        <f t="shared" si="2"/>
        <v>86.618995252936287</v>
      </c>
      <c r="M77" s="5">
        <f t="shared" si="3"/>
        <v>0.37285765711819652</v>
      </c>
      <c r="N77" s="4">
        <f t="shared" si="4"/>
        <v>0.24612425071070046</v>
      </c>
      <c r="O77" s="4">
        <f t="shared" si="5"/>
        <v>0.23821058108636139</v>
      </c>
      <c r="P77" s="4">
        <f t="shared" si="34"/>
        <v>0</v>
      </c>
      <c r="Q77" s="4">
        <f t="shared" si="35"/>
        <v>0</v>
      </c>
      <c r="R77" s="5">
        <f t="shared" si="36"/>
        <v>0</v>
      </c>
      <c r="S77" s="5">
        <f t="shared" si="37"/>
        <v>-28.909289362525339</v>
      </c>
      <c r="T77" s="5">
        <f t="shared" si="38"/>
        <v>-14.445641643314499</v>
      </c>
      <c r="U77" s="6">
        <f t="shared" si="39"/>
        <v>2462.7798490076566</v>
      </c>
      <c r="V77" s="5">
        <f t="shared" si="42"/>
        <v>0</v>
      </c>
      <c r="W77" s="5">
        <f t="shared" si="40"/>
        <v>-9.2290036809635652</v>
      </c>
      <c r="X77" s="5">
        <f t="shared" si="41"/>
        <v>18.469511048978923</v>
      </c>
      <c r="Y77" s="5">
        <f t="shared" si="43"/>
        <v>0</v>
      </c>
      <c r="Z77" s="5">
        <f t="shared" si="43"/>
        <v>-38.1382930434889</v>
      </c>
      <c r="AA77" s="5">
        <f t="shared" si="16"/>
        <v>-28.150130594335575</v>
      </c>
      <c r="AB77">
        <f t="shared" si="44"/>
        <v>0</v>
      </c>
    </row>
    <row r="78" spans="1:28" x14ac:dyDescent="0.2">
      <c r="A78">
        <f t="shared" si="17"/>
        <v>0.46000000000000024</v>
      </c>
      <c r="B78" s="5">
        <f t="shared" si="27"/>
        <v>0</v>
      </c>
      <c r="C78" s="5">
        <f t="shared" si="28"/>
        <v>58.615269792437623</v>
      </c>
      <c r="D78" s="5">
        <f t="shared" si="29"/>
        <v>32.021698831999203</v>
      </c>
      <c r="E78" s="2">
        <f t="shared" si="21"/>
        <v>58.615269792437623</v>
      </c>
      <c r="F78" s="2">
        <f t="shared" si="22"/>
        <v>0</v>
      </c>
      <c r="G78" s="3">
        <f t="shared" si="30"/>
        <v>0</v>
      </c>
      <c r="H78" s="3">
        <f t="shared" si="31"/>
        <v>113.287695464328</v>
      </c>
      <c r="I78" s="3">
        <f t="shared" si="32"/>
        <v>56.517638646112879</v>
      </c>
      <c r="J78" s="2">
        <f t="shared" si="0"/>
        <v>126.60310194363689</v>
      </c>
      <c r="K78" s="2">
        <f t="shared" si="33"/>
        <v>126.60310194363689</v>
      </c>
      <c r="L78" s="2">
        <f t="shared" si="2"/>
        <v>86.300682988164198</v>
      </c>
      <c r="M78" s="5">
        <f t="shared" si="3"/>
        <v>0.37284037096726952</v>
      </c>
      <c r="N78" s="4">
        <f t="shared" si="4"/>
        <v>0.24697279641008238</v>
      </c>
      <c r="O78" s="4">
        <f t="shared" si="5"/>
        <v>0.23862362547921687</v>
      </c>
      <c r="P78" s="4">
        <f t="shared" si="34"/>
        <v>0</v>
      </c>
      <c r="Q78" s="4">
        <f t="shared" si="35"/>
        <v>0</v>
      </c>
      <c r="R78" s="5">
        <f t="shared" si="36"/>
        <v>0</v>
      </c>
      <c r="S78" s="5">
        <f t="shared" si="37"/>
        <v>-28.705080933959337</v>
      </c>
      <c r="T78" s="5">
        <f t="shared" si="38"/>
        <v>-14.320561336193668</v>
      </c>
      <c r="U78" s="6">
        <f t="shared" si="39"/>
        <v>2461.9590591972224</v>
      </c>
      <c r="V78" s="5">
        <f t="shared" si="42"/>
        <v>0</v>
      </c>
      <c r="W78" s="5">
        <f t="shared" si="40"/>
        <v>-9.1653815708707622</v>
      </c>
      <c r="X78" s="5">
        <f t="shared" si="41"/>
        <v>18.371697422050453</v>
      </c>
      <c r="Y78" s="5">
        <f t="shared" si="43"/>
        <v>0</v>
      </c>
      <c r="Z78" s="5">
        <f t="shared" si="43"/>
        <v>-37.870462504830101</v>
      </c>
      <c r="AA78" s="5">
        <f t="shared" si="16"/>
        <v>-28.122863914143217</v>
      </c>
      <c r="AB78">
        <f t="shared" si="44"/>
        <v>0</v>
      </c>
    </row>
    <row r="79" spans="1:28" x14ac:dyDescent="0.2">
      <c r="A79">
        <f t="shared" si="17"/>
        <v>0.47000000000000025</v>
      </c>
      <c r="B79" s="5">
        <f t="shared" si="27"/>
        <v>0</v>
      </c>
      <c r="C79" s="5">
        <f t="shared" si="28"/>
        <v>59.746253223955662</v>
      </c>
      <c r="D79" s="5">
        <f t="shared" si="29"/>
        <v>32.585469075264619</v>
      </c>
      <c r="E79" s="2">
        <f t="shared" si="21"/>
        <v>59.746253223955662</v>
      </c>
      <c r="F79" s="2">
        <f t="shared" si="22"/>
        <v>0</v>
      </c>
      <c r="G79" s="3">
        <f t="shared" si="30"/>
        <v>0</v>
      </c>
      <c r="H79" s="3">
        <f t="shared" si="31"/>
        <v>112.9089908392797</v>
      </c>
      <c r="I79" s="3">
        <f t="shared" si="32"/>
        <v>56.236410006971447</v>
      </c>
      <c r="J79" s="2">
        <f t="shared" si="0"/>
        <v>126.13870945438099</v>
      </c>
      <c r="K79" s="2">
        <f t="shared" si="33"/>
        <v>126.13870945438099</v>
      </c>
      <c r="L79" s="2">
        <f t="shared" si="2"/>
        <v>85.984123690784585</v>
      </c>
      <c r="M79" s="5">
        <f t="shared" si="3"/>
        <v>0.37282322202236834</v>
      </c>
      <c r="N79" s="4">
        <f t="shared" si="4"/>
        <v>0.24782304447208159</v>
      </c>
      <c r="O79" s="4">
        <f t="shared" si="5"/>
        <v>0.23903608590362985</v>
      </c>
      <c r="P79" s="4">
        <f t="shared" si="34"/>
        <v>0</v>
      </c>
      <c r="Q79" s="4">
        <f t="shared" si="35"/>
        <v>0</v>
      </c>
      <c r="R79" s="5">
        <f t="shared" si="36"/>
        <v>0</v>
      </c>
      <c r="S79" s="5">
        <f t="shared" si="37"/>
        <v>-28.502871828038614</v>
      </c>
      <c r="T79" s="5">
        <f t="shared" si="38"/>
        <v>-14.196382188725627</v>
      </c>
      <c r="U79" s="6">
        <f t="shared" si="39"/>
        <v>2461.1385429377974</v>
      </c>
      <c r="V79" s="5">
        <f t="shared" si="42"/>
        <v>0</v>
      </c>
      <c r="W79" s="5">
        <f t="shared" si="40"/>
        <v>-9.1020286074921106</v>
      </c>
      <c r="X79" s="5">
        <f t="shared" si="41"/>
        <v>18.274652747833439</v>
      </c>
      <c r="Y79" s="5">
        <f t="shared" si="43"/>
        <v>0</v>
      </c>
      <c r="Z79" s="5">
        <f t="shared" si="43"/>
        <v>-37.604900435530723</v>
      </c>
      <c r="AA79" s="5">
        <f t="shared" si="16"/>
        <v>-28.095729440892185</v>
      </c>
      <c r="AB79">
        <f t="shared" si="44"/>
        <v>0</v>
      </c>
    </row>
    <row r="80" spans="1:28" x14ac:dyDescent="0.2">
      <c r="A80">
        <f t="shared" si="17"/>
        <v>0.48000000000000026</v>
      </c>
      <c r="B80" s="5">
        <f t="shared" si="27"/>
        <v>0</v>
      </c>
      <c r="C80" s="5">
        <f t="shared" si="28"/>
        <v>60.873462887326689</v>
      </c>
      <c r="D80" s="5">
        <f t="shared" si="29"/>
        <v>33.14642838886229</v>
      </c>
      <c r="E80" s="2">
        <f t="shared" si="21"/>
        <v>60.873462887326689</v>
      </c>
      <c r="F80" s="2">
        <f t="shared" si="22"/>
        <v>0</v>
      </c>
      <c r="G80" s="3">
        <f t="shared" si="30"/>
        <v>0</v>
      </c>
      <c r="H80" s="3">
        <f t="shared" si="31"/>
        <v>112.53294183492439</v>
      </c>
      <c r="I80" s="3">
        <f t="shared" si="32"/>
        <v>55.955452712562526</v>
      </c>
      <c r="J80" s="2">
        <f t="shared" si="0"/>
        <v>125.67687013245634</v>
      </c>
      <c r="K80" s="2">
        <f t="shared" si="33"/>
        <v>125.67687013245634</v>
      </c>
      <c r="L80" s="2">
        <f t="shared" si="2"/>
        <v>85.669304793767097</v>
      </c>
      <c r="M80" s="5">
        <f t="shared" si="3"/>
        <v>0.37280620907001466</v>
      </c>
      <c r="N80" s="4">
        <f t="shared" si="4"/>
        <v>0.24867499386260922</v>
      </c>
      <c r="O80" s="4">
        <f t="shared" si="5"/>
        <v>0.23944796062314519</v>
      </c>
      <c r="P80" s="4">
        <f t="shared" si="34"/>
        <v>0</v>
      </c>
      <c r="Q80" s="4">
        <f t="shared" si="35"/>
        <v>0</v>
      </c>
      <c r="R80" s="5">
        <f t="shared" si="36"/>
        <v>0</v>
      </c>
      <c r="S80" s="5">
        <f t="shared" si="37"/>
        <v>-28.302638287890353</v>
      </c>
      <c r="T80" s="5">
        <f t="shared" si="38"/>
        <v>-14.073096397692465</v>
      </c>
      <c r="U80" s="6">
        <f t="shared" si="39"/>
        <v>2460.3183001382126</v>
      </c>
      <c r="V80" s="5">
        <f t="shared" si="42"/>
        <v>0</v>
      </c>
      <c r="W80" s="5">
        <f t="shared" si="40"/>
        <v>-9.0389434244844704</v>
      </c>
      <c r="X80" s="5">
        <f t="shared" si="41"/>
        <v>18.178369494423141</v>
      </c>
      <c r="Y80" s="5">
        <f t="shared" si="43"/>
        <v>0</v>
      </c>
      <c r="Z80" s="5">
        <f t="shared" si="43"/>
        <v>-37.341581712374825</v>
      </c>
      <c r="AA80" s="5">
        <f t="shared" si="16"/>
        <v>-28.068726903269322</v>
      </c>
      <c r="AB80">
        <f t="shared" si="44"/>
        <v>0</v>
      </c>
    </row>
    <row r="81" spans="1:28" x14ac:dyDescent="0.2">
      <c r="A81">
        <f t="shared" si="17"/>
        <v>0.49000000000000027</v>
      </c>
      <c r="B81" s="5">
        <f t="shared" si="27"/>
        <v>0</v>
      </c>
      <c r="C81" s="5">
        <f t="shared" si="28"/>
        <v>61.996925226590314</v>
      </c>
      <c r="D81" s="5">
        <f t="shared" si="29"/>
        <v>33.704579479642753</v>
      </c>
      <c r="E81" s="2">
        <f t="shared" si="21"/>
        <v>61.996925226590314</v>
      </c>
      <c r="F81" s="2">
        <f t="shared" si="22"/>
        <v>0</v>
      </c>
      <c r="G81" s="3">
        <f t="shared" si="30"/>
        <v>0</v>
      </c>
      <c r="H81" s="3">
        <f t="shared" si="31"/>
        <v>112.15952601780064</v>
      </c>
      <c r="I81" s="3">
        <f t="shared" si="32"/>
        <v>55.674765443529836</v>
      </c>
      <c r="J81" s="2">
        <f t="shared" si="0"/>
        <v>125.21756579541771</v>
      </c>
      <c r="K81" s="2">
        <f t="shared" si="33"/>
        <v>125.21756579541771</v>
      </c>
      <c r="L81" s="2">
        <f t="shared" si="2"/>
        <v>85.356213902806886</v>
      </c>
      <c r="M81" s="5">
        <f t="shared" si="3"/>
        <v>0.37278933090859201</v>
      </c>
      <c r="N81" s="4">
        <f t="shared" si="4"/>
        <v>0.24952864336154248</v>
      </c>
      <c r="O81" s="4">
        <f t="shared" si="5"/>
        <v>0.23985924783905241</v>
      </c>
      <c r="P81" s="4">
        <f t="shared" si="34"/>
        <v>0</v>
      </c>
      <c r="Q81" s="4">
        <f t="shared" si="35"/>
        <v>0</v>
      </c>
      <c r="R81" s="5">
        <f t="shared" si="36"/>
        <v>0</v>
      </c>
      <c r="S81" s="5">
        <f t="shared" si="37"/>
        <v>-28.104356909661416</v>
      </c>
      <c r="T81" s="5">
        <f t="shared" si="38"/>
        <v>-13.950696248826112</v>
      </c>
      <c r="U81" s="6">
        <f t="shared" si="39"/>
        <v>2459.4983307073312</v>
      </c>
      <c r="V81" s="5">
        <f t="shared" si="42"/>
        <v>0</v>
      </c>
      <c r="W81" s="5">
        <f t="shared" si="40"/>
        <v>-8.9761246678355473</v>
      </c>
      <c r="X81" s="5">
        <f t="shared" si="41"/>
        <v>18.082840227540146</v>
      </c>
      <c r="Y81" s="5">
        <f t="shared" si="43"/>
        <v>0</v>
      </c>
      <c r="Z81" s="5">
        <f t="shared" si="43"/>
        <v>-37.080481577496961</v>
      </c>
      <c r="AA81" s="5">
        <f t="shared" si="16"/>
        <v>-28.041856021285966</v>
      </c>
      <c r="AB81">
        <f t="shared" si="44"/>
        <v>0</v>
      </c>
    </row>
    <row r="82" spans="1:28" x14ac:dyDescent="0.2">
      <c r="A82">
        <f t="shared" si="17"/>
        <v>0.50000000000000022</v>
      </c>
      <c r="B82" s="5">
        <f t="shared" si="27"/>
        <v>0</v>
      </c>
      <c r="C82" s="5">
        <f t="shared" si="28"/>
        <v>63.116666462689444</v>
      </c>
      <c r="D82" s="5">
        <f t="shared" si="29"/>
        <v>34.259925041276986</v>
      </c>
      <c r="E82" s="2">
        <f t="shared" si="21"/>
        <v>63.116666462689444</v>
      </c>
      <c r="F82" s="2">
        <f t="shared" si="22"/>
        <v>0</v>
      </c>
      <c r="G82" s="3">
        <f t="shared" si="30"/>
        <v>0</v>
      </c>
      <c r="H82" s="3">
        <f t="shared" si="31"/>
        <v>111.78872120202567</v>
      </c>
      <c r="I82" s="3">
        <f t="shared" si="32"/>
        <v>55.394346883316977</v>
      </c>
      <c r="J82" s="2">
        <f t="shared" si="0"/>
        <v>124.76077851077025</v>
      </c>
      <c r="K82" s="2">
        <f t="shared" si="33"/>
        <v>124.76077851077025</v>
      </c>
      <c r="L82" s="2">
        <f t="shared" si="2"/>
        <v>85.044838793981086</v>
      </c>
      <c r="M82" s="5">
        <f t="shared" si="3"/>
        <v>0.37277258634813315</v>
      </c>
      <c r="N82" s="4">
        <f t="shared" si="4"/>
        <v>0.25038399155951696</v>
      </c>
      <c r="O82" s="4">
        <f t="shared" si="5"/>
        <v>0.24026994569019045</v>
      </c>
      <c r="P82" s="4">
        <f t="shared" si="34"/>
        <v>0</v>
      </c>
      <c r="Q82" s="4">
        <f t="shared" si="35"/>
        <v>0</v>
      </c>
      <c r="R82" s="5">
        <f t="shared" si="36"/>
        <v>0</v>
      </c>
      <c r="S82" s="5">
        <f t="shared" si="37"/>
        <v>-27.908004636348043</v>
      </c>
      <c r="T82" s="5">
        <f t="shared" si="38"/>
        <v>-13.829174115456906</v>
      </c>
      <c r="U82" s="6">
        <f t="shared" si="39"/>
        <v>2458.6786345540436</v>
      </c>
      <c r="V82" s="5">
        <f t="shared" si="42"/>
        <v>0</v>
      </c>
      <c r="W82" s="5">
        <f t="shared" si="40"/>
        <v>-8.9135709956898737</v>
      </c>
      <c r="X82" s="5">
        <f t="shared" si="41"/>
        <v>17.988057609028925</v>
      </c>
      <c r="Y82" s="5">
        <f t="shared" si="43"/>
        <v>0</v>
      </c>
      <c r="Z82" s="5">
        <f t="shared" si="43"/>
        <v>-36.82157563203792</v>
      </c>
      <c r="AA82" s="5">
        <f t="shared" si="16"/>
        <v>-28.015116506427979</v>
      </c>
      <c r="AB82">
        <f t="shared" si="44"/>
        <v>0</v>
      </c>
    </row>
    <row r="83" spans="1:28" x14ac:dyDescent="0.2">
      <c r="A83">
        <f t="shared" si="17"/>
        <v>0.51000000000000023</v>
      </c>
      <c r="B83" s="5">
        <f t="shared" si="27"/>
        <v>0</v>
      </c>
      <c r="C83" s="5">
        <f t="shared" si="28"/>
        <v>64.232712595928106</v>
      </c>
      <c r="D83" s="5">
        <f t="shared" si="29"/>
        <v>34.812467754284832</v>
      </c>
      <c r="E83" s="2">
        <f t="shared" si="21"/>
        <v>64.232712595928106</v>
      </c>
      <c r="F83" s="2">
        <f t="shared" si="22"/>
        <v>0</v>
      </c>
      <c r="G83" s="3">
        <f t="shared" si="30"/>
        <v>0</v>
      </c>
      <c r="H83" s="3">
        <f t="shared" si="31"/>
        <v>111.42050544570529</v>
      </c>
      <c r="I83" s="3">
        <f t="shared" si="32"/>
        <v>55.114195718252695</v>
      </c>
      <c r="J83" s="2">
        <f t="shared" si="0"/>
        <v>124.30649059259257</v>
      </c>
      <c r="K83" s="2">
        <f t="shared" si="33"/>
        <v>124.30649059259257</v>
      </c>
      <c r="L83" s="2">
        <f t="shared" si="2"/>
        <v>84.735167411446866</v>
      </c>
      <c r="M83" s="5">
        <f t="shared" si="3"/>
        <v>0.37275597421011114</v>
      </c>
      <c r="N83" s="4">
        <f t="shared" si="4"/>
        <v>0.25124103685468113</v>
      </c>
      <c r="O83" s="4">
        <f t="shared" si="5"/>
        <v>0.24068005225275257</v>
      </c>
      <c r="P83" s="4">
        <f t="shared" si="34"/>
        <v>0</v>
      </c>
      <c r="Q83" s="4">
        <f t="shared" si="35"/>
        <v>0</v>
      </c>
      <c r="R83" s="5">
        <f t="shared" si="36"/>
        <v>0</v>
      </c>
      <c r="S83" s="5">
        <f t="shared" si="37"/>
        <v>-27.713558751752046</v>
      </c>
      <c r="T83" s="5">
        <f t="shared" si="38"/>
        <v>-13.708522457185024</v>
      </c>
      <c r="U83" s="6">
        <f t="shared" si="39"/>
        <v>2457.8592115872739</v>
      </c>
      <c r="V83" s="5">
        <f t="shared" si="42"/>
        <v>0</v>
      </c>
      <c r="W83" s="5">
        <f t="shared" si="40"/>
        <v>-8.8512810781768199</v>
      </c>
      <c r="X83" s="5">
        <f t="shared" si="41"/>
        <v>17.89401439538479</v>
      </c>
      <c r="Y83" s="5">
        <f t="shared" si="43"/>
        <v>0</v>
      </c>
      <c r="Z83" s="5">
        <f t="shared" si="43"/>
        <v>-36.564839829928864</v>
      </c>
      <c r="AA83" s="5">
        <f t="shared" si="16"/>
        <v>-27.988508061800232</v>
      </c>
      <c r="AB83">
        <f t="shared" si="44"/>
        <v>0</v>
      </c>
    </row>
    <row r="84" spans="1:28" x14ac:dyDescent="0.2">
      <c r="A84">
        <f t="shared" si="17"/>
        <v>0.52000000000000024</v>
      </c>
      <c r="B84" s="5">
        <f t="shared" si="27"/>
        <v>0</v>
      </c>
      <c r="C84" s="5">
        <f t="shared" si="28"/>
        <v>65.345089408393676</v>
      </c>
      <c r="D84" s="5">
        <f t="shared" si="29"/>
        <v>35.362210286064268</v>
      </c>
      <c r="E84" s="2">
        <f t="shared" si="21"/>
        <v>65.345089408393676</v>
      </c>
      <c r="F84" s="2">
        <f t="shared" si="22"/>
        <v>0</v>
      </c>
      <c r="G84" s="3">
        <f t="shared" si="30"/>
        <v>0</v>
      </c>
      <c r="H84" s="3">
        <f t="shared" si="31"/>
        <v>111.054857047406</v>
      </c>
      <c r="I84" s="3">
        <f t="shared" si="32"/>
        <v>54.834310637634694</v>
      </c>
      <c r="J84" s="2">
        <f t="shared" si="0"/>
        <v>123.85468459821938</v>
      </c>
      <c r="K84" s="2">
        <f t="shared" si="33"/>
        <v>123.85468459821938</v>
      </c>
      <c r="L84" s="2">
        <f t="shared" si="2"/>
        <v>84.427187865180215</v>
      </c>
      <c r="M84" s="5">
        <f t="shared" si="3"/>
        <v>0.3727394933272335</v>
      </c>
      <c r="N84" s="4">
        <f t="shared" si="4"/>
        <v>0.25209977744941364</v>
      </c>
      <c r="O84" s="4">
        <f t="shared" si="5"/>
        <v>0.24108956554009081</v>
      </c>
      <c r="P84" s="4">
        <f t="shared" si="34"/>
        <v>0</v>
      </c>
      <c r="Q84" s="4">
        <f t="shared" si="35"/>
        <v>0</v>
      </c>
      <c r="R84" s="5">
        <f t="shared" si="36"/>
        <v>0</v>
      </c>
      <c r="S84" s="5">
        <f t="shared" si="37"/>
        <v>-27.520996874560442</v>
      </c>
      <c r="T84" s="5">
        <f t="shared" si="38"/>
        <v>-13.588733818574303</v>
      </c>
      <c r="U84" s="6">
        <f t="shared" si="39"/>
        <v>2457.0400617159748</v>
      </c>
      <c r="V84" s="5">
        <f t="shared" si="42"/>
        <v>0</v>
      </c>
      <c r="W84" s="5">
        <f t="shared" si="40"/>
        <v>-8.7892535972405792</v>
      </c>
      <c r="X84" s="5">
        <f t="shared" si="41"/>
        <v>17.800703436308495</v>
      </c>
      <c r="Y84" s="5">
        <f t="shared" si="43"/>
        <v>0</v>
      </c>
      <c r="Z84" s="5">
        <f t="shared" si="43"/>
        <v>-36.31025047180102</v>
      </c>
      <c r="AA84" s="5">
        <f t="shared" si="16"/>
        <v>-27.962030382265809</v>
      </c>
      <c r="AB84">
        <f t="shared" si="44"/>
        <v>0</v>
      </c>
    </row>
    <row r="85" spans="1:28" x14ac:dyDescent="0.2">
      <c r="A85">
        <f t="shared" si="17"/>
        <v>0.53000000000000025</v>
      </c>
      <c r="B85" s="5">
        <f t="shared" si="27"/>
        <v>0</v>
      </c>
      <c r="C85" s="5">
        <f t="shared" si="28"/>
        <v>66.45382246634415</v>
      </c>
      <c r="D85" s="5">
        <f t="shared" si="29"/>
        <v>35.909155290921504</v>
      </c>
      <c r="E85" s="2">
        <f t="shared" si="21"/>
        <v>66.45382246634415</v>
      </c>
      <c r="F85" s="2">
        <f t="shared" si="22"/>
        <v>0</v>
      </c>
      <c r="G85" s="3">
        <f t="shared" si="30"/>
        <v>0</v>
      </c>
      <c r="H85" s="3">
        <f t="shared" si="31"/>
        <v>110.69175454268799</v>
      </c>
      <c r="I85" s="3">
        <f t="shared" si="32"/>
        <v>54.554690333812033</v>
      </c>
      <c r="J85" s="2">
        <f t="shared" si="0"/>
        <v>123.40534332498254</v>
      </c>
      <c r="K85" s="2">
        <f t="shared" si="33"/>
        <v>123.40534332498254</v>
      </c>
      <c r="L85" s="2">
        <f t="shared" si="2"/>
        <v>84.120888428754284</v>
      </c>
      <c r="M85" s="5">
        <f t="shared" si="3"/>
        <v>0.37272314254324052</v>
      </c>
      <c r="N85" s="4">
        <f t="shared" si="4"/>
        <v>0.25296021134700275</v>
      </c>
      <c r="O85" s="4">
        <f t="shared" si="5"/>
        <v>0.24149848350252057</v>
      </c>
      <c r="P85" s="4">
        <f t="shared" si="34"/>
        <v>0</v>
      </c>
      <c r="Q85" s="4">
        <f t="shared" si="35"/>
        <v>0</v>
      </c>
      <c r="R85" s="5">
        <f t="shared" si="36"/>
        <v>0</v>
      </c>
      <c r="S85" s="5">
        <f t="shared" si="37"/>
        <v>-27.330296952545794</v>
      </c>
      <c r="T85" s="5">
        <f t="shared" si="38"/>
        <v>-13.469800827868021</v>
      </c>
      <c r="U85" s="6">
        <f t="shared" si="39"/>
        <v>2456.2211848491297</v>
      </c>
      <c r="V85" s="5">
        <f t="shared" si="42"/>
        <v>0</v>
      </c>
      <c r="W85" s="5">
        <f t="shared" si="40"/>
        <v>-8.7274872464720694</v>
      </c>
      <c r="X85" s="5">
        <f t="shared" si="41"/>
        <v>17.708117673287912</v>
      </c>
      <c r="Y85" s="5">
        <f t="shared" si="43"/>
        <v>0</v>
      </c>
      <c r="Z85" s="5">
        <f t="shared" si="43"/>
        <v>-36.05778419901786</v>
      </c>
      <c r="AA85" s="5">
        <f t="shared" si="16"/>
        <v>-27.935683154580108</v>
      </c>
      <c r="AB85">
        <f t="shared" si="44"/>
        <v>0</v>
      </c>
    </row>
    <row r="86" spans="1:28" x14ac:dyDescent="0.2">
      <c r="A86">
        <f t="shared" si="17"/>
        <v>0.54000000000000026</v>
      </c>
      <c r="B86" s="5">
        <f t="shared" si="27"/>
        <v>0</v>
      </c>
      <c r="C86" s="5">
        <f t="shared" si="28"/>
        <v>67.558937122561076</v>
      </c>
      <c r="D86" s="5">
        <f t="shared" si="29"/>
        <v>36.453305410101898</v>
      </c>
      <c r="E86" s="2">
        <f t="shared" si="21"/>
        <v>67.558937122561076</v>
      </c>
      <c r="F86" s="2">
        <f t="shared" si="22"/>
        <v>0</v>
      </c>
      <c r="G86" s="3">
        <f t="shared" si="30"/>
        <v>0</v>
      </c>
      <c r="H86" s="3">
        <f t="shared" si="31"/>
        <v>110.33117670069781</v>
      </c>
      <c r="I86" s="3">
        <f t="shared" si="32"/>
        <v>54.275333502266228</v>
      </c>
      <c r="J86" s="2">
        <f t="shared" si="0"/>
        <v>122.9584498070093</v>
      </c>
      <c r="K86" s="2">
        <f t="shared" si="33"/>
        <v>122.9584498070093</v>
      </c>
      <c r="L86" s="2">
        <f t="shared" si="2"/>
        <v>83.816257537156986</v>
      </c>
      <c r="M86" s="5">
        <f t="shared" si="3"/>
        <v>0.37270692071270628</v>
      </c>
      <c r="N86" s="4">
        <f t="shared" si="4"/>
        <v>0.2538223363482876</v>
      </c>
      <c r="O86" s="4">
        <f t="shared" si="5"/>
        <v>0.24190680402712386</v>
      </c>
      <c r="P86" s="4">
        <f t="shared" si="34"/>
        <v>0</v>
      </c>
      <c r="Q86" s="4">
        <f t="shared" si="35"/>
        <v>0</v>
      </c>
      <c r="R86" s="5">
        <f t="shared" si="36"/>
        <v>0</v>
      </c>
      <c r="S86" s="5">
        <f t="shared" si="37"/>
        <v>-27.141437256884331</v>
      </c>
      <c r="T86" s="5">
        <f t="shared" si="38"/>
        <v>-13.351716195726151</v>
      </c>
      <c r="U86" s="6">
        <f t="shared" si="39"/>
        <v>2455.4025808957517</v>
      </c>
      <c r="V86" s="5">
        <f t="shared" si="42"/>
        <v>0</v>
      </c>
      <c r="W86" s="5">
        <f t="shared" si="40"/>
        <v>-8.6659807309427013</v>
      </c>
      <c r="X86" s="5">
        <f t="shared" si="41"/>
        <v>17.616250138206137</v>
      </c>
      <c r="Y86" s="5">
        <f t="shared" si="43"/>
        <v>0</v>
      </c>
      <c r="Z86" s="5">
        <f t="shared" si="43"/>
        <v>-35.80741798782703</v>
      </c>
      <c r="AA86" s="5">
        <f t="shared" si="16"/>
        <v>-27.909466057520014</v>
      </c>
      <c r="AB86">
        <f t="shared" si="44"/>
        <v>0</v>
      </c>
    </row>
    <row r="87" spans="1:28" x14ac:dyDescent="0.2">
      <c r="A87">
        <f t="shared" si="17"/>
        <v>0.55000000000000027</v>
      </c>
      <c r="B87" s="5">
        <f t="shared" si="27"/>
        <v>0</v>
      </c>
      <c r="C87" s="5">
        <f t="shared" si="28"/>
        <v>68.660458518668662</v>
      </c>
      <c r="D87" s="5">
        <f t="shared" si="29"/>
        <v>36.994663271821679</v>
      </c>
      <c r="E87" s="2">
        <f t="shared" si="21"/>
        <v>68.660458518668662</v>
      </c>
      <c r="F87" s="2">
        <f t="shared" si="22"/>
        <v>0</v>
      </c>
      <c r="G87" s="3">
        <f t="shared" si="30"/>
        <v>0</v>
      </c>
      <c r="H87" s="3">
        <f t="shared" si="31"/>
        <v>109.97310252081954</v>
      </c>
      <c r="I87" s="3">
        <f t="shared" si="32"/>
        <v>53.996238841691031</v>
      </c>
      <c r="J87" s="2">
        <f t="shared" si="0"/>
        <v>122.51398731207644</v>
      </c>
      <c r="K87" s="2">
        <f t="shared" si="33"/>
        <v>122.51398731207644</v>
      </c>
      <c r="L87" s="2">
        <f t="shared" si="2"/>
        <v>83.513283784646504</v>
      </c>
      <c r="M87" s="5">
        <f t="shared" si="3"/>
        <v>0.37269082670084352</v>
      </c>
      <c r="N87" s="4">
        <f t="shared" si="4"/>
        <v>0.25468615004826251</v>
      </c>
      <c r="O87" s="4">
        <f t="shared" si="5"/>
        <v>0.24231452493755454</v>
      </c>
      <c r="P87" s="4">
        <f t="shared" si="34"/>
        <v>0</v>
      </c>
      <c r="Q87" s="4">
        <f t="shared" si="35"/>
        <v>0</v>
      </c>
      <c r="R87" s="5">
        <f t="shared" si="36"/>
        <v>0</v>
      </c>
      <c r="S87" s="5">
        <f t="shared" si="37"/>
        <v>-26.954396376589163</v>
      </c>
      <c r="T87" s="5">
        <f t="shared" si="38"/>
        <v>-13.234472713983713</v>
      </c>
      <c r="U87" s="6">
        <f t="shared" si="39"/>
        <v>2454.5842497648855</v>
      </c>
      <c r="V87" s="5">
        <f t="shared" si="42"/>
        <v>0</v>
      </c>
      <c r="W87" s="5">
        <f t="shared" si="40"/>
        <v>-8.6047327670400477</v>
      </c>
      <c r="X87" s="5">
        <f t="shared" si="41"/>
        <v>17.525093951975617</v>
      </c>
      <c r="Y87" s="5">
        <f t="shared" si="43"/>
        <v>0</v>
      </c>
      <c r="Z87" s="5">
        <f t="shared" si="43"/>
        <v>-35.559129143629207</v>
      </c>
      <c r="AA87" s="5">
        <f t="shared" si="16"/>
        <v>-27.883378762008096</v>
      </c>
      <c r="AB87">
        <f t="shared" si="44"/>
        <v>0</v>
      </c>
    </row>
    <row r="88" spans="1:28" x14ac:dyDescent="0.2">
      <c r="A88">
        <f t="shared" si="17"/>
        <v>0.56000000000000028</v>
      </c>
      <c r="B88" s="5">
        <f t="shared" si="27"/>
        <v>0</v>
      </c>
      <c r="C88" s="5">
        <f t="shared" si="28"/>
        <v>69.758411587419687</v>
      </c>
      <c r="D88" s="5">
        <f t="shared" si="29"/>
        <v>37.533231491300491</v>
      </c>
      <c r="E88" s="2">
        <f t="shared" si="21"/>
        <v>69.758411587419687</v>
      </c>
      <c r="F88" s="2">
        <f t="shared" si="22"/>
        <v>0</v>
      </c>
      <c r="G88" s="3">
        <f t="shared" si="30"/>
        <v>0</v>
      </c>
      <c r="H88" s="3">
        <f t="shared" si="31"/>
        <v>109.61751122938324</v>
      </c>
      <c r="I88" s="3">
        <f t="shared" si="32"/>
        <v>53.717405054070952</v>
      </c>
      <c r="J88" s="2">
        <f t="shared" si="0"/>
        <v>122.0719393385191</v>
      </c>
      <c r="K88" s="2">
        <f t="shared" si="33"/>
        <v>122.0719393385191</v>
      </c>
      <c r="L88" s="2">
        <f t="shared" si="2"/>
        <v>83.211955922644236</v>
      </c>
      <c r="M88" s="5">
        <f t="shared" si="3"/>
        <v>0.37267485938331135</v>
      </c>
      <c r="N88" s="4">
        <f t="shared" si="4"/>
        <v>0.25555164983264306</v>
      </c>
      <c r="O88" s="4">
        <f t="shared" si="5"/>
        <v>0.24272164399384186</v>
      </c>
      <c r="P88" s="4">
        <f t="shared" si="34"/>
        <v>0</v>
      </c>
      <c r="Q88" s="4">
        <f t="shared" si="35"/>
        <v>0</v>
      </c>
      <c r="R88" s="5">
        <f t="shared" si="36"/>
        <v>0</v>
      </c>
      <c r="S88" s="5">
        <f t="shared" si="37"/>
        <v>-26.76915321305589</v>
      </c>
      <c r="T88" s="5">
        <f t="shared" si="38"/>
        <v>-13.118063254429707</v>
      </c>
      <c r="U88" s="6">
        <f t="shared" si="39"/>
        <v>2453.7661913656052</v>
      </c>
      <c r="V88" s="5">
        <f t="shared" si="42"/>
        <v>0</v>
      </c>
      <c r="W88" s="5">
        <f t="shared" si="40"/>
        <v>-8.5437420823052435</v>
      </c>
      <c r="X88" s="5">
        <f t="shared" si="41"/>
        <v>17.434642323197505</v>
      </c>
      <c r="Y88" s="5">
        <f t="shared" si="43"/>
        <v>0</v>
      </c>
      <c r="Z88" s="5">
        <f t="shared" si="43"/>
        <v>-35.31289529536113</v>
      </c>
      <c r="AA88" s="5">
        <f t="shared" si="16"/>
        <v>-27.857420931232202</v>
      </c>
      <c r="AB88">
        <f t="shared" si="44"/>
        <v>0</v>
      </c>
    </row>
    <row r="89" spans="1:28" x14ac:dyDescent="0.2">
      <c r="A89">
        <f t="shared" si="17"/>
        <v>0.57000000000000028</v>
      </c>
      <c r="B89" s="5">
        <f t="shared" si="27"/>
        <v>0</v>
      </c>
      <c r="C89" s="5">
        <f t="shared" si="28"/>
        <v>70.852821054948748</v>
      </c>
      <c r="D89" s="5">
        <f t="shared" si="29"/>
        <v>38.069012670794635</v>
      </c>
      <c r="E89" s="2">
        <f t="shared" si="21"/>
        <v>70.852821054948748</v>
      </c>
      <c r="F89" s="2">
        <f t="shared" si="22"/>
        <v>0</v>
      </c>
      <c r="G89" s="3">
        <f t="shared" si="30"/>
        <v>0</v>
      </c>
      <c r="H89" s="3">
        <f t="shared" si="31"/>
        <v>109.26438227642963</v>
      </c>
      <c r="I89" s="3">
        <f t="shared" si="32"/>
        <v>53.438830844758627</v>
      </c>
      <c r="J89" s="2">
        <f t="shared" si="0"/>
        <v>121.63228961219333</v>
      </c>
      <c r="K89" s="2">
        <f t="shared" si="33"/>
        <v>121.63228961219333</v>
      </c>
      <c r="L89" s="2">
        <f t="shared" si="2"/>
        <v>82.91226285766416</v>
      </c>
      <c r="M89" s="5">
        <f t="shared" si="3"/>
        <v>0.37265901764602632</v>
      </c>
      <c r="N89" s="4">
        <f t="shared" si="4"/>
        <v>0.25641883287439421</v>
      </c>
      <c r="O89" s="4">
        <f t="shared" si="5"/>
        <v>0.24312815889219477</v>
      </c>
      <c r="P89" s="4">
        <f t="shared" si="34"/>
        <v>0</v>
      </c>
      <c r="Q89" s="4">
        <f t="shared" si="35"/>
        <v>0</v>
      </c>
      <c r="R89" s="5">
        <f t="shared" si="36"/>
        <v>0</v>
      </c>
      <c r="S89" s="5">
        <f t="shared" si="37"/>
        <v>-26.585686974718012</v>
      </c>
      <c r="T89" s="5">
        <f t="shared" si="38"/>
        <v>-13.002480767606297</v>
      </c>
      <c r="U89" s="6">
        <f t="shared" si="39"/>
        <v>2452.948405607015</v>
      </c>
      <c r="V89" s="5">
        <f t="shared" si="42"/>
        <v>0</v>
      </c>
      <c r="W89" s="5">
        <f t="shared" si="40"/>
        <v>-8.4830074152721888</v>
      </c>
      <c r="X89" s="5">
        <f t="shared" si="41"/>
        <v>17.344888546845873</v>
      </c>
      <c r="Y89" s="5">
        <f t="shared" si="43"/>
        <v>0</v>
      </c>
      <c r="Z89" s="5">
        <f t="shared" si="43"/>
        <v>-35.068694389990199</v>
      </c>
      <c r="AA89" s="5">
        <f t="shared" si="16"/>
        <v>-27.831592220760424</v>
      </c>
      <c r="AB89">
        <f t="shared" si="44"/>
        <v>0</v>
      </c>
    </row>
    <row r="90" spans="1:28" x14ac:dyDescent="0.2">
      <c r="A90">
        <f t="shared" si="17"/>
        <v>0.58000000000000029</v>
      </c>
      <c r="B90" s="5">
        <f t="shared" si="27"/>
        <v>0</v>
      </c>
      <c r="C90" s="5">
        <f t="shared" si="28"/>
        <v>71.943711442993546</v>
      </c>
      <c r="D90" s="5">
        <f t="shared" si="29"/>
        <v>38.602009399631186</v>
      </c>
      <c r="E90" s="2">
        <f t="shared" si="21"/>
        <v>71.943711442993546</v>
      </c>
      <c r="F90" s="2">
        <f t="shared" si="22"/>
        <v>0</v>
      </c>
      <c r="G90" s="3">
        <f t="shared" si="30"/>
        <v>0</v>
      </c>
      <c r="H90" s="3">
        <f t="shared" si="31"/>
        <v>108.91369533252973</v>
      </c>
      <c r="I90" s="3">
        <f t="shared" si="32"/>
        <v>53.160514922551023</v>
      </c>
      <c r="J90" s="2">
        <f t="shared" si="0"/>
        <v>121.19502208349103</v>
      </c>
      <c r="K90" s="2">
        <f t="shared" si="33"/>
        <v>121.19502208349103</v>
      </c>
      <c r="L90" s="2">
        <f t="shared" si="2"/>
        <v>82.614193649278135</v>
      </c>
      <c r="M90" s="5">
        <f t="shared" si="3"/>
        <v>0.37264330038497651</v>
      </c>
      <c r="N90" s="4">
        <f t="shared" si="4"/>
        <v>0.25728769613022151</v>
      </c>
      <c r="O90" s="4">
        <f t="shared" si="5"/>
        <v>0.24353406726480717</v>
      </c>
      <c r="P90" s="4">
        <f t="shared" si="34"/>
        <v>0</v>
      </c>
      <c r="Q90" s="4">
        <f t="shared" si="35"/>
        <v>0</v>
      </c>
      <c r="R90" s="5">
        <f t="shared" si="36"/>
        <v>0</v>
      </c>
      <c r="S90" s="5">
        <f t="shared" si="37"/>
        <v>-26.403977171809675</v>
      </c>
      <c r="T90" s="5">
        <f t="shared" si="38"/>
        <v>-12.887718281627809</v>
      </c>
      <c r="U90" s="6">
        <f t="shared" si="39"/>
        <v>2452.1308923982506</v>
      </c>
      <c r="V90" s="5">
        <f t="shared" si="42"/>
        <v>0</v>
      </c>
      <c r="W90" s="5">
        <f t="shared" si="40"/>
        <v>-8.4225275153084915</v>
      </c>
      <c r="X90" s="5">
        <f t="shared" si="41"/>
        <v>17.25582600297615</v>
      </c>
      <c r="Y90" s="5">
        <f t="shared" si="43"/>
        <v>0</v>
      </c>
      <c r="Z90" s="5">
        <f t="shared" si="43"/>
        <v>-34.826504687118167</v>
      </c>
      <c r="AA90" s="5">
        <f t="shared" si="16"/>
        <v>-27.805892278651658</v>
      </c>
      <c r="AB90">
        <f t="shared" si="44"/>
        <v>0</v>
      </c>
    </row>
    <row r="91" spans="1:28" x14ac:dyDescent="0.2">
      <c r="A91">
        <f t="shared" si="17"/>
        <v>0.5900000000000003</v>
      </c>
      <c r="B91" s="5">
        <f t="shared" si="27"/>
        <v>0</v>
      </c>
      <c r="C91" s="5">
        <f t="shared" si="28"/>
        <v>73.031107071084477</v>
      </c>
      <c r="D91" s="5">
        <f t="shared" si="29"/>
        <v>39.132224254242765</v>
      </c>
      <c r="E91" s="2">
        <f t="shared" si="21"/>
        <v>73.031107071084477</v>
      </c>
      <c r="F91" s="2">
        <f t="shared" si="22"/>
        <v>0</v>
      </c>
      <c r="G91" s="3">
        <f t="shared" si="30"/>
        <v>0</v>
      </c>
      <c r="H91" s="3">
        <f t="shared" si="31"/>
        <v>108.56543028565855</v>
      </c>
      <c r="I91" s="3">
        <f t="shared" si="32"/>
        <v>52.88245599976451</v>
      </c>
      <c r="J91" s="2">
        <f t="shared" si="0"/>
        <v>120.76012092440624</v>
      </c>
      <c r="K91" s="2">
        <f t="shared" si="33"/>
        <v>120.76012092440624</v>
      </c>
      <c r="L91" s="2">
        <f t="shared" si="2"/>
        <v>82.317737508116039</v>
      </c>
      <c r="M91" s="5">
        <f t="shared" si="3"/>
        <v>0.37262770650603877</v>
      </c>
      <c r="N91" s="4">
        <f t="shared" si="4"/>
        <v>0.25815823633702378</v>
      </c>
      <c r="O91" s="4">
        <f t="shared" si="5"/>
        <v>0.24393936667966248</v>
      </c>
      <c r="P91" s="4">
        <f t="shared" si="34"/>
        <v>0</v>
      </c>
      <c r="Q91" s="4">
        <f t="shared" si="35"/>
        <v>0</v>
      </c>
      <c r="R91" s="5">
        <f t="shared" si="36"/>
        <v>0</v>
      </c>
      <c r="S91" s="5">
        <f t="shared" si="37"/>
        <v>-26.224003611233162</v>
      </c>
      <c r="T91" s="5">
        <f t="shared" si="38"/>
        <v>-12.773768901019109</v>
      </c>
      <c r="U91" s="6">
        <f t="shared" si="39"/>
        <v>2451.3136516484765</v>
      </c>
      <c r="V91" s="5">
        <f t="shared" si="42"/>
        <v>0</v>
      </c>
      <c r="W91" s="5">
        <f t="shared" si="40"/>
        <v>-8.3623011424580476</v>
      </c>
      <c r="X91" s="5">
        <f t="shared" si="41"/>
        <v>17.167448155457357</v>
      </c>
      <c r="Y91" s="5">
        <f t="shared" si="43"/>
        <v>0</v>
      </c>
      <c r="Z91" s="5">
        <f t="shared" si="43"/>
        <v>-34.586304753691209</v>
      </c>
      <c r="AA91" s="5">
        <f t="shared" si="16"/>
        <v>-27.780320745561752</v>
      </c>
      <c r="AB91">
        <f t="shared" si="44"/>
        <v>0</v>
      </c>
    </row>
    <row r="92" spans="1:28" x14ac:dyDescent="0.2">
      <c r="A92">
        <f t="shared" si="17"/>
        <v>0.60000000000000031</v>
      </c>
      <c r="B92" s="5">
        <f t="shared" si="27"/>
        <v>0</v>
      </c>
      <c r="C92" s="5">
        <f t="shared" si="28"/>
        <v>74.115032058703378</v>
      </c>
      <c r="D92" s="5">
        <f t="shared" si="29"/>
        <v>39.65965979820313</v>
      </c>
      <c r="E92" s="2">
        <f t="shared" si="21"/>
        <v>74.115032058703378</v>
      </c>
      <c r="F92" s="2">
        <f t="shared" si="22"/>
        <v>0</v>
      </c>
      <c r="G92" s="3">
        <f t="shared" si="30"/>
        <v>0</v>
      </c>
      <c r="H92" s="3">
        <f t="shared" si="31"/>
        <v>108.21956723812164</v>
      </c>
      <c r="I92" s="3">
        <f t="shared" si="32"/>
        <v>52.60465279230889</v>
      </c>
      <c r="J92" s="2">
        <f t="shared" si="0"/>
        <v>120.32757052565178</v>
      </c>
      <c r="K92" s="2">
        <f t="shared" si="33"/>
        <v>120.32757052565178</v>
      </c>
      <c r="L92" s="2">
        <f t="shared" si="2"/>
        <v>82.02288379390032</v>
      </c>
      <c r="M92" s="5">
        <f t="shared" si="3"/>
        <v>0.37261223492479867</v>
      </c>
      <c r="N92" s="4">
        <f t="shared" si="4"/>
        <v>0.25903045000830882</v>
      </c>
      <c r="O92" s="4">
        <f t="shared" si="5"/>
        <v>0.2443440546403397</v>
      </c>
      <c r="P92" s="4">
        <f t="shared" si="34"/>
        <v>0</v>
      </c>
      <c r="Q92" s="4">
        <f t="shared" si="35"/>
        <v>0</v>
      </c>
      <c r="R92" s="5">
        <f t="shared" si="36"/>
        <v>0</v>
      </c>
      <c r="S92" s="5">
        <f t="shared" si="37"/>
        <v>-26.045746391528869</v>
      </c>
      <c r="T92" s="5">
        <f t="shared" si="38"/>
        <v>-12.660625805573028</v>
      </c>
      <c r="U92" s="6">
        <f t="shared" si="39"/>
        <v>2450.4966832668883</v>
      </c>
      <c r="V92" s="5">
        <f t="shared" si="42"/>
        <v>0</v>
      </c>
      <c r="W92" s="5">
        <f t="shared" si="40"/>
        <v>-8.3023270672853151</v>
      </c>
      <c r="X92" s="5">
        <f t="shared" si="41"/>
        <v>17.079748550727487</v>
      </c>
      <c r="Y92" s="5">
        <f t="shared" si="43"/>
        <v>0</v>
      </c>
      <c r="Z92" s="5">
        <f t="shared" si="43"/>
        <v>-34.348073458814184</v>
      </c>
      <c r="AA92" s="5">
        <f t="shared" si="16"/>
        <v>-27.754877254845539</v>
      </c>
      <c r="AB92">
        <f t="shared" si="44"/>
        <v>0</v>
      </c>
    </row>
    <row r="93" spans="1:28" x14ac:dyDescent="0.2">
      <c r="A93">
        <f t="shared" si="17"/>
        <v>0.61000000000000032</v>
      </c>
      <c r="B93" s="5">
        <f t="shared" si="27"/>
        <v>0</v>
      </c>
      <c r="C93" s="5">
        <f t="shared" si="28"/>
        <v>75.195510327411654</v>
      </c>
      <c r="D93" s="5">
        <f t="shared" si="29"/>
        <v>40.184318582263472</v>
      </c>
      <c r="E93" s="2">
        <f t="shared" si="21"/>
        <v>75.195510327411654</v>
      </c>
      <c r="F93" s="2">
        <f t="shared" si="22"/>
        <v>0</v>
      </c>
      <c r="G93" s="3">
        <f t="shared" si="30"/>
        <v>0</v>
      </c>
      <c r="H93" s="3">
        <f t="shared" si="31"/>
        <v>107.8760865035335</v>
      </c>
      <c r="I93" s="3">
        <f t="shared" si="32"/>
        <v>52.327104019760434</v>
      </c>
      <c r="J93" s="2">
        <f t="shared" si="0"/>
        <v>119.8973554938251</v>
      </c>
      <c r="K93" s="2">
        <f t="shared" si="33"/>
        <v>119.8973554938251</v>
      </c>
      <c r="L93" s="2">
        <f t="shared" si="2"/>
        <v>81.729622013514046</v>
      </c>
      <c r="M93" s="5">
        <f t="shared" si="3"/>
        <v>0.3725968845663738</v>
      </c>
      <c r="N93" s="4">
        <f t="shared" si="4"/>
        <v>0.25990433343057123</v>
      </c>
      <c r="O93" s="4">
        <f t="shared" si="5"/>
        <v>0.24474812858581937</v>
      </c>
      <c r="P93" s="4">
        <f t="shared" si="34"/>
        <v>0</v>
      </c>
      <c r="Q93" s="4">
        <f t="shared" si="35"/>
        <v>0</v>
      </c>
      <c r="R93" s="5">
        <f t="shared" si="36"/>
        <v>0</v>
      </c>
      <c r="S93" s="5">
        <f t="shared" si="37"/>
        <v>-25.869185897945293</v>
      </c>
      <c r="T93" s="5">
        <f t="shared" si="38"/>
        <v>-12.548282249226419</v>
      </c>
      <c r="U93" s="6">
        <f t="shared" si="39"/>
        <v>2449.6799871627122</v>
      </c>
      <c r="V93" s="5">
        <f t="shared" si="42"/>
        <v>0</v>
      </c>
      <c r="W93" s="5">
        <f t="shared" si="40"/>
        <v>-8.2426040707211836</v>
      </c>
      <c r="X93" s="5">
        <f t="shared" si="41"/>
        <v>16.992720816571698</v>
      </c>
      <c r="Y93" s="5">
        <f t="shared" si="43"/>
        <v>0</v>
      </c>
      <c r="Z93" s="5">
        <f t="shared" si="43"/>
        <v>-34.111789968666479</v>
      </c>
      <c r="AA93" s="5">
        <f t="shared" si="16"/>
        <v>-27.72956143265472</v>
      </c>
      <c r="AB93">
        <f t="shared" si="44"/>
        <v>0</v>
      </c>
    </row>
    <row r="94" spans="1:28" x14ac:dyDescent="0.2">
      <c r="A94">
        <f t="shared" si="17"/>
        <v>0.62000000000000033</v>
      </c>
      <c r="B94" s="5">
        <f t="shared" si="27"/>
        <v>0</v>
      </c>
      <c r="C94" s="5">
        <f t="shared" si="28"/>
        <v>76.272565602948561</v>
      </c>
      <c r="D94" s="5">
        <f t="shared" si="29"/>
        <v>40.706203144389448</v>
      </c>
      <c r="E94" s="2">
        <f t="shared" si="21"/>
        <v>76.272565602948561</v>
      </c>
      <c r="F94" s="2">
        <f t="shared" si="22"/>
        <v>0</v>
      </c>
      <c r="G94" s="3">
        <f t="shared" si="30"/>
        <v>0</v>
      </c>
      <c r="H94" s="3">
        <f t="shared" si="31"/>
        <v>107.53496860384683</v>
      </c>
      <c r="I94" s="3">
        <f t="shared" si="32"/>
        <v>52.049808405433886</v>
      </c>
      <c r="J94" s="2">
        <f t="shared" si="0"/>
        <v>119.46946064862226</v>
      </c>
      <c r="K94" s="2">
        <f t="shared" si="33"/>
        <v>119.46946064862226</v>
      </c>
      <c r="L94" s="2">
        <f t="shared" si="2"/>
        <v>81.437941819101738</v>
      </c>
      <c r="M94" s="5">
        <f t="shared" si="3"/>
        <v>0.37258165436523943</v>
      </c>
      <c r="N94" s="4">
        <f t="shared" si="4"/>
        <v>0.26077988265963337</v>
      </c>
      <c r="O94" s="4">
        <f t="shared" si="5"/>
        <v>0.24515158589029096</v>
      </c>
      <c r="P94" s="4">
        <f t="shared" si="34"/>
        <v>0</v>
      </c>
      <c r="Q94" s="4">
        <f t="shared" si="35"/>
        <v>0</v>
      </c>
      <c r="R94" s="5">
        <f t="shared" si="36"/>
        <v>0</v>
      </c>
      <c r="S94" s="5">
        <f t="shared" si="37"/>
        <v>-25.694302797606905</v>
      </c>
      <c r="T94" s="5">
        <f t="shared" si="38"/>
        <v>-12.4367315589545</v>
      </c>
      <c r="U94" s="6">
        <f t="shared" si="39"/>
        <v>2448.8635632452037</v>
      </c>
      <c r="V94" s="5">
        <f t="shared" si="42"/>
        <v>0</v>
      </c>
      <c r="W94" s="5">
        <f t="shared" si="40"/>
        <v>-8.1831309439104185</v>
      </c>
      <c r="X94" s="5">
        <f t="shared" si="41"/>
        <v>16.906358660922699</v>
      </c>
      <c r="Y94" s="5">
        <f t="shared" si="43"/>
        <v>0</v>
      </c>
      <c r="Z94" s="5">
        <f t="shared" si="43"/>
        <v>-33.877433741517322</v>
      </c>
      <c r="AA94" s="5">
        <f t="shared" si="16"/>
        <v>-27.704372898031799</v>
      </c>
      <c r="AB94">
        <f t="shared" si="44"/>
        <v>0</v>
      </c>
    </row>
    <row r="95" spans="1:28" x14ac:dyDescent="0.2">
      <c r="A95">
        <f t="shared" si="17"/>
        <v>0.63000000000000034</v>
      </c>
      <c r="B95" s="5">
        <f t="shared" si="27"/>
        <v>0</v>
      </c>
      <c r="C95" s="5">
        <f t="shared" si="28"/>
        <v>77.346221417299944</v>
      </c>
      <c r="D95" s="5">
        <f t="shared" si="29"/>
        <v>41.225316009798888</v>
      </c>
      <c r="E95" s="2">
        <f t="shared" si="21"/>
        <v>77.346221417299944</v>
      </c>
      <c r="F95" s="2">
        <f t="shared" si="22"/>
        <v>0</v>
      </c>
      <c r="G95" s="3">
        <f t="shared" si="30"/>
        <v>0</v>
      </c>
      <c r="H95" s="3">
        <f t="shared" si="31"/>
        <v>107.19619426643166</v>
      </c>
      <c r="I95" s="3">
        <f t="shared" si="32"/>
        <v>51.772764676453569</v>
      </c>
      <c r="J95" s="2">
        <f t="shared" si="0"/>
        <v>119.04387102009912</v>
      </c>
      <c r="K95" s="2">
        <f t="shared" si="33"/>
        <v>119.04387102009912</v>
      </c>
      <c r="L95" s="2">
        <f t="shared" si="2"/>
        <v>81.147833006202532</v>
      </c>
      <c r="M95" s="5">
        <f t="shared" si="3"/>
        <v>0.37256654326505739</v>
      </c>
      <c r="N95" s="4">
        <f t="shared" si="4"/>
        <v>0.26165709351694821</v>
      </c>
      <c r="O95" s="4">
        <f t="shared" si="5"/>
        <v>0.24555442386296036</v>
      </c>
      <c r="P95" s="4">
        <f t="shared" si="34"/>
        <v>0</v>
      </c>
      <c r="Q95" s="4">
        <f t="shared" si="35"/>
        <v>0</v>
      </c>
      <c r="R95" s="5">
        <f t="shared" si="36"/>
        <v>0</v>
      </c>
      <c r="S95" s="5">
        <f t="shared" si="37"/>
        <v>-25.521078034777467</v>
      </c>
      <c r="T95" s="5">
        <f t="shared" si="38"/>
        <v>-12.325967133683067</v>
      </c>
      <c r="U95" s="6">
        <f t="shared" si="39"/>
        <v>2448.047411423649</v>
      </c>
      <c r="V95" s="5">
        <f t="shared" si="42"/>
        <v>0</v>
      </c>
      <c r="W95" s="5">
        <f t="shared" si="40"/>
        <v>-8.1239064880606566</v>
      </c>
      <c r="X95" s="5">
        <f t="shared" si="41"/>
        <v>16.820655870682934</v>
      </c>
      <c r="Y95" s="5">
        <f t="shared" si="43"/>
        <v>0</v>
      </c>
      <c r="Z95" s="5">
        <f t="shared" si="43"/>
        <v>-33.644984522838122</v>
      </c>
      <c r="AA95" s="5">
        <f t="shared" si="16"/>
        <v>-27.67931126300013</v>
      </c>
      <c r="AB95">
        <f t="shared" si="44"/>
        <v>0</v>
      </c>
    </row>
    <row r="96" spans="1:28" x14ac:dyDescent="0.2">
      <c r="A96">
        <f t="shared" si="17"/>
        <v>0.64000000000000035</v>
      </c>
      <c r="B96" s="5">
        <f t="shared" si="27"/>
        <v>0</v>
      </c>
      <c r="C96" s="5">
        <f t="shared" si="28"/>
        <v>78.416501110738125</v>
      </c>
      <c r="D96" s="5">
        <f t="shared" si="29"/>
        <v>41.741659691000272</v>
      </c>
      <c r="E96" s="2">
        <f t="shared" si="21"/>
        <v>78.416501110738125</v>
      </c>
      <c r="F96" s="2">
        <f t="shared" si="22"/>
        <v>0</v>
      </c>
      <c r="G96" s="3">
        <f t="shared" si="30"/>
        <v>0</v>
      </c>
      <c r="H96" s="3">
        <f t="shared" si="31"/>
        <v>106.85974442120327</v>
      </c>
      <c r="I96" s="3">
        <f t="shared" si="32"/>
        <v>51.495971563823566</v>
      </c>
      <c r="J96" s="2">
        <f t="shared" ref="J96:J159" si="45">SQRT(G96^2+H96^2+I96^2)</f>
        <v>118.62057184597876</v>
      </c>
      <c r="K96" s="2">
        <f t="shared" si="33"/>
        <v>118.62057184597876</v>
      </c>
      <c r="L96" s="2">
        <f t="shared" ref="L96:L159" si="46">J96/1.467</f>
        <v>80.859285511914621</v>
      </c>
      <c r="M96" s="5">
        <f t="shared" ref="M96:M159" si="47">cd0+cdspin*(spin/1000)*EXP(-A96/(tau*146.7/K96))</f>
        <v>0.37255155021850733</v>
      </c>
      <c r="N96" s="4">
        <f t="shared" ref="N96:N159" si="48">(romega/K96)*EXP(-A96/(tau*146.7/K96))</f>
        <v>0.26253596158586617</v>
      </c>
      <c r="O96" s="4">
        <f t="shared" ref="O96:O159" si="49">cl2_*N96/(cl0+cl1_*N96)</f>
        <v>0.24595663974785931</v>
      </c>
      <c r="P96" s="4">
        <f t="shared" si="34"/>
        <v>0</v>
      </c>
      <c r="Q96" s="4">
        <f t="shared" si="35"/>
        <v>0</v>
      </c>
      <c r="R96" s="5">
        <f t="shared" si="36"/>
        <v>0</v>
      </c>
      <c r="S96" s="5">
        <f t="shared" si="37"/>
        <v>-25.34949282621686</v>
      </c>
      <c r="T96" s="5">
        <f t="shared" si="38"/>
        <v>-12.215982443218291</v>
      </c>
      <c r="U96" s="6">
        <f t="shared" si="39"/>
        <v>2447.231531607365</v>
      </c>
      <c r="V96" s="5">
        <f t="shared" si="42"/>
        <v>0</v>
      </c>
      <c r="W96" s="5">
        <f t="shared" si="40"/>
        <v>-8.0649295142929063</v>
      </c>
      <c r="X96" s="5">
        <f t="shared" si="41"/>
        <v>16.735606310568059</v>
      </c>
      <c r="Y96" s="5">
        <f t="shared" si="43"/>
        <v>0</v>
      </c>
      <c r="Z96" s="5">
        <f t="shared" si="43"/>
        <v>-33.414422340509766</v>
      </c>
      <c r="AA96" s="5">
        <f t="shared" ref="AA96:AA159" si="50">T96+X96-32.174</f>
        <v>-27.654376132650231</v>
      </c>
      <c r="AB96">
        <f t="shared" si="44"/>
        <v>0</v>
      </c>
    </row>
    <row r="97" spans="1:28" x14ac:dyDescent="0.2">
      <c r="A97">
        <f t="shared" ref="A97:A160" si="51">A96+dt</f>
        <v>0.65000000000000036</v>
      </c>
      <c r="B97" s="5">
        <f t="shared" si="27"/>
        <v>0</v>
      </c>
      <c r="C97" s="5">
        <f t="shared" si="28"/>
        <v>79.483427833833133</v>
      </c>
      <c r="D97" s="5">
        <f t="shared" si="29"/>
        <v>42.255236687831875</v>
      </c>
      <c r="E97" s="2">
        <f t="shared" ref="E97:E160" si="52">SQRT(B97^2+C97^2)</f>
        <v>79.483427833833133</v>
      </c>
      <c r="F97" s="2">
        <f t="shared" ref="F97:F160" si="53">ATAN2(C97,B97)*180/PI()</f>
        <v>0</v>
      </c>
      <c r="G97" s="3">
        <f t="shared" si="30"/>
        <v>0</v>
      </c>
      <c r="H97" s="3">
        <f t="shared" si="31"/>
        <v>106.52560019779817</v>
      </c>
      <c r="I97" s="3">
        <f t="shared" si="32"/>
        <v>51.219427802497066</v>
      </c>
      <c r="J97" s="2">
        <f t="shared" si="45"/>
        <v>118.19954856900405</v>
      </c>
      <c r="K97" s="2">
        <f t="shared" si="33"/>
        <v>118.19954856900405</v>
      </c>
      <c r="L97" s="2">
        <f t="shared" si="46"/>
        <v>80.572289413090687</v>
      </c>
      <c r="M97" s="5">
        <f t="shared" si="47"/>
        <v>0.37253667418712105</v>
      </c>
      <c r="N97" s="4">
        <f t="shared" si="48"/>
        <v>0.26341648220786401</v>
      </c>
      <c r="O97" s="4">
        <f t="shared" si="49"/>
        <v>0.24635823072365529</v>
      </c>
      <c r="P97" s="4">
        <f t="shared" si="34"/>
        <v>0</v>
      </c>
      <c r="Q97" s="4">
        <f t="shared" si="35"/>
        <v>0</v>
      </c>
      <c r="R97" s="5">
        <f t="shared" si="36"/>
        <v>0</v>
      </c>
      <c r="S97" s="5">
        <f t="shared" si="37"/>
        <v>-25.179528656629191</v>
      </c>
      <c r="T97" s="5">
        <f t="shared" si="38"/>
        <v>-12.106771027193723</v>
      </c>
      <c r="U97" s="6">
        <f t="shared" si="39"/>
        <v>2446.4159237056974</v>
      </c>
      <c r="V97" s="5">
        <f t="shared" si="42"/>
        <v>0</v>
      </c>
      <c r="W97" s="5">
        <f t="shared" si="40"/>
        <v>-8.0061988434935358</v>
      </c>
      <c r="X97" s="5">
        <f t="shared" si="41"/>
        <v>16.651203921971327</v>
      </c>
      <c r="Y97" s="5">
        <f t="shared" si="43"/>
        <v>0</v>
      </c>
      <c r="Z97" s="5">
        <f t="shared" si="43"/>
        <v>-33.185727500122724</v>
      </c>
      <c r="AA97" s="5">
        <f t="shared" si="50"/>
        <v>-27.629567105222396</v>
      </c>
      <c r="AB97">
        <f t="shared" si="44"/>
        <v>0</v>
      </c>
    </row>
    <row r="98" spans="1:28" x14ac:dyDescent="0.2">
      <c r="A98">
        <f t="shared" si="51"/>
        <v>0.66000000000000036</v>
      </c>
      <c r="B98" s="5">
        <f t="shared" ref="B98:B161" si="54">B97+G97*dt+0.5*Y97*dt*dt</f>
        <v>0</v>
      </c>
      <c r="C98" s="5">
        <f t="shared" ref="C98:C161" si="55">C97+H97*dt+0.5*Z97*dt*dt</f>
        <v>80.547024549436117</v>
      </c>
      <c r="D98" s="5">
        <f t="shared" ref="D98:D161" si="56">D97+I97*dt+0.5*AA97*dt*dt</f>
        <v>42.766049487501583</v>
      </c>
      <c r="E98" s="2">
        <f t="shared" si="52"/>
        <v>80.547024549436117</v>
      </c>
      <c r="F98" s="2">
        <f t="shared" si="53"/>
        <v>0</v>
      </c>
      <c r="G98" s="3">
        <f t="shared" ref="G98:G161" si="57">G97+Y97*dt</f>
        <v>0</v>
      </c>
      <c r="H98" s="3">
        <f t="shared" ref="H98:H161" si="58">H97+Z97*dt</f>
        <v>106.19374292279694</v>
      </c>
      <c r="I98" s="3">
        <f t="shared" ref="I98:I161" si="59">I97+AA97*dt</f>
        <v>50.943132131444841</v>
      </c>
      <c r="J98" s="2">
        <f t="shared" si="45"/>
        <v>117.78078683433446</v>
      </c>
      <c r="K98" s="2">
        <f t="shared" ref="K98:K161" si="60">IF(D98&gt;=hwind,SQRT((G98-vxw)^2+(H98-vyw)^2+I98^2),J98)</f>
        <v>117.78078683433446</v>
      </c>
      <c r="L98" s="2">
        <f t="shared" si="46"/>
        <v>80.286834924563365</v>
      </c>
      <c r="M98" s="5">
        <f t="shared" si="47"/>
        <v>0.37252191414111901</v>
      </c>
      <c r="N98" s="4">
        <f t="shared" si="48"/>
        <v>0.26429865047873746</v>
      </c>
      <c r="O98" s="4">
        <f t="shared" si="49"/>
        <v>0.2467591939034626</v>
      </c>
      <c r="P98" s="4">
        <f t="shared" ref="P98:P161" si="61">IF(D98&gt;=hwind,vxw,0)</f>
        <v>0</v>
      </c>
      <c r="Q98" s="4">
        <f t="shared" ref="Q98:Q161" si="62">IF(D98&gt;=hwind,vyw,0)</f>
        <v>0</v>
      </c>
      <c r="R98" s="5">
        <f t="shared" ref="R98:R161" si="63">-const*$M98*$K98*(G98-P98)</f>
        <v>0</v>
      </c>
      <c r="S98" s="5">
        <f t="shared" ref="S98:S161" si="64">-const*$M98*$K98*(H98-Q98)</f>
        <v>-25.011167274200073</v>
      </c>
      <c r="T98" s="5">
        <f t="shared" ref="T98:T161" si="65">-const*$M98*$K98*I98</f>
        <v>-11.998326494034126</v>
      </c>
      <c r="U98" s="6">
        <f t="shared" ref="U98:U161" si="66">omega*EXP(-A98/tau)*30/PI()</f>
        <v>2445.6005876280251</v>
      </c>
      <c r="V98" s="5">
        <f t="shared" ref="V98:V161" si="67">const*($O98/omega)*K98*(wy*I98-wz*(H98-Q98))</f>
        <v>0</v>
      </c>
      <c r="W98" s="5">
        <f t="shared" ref="W98:W161" si="68">const*($O98/omega)*K98*(wz*(G98-P98)-wx*I98)</f>
        <v>-7.9477133061676639</v>
      </c>
      <c r="X98" s="5">
        <f t="shared" ref="X98:X161" si="69">const*($O98/omega)*K98*(wx*(H98-Q98)-wy*(G98-P98))</f>
        <v>16.567442721848288</v>
      </c>
      <c r="Y98" s="5">
        <f t="shared" si="43"/>
        <v>0</v>
      </c>
      <c r="Z98" s="5">
        <f t="shared" si="43"/>
        <v>-32.958880580367733</v>
      </c>
      <c r="AA98" s="5">
        <f t="shared" si="50"/>
        <v>-27.604883772185836</v>
      </c>
      <c r="AB98">
        <f t="shared" si="44"/>
        <v>0</v>
      </c>
    </row>
    <row r="99" spans="1:28" x14ac:dyDescent="0.2">
      <c r="A99">
        <f t="shared" si="51"/>
        <v>0.67000000000000037</v>
      </c>
      <c r="B99" s="5">
        <f t="shared" si="54"/>
        <v>0</v>
      </c>
      <c r="C99" s="5">
        <f t="shared" si="55"/>
        <v>81.607314034635067</v>
      </c>
      <c r="D99" s="5">
        <f t="shared" si="56"/>
        <v>43.274100564627425</v>
      </c>
      <c r="E99" s="2">
        <f t="shared" si="52"/>
        <v>81.607314034635067</v>
      </c>
      <c r="F99" s="2">
        <f t="shared" si="53"/>
        <v>0</v>
      </c>
      <c r="G99" s="3">
        <f t="shared" si="57"/>
        <v>0</v>
      </c>
      <c r="H99" s="3">
        <f t="shared" si="58"/>
        <v>105.86415411699326</v>
      </c>
      <c r="I99" s="3">
        <f t="shared" si="59"/>
        <v>50.667083293722982</v>
      </c>
      <c r="J99" s="2">
        <f t="shared" si="45"/>
        <v>117.36427248698628</v>
      </c>
      <c r="K99" s="2">
        <f t="shared" si="60"/>
        <v>117.36427248698628</v>
      </c>
      <c r="L99" s="2">
        <f t="shared" si="46"/>
        <v>80.002912397400323</v>
      </c>
      <c r="M99" s="5">
        <f t="shared" si="47"/>
        <v>0.3725072690592498</v>
      </c>
      <c r="N99" s="4">
        <f t="shared" si="48"/>
        <v>0.26518246124475747</v>
      </c>
      <c r="O99" s="4">
        <f t="shared" si="49"/>
        <v>0.24715952633465538</v>
      </c>
      <c r="P99" s="4">
        <f t="shared" si="61"/>
        <v>0</v>
      </c>
      <c r="Q99" s="4">
        <f t="shared" si="62"/>
        <v>0</v>
      </c>
      <c r="R99" s="5">
        <f t="shared" si="63"/>
        <v>0</v>
      </c>
      <c r="S99" s="5">
        <f t="shared" si="64"/>
        <v>-24.844390686221207</v>
      </c>
      <c r="T99" s="5">
        <f t="shared" si="65"/>
        <v>-11.890642519935883</v>
      </c>
      <c r="U99" s="6">
        <f t="shared" si="66"/>
        <v>2444.7855232837537</v>
      </c>
      <c r="V99" s="5">
        <f t="shared" si="67"/>
        <v>0</v>
      </c>
      <c r="W99" s="5">
        <f t="shared" si="68"/>
        <v>-7.8894717422940177</v>
      </c>
      <c r="X99" s="5">
        <f t="shared" si="69"/>
        <v>16.484316801621567</v>
      </c>
      <c r="Y99" s="5">
        <f t="shared" si="43"/>
        <v>0</v>
      </c>
      <c r="Z99" s="5">
        <f t="shared" si="43"/>
        <v>-32.733862428515224</v>
      </c>
      <c r="AA99" s="5">
        <f t="shared" si="50"/>
        <v>-27.580325718314313</v>
      </c>
      <c r="AB99">
        <f t="shared" si="44"/>
        <v>0</v>
      </c>
    </row>
    <row r="100" spans="1:28" x14ac:dyDescent="0.2">
      <c r="A100">
        <f t="shared" si="51"/>
        <v>0.68000000000000038</v>
      </c>
      <c r="B100" s="5">
        <f t="shared" si="54"/>
        <v>0</v>
      </c>
      <c r="C100" s="5">
        <f t="shared" si="55"/>
        <v>82.664318882683574</v>
      </c>
      <c r="D100" s="5">
        <f t="shared" si="56"/>
        <v>43.77939238127874</v>
      </c>
      <c r="E100" s="2">
        <f t="shared" si="52"/>
        <v>82.664318882683574</v>
      </c>
      <c r="F100" s="2">
        <f t="shared" si="53"/>
        <v>0</v>
      </c>
      <c r="G100" s="3">
        <f t="shared" si="57"/>
        <v>0</v>
      </c>
      <c r="H100" s="3">
        <f t="shared" si="58"/>
        <v>105.53681549270812</v>
      </c>
      <c r="I100" s="3">
        <f t="shared" si="59"/>
        <v>50.39128003653984</v>
      </c>
      <c r="J100" s="2">
        <f t="shared" si="45"/>
        <v>116.94999156931519</v>
      </c>
      <c r="K100" s="2">
        <f t="shared" si="60"/>
        <v>116.94999156931519</v>
      </c>
      <c r="L100" s="2">
        <f t="shared" si="46"/>
        <v>79.720512317188266</v>
      </c>
      <c r="M100" s="5">
        <f t="shared" si="47"/>
        <v>0.37249273792863208</v>
      </c>
      <c r="N100" s="4">
        <f t="shared" si="48"/>
        <v>0.2660679090987898</v>
      </c>
      <c r="O100" s="4">
        <f t="shared" si="49"/>
        <v>0.24755922499868183</v>
      </c>
      <c r="P100" s="4">
        <f t="shared" si="61"/>
        <v>0</v>
      </c>
      <c r="Q100" s="4">
        <f t="shared" si="62"/>
        <v>0</v>
      </c>
      <c r="R100" s="5">
        <f t="shared" si="63"/>
        <v>0</v>
      </c>
      <c r="S100" s="5">
        <f t="shared" si="64"/>
        <v>-24.679181154800212</v>
      </c>
      <c r="T100" s="5">
        <f t="shared" si="65"/>
        <v>-11.783712847863594</v>
      </c>
      <c r="U100" s="6">
        <f t="shared" si="66"/>
        <v>2443.9707305823199</v>
      </c>
      <c r="V100" s="5">
        <f t="shared" si="67"/>
        <v>0</v>
      </c>
      <c r="W100" s="5">
        <f t="shared" si="68"/>
        <v>-7.8314730011811307</v>
      </c>
      <c r="X100" s="5">
        <f t="shared" si="69"/>
        <v>16.401820326105195</v>
      </c>
      <c r="Y100" s="5">
        <f t="shared" si="43"/>
        <v>0</v>
      </c>
      <c r="Z100" s="5">
        <f t="shared" si="43"/>
        <v>-32.510654155981342</v>
      </c>
      <c r="AA100" s="5">
        <f t="shared" si="50"/>
        <v>-27.555892521758398</v>
      </c>
      <c r="AB100">
        <f t="shared" si="44"/>
        <v>0</v>
      </c>
    </row>
    <row r="101" spans="1:28" x14ac:dyDescent="0.2">
      <c r="A101">
        <f t="shared" si="51"/>
        <v>0.69000000000000039</v>
      </c>
      <c r="B101" s="5">
        <f t="shared" si="54"/>
        <v>0</v>
      </c>
      <c r="C101" s="5">
        <f t="shared" si="55"/>
        <v>83.718061504902849</v>
      </c>
      <c r="D101" s="5">
        <f t="shared" si="56"/>
        <v>44.281927387018051</v>
      </c>
      <c r="E101" s="2">
        <f t="shared" si="52"/>
        <v>83.718061504902849</v>
      </c>
      <c r="F101" s="2">
        <f t="shared" si="53"/>
        <v>0</v>
      </c>
      <c r="G101" s="3">
        <f t="shared" si="57"/>
        <v>0</v>
      </c>
      <c r="H101" s="3">
        <f t="shared" si="58"/>
        <v>105.2117089511483</v>
      </c>
      <c r="I101" s="3">
        <f t="shared" si="59"/>
        <v>50.115721111322259</v>
      </c>
      <c r="J101" s="2">
        <f t="shared" si="45"/>
        <v>116.53793031854038</v>
      </c>
      <c r="K101" s="2">
        <f t="shared" si="60"/>
        <v>116.53793031854038</v>
      </c>
      <c r="L101" s="2">
        <f t="shared" si="46"/>
        <v>79.439625302345178</v>
      </c>
      <c r="M101" s="5">
        <f t="shared" si="47"/>
        <v>0.37247831974459866</v>
      </c>
      <c r="N101" s="4">
        <f t="shared" si="48"/>
        <v>0.26695498837637843</v>
      </c>
      <c r="O101" s="4">
        <f t="shared" si="49"/>
        <v>0.24795828681087989</v>
      </c>
      <c r="P101" s="4">
        <f t="shared" si="61"/>
        <v>0</v>
      </c>
      <c r="Q101" s="4">
        <f t="shared" si="62"/>
        <v>0</v>
      </c>
      <c r="R101" s="5">
        <f t="shared" si="63"/>
        <v>0</v>
      </c>
      <c r="S101" s="5">
        <f t="shared" si="64"/>
        <v>-24.515521192653793</v>
      </c>
      <c r="T101" s="5">
        <f t="shared" si="65"/>
        <v>-11.677531286562555</v>
      </c>
      <c r="U101" s="6">
        <f t="shared" si="66"/>
        <v>2443.1562094331925</v>
      </c>
      <c r="V101" s="5">
        <f t="shared" si="67"/>
        <v>0</v>
      </c>
      <c r="W101" s="5">
        <f t="shared" si="68"/>
        <v>-7.7737159413249035</v>
      </c>
      <c r="X101" s="5">
        <f t="shared" si="69"/>
        <v>16.319947532448037</v>
      </c>
      <c r="Y101" s="5">
        <f t="shared" si="43"/>
        <v>0</v>
      </c>
      <c r="Z101" s="5">
        <f t="shared" si="43"/>
        <v>-32.289237133978695</v>
      </c>
      <c r="AA101" s="5">
        <f t="shared" si="50"/>
        <v>-27.531583754114518</v>
      </c>
      <c r="AB101">
        <f t="shared" si="44"/>
        <v>0</v>
      </c>
    </row>
    <row r="102" spans="1:28" x14ac:dyDescent="0.2">
      <c r="A102">
        <f t="shared" si="51"/>
        <v>0.7000000000000004</v>
      </c>
      <c r="B102" s="5">
        <f t="shared" si="54"/>
        <v>0</v>
      </c>
      <c r="C102" s="5">
        <f t="shared" si="55"/>
        <v>84.768564132557628</v>
      </c>
      <c r="D102" s="5">
        <f t="shared" si="56"/>
        <v>44.781708018943569</v>
      </c>
      <c r="E102" s="2">
        <f t="shared" si="52"/>
        <v>84.768564132557628</v>
      </c>
      <c r="F102" s="2">
        <f t="shared" si="53"/>
        <v>0</v>
      </c>
      <c r="G102" s="3">
        <f t="shared" si="57"/>
        <v>0</v>
      </c>
      <c r="H102" s="3">
        <f t="shared" si="58"/>
        <v>104.88881657980851</v>
      </c>
      <c r="I102" s="3">
        <f t="shared" si="59"/>
        <v>49.840405273781116</v>
      </c>
      <c r="J102" s="2">
        <f t="shared" si="45"/>
        <v>116.12807516430925</v>
      </c>
      <c r="K102" s="2">
        <f t="shared" si="60"/>
        <v>116.12807516430925</v>
      </c>
      <c r="L102" s="2">
        <f t="shared" si="46"/>
        <v>79.160242102460288</v>
      </c>
      <c r="M102" s="5">
        <f t="shared" si="47"/>
        <v>0.37246401351054331</v>
      </c>
      <c r="N102" s="4">
        <f t="shared" si="48"/>
        <v>0.26784369315179435</v>
      </c>
      <c r="O102" s="4">
        <f t="shared" si="49"/>
        <v>0.24835670862029552</v>
      </c>
      <c r="P102" s="4">
        <f t="shared" si="61"/>
        <v>0</v>
      </c>
      <c r="Q102" s="4">
        <f t="shared" si="62"/>
        <v>0</v>
      </c>
      <c r="R102" s="5">
        <f t="shared" si="63"/>
        <v>0</v>
      </c>
      <c r="S102" s="5">
        <f t="shared" si="64"/>
        <v>-24.353393558982457</v>
      </c>
      <c r="T102" s="5">
        <f t="shared" si="65"/>
        <v>-11.572091709586836</v>
      </c>
      <c r="U102" s="6">
        <f t="shared" si="66"/>
        <v>2442.3419597458687</v>
      </c>
      <c r="V102" s="5">
        <f t="shared" si="67"/>
        <v>0</v>
      </c>
      <c r="W102" s="5">
        <f t="shared" si="68"/>
        <v>-7.7161994302674852</v>
      </c>
      <c r="X102" s="5">
        <f t="shared" si="69"/>
        <v>16.238692729096037</v>
      </c>
      <c r="Y102" s="5">
        <f t="shared" si="43"/>
        <v>0</v>
      </c>
      <c r="Z102" s="5">
        <f t="shared" si="43"/>
        <v>-32.069592989249941</v>
      </c>
      <c r="AA102" s="5">
        <f t="shared" si="50"/>
        <v>-27.507398980490798</v>
      </c>
      <c r="AB102">
        <f t="shared" si="44"/>
        <v>0</v>
      </c>
    </row>
    <row r="103" spans="1:28" x14ac:dyDescent="0.2">
      <c r="A103">
        <f t="shared" si="51"/>
        <v>0.71000000000000041</v>
      </c>
      <c r="B103" s="5">
        <f t="shared" si="54"/>
        <v>0</v>
      </c>
      <c r="C103" s="5">
        <f t="shared" si="55"/>
        <v>85.815848818706257</v>
      </c>
      <c r="D103" s="5">
        <f t="shared" si="56"/>
        <v>45.278736701732356</v>
      </c>
      <c r="E103" s="2">
        <f t="shared" si="52"/>
        <v>85.815848818706257</v>
      </c>
      <c r="F103" s="2">
        <f t="shared" si="53"/>
        <v>0</v>
      </c>
      <c r="G103" s="3">
        <f t="shared" si="57"/>
        <v>0</v>
      </c>
      <c r="H103" s="3">
        <f t="shared" si="58"/>
        <v>104.56812064991601</v>
      </c>
      <c r="I103" s="3">
        <f t="shared" si="59"/>
        <v>49.565331283976207</v>
      </c>
      <c r="J103" s="2">
        <f t="shared" si="45"/>
        <v>115.7204127263021</v>
      </c>
      <c r="K103" s="2">
        <f t="shared" si="60"/>
        <v>115.7204127263021</v>
      </c>
      <c r="L103" s="2">
        <f t="shared" si="46"/>
        <v>78.882353596661275</v>
      </c>
      <c r="M103" s="5">
        <f t="shared" si="47"/>
        <v>0.37244981823777018</v>
      </c>
      <c r="N103" s="4">
        <f t="shared" si="48"/>
        <v>0.26873401723404688</v>
      </c>
      <c r="O103" s="4">
        <f t="shared" si="49"/>
        <v>0.24875448720950141</v>
      </c>
      <c r="P103" s="4">
        <f t="shared" si="61"/>
        <v>0</v>
      </c>
      <c r="Q103" s="4">
        <f t="shared" si="62"/>
        <v>0</v>
      </c>
      <c r="R103" s="5">
        <f t="shared" si="63"/>
        <v>0</v>
      </c>
      <c r="S103" s="5">
        <f t="shared" si="64"/>
        <v>-24.192781255424933</v>
      </c>
      <c r="T103" s="5">
        <f t="shared" si="65"/>
        <v>-11.467388054342639</v>
      </c>
      <c r="U103" s="6">
        <f t="shared" si="66"/>
        <v>2441.5279814298765</v>
      </c>
      <c r="V103" s="5">
        <f t="shared" si="67"/>
        <v>0</v>
      </c>
      <c r="W103" s="5">
        <f t="shared" si="68"/>
        <v>-7.6589223444574248</v>
      </c>
      <c r="X103" s="5">
        <f t="shared" si="69"/>
        <v>16.158050294772771</v>
      </c>
      <c r="Y103" s="5">
        <f t="shared" si="43"/>
        <v>0</v>
      </c>
      <c r="Z103" s="5">
        <f t="shared" si="43"/>
        <v>-31.851703599882356</v>
      </c>
      <c r="AA103" s="5">
        <f t="shared" si="50"/>
        <v>-27.483337759569867</v>
      </c>
      <c r="AB103">
        <f t="shared" si="44"/>
        <v>0</v>
      </c>
    </row>
    <row r="104" spans="1:28" x14ac:dyDescent="0.2">
      <c r="A104">
        <f t="shared" si="51"/>
        <v>0.72000000000000042</v>
      </c>
      <c r="B104" s="5">
        <f t="shared" si="54"/>
        <v>0</v>
      </c>
      <c r="C104" s="5">
        <f t="shared" si="55"/>
        <v>86.859937440025419</v>
      </c>
      <c r="D104" s="5">
        <f t="shared" si="56"/>
        <v>45.773015847684142</v>
      </c>
      <c r="E104" s="2">
        <f t="shared" si="52"/>
        <v>86.859937440025419</v>
      </c>
      <c r="F104" s="2">
        <f t="shared" si="53"/>
        <v>0</v>
      </c>
      <c r="G104" s="3">
        <f t="shared" si="57"/>
        <v>0</v>
      </c>
      <c r="H104" s="3">
        <f t="shared" si="58"/>
        <v>104.24960361391719</v>
      </c>
      <c r="I104" s="3">
        <f t="shared" si="59"/>
        <v>49.290497906380509</v>
      </c>
      <c r="J104" s="2">
        <f t="shared" si="45"/>
        <v>115.31492981187543</v>
      </c>
      <c r="K104" s="2">
        <f t="shared" si="60"/>
        <v>115.31492981187543</v>
      </c>
      <c r="L104" s="2">
        <f t="shared" si="46"/>
        <v>78.605950792007789</v>
      </c>
      <c r="M104" s="5">
        <f t="shared" si="47"/>
        <v>0.37243573294534499</v>
      </c>
      <c r="N104" s="4">
        <f t="shared" si="48"/>
        <v>0.26962595416286239</v>
      </c>
      <c r="O104" s="4">
        <f t="shared" si="49"/>
        <v>0.24915161929441976</v>
      </c>
      <c r="P104" s="4">
        <f t="shared" si="61"/>
        <v>0</v>
      </c>
      <c r="Q104" s="4">
        <f t="shared" si="62"/>
        <v>0</v>
      </c>
      <c r="R104" s="5">
        <f t="shared" si="63"/>
        <v>0</v>
      </c>
      <c r="S104" s="5">
        <f t="shared" si="64"/>
        <v>-24.03366752209044</v>
      </c>
      <c r="T104" s="5">
        <f t="shared" si="65"/>
        <v>-11.36341432114661</v>
      </c>
      <c r="U104" s="6">
        <f t="shared" si="66"/>
        <v>2440.7142743947734</v>
      </c>
      <c r="V104" s="5">
        <f t="shared" si="67"/>
        <v>0</v>
      </c>
      <c r="W104" s="5">
        <f t="shared" si="68"/>
        <v>-7.6018835691111279</v>
      </c>
      <c r="X104" s="5">
        <f t="shared" si="69"/>
        <v>16.078014677478013</v>
      </c>
      <c r="Y104" s="5">
        <f t="shared" si="43"/>
        <v>0</v>
      </c>
      <c r="Z104" s="5">
        <f t="shared" si="43"/>
        <v>-31.635551091201567</v>
      </c>
      <c r="AA104" s="5">
        <f t="shared" si="50"/>
        <v>-27.459399643668597</v>
      </c>
      <c r="AB104">
        <f t="shared" si="44"/>
        <v>0</v>
      </c>
    </row>
    <row r="105" spans="1:28" x14ac:dyDescent="0.2">
      <c r="A105">
        <f t="shared" si="51"/>
        <v>0.73000000000000043</v>
      </c>
      <c r="B105" s="5">
        <f t="shared" si="54"/>
        <v>0</v>
      </c>
      <c r="C105" s="5">
        <f t="shared" si="55"/>
        <v>87.900851698610026</v>
      </c>
      <c r="D105" s="5">
        <f t="shared" si="56"/>
        <v>46.264547856765759</v>
      </c>
      <c r="E105" s="2">
        <f t="shared" si="52"/>
        <v>87.900851698610026</v>
      </c>
      <c r="F105" s="2">
        <f t="shared" si="53"/>
        <v>0</v>
      </c>
      <c r="G105" s="3">
        <f t="shared" si="57"/>
        <v>0</v>
      </c>
      <c r="H105" s="3">
        <f t="shared" si="58"/>
        <v>103.93324810300517</v>
      </c>
      <c r="I105" s="3">
        <f t="shared" si="59"/>
        <v>49.015903909943823</v>
      </c>
      <c r="J105" s="2">
        <f t="shared" si="45"/>
        <v>114.91161341374368</v>
      </c>
      <c r="K105" s="2">
        <f t="shared" si="60"/>
        <v>114.91161341374368</v>
      </c>
      <c r="L105" s="2">
        <f t="shared" si="46"/>
        <v>78.331024821911157</v>
      </c>
      <c r="M105" s="5">
        <f t="shared" si="47"/>
        <v>0.3724217566599487</v>
      </c>
      <c r="N105" s="4">
        <f t="shared" si="48"/>
        <v>0.27051949720462598</v>
      </c>
      <c r="O105" s="4">
        <f t="shared" si="49"/>
        <v>0.2495481015241455</v>
      </c>
      <c r="P105" s="4">
        <f t="shared" si="61"/>
        <v>0</v>
      </c>
      <c r="Q105" s="4">
        <f t="shared" si="62"/>
        <v>0</v>
      </c>
      <c r="R105" s="5">
        <f t="shared" si="63"/>
        <v>0</v>
      </c>
      <c r="S105" s="5">
        <f t="shared" si="64"/>
        <v>-23.876035833667245</v>
      </c>
      <c r="T105" s="5">
        <f t="shared" si="65"/>
        <v>-11.260164572298885</v>
      </c>
      <c r="U105" s="6">
        <f t="shared" si="66"/>
        <v>2439.9008385501475</v>
      </c>
      <c r="V105" s="5">
        <f t="shared" si="67"/>
        <v>0</v>
      </c>
      <c r="W105" s="5">
        <f t="shared" si="68"/>
        <v>-7.5450819980754886</v>
      </c>
      <c r="X105" s="5">
        <f t="shared" si="69"/>
        <v>15.998580393503886</v>
      </c>
      <c r="Y105" s="5">
        <f t="shared" si="43"/>
        <v>0</v>
      </c>
      <c r="Z105" s="5">
        <f t="shared" si="43"/>
        <v>-31.421117831742734</v>
      </c>
      <c r="AA105" s="5">
        <f t="shared" si="50"/>
        <v>-27.435584178794997</v>
      </c>
      <c r="AB105">
        <f t="shared" si="44"/>
        <v>0</v>
      </c>
    </row>
    <row r="106" spans="1:28" x14ac:dyDescent="0.2">
      <c r="A106">
        <f t="shared" si="51"/>
        <v>0.74000000000000044</v>
      </c>
      <c r="B106" s="5">
        <f t="shared" si="54"/>
        <v>0</v>
      </c>
      <c r="C106" s="5">
        <f t="shared" si="55"/>
        <v>88.938613123748496</v>
      </c>
      <c r="D106" s="5">
        <f t="shared" si="56"/>
        <v>46.75333511665626</v>
      </c>
      <c r="E106" s="2">
        <f t="shared" si="52"/>
        <v>88.938613123748496</v>
      </c>
      <c r="F106" s="2">
        <f t="shared" si="53"/>
        <v>0</v>
      </c>
      <c r="G106" s="3">
        <f t="shared" si="57"/>
        <v>0</v>
      </c>
      <c r="H106" s="3">
        <f t="shared" si="58"/>
        <v>103.61903692468775</v>
      </c>
      <c r="I106" s="3">
        <f t="shared" si="59"/>
        <v>48.741548068155872</v>
      </c>
      <c r="J106" s="2">
        <f t="shared" si="45"/>
        <v>114.51045070769808</v>
      </c>
      <c r="K106" s="2">
        <f t="shared" si="60"/>
        <v>114.51045070769808</v>
      </c>
      <c r="L106" s="2">
        <f t="shared" si="46"/>
        <v>78.057566944579463</v>
      </c>
      <c r="M106" s="5">
        <f t="shared" si="47"/>
        <v>0.37240788841573397</v>
      </c>
      <c r="N106" s="4">
        <f t="shared" si="48"/>
        <v>0.27141463934829052</v>
      </c>
      <c r="O106" s="4">
        <f t="shared" si="49"/>
        <v>0.24994393048077315</v>
      </c>
      <c r="P106" s="4">
        <f t="shared" si="61"/>
        <v>0</v>
      </c>
      <c r="Q106" s="4">
        <f t="shared" si="62"/>
        <v>0</v>
      </c>
      <c r="R106" s="5">
        <f t="shared" si="63"/>
        <v>0</v>
      </c>
      <c r="S106" s="5">
        <f t="shared" si="64"/>
        <v>-23.719869895605676</v>
      </c>
      <c r="T106" s="5">
        <f t="shared" si="65"/>
        <v>-11.157632931170495</v>
      </c>
      <c r="U106" s="6">
        <f t="shared" si="66"/>
        <v>2439.0876738056172</v>
      </c>
      <c r="V106" s="5">
        <f t="shared" si="67"/>
        <v>0</v>
      </c>
      <c r="W106" s="5">
        <f t="shared" si="68"/>
        <v>-7.4885165336917696</v>
      </c>
      <c r="X106" s="5">
        <f t="shared" si="69"/>
        <v>15.919742026468224</v>
      </c>
      <c r="Y106" s="5">
        <f t="shared" si="43"/>
        <v>0</v>
      </c>
      <c r="Z106" s="5">
        <f t="shared" si="43"/>
        <v>-31.208386429297445</v>
      </c>
      <c r="AA106" s="5">
        <f t="shared" si="50"/>
        <v>-27.411890904702268</v>
      </c>
      <c r="AB106">
        <f t="shared" si="44"/>
        <v>0</v>
      </c>
    </row>
    <row r="107" spans="1:28" x14ac:dyDescent="0.2">
      <c r="A107">
        <f t="shared" si="51"/>
        <v>0.75000000000000044</v>
      </c>
      <c r="B107" s="5">
        <f t="shared" si="54"/>
        <v>0</v>
      </c>
      <c r="C107" s="5">
        <f t="shared" si="55"/>
        <v>89.973243073673913</v>
      </c>
      <c r="D107" s="5">
        <f t="shared" si="56"/>
        <v>47.239380002792579</v>
      </c>
      <c r="E107" s="2">
        <f t="shared" si="52"/>
        <v>89.973243073673913</v>
      </c>
      <c r="F107" s="2">
        <f t="shared" si="53"/>
        <v>0</v>
      </c>
      <c r="G107" s="3">
        <f t="shared" si="57"/>
        <v>0</v>
      </c>
      <c r="H107" s="3">
        <f t="shared" si="58"/>
        <v>103.30695306039478</v>
      </c>
      <c r="I107" s="3">
        <f t="shared" si="59"/>
        <v>48.467429159108846</v>
      </c>
      <c r="J107" s="2">
        <f t="shared" si="45"/>
        <v>114.11142905036219</v>
      </c>
      <c r="K107" s="2">
        <f t="shared" si="60"/>
        <v>114.11142905036219</v>
      </c>
      <c r="L107" s="2">
        <f t="shared" si="46"/>
        <v>77.785568541487521</v>
      </c>
      <c r="M107" s="5">
        <f t="shared" si="47"/>
        <v>0.37239412725418275</v>
      </c>
      <c r="N107" s="4">
        <f t="shared" si="48"/>
        <v>0.27231137330125083</v>
      </c>
      <c r="O107" s="4">
        <f t="shared" si="49"/>
        <v>0.25033910267922549</v>
      </c>
      <c r="P107" s="4">
        <f t="shared" si="61"/>
        <v>0</v>
      </c>
      <c r="Q107" s="4">
        <f t="shared" si="62"/>
        <v>0</v>
      </c>
      <c r="R107" s="5">
        <f t="shared" si="63"/>
        <v>0</v>
      </c>
      <c r="S107" s="5">
        <f t="shared" si="64"/>
        <v>-23.565153640374042</v>
      </c>
      <c r="T107" s="5">
        <f t="shared" si="65"/>
        <v>-11.055813581304944</v>
      </c>
      <c r="U107" s="6">
        <f t="shared" si="66"/>
        <v>2438.2747800708312</v>
      </c>
      <c r="V107" s="5">
        <f t="shared" si="67"/>
        <v>0</v>
      </c>
      <c r="W107" s="5">
        <f t="shared" si="68"/>
        <v>-7.4321860866606526</v>
      </c>
      <c r="X107" s="5">
        <f t="shared" si="69"/>
        <v>15.841494226364871</v>
      </c>
      <c r="Y107" s="5">
        <f t="shared" si="43"/>
        <v>0</v>
      </c>
      <c r="Z107" s="5">
        <f t="shared" si="43"/>
        <v>-30.997339727034696</v>
      </c>
      <c r="AA107" s="5">
        <f t="shared" si="50"/>
        <v>-27.388319354940073</v>
      </c>
      <c r="AB107">
        <f t="shared" si="44"/>
        <v>0</v>
      </c>
    </row>
    <row r="108" spans="1:28" x14ac:dyDescent="0.2">
      <c r="A108">
        <f t="shared" si="51"/>
        <v>0.76000000000000045</v>
      </c>
      <c r="B108" s="5">
        <f t="shared" si="54"/>
        <v>0</v>
      </c>
      <c r="C108" s="5">
        <f t="shared" si="55"/>
        <v>91.004762737291514</v>
      </c>
      <c r="D108" s="5">
        <f t="shared" si="56"/>
        <v>47.722684878415926</v>
      </c>
      <c r="E108" s="2">
        <f t="shared" si="52"/>
        <v>91.004762737291514</v>
      </c>
      <c r="F108" s="2">
        <f t="shared" si="53"/>
        <v>0</v>
      </c>
      <c r="G108" s="3">
        <f t="shared" si="57"/>
        <v>0</v>
      </c>
      <c r="H108" s="3">
        <f t="shared" si="58"/>
        <v>102.99697966312443</v>
      </c>
      <c r="I108" s="3">
        <f t="shared" si="59"/>
        <v>48.193545965559444</v>
      </c>
      <c r="J108" s="2">
        <f t="shared" si="45"/>
        <v>113.71453597698299</v>
      </c>
      <c r="K108" s="2">
        <f t="shared" si="60"/>
        <v>113.71453597698299</v>
      </c>
      <c r="L108" s="2">
        <f t="shared" si="46"/>
        <v>77.51502111587115</v>
      </c>
      <c r="M108" s="5">
        <f t="shared" si="47"/>
        <v>0.37238047222396731</v>
      </c>
      <c r="N108" s="4">
        <f t="shared" si="48"/>
        <v>0.27320969148518481</v>
      </c>
      <c r="O108" s="4">
        <f t="shared" si="49"/>
        <v>0.25073361456708515</v>
      </c>
      <c r="P108" s="4">
        <f t="shared" si="61"/>
        <v>0</v>
      </c>
      <c r="Q108" s="4">
        <f t="shared" si="62"/>
        <v>0</v>
      </c>
      <c r="R108" s="5">
        <f t="shared" si="63"/>
        <v>0</v>
      </c>
      <c r="S108" s="5">
        <f t="shared" si="64"/>
        <v>-23.411871223785827</v>
      </c>
      <c r="T108" s="5">
        <f t="shared" si="65"/>
        <v>-10.954700765533628</v>
      </c>
      <c r="U108" s="6">
        <f t="shared" si="66"/>
        <v>2437.4621572554684</v>
      </c>
      <c r="V108" s="5">
        <f t="shared" si="67"/>
        <v>0</v>
      </c>
      <c r="W108" s="5">
        <f t="shared" si="68"/>
        <v>-7.3760895759084235</v>
      </c>
      <c r="X108" s="5">
        <f t="shared" si="69"/>
        <v>15.76383170863043</v>
      </c>
      <c r="Y108" s="5">
        <f t="shared" si="43"/>
        <v>0</v>
      </c>
      <c r="Z108" s="5">
        <f t="shared" si="43"/>
        <v>-30.78796079969425</v>
      </c>
      <c r="AA108" s="5">
        <f t="shared" si="50"/>
        <v>-27.364869056903196</v>
      </c>
      <c r="AB108">
        <f t="shared" si="44"/>
        <v>0</v>
      </c>
    </row>
    <row r="109" spans="1:28" x14ac:dyDescent="0.2">
      <c r="A109">
        <f t="shared" si="51"/>
        <v>0.77000000000000046</v>
      </c>
      <c r="B109" s="5">
        <f t="shared" si="54"/>
        <v>0</v>
      </c>
      <c r="C109" s="5">
        <f t="shared" si="55"/>
        <v>92.033193135882783</v>
      </c>
      <c r="D109" s="5">
        <f t="shared" si="56"/>
        <v>48.203252094618676</v>
      </c>
      <c r="E109" s="2">
        <f t="shared" si="52"/>
        <v>92.033193135882783</v>
      </c>
      <c r="F109" s="2">
        <f t="shared" si="53"/>
        <v>0</v>
      </c>
      <c r="G109" s="3">
        <f t="shared" si="57"/>
        <v>0</v>
      </c>
      <c r="H109" s="3">
        <f t="shared" si="58"/>
        <v>102.6891000551275</v>
      </c>
      <c r="I109" s="3">
        <f t="shared" si="59"/>
        <v>47.919897274990412</v>
      </c>
      <c r="J109" s="2">
        <f t="shared" si="45"/>
        <v>113.31975919925712</v>
      </c>
      <c r="K109" s="2">
        <f t="shared" si="60"/>
        <v>113.31975919925712</v>
      </c>
      <c r="L109" s="2">
        <f t="shared" si="46"/>
        <v>77.245916291245479</v>
      </c>
      <c r="M109" s="5">
        <f t="shared" si="47"/>
        <v>0.37236692238081215</v>
      </c>
      <c r="N109" s="4">
        <f t="shared" si="48"/>
        <v>0.27410958603186153</v>
      </c>
      <c r="O109" s="4">
        <f t="shared" si="49"/>
        <v>0.25112746252442925</v>
      </c>
      <c r="P109" s="4">
        <f t="shared" si="61"/>
        <v>0</v>
      </c>
      <c r="Q109" s="4">
        <f t="shared" si="62"/>
        <v>0</v>
      </c>
      <c r="R109" s="5">
        <f t="shared" si="63"/>
        <v>0</v>
      </c>
      <c r="S109" s="5">
        <f t="shared" si="64"/>
        <v>-23.260007021396593</v>
      </c>
      <c r="T109" s="5">
        <f t="shared" si="65"/>
        <v>-10.854288785104853</v>
      </c>
      <c r="U109" s="6">
        <f t="shared" si="66"/>
        <v>2436.6498052692359</v>
      </c>
      <c r="V109" s="5">
        <f t="shared" si="67"/>
        <v>0</v>
      </c>
      <c r="W109" s="5">
        <f t="shared" si="68"/>
        <v>-7.3202259284543008</v>
      </c>
      <c r="X109" s="5">
        <f t="shared" si="69"/>
        <v>15.686749253227246</v>
      </c>
      <c r="Y109" s="5">
        <f t="shared" si="43"/>
        <v>0</v>
      </c>
      <c r="Z109" s="5">
        <f t="shared" si="43"/>
        <v>-30.580232949850895</v>
      </c>
      <c r="AA109" s="5">
        <f t="shared" si="50"/>
        <v>-27.341539531877608</v>
      </c>
      <c r="AB109">
        <f t="shared" si="44"/>
        <v>0</v>
      </c>
    </row>
    <row r="110" spans="1:28" x14ac:dyDescent="0.2">
      <c r="A110">
        <f t="shared" si="51"/>
        <v>0.78000000000000047</v>
      </c>
      <c r="B110" s="5">
        <f t="shared" si="54"/>
        <v>0</v>
      </c>
      <c r="C110" s="5">
        <f t="shared" si="55"/>
        <v>93.058555124786565</v>
      </c>
      <c r="D110" s="5">
        <f t="shared" si="56"/>
        <v>48.68108399039199</v>
      </c>
      <c r="E110" s="2">
        <f t="shared" si="52"/>
        <v>93.058555124786565</v>
      </c>
      <c r="F110" s="2">
        <f t="shared" si="53"/>
        <v>0</v>
      </c>
      <c r="G110" s="3">
        <f t="shared" si="57"/>
        <v>0</v>
      </c>
      <c r="H110" s="3">
        <f t="shared" si="58"/>
        <v>102.38329772562899</v>
      </c>
      <c r="I110" s="3">
        <f t="shared" si="59"/>
        <v>47.646481879671633</v>
      </c>
      <c r="J110" s="2">
        <f t="shared" si="45"/>
        <v>112.92708660319128</v>
      </c>
      <c r="K110" s="2">
        <f t="shared" si="60"/>
        <v>112.92708660319128</v>
      </c>
      <c r="L110" s="2">
        <f t="shared" si="46"/>
        <v>76.978245809946344</v>
      </c>
      <c r="M110" s="5">
        <f t="shared" si="47"/>
        <v>0.37235347678735897</v>
      </c>
      <c r="N110" s="4">
        <f t="shared" si="48"/>
        <v>0.27501104877891686</v>
      </c>
      <c r="O110" s="4">
        <f t="shared" si="49"/>
        <v>0.25152064286366682</v>
      </c>
      <c r="P110" s="4">
        <f t="shared" si="61"/>
        <v>0</v>
      </c>
      <c r="Q110" s="4">
        <f t="shared" si="62"/>
        <v>0</v>
      </c>
      <c r="R110" s="5">
        <f t="shared" si="63"/>
        <v>0</v>
      </c>
      <c r="S110" s="5">
        <f t="shared" si="64"/>
        <v>-23.109545624969041</v>
      </c>
      <c r="T110" s="5">
        <f t="shared" si="65"/>
        <v>-10.754571998826167</v>
      </c>
      <c r="U110" s="6">
        <f t="shared" si="66"/>
        <v>2435.8377240218733</v>
      </c>
      <c r="V110" s="5">
        <f t="shared" si="67"/>
        <v>0</v>
      </c>
      <c r="W110" s="5">
        <f t="shared" si="68"/>
        <v>-7.2645940792788641</v>
      </c>
      <c r="X110" s="5">
        <f t="shared" si="69"/>
        <v>15.610241703742251</v>
      </c>
      <c r="Y110" s="5">
        <f t="shared" si="43"/>
        <v>0</v>
      </c>
      <c r="Z110" s="5">
        <f t="shared" si="43"/>
        <v>-30.374139704247906</v>
      </c>
      <c r="AA110" s="5">
        <f t="shared" si="50"/>
        <v>-27.318330295083918</v>
      </c>
      <c r="AB110">
        <f t="shared" si="44"/>
        <v>0</v>
      </c>
    </row>
    <row r="111" spans="1:28" x14ac:dyDescent="0.2">
      <c r="A111">
        <f t="shared" si="51"/>
        <v>0.79000000000000048</v>
      </c>
      <c r="B111" s="5">
        <f t="shared" si="54"/>
        <v>0</v>
      </c>
      <c r="C111" s="5">
        <f t="shared" si="55"/>
        <v>94.080869395057647</v>
      </c>
      <c r="D111" s="5">
        <f t="shared" si="56"/>
        <v>49.156182892673947</v>
      </c>
      <c r="E111" s="2">
        <f t="shared" si="52"/>
        <v>94.080869395057647</v>
      </c>
      <c r="F111" s="2">
        <f t="shared" si="53"/>
        <v>0</v>
      </c>
      <c r="G111" s="3">
        <f t="shared" si="57"/>
        <v>0</v>
      </c>
      <c r="H111" s="3">
        <f t="shared" si="58"/>
        <v>102.07955632858652</v>
      </c>
      <c r="I111" s="3">
        <f t="shared" si="59"/>
        <v>47.373298576720792</v>
      </c>
      <c r="J111" s="2">
        <f t="shared" si="45"/>
        <v>112.53650624699615</v>
      </c>
      <c r="K111" s="2">
        <f t="shared" si="60"/>
        <v>112.53650624699615</v>
      </c>
      <c r="L111" s="2">
        <f t="shared" si="46"/>
        <v>76.71200153169471</v>
      </c>
      <c r="M111" s="5">
        <f t="shared" si="47"/>
        <v>0.37234013451303305</v>
      </c>
      <c r="N111" s="4">
        <f t="shared" si="48"/>
        <v>0.27591407126559742</v>
      </c>
      <c r="O111" s="4">
        <f t="shared" si="49"/>
        <v>0.25191315182937968</v>
      </c>
      <c r="P111" s="4">
        <f t="shared" si="61"/>
        <v>0</v>
      </c>
      <c r="Q111" s="4">
        <f t="shared" si="62"/>
        <v>0</v>
      </c>
      <c r="R111" s="5">
        <f t="shared" si="63"/>
        <v>0</v>
      </c>
      <c r="S111" s="5">
        <f t="shared" si="64"/>
        <v>-22.960471839004846</v>
      </c>
      <c r="T111" s="5">
        <f t="shared" si="65"/>
        <v>-10.655544822219817</v>
      </c>
      <c r="U111" s="6">
        <f t="shared" si="66"/>
        <v>2435.0259134231492</v>
      </c>
      <c r="V111" s="5">
        <f t="shared" si="67"/>
        <v>0</v>
      </c>
      <c r="W111" s="5">
        <f t="shared" si="68"/>
        <v>-7.2091929711935565</v>
      </c>
      <c r="X111" s="5">
        <f t="shared" si="69"/>
        <v>15.534303966501268</v>
      </c>
      <c r="Y111" s="5">
        <f t="shared" si="43"/>
        <v>0</v>
      </c>
      <c r="Z111" s="5">
        <f t="shared" si="43"/>
        <v>-30.169664810198402</v>
      </c>
      <c r="AA111" s="5">
        <f t="shared" si="50"/>
        <v>-27.295240855718546</v>
      </c>
      <c r="AB111">
        <f t="shared" si="44"/>
        <v>0</v>
      </c>
    </row>
    <row r="112" spans="1:28" x14ac:dyDescent="0.2">
      <c r="A112">
        <f t="shared" si="51"/>
        <v>0.80000000000000049</v>
      </c>
      <c r="B112" s="5">
        <f t="shared" si="54"/>
        <v>0</v>
      </c>
      <c r="C112" s="5">
        <f t="shared" si="55"/>
        <v>95.100156475102992</v>
      </c>
      <c r="D112" s="5">
        <f t="shared" si="56"/>
        <v>49.62855111639837</v>
      </c>
      <c r="E112" s="2">
        <f t="shared" si="52"/>
        <v>95.100156475102992</v>
      </c>
      <c r="F112" s="2">
        <f t="shared" si="53"/>
        <v>0</v>
      </c>
      <c r="G112" s="3">
        <f t="shared" si="57"/>
        <v>0</v>
      </c>
      <c r="H112" s="3">
        <f t="shared" si="58"/>
        <v>101.77785968048454</v>
      </c>
      <c r="I112" s="3">
        <f t="shared" si="59"/>
        <v>47.100346168163604</v>
      </c>
      <c r="J112" s="2">
        <f t="shared" si="45"/>
        <v>112.14800635901311</v>
      </c>
      <c r="K112" s="2">
        <f t="shared" si="60"/>
        <v>112.14800635901311</v>
      </c>
      <c r="L112" s="2">
        <f t="shared" si="46"/>
        <v>76.447175432183442</v>
      </c>
      <c r="M112" s="5">
        <f t="shared" si="47"/>
        <v>0.37232689463391211</v>
      </c>
      <c r="N112" s="4">
        <f t="shared" si="48"/>
        <v>0.27681864472847256</v>
      </c>
      <c r="O112" s="4">
        <f t="shared" si="49"/>
        <v>0.25230498559816583</v>
      </c>
      <c r="P112" s="4">
        <f t="shared" si="61"/>
        <v>0</v>
      </c>
      <c r="Q112" s="4">
        <f t="shared" si="62"/>
        <v>0</v>
      </c>
      <c r="R112" s="5">
        <f t="shared" si="63"/>
        <v>0</v>
      </c>
      <c r="S112" s="5">
        <f t="shared" si="64"/>
        <v>-22.812770677341675</v>
      </c>
      <c r="T112" s="5">
        <f t="shared" si="65"/>
        <v>-10.557201726690995</v>
      </c>
      <c r="U112" s="6">
        <f t="shared" si="66"/>
        <v>2434.2143733828625</v>
      </c>
      <c r="V112" s="5">
        <f t="shared" si="67"/>
        <v>0</v>
      </c>
      <c r="W112" s="5">
        <f t="shared" si="68"/>
        <v>-7.1540215547112256</v>
      </c>
      <c r="X112" s="5">
        <f t="shared" si="69"/>
        <v>15.458931009698556</v>
      </c>
      <c r="Y112" s="5">
        <f t="shared" ref="Y112:Z175" si="70">R112+V112</f>
        <v>0</v>
      </c>
      <c r="Z112" s="5">
        <f t="shared" si="70"/>
        <v>-29.966792232052899</v>
      </c>
      <c r="AA112" s="5">
        <f t="shared" si="50"/>
        <v>-27.272270716992438</v>
      </c>
      <c r="AB112">
        <f t="shared" si="44"/>
        <v>0</v>
      </c>
    </row>
    <row r="113" spans="1:28" x14ac:dyDescent="0.2">
      <c r="A113">
        <f t="shared" si="51"/>
        <v>0.8100000000000005</v>
      </c>
      <c r="B113" s="5">
        <f t="shared" si="54"/>
        <v>0</v>
      </c>
      <c r="C113" s="5">
        <f t="shared" si="55"/>
        <v>96.116436732296236</v>
      </c>
      <c r="D113" s="5">
        <f t="shared" si="56"/>
        <v>50.098190964544152</v>
      </c>
      <c r="E113" s="2">
        <f t="shared" si="52"/>
        <v>96.116436732296236</v>
      </c>
      <c r="F113" s="2">
        <f t="shared" si="53"/>
        <v>0</v>
      </c>
      <c r="G113" s="3">
        <f t="shared" si="57"/>
        <v>0</v>
      </c>
      <c r="H113" s="3">
        <f t="shared" si="58"/>
        <v>101.47819175816402</v>
      </c>
      <c r="I113" s="3">
        <f t="shared" si="59"/>
        <v>46.827623460993678</v>
      </c>
      <c r="J113" s="2">
        <f t="shared" si="45"/>
        <v>111.761575335673</v>
      </c>
      <c r="K113" s="2">
        <f t="shared" si="60"/>
        <v>111.761575335673</v>
      </c>
      <c r="L113" s="2">
        <f t="shared" si="46"/>
        <v>76.18375960168575</v>
      </c>
      <c r="M113" s="5">
        <f t="shared" si="47"/>
        <v>0.37231375623259666</v>
      </c>
      <c r="N113" s="4">
        <f t="shared" si="48"/>
        <v>0.27772476009711683</v>
      </c>
      <c r="O113" s="4">
        <f t="shared" si="49"/>
        <v>0.25269614027848808</v>
      </c>
      <c r="P113" s="4">
        <f t="shared" si="61"/>
        <v>0</v>
      </c>
      <c r="Q113" s="4">
        <f t="shared" si="62"/>
        <v>0</v>
      </c>
      <c r="R113" s="5">
        <f t="shared" si="63"/>
        <v>0</v>
      </c>
      <c r="S113" s="5">
        <f t="shared" si="64"/>
        <v>-22.666427359814069</v>
      </c>
      <c r="T113" s="5">
        <f t="shared" si="65"/>
        <v>-10.459537238708695</v>
      </c>
      <c r="U113" s="6">
        <f t="shared" si="66"/>
        <v>2433.4031038108419</v>
      </c>
      <c r="V113" s="5">
        <f t="shared" si="67"/>
        <v>0</v>
      </c>
      <c r="W113" s="5">
        <f t="shared" si="68"/>
        <v>-7.0990787879177377</v>
      </c>
      <c r="X113" s="5">
        <f t="shared" si="69"/>
        <v>15.384117862541297</v>
      </c>
      <c r="Y113" s="5">
        <f t="shared" si="70"/>
        <v>0</v>
      </c>
      <c r="Z113" s="5">
        <f t="shared" si="70"/>
        <v>-29.765506147731806</v>
      </c>
      <c r="AA113" s="5">
        <f t="shared" si="50"/>
        <v>-27.249419376167396</v>
      </c>
      <c r="AB113">
        <f t="shared" si="44"/>
        <v>0</v>
      </c>
    </row>
    <row r="114" spans="1:28" x14ac:dyDescent="0.2">
      <c r="A114">
        <f t="shared" si="51"/>
        <v>0.82000000000000051</v>
      </c>
      <c r="B114" s="5">
        <f t="shared" si="54"/>
        <v>0</v>
      </c>
      <c r="C114" s="5">
        <f t="shared" si="55"/>
        <v>97.129730374570499</v>
      </c>
      <c r="D114" s="5">
        <f t="shared" si="56"/>
        <v>50.565104728185283</v>
      </c>
      <c r="E114" s="2">
        <f t="shared" si="52"/>
        <v>97.129730374570499</v>
      </c>
      <c r="F114" s="2">
        <f t="shared" si="53"/>
        <v>0</v>
      </c>
      <c r="G114" s="3">
        <f t="shared" si="57"/>
        <v>0</v>
      </c>
      <c r="H114" s="3">
        <f t="shared" si="58"/>
        <v>101.1805366966867</v>
      </c>
      <c r="I114" s="3">
        <f t="shared" si="59"/>
        <v>46.555129267232005</v>
      </c>
      <c r="J114" s="2">
        <f t="shared" si="45"/>
        <v>111.37720173948637</v>
      </c>
      <c r="K114" s="2">
        <f t="shared" si="60"/>
        <v>111.37720173948637</v>
      </c>
      <c r="L114" s="2">
        <f t="shared" si="46"/>
        <v>75.92174624368532</v>
      </c>
      <c r="M114" s="5">
        <f t="shared" si="47"/>
        <v>0.37230071839808265</v>
      </c>
      <c r="N114" s="4">
        <f t="shared" si="48"/>
        <v>0.27863240798976091</v>
      </c>
      <c r="O114" s="4">
        <f t="shared" si="49"/>
        <v>0.25308661191052428</v>
      </c>
      <c r="P114" s="4">
        <f t="shared" si="61"/>
        <v>0</v>
      </c>
      <c r="Q114" s="4">
        <f t="shared" si="62"/>
        <v>0</v>
      </c>
      <c r="R114" s="5">
        <f t="shared" si="63"/>
        <v>0</v>
      </c>
      <c r="S114" s="5">
        <f t="shared" si="64"/>
        <v>-22.521427308976794</v>
      </c>
      <c r="T114" s="5">
        <f t="shared" si="65"/>
        <v>-10.362545938998938</v>
      </c>
      <c r="U114" s="6">
        <f t="shared" si="66"/>
        <v>2432.5921046169465</v>
      </c>
      <c r="V114" s="5">
        <f t="shared" si="67"/>
        <v>0</v>
      </c>
      <c r="W114" s="5">
        <f t="shared" si="68"/>
        <v>-7.044363636344543</v>
      </c>
      <c r="X114" s="5">
        <f t="shared" si="69"/>
        <v>15.309859614408541</v>
      </c>
      <c r="Y114" s="5">
        <f t="shared" si="70"/>
        <v>0</v>
      </c>
      <c r="Z114" s="5">
        <f t="shared" si="70"/>
        <v>-29.565790945321336</v>
      </c>
      <c r="AA114" s="5">
        <f t="shared" si="50"/>
        <v>-27.226686324590396</v>
      </c>
      <c r="AB114">
        <f t="shared" si="44"/>
        <v>0</v>
      </c>
    </row>
    <row r="115" spans="1:28" x14ac:dyDescent="0.2">
      <c r="A115">
        <f t="shared" si="51"/>
        <v>0.83000000000000052</v>
      </c>
      <c r="B115" s="5">
        <f t="shared" si="54"/>
        <v>0</v>
      </c>
      <c r="C115" s="5">
        <f t="shared" si="55"/>
        <v>98.140057451990103</v>
      </c>
      <c r="D115" s="5">
        <f t="shared" si="56"/>
        <v>51.029294686541377</v>
      </c>
      <c r="E115" s="2">
        <f t="shared" si="52"/>
        <v>98.140057451990103</v>
      </c>
      <c r="F115" s="2">
        <f t="shared" si="53"/>
        <v>0</v>
      </c>
      <c r="G115" s="3">
        <f t="shared" si="57"/>
        <v>0</v>
      </c>
      <c r="H115" s="3">
        <f t="shared" si="58"/>
        <v>100.88487878723349</v>
      </c>
      <c r="I115" s="3">
        <f t="shared" si="59"/>
        <v>46.282862403986101</v>
      </c>
      <c r="J115" s="2">
        <f t="shared" si="45"/>
        <v>110.9948742970643</v>
      </c>
      <c r="K115" s="2">
        <f t="shared" si="60"/>
        <v>110.9948742970643</v>
      </c>
      <c r="L115" s="2">
        <f t="shared" si="46"/>
        <v>75.661127673527119</v>
      </c>
      <c r="M115" s="5">
        <f t="shared" si="47"/>
        <v>0.37228778022563586</v>
      </c>
      <c r="N115" s="4">
        <f t="shared" si="48"/>
        <v>0.27954157870891461</v>
      </c>
      <c r="O115" s="4">
        <f t="shared" si="49"/>
        <v>0.25347639646602327</v>
      </c>
      <c r="P115" s="4">
        <f t="shared" si="61"/>
        <v>0</v>
      </c>
      <c r="Q115" s="4">
        <f t="shared" si="62"/>
        <v>0</v>
      </c>
      <c r="R115" s="5">
        <f t="shared" si="63"/>
        <v>0</v>
      </c>
      <c r="S115" s="5">
        <f t="shared" si="64"/>
        <v>-22.377756146889272</v>
      </c>
      <c r="T115" s="5">
        <f t="shared" si="65"/>
        <v>-10.266222461750077</v>
      </c>
      <c r="U115" s="6">
        <f t="shared" si="66"/>
        <v>2431.7813757110653</v>
      </c>
      <c r="V115" s="5">
        <f t="shared" si="67"/>
        <v>0</v>
      </c>
      <c r="W115" s="5">
        <f t="shared" si="68"/>
        <v>-6.9898750728422767</v>
      </c>
      <c r="X115" s="5">
        <f t="shared" si="69"/>
        <v>15.236151414024581</v>
      </c>
      <c r="Y115" s="5">
        <f t="shared" si="70"/>
        <v>0</v>
      </c>
      <c r="Z115" s="5">
        <f t="shared" si="70"/>
        <v>-29.36763121973155</v>
      </c>
      <c r="AA115" s="5">
        <f t="shared" si="50"/>
        <v>-27.204071047725495</v>
      </c>
      <c r="AB115">
        <f t="shared" si="44"/>
        <v>0</v>
      </c>
    </row>
    <row r="116" spans="1:28" x14ac:dyDescent="0.2">
      <c r="A116">
        <f t="shared" si="51"/>
        <v>0.84000000000000052</v>
      </c>
      <c r="B116" s="5">
        <f t="shared" si="54"/>
        <v>0</v>
      </c>
      <c r="C116" s="5">
        <f t="shared" si="55"/>
        <v>99.147437858301458</v>
      </c>
      <c r="D116" s="5">
        <f t="shared" si="56"/>
        <v>51.490763107028847</v>
      </c>
      <c r="E116" s="2">
        <f t="shared" si="52"/>
        <v>99.147437858301458</v>
      </c>
      <c r="F116" s="2">
        <f t="shared" si="53"/>
        <v>0</v>
      </c>
      <c r="G116" s="3">
        <f t="shared" si="57"/>
        <v>0</v>
      </c>
      <c r="H116" s="3">
        <f t="shared" si="58"/>
        <v>100.59120247503617</v>
      </c>
      <c r="I116" s="3">
        <f t="shared" si="59"/>
        <v>46.010821693508845</v>
      </c>
      <c r="J116" s="2">
        <f t="shared" si="45"/>
        <v>110.61458189716936</v>
      </c>
      <c r="K116" s="2">
        <f t="shared" si="60"/>
        <v>110.61458189716936</v>
      </c>
      <c r="L116" s="2">
        <f t="shared" si="46"/>
        <v>75.401896317088855</v>
      </c>
      <c r="M116" s="5">
        <f t="shared" si="47"/>
        <v>0.37227494081666823</v>
      </c>
      <c r="N116" s="4">
        <f t="shared" si="48"/>
        <v>0.28045226223696057</v>
      </c>
      <c r="O116" s="4">
        <f t="shared" si="49"/>
        <v>0.25386548984816359</v>
      </c>
      <c r="P116" s="4">
        <f t="shared" si="61"/>
        <v>0</v>
      </c>
      <c r="Q116" s="4">
        <f t="shared" si="62"/>
        <v>0</v>
      </c>
      <c r="R116" s="5">
        <f t="shared" si="63"/>
        <v>0</v>
      </c>
      <c r="S116" s="5">
        <f t="shared" si="64"/>
        <v>-22.235399691959785</v>
      </c>
      <c r="T116" s="5">
        <f t="shared" si="65"/>
        <v>-10.170561493830034</v>
      </c>
      <c r="U116" s="6">
        <f t="shared" si="66"/>
        <v>2430.9709170031174</v>
      </c>
      <c r="V116" s="5">
        <f t="shared" si="67"/>
        <v>0</v>
      </c>
      <c r="W116" s="5">
        <f t="shared" si="68"/>
        <v>-6.9356120774552741</v>
      </c>
      <c r="X116" s="5">
        <f t="shared" si="69"/>
        <v>15.162988468646171</v>
      </c>
      <c r="Y116" s="5">
        <f t="shared" si="70"/>
        <v>0</v>
      </c>
      <c r="Z116" s="5">
        <f t="shared" si="70"/>
        <v>-29.17101176941506</v>
      </c>
      <c r="AA116" s="5">
        <f t="shared" si="50"/>
        <v>-27.181573025183862</v>
      </c>
      <c r="AB116">
        <f t="shared" si="44"/>
        <v>0</v>
      </c>
    </row>
    <row r="117" spans="1:28" x14ac:dyDescent="0.2">
      <c r="A117">
        <f t="shared" si="51"/>
        <v>0.85000000000000053</v>
      </c>
      <c r="B117" s="5">
        <f t="shared" si="54"/>
        <v>0</v>
      </c>
      <c r="C117" s="5">
        <f t="shared" si="55"/>
        <v>100.15189133246335</v>
      </c>
      <c r="D117" s="5">
        <f t="shared" si="56"/>
        <v>51.949512245312675</v>
      </c>
      <c r="E117" s="2">
        <f t="shared" si="52"/>
        <v>100.15189133246335</v>
      </c>
      <c r="F117" s="2">
        <f t="shared" si="53"/>
        <v>0</v>
      </c>
      <c r="G117" s="3">
        <f t="shared" si="57"/>
        <v>0</v>
      </c>
      <c r="H117" s="3">
        <f t="shared" si="58"/>
        <v>100.29949235734202</v>
      </c>
      <c r="I117" s="3">
        <f t="shared" si="59"/>
        <v>45.739005963257007</v>
      </c>
      <c r="J117" s="2">
        <f t="shared" si="45"/>
        <v>110.23631358879599</v>
      </c>
      <c r="K117" s="2">
        <f t="shared" si="60"/>
        <v>110.23631358879599</v>
      </c>
      <c r="L117" s="2">
        <f t="shared" si="46"/>
        <v>75.144044709472382</v>
      </c>
      <c r="M117" s="5">
        <f t="shared" si="47"/>
        <v>0.37226219927861598</v>
      </c>
      <c r="N117" s="4">
        <f t="shared" si="48"/>
        <v>0.28136444823171969</v>
      </c>
      <c r="O117" s="4">
        <f t="shared" si="49"/>
        <v>0.25425388789141723</v>
      </c>
      <c r="P117" s="4">
        <f t="shared" si="61"/>
        <v>0</v>
      </c>
      <c r="Q117" s="4">
        <f t="shared" si="62"/>
        <v>0</v>
      </c>
      <c r="R117" s="5">
        <f t="shared" si="63"/>
        <v>0</v>
      </c>
      <c r="S117" s="5">
        <f t="shared" si="64"/>
        <v>-22.094343955848256</v>
      </c>
      <c r="T117" s="5">
        <f t="shared" si="65"/>
        <v>-10.075557774015193</v>
      </c>
      <c r="U117" s="6">
        <f t="shared" si="66"/>
        <v>2430.1607284030511</v>
      </c>
      <c r="V117" s="5">
        <f t="shared" si="67"/>
        <v>0</v>
      </c>
      <c r="W117" s="5">
        <f t="shared" si="68"/>
        <v>-6.8815736372970822</v>
      </c>
      <c r="X117" s="5">
        <f t="shared" si="69"/>
        <v>15.090366043263602</v>
      </c>
      <c r="Y117" s="5">
        <f t="shared" si="70"/>
        <v>0</v>
      </c>
      <c r="Z117" s="5">
        <f t="shared" si="70"/>
        <v>-28.97591759314534</v>
      </c>
      <c r="AA117" s="5">
        <f t="shared" si="50"/>
        <v>-27.159191730751591</v>
      </c>
      <c r="AB117">
        <f t="shared" si="44"/>
        <v>0</v>
      </c>
    </row>
    <row r="118" spans="1:28" x14ac:dyDescent="0.2">
      <c r="A118">
        <f t="shared" si="51"/>
        <v>0.86000000000000054</v>
      </c>
      <c r="B118" s="5">
        <f t="shared" si="54"/>
        <v>0</v>
      </c>
      <c r="C118" s="5">
        <f t="shared" si="55"/>
        <v>101.15343746015712</v>
      </c>
      <c r="D118" s="5">
        <f t="shared" si="56"/>
        <v>52.405544345358713</v>
      </c>
      <c r="E118" s="2">
        <f t="shared" si="52"/>
        <v>101.15343746015712</v>
      </c>
      <c r="F118" s="2">
        <f t="shared" si="53"/>
        <v>0</v>
      </c>
      <c r="G118" s="3">
        <f t="shared" si="57"/>
        <v>0</v>
      </c>
      <c r="H118" s="3">
        <f t="shared" si="58"/>
        <v>100.00973318141057</v>
      </c>
      <c r="I118" s="3">
        <f t="shared" si="59"/>
        <v>45.467414045949489</v>
      </c>
      <c r="J118" s="2">
        <f t="shared" si="45"/>
        <v>109.86005857927957</v>
      </c>
      <c r="K118" s="2">
        <f t="shared" si="60"/>
        <v>109.86005857927957</v>
      </c>
      <c r="L118" s="2">
        <f t="shared" si="46"/>
        <v>74.88756549371476</v>
      </c>
      <c r="M118" s="5">
        <f t="shared" si="47"/>
        <v>0.37224955472481958</v>
      </c>
      <c r="N118" s="4">
        <f t="shared" si="48"/>
        <v>0.28227812602199065</v>
      </c>
      <c r="O118" s="4">
        <f t="shared" si="49"/>
        <v>0.25464158636141748</v>
      </c>
      <c r="P118" s="4">
        <f t="shared" si="61"/>
        <v>0</v>
      </c>
      <c r="Q118" s="4">
        <f t="shared" si="62"/>
        <v>0</v>
      </c>
      <c r="R118" s="5">
        <f t="shared" si="63"/>
        <v>0</v>
      </c>
      <c r="S118" s="5">
        <f t="shared" si="64"/>
        <v>-21.954575140426204</v>
      </c>
      <c r="T118" s="5">
        <f t="shared" si="65"/>
        <v>-9.9812060922307602</v>
      </c>
      <c r="U118" s="6">
        <f t="shared" si="66"/>
        <v>2429.3508098208467</v>
      </c>
      <c r="V118" s="5">
        <f t="shared" si="67"/>
        <v>0</v>
      </c>
      <c r="W118" s="5">
        <f t="shared" si="68"/>
        <v>-6.827758746426845</v>
      </c>
      <c r="X118" s="5">
        <f t="shared" si="69"/>
        <v>15.018279459815083</v>
      </c>
      <c r="Y118" s="5">
        <f t="shared" si="70"/>
        <v>0</v>
      </c>
      <c r="Z118" s="5">
        <f t="shared" si="70"/>
        <v>-28.782333886853049</v>
      </c>
      <c r="AA118" s="5">
        <f t="shared" si="50"/>
        <v>-27.136926632415676</v>
      </c>
      <c r="AB118">
        <f t="shared" si="44"/>
        <v>0</v>
      </c>
    </row>
    <row r="119" spans="1:28" x14ac:dyDescent="0.2">
      <c r="A119">
        <f t="shared" si="51"/>
        <v>0.87000000000000055</v>
      </c>
      <c r="B119" s="5">
        <f t="shared" si="54"/>
        <v>0</v>
      </c>
      <c r="C119" s="5">
        <f t="shared" si="55"/>
        <v>102.15209567527688</v>
      </c>
      <c r="D119" s="5">
        <f t="shared" si="56"/>
        <v>52.858861639486591</v>
      </c>
      <c r="E119" s="2">
        <f t="shared" si="52"/>
        <v>102.15209567527688</v>
      </c>
      <c r="F119" s="2">
        <f t="shared" si="53"/>
        <v>0</v>
      </c>
      <c r="G119" s="3">
        <f t="shared" si="57"/>
        <v>0</v>
      </c>
      <c r="H119" s="3">
        <f t="shared" si="58"/>
        <v>99.721909842542033</v>
      </c>
      <c r="I119" s="3">
        <f t="shared" si="59"/>
        <v>45.196044779625332</v>
      </c>
      <c r="J119" s="2">
        <f t="shared" si="45"/>
        <v>109.48580623243352</v>
      </c>
      <c r="K119" s="2">
        <f t="shared" si="60"/>
        <v>109.48580623243352</v>
      </c>
      <c r="L119" s="2">
        <f t="shared" si="46"/>
        <v>74.632451419518418</v>
      </c>
      <c r="M119" s="5">
        <f t="shared" si="47"/>
        <v>0.3722370062744052</v>
      </c>
      <c r="N119" s="4">
        <f t="shared" si="48"/>
        <v>0.28319328460306209</v>
      </c>
      <c r="O119" s="4">
        <f t="shared" si="49"/>
        <v>0.2550285809548315</v>
      </c>
      <c r="P119" s="4">
        <f t="shared" si="61"/>
        <v>0</v>
      </c>
      <c r="Q119" s="4">
        <f t="shared" si="62"/>
        <v>0</v>
      </c>
      <c r="R119" s="5">
        <f t="shared" si="63"/>
        <v>0</v>
      </c>
      <c r="S119" s="5">
        <f t="shared" si="64"/>
        <v>-21.816079634792729</v>
      </c>
      <c r="T119" s="5">
        <f t="shared" si="65"/>
        <v>-9.8875012888023317</v>
      </c>
      <c r="U119" s="6">
        <f t="shared" si="66"/>
        <v>2428.5411611665118</v>
      </c>
      <c r="V119" s="5">
        <f t="shared" si="67"/>
        <v>0</v>
      </c>
      <c r="W119" s="5">
        <f t="shared" si="68"/>
        <v>-6.774166405726624</v>
      </c>
      <c r="X119" s="5">
        <f t="shared" si="69"/>
        <v>14.946724096414338</v>
      </c>
      <c r="Y119" s="5">
        <f t="shared" si="70"/>
        <v>0</v>
      </c>
      <c r="Z119" s="5">
        <f t="shared" si="70"/>
        <v>-28.590246040519354</v>
      </c>
      <c r="AA119" s="5">
        <f t="shared" si="50"/>
        <v>-27.114777192387994</v>
      </c>
      <c r="AB119">
        <f t="shared" si="44"/>
        <v>0</v>
      </c>
    </row>
    <row r="120" spans="1:28" x14ac:dyDescent="0.2">
      <c r="A120">
        <f t="shared" si="51"/>
        <v>0.88000000000000056</v>
      </c>
      <c r="B120" s="5">
        <f t="shared" si="54"/>
        <v>0</v>
      </c>
      <c r="C120" s="5">
        <f t="shared" si="55"/>
        <v>103.14788526140028</v>
      </c>
      <c r="D120" s="5">
        <f t="shared" si="56"/>
        <v>53.309466348423221</v>
      </c>
      <c r="E120" s="2">
        <f t="shared" si="52"/>
        <v>103.14788526140028</v>
      </c>
      <c r="F120" s="2">
        <f t="shared" si="53"/>
        <v>0</v>
      </c>
      <c r="G120" s="3">
        <f t="shared" si="57"/>
        <v>0</v>
      </c>
      <c r="H120" s="3">
        <f t="shared" si="58"/>
        <v>99.436007382136836</v>
      </c>
      <c r="I120" s="3">
        <f t="shared" si="59"/>
        <v>44.924897007701453</v>
      </c>
      <c r="J120" s="2">
        <f t="shared" si="45"/>
        <v>109.11354606671416</v>
      </c>
      <c r="K120" s="2">
        <f t="shared" si="60"/>
        <v>109.11354606671416</v>
      </c>
      <c r="L120" s="2">
        <f t="shared" si="46"/>
        <v>74.378695342000114</v>
      </c>
      <c r="M120" s="5">
        <f t="shared" si="47"/>
        <v>0.37222455305216851</v>
      </c>
      <c r="N120" s="4">
        <f t="shared" si="48"/>
        <v>0.28410991263219992</v>
      </c>
      <c r="O120" s="4">
        <f t="shared" si="49"/>
        <v>0.2554148672992374</v>
      </c>
      <c r="P120" s="4">
        <f t="shared" si="61"/>
        <v>0</v>
      </c>
      <c r="Q120" s="4">
        <f t="shared" si="62"/>
        <v>0</v>
      </c>
      <c r="R120" s="5">
        <f t="shared" si="63"/>
        <v>0</v>
      </c>
      <c r="S120" s="5">
        <f t="shared" si="64"/>
        <v>-21.678844012345373</v>
      </c>
      <c r="T120" s="5">
        <f t="shared" si="65"/>
        <v>-9.7944382537185497</v>
      </c>
      <c r="U120" s="6">
        <f t="shared" si="66"/>
        <v>2427.7317823500866</v>
      </c>
      <c r="V120" s="5">
        <f t="shared" si="67"/>
        <v>0</v>
      </c>
      <c r="W120" s="5">
        <f t="shared" si="68"/>
        <v>-6.7207956227795753</v>
      </c>
      <c r="X120" s="5">
        <f t="shared" si="69"/>
        <v>14.875695386591053</v>
      </c>
      <c r="Y120" s="5">
        <f t="shared" si="70"/>
        <v>0</v>
      </c>
      <c r="Z120" s="5">
        <f t="shared" si="70"/>
        <v>-28.399639635124949</v>
      </c>
      <c r="AA120" s="5">
        <f t="shared" si="50"/>
        <v>-27.092742867127498</v>
      </c>
      <c r="AB120">
        <f t="shared" si="44"/>
        <v>0</v>
      </c>
    </row>
    <row r="121" spans="1:28" x14ac:dyDescent="0.2">
      <c r="A121">
        <f t="shared" si="51"/>
        <v>0.89000000000000057</v>
      </c>
      <c r="B121" s="5">
        <f t="shared" si="54"/>
        <v>0</v>
      </c>
      <c r="C121" s="5">
        <f t="shared" si="55"/>
        <v>104.14082535323989</v>
      </c>
      <c r="D121" s="5">
        <f t="shared" si="56"/>
        <v>53.757360681356879</v>
      </c>
      <c r="E121" s="2">
        <f t="shared" si="52"/>
        <v>104.14082535323989</v>
      </c>
      <c r="F121" s="2">
        <f t="shared" si="53"/>
        <v>0</v>
      </c>
      <c r="G121" s="3">
        <f t="shared" si="57"/>
        <v>0</v>
      </c>
      <c r="H121" s="3">
        <f t="shared" si="58"/>
        <v>99.15201098578558</v>
      </c>
      <c r="I121" s="3">
        <f t="shared" si="59"/>
        <v>44.653969579030175</v>
      </c>
      <c r="J121" s="2">
        <f t="shared" si="45"/>
        <v>108.7432677534122</v>
      </c>
      <c r="K121" s="2">
        <f t="shared" si="60"/>
        <v>108.7432677534122</v>
      </c>
      <c r="L121" s="2">
        <f t="shared" si="46"/>
        <v>74.126290220458202</v>
      </c>
      <c r="M121" s="5">
        <f t="shared" si="47"/>
        <v>0.37221219418845952</v>
      </c>
      <c r="N121" s="4">
        <f t="shared" si="48"/>
        <v>0.2850279984241107</v>
      </c>
      <c r="O121" s="4">
        <f t="shared" si="49"/>
        <v>0.25580044095300708</v>
      </c>
      <c r="P121" s="4">
        <f t="shared" si="61"/>
        <v>0</v>
      </c>
      <c r="Q121" s="4">
        <f t="shared" si="62"/>
        <v>0</v>
      </c>
      <c r="R121" s="5">
        <f t="shared" si="63"/>
        <v>0</v>
      </c>
      <c r="S121" s="5">
        <f t="shared" si="64"/>
        <v>-21.542855027904597</v>
      </c>
      <c r="T121" s="5">
        <f t="shared" si="65"/>
        <v>-9.7020119259045359</v>
      </c>
      <c r="U121" s="6">
        <f t="shared" si="66"/>
        <v>2426.9226732816401</v>
      </c>
      <c r="V121" s="5">
        <f t="shared" si="67"/>
        <v>0</v>
      </c>
      <c r="W121" s="5">
        <f t="shared" si="68"/>
        <v>-6.6676454117490103</v>
      </c>
      <c r="X121" s="5">
        <f t="shared" si="69"/>
        <v>14.80518881854398</v>
      </c>
      <c r="Y121" s="5">
        <f t="shared" si="70"/>
        <v>0</v>
      </c>
      <c r="Z121" s="5">
        <f t="shared" si="70"/>
        <v>-28.210500439653607</v>
      </c>
      <c r="AA121" s="5">
        <f t="shared" si="50"/>
        <v>-27.070823107360553</v>
      </c>
      <c r="AB121">
        <f t="shared" si="44"/>
        <v>0</v>
      </c>
    </row>
    <row r="122" spans="1:28" x14ac:dyDescent="0.2">
      <c r="A122">
        <f t="shared" si="51"/>
        <v>0.90000000000000058</v>
      </c>
      <c r="B122" s="5">
        <f t="shared" si="54"/>
        <v>0</v>
      </c>
      <c r="C122" s="5">
        <f t="shared" si="55"/>
        <v>105.13093493807577</v>
      </c>
      <c r="D122" s="5">
        <f t="shared" si="56"/>
        <v>54.202546835991811</v>
      </c>
      <c r="E122" s="2">
        <f t="shared" si="52"/>
        <v>105.13093493807577</v>
      </c>
      <c r="F122" s="2">
        <f t="shared" si="53"/>
        <v>0</v>
      </c>
      <c r="G122" s="3">
        <f t="shared" si="57"/>
        <v>0</v>
      </c>
      <c r="H122" s="3">
        <f t="shared" si="58"/>
        <v>98.869905981389039</v>
      </c>
      <c r="I122" s="3">
        <f t="shared" si="59"/>
        <v>44.383261347956569</v>
      </c>
      <c r="J122" s="2">
        <f t="shared" si="45"/>
        <v>108.37496111487064</v>
      </c>
      <c r="K122" s="2">
        <f t="shared" si="60"/>
        <v>108.37496111487064</v>
      </c>
      <c r="L122" s="2">
        <f t="shared" si="46"/>
        <v>73.8752291171579</v>
      </c>
      <c r="M122" s="5">
        <f t="shared" si="47"/>
        <v>0.3721999288190696</v>
      </c>
      <c r="N122" s="4">
        <f t="shared" si="48"/>
        <v>0.28594752994638051</v>
      </c>
      <c r="O122" s="4">
        <f t="shared" si="49"/>
        <v>0.25618529740519325</v>
      </c>
      <c r="P122" s="4">
        <f t="shared" si="61"/>
        <v>0</v>
      </c>
      <c r="Q122" s="4">
        <f t="shared" si="62"/>
        <v>0</v>
      </c>
      <c r="R122" s="5">
        <f t="shared" si="63"/>
        <v>0</v>
      </c>
      <c r="S122" s="5">
        <f t="shared" si="64"/>
        <v>-21.408099614890816</v>
      </c>
      <c r="T122" s="5">
        <f t="shared" si="65"/>
        <v>-9.6102172925060021</v>
      </c>
      <c r="U122" s="6">
        <f t="shared" si="66"/>
        <v>2426.1138338712703</v>
      </c>
      <c r="V122" s="5">
        <f t="shared" si="67"/>
        <v>0</v>
      </c>
      <c r="W122" s="5">
        <f t="shared" si="68"/>
        <v>-6.6147147932582859</v>
      </c>
      <c r="X122" s="5">
        <f t="shared" si="69"/>
        <v>14.735199934406362</v>
      </c>
      <c r="Y122" s="5">
        <f t="shared" si="70"/>
        <v>0</v>
      </c>
      <c r="Z122" s="5">
        <f t="shared" si="70"/>
        <v>-28.022814408149102</v>
      </c>
      <c r="AA122" s="5">
        <f t="shared" si="50"/>
        <v>-27.04901735809964</v>
      </c>
      <c r="AB122">
        <f t="shared" si="44"/>
        <v>0</v>
      </c>
    </row>
    <row r="123" spans="1:28" x14ac:dyDescent="0.2">
      <c r="A123">
        <f t="shared" si="51"/>
        <v>0.91000000000000059</v>
      </c>
      <c r="B123" s="5">
        <f t="shared" si="54"/>
        <v>0</v>
      </c>
      <c r="C123" s="5">
        <f t="shared" si="55"/>
        <v>106.11823285716926</v>
      </c>
      <c r="D123" s="5">
        <f t="shared" si="56"/>
        <v>54.64502699860347</v>
      </c>
      <c r="E123" s="2">
        <f t="shared" si="52"/>
        <v>106.11823285716926</v>
      </c>
      <c r="F123" s="2">
        <f t="shared" si="53"/>
        <v>0</v>
      </c>
      <c r="G123" s="3">
        <f t="shared" si="57"/>
        <v>0</v>
      </c>
      <c r="H123" s="3">
        <f t="shared" si="58"/>
        <v>98.589677837307548</v>
      </c>
      <c r="I123" s="3">
        <f t="shared" si="59"/>
        <v>44.112771174375574</v>
      </c>
      <c r="J123" s="2">
        <f t="shared" si="45"/>
        <v>108.00861612272843</v>
      </c>
      <c r="K123" s="2">
        <f t="shared" si="60"/>
        <v>108.00861612272843</v>
      </c>
      <c r="L123" s="2">
        <f t="shared" si="46"/>
        <v>73.625505196133886</v>
      </c>
      <c r="M123" s="5">
        <f t="shared" si="47"/>
        <v>0.37218775608511989</v>
      </c>
      <c r="N123" s="4">
        <f t="shared" si="48"/>
        <v>0.28686849481489241</v>
      </c>
      <c r="O123" s="4">
        <f t="shared" si="49"/>
        <v>0.25656943207542304</v>
      </c>
      <c r="P123" s="4">
        <f t="shared" si="61"/>
        <v>0</v>
      </c>
      <c r="Q123" s="4">
        <f t="shared" si="62"/>
        <v>0</v>
      </c>
      <c r="R123" s="5">
        <f t="shared" si="63"/>
        <v>0</v>
      </c>
      <c r="S123" s="5">
        <f t="shared" si="64"/>
        <v>-21.274564882552784</v>
      </c>
      <c r="T123" s="5">
        <f t="shared" si="65"/>
        <v>-9.5190493881837703</v>
      </c>
      <c r="U123" s="6">
        <f t="shared" si="66"/>
        <v>2425.3052640291071</v>
      </c>
      <c r="V123" s="5">
        <f t="shared" si="67"/>
        <v>0</v>
      </c>
      <c r="W123" s="5">
        <f t="shared" si="68"/>
        <v>-6.5620027942715451</v>
      </c>
      <c r="X123" s="5">
        <f t="shared" si="69"/>
        <v>14.665724329523519</v>
      </c>
      <c r="Y123" s="5">
        <f t="shared" si="70"/>
        <v>0</v>
      </c>
      <c r="Z123" s="5">
        <f t="shared" si="70"/>
        <v>-27.83656767682433</v>
      </c>
      <c r="AA123" s="5">
        <f t="shared" si="50"/>
        <v>-27.027325058660253</v>
      </c>
      <c r="AB123">
        <f t="shared" si="44"/>
        <v>0</v>
      </c>
    </row>
    <row r="124" spans="1:28" x14ac:dyDescent="0.2">
      <c r="A124">
        <f t="shared" si="51"/>
        <v>0.9200000000000006</v>
      </c>
      <c r="B124" s="5">
        <f t="shared" si="54"/>
        <v>0</v>
      </c>
      <c r="C124" s="5">
        <f t="shared" si="55"/>
        <v>107.10273780715849</v>
      </c>
      <c r="D124" s="5">
        <f t="shared" si="56"/>
        <v>55.08480334409429</v>
      </c>
      <c r="E124" s="2">
        <f t="shared" si="52"/>
        <v>107.10273780715849</v>
      </c>
      <c r="F124" s="2">
        <f t="shared" si="53"/>
        <v>0</v>
      </c>
      <c r="G124" s="3">
        <f t="shared" si="57"/>
        <v>0</v>
      </c>
      <c r="H124" s="3">
        <f t="shared" si="58"/>
        <v>98.311312160539302</v>
      </c>
      <c r="I124" s="3">
        <f t="shared" si="59"/>
        <v>43.842497923788969</v>
      </c>
      <c r="J124" s="2">
        <f t="shared" si="45"/>
        <v>107.64422289618911</v>
      </c>
      <c r="K124" s="2">
        <f t="shared" si="60"/>
        <v>107.64422289618911</v>
      </c>
      <c r="L124" s="2">
        <f t="shared" si="46"/>
        <v>73.377111722010298</v>
      </c>
      <c r="M124" s="5">
        <f t="shared" si="47"/>
        <v>0.37217567513295141</v>
      </c>
      <c r="N124" s="4">
        <f t="shared" si="48"/>
        <v>0.2877908802892219</v>
      </c>
      <c r="O124" s="4">
        <f t="shared" si="49"/>
        <v>0.25695284031379617</v>
      </c>
      <c r="P124" s="4">
        <f t="shared" si="61"/>
        <v>0</v>
      </c>
      <c r="Q124" s="4">
        <f t="shared" si="62"/>
        <v>0</v>
      </c>
      <c r="R124" s="5">
        <f t="shared" si="63"/>
        <v>0</v>
      </c>
      <c r="S124" s="5">
        <f t="shared" si="64"/>
        <v>-21.142238113246361</v>
      </c>
      <c r="T124" s="5">
        <f t="shared" si="65"/>
        <v>-9.4285032944185545</v>
      </c>
      <c r="U124" s="6">
        <f t="shared" si="66"/>
        <v>2424.4969636653091</v>
      </c>
      <c r="V124" s="5">
        <f t="shared" si="67"/>
        <v>0</v>
      </c>
      <c r="W124" s="5">
        <f t="shared" si="68"/>
        <v>-6.5095084479752314</v>
      </c>
      <c r="X124" s="5">
        <f t="shared" si="69"/>
        <v>14.596757651742257</v>
      </c>
      <c r="Y124" s="5">
        <f t="shared" si="70"/>
        <v>0</v>
      </c>
      <c r="Z124" s="5">
        <f t="shared" si="70"/>
        <v>-27.651746561221593</v>
      </c>
      <c r="AA124" s="5">
        <f t="shared" si="50"/>
        <v>-27.005745642676295</v>
      </c>
      <c r="AB124">
        <f t="shared" si="44"/>
        <v>0</v>
      </c>
    </row>
    <row r="125" spans="1:28" x14ac:dyDescent="0.2">
      <c r="A125">
        <f t="shared" si="51"/>
        <v>0.9300000000000006</v>
      </c>
      <c r="B125" s="5">
        <f t="shared" si="54"/>
        <v>0</v>
      </c>
      <c r="C125" s="5">
        <f t="shared" si="55"/>
        <v>108.08446834143582</v>
      </c>
      <c r="D125" s="5">
        <f t="shared" si="56"/>
        <v>55.52187803605004</v>
      </c>
      <c r="E125" s="2">
        <f t="shared" si="52"/>
        <v>108.08446834143582</v>
      </c>
      <c r="F125" s="2">
        <f t="shared" si="53"/>
        <v>0</v>
      </c>
      <c r="G125" s="3">
        <f t="shared" si="57"/>
        <v>0</v>
      </c>
      <c r="H125" s="3">
        <f t="shared" si="58"/>
        <v>98.034794694927086</v>
      </c>
      <c r="I125" s="3">
        <f t="shared" si="59"/>
        <v>43.572440467362206</v>
      </c>
      <c r="J125" s="2">
        <f t="shared" si="45"/>
        <v>107.28177170031415</v>
      </c>
      <c r="K125" s="2">
        <f t="shared" si="60"/>
        <v>107.28177170031415</v>
      </c>
      <c r="L125" s="2">
        <f t="shared" si="46"/>
        <v>73.130042058837176</v>
      </c>
      <c r="M125" s="5">
        <f t="shared" si="47"/>
        <v>0.3721636851140166</v>
      </c>
      <c r="N125" s="4">
        <f t="shared" si="48"/>
        <v>0.28871467326801237</v>
      </c>
      <c r="O125" s="4">
        <f t="shared" si="49"/>
        <v>0.25733551740078964</v>
      </c>
      <c r="P125" s="4">
        <f t="shared" si="61"/>
        <v>0</v>
      </c>
      <c r="Q125" s="4">
        <f t="shared" si="62"/>
        <v>0</v>
      </c>
      <c r="R125" s="5">
        <f t="shared" si="63"/>
        <v>0</v>
      </c>
      <c r="S125" s="5">
        <f t="shared" si="64"/>
        <v>-21.01110675976248</v>
      </c>
      <c r="T125" s="5">
        <f t="shared" si="65"/>
        <v>-9.3385741388257948</v>
      </c>
      <c r="U125" s="6">
        <f t="shared" si="66"/>
        <v>2423.688932690065</v>
      </c>
      <c r="V125" s="5">
        <f t="shared" si="67"/>
        <v>0</v>
      </c>
      <c r="W125" s="5">
        <f t="shared" si="68"/>
        <v>-6.4572307936604245</v>
      </c>
      <c r="X125" s="5">
        <f t="shared" si="69"/>
        <v>14.528295600711932</v>
      </c>
      <c r="Y125" s="5">
        <f t="shared" si="70"/>
        <v>0</v>
      </c>
      <c r="Z125" s="5">
        <f t="shared" si="70"/>
        <v>-27.468337553422906</v>
      </c>
      <c r="AA125" s="5">
        <f t="shared" si="50"/>
        <v>-26.984278538113863</v>
      </c>
      <c r="AB125">
        <f t="shared" si="44"/>
        <v>0</v>
      </c>
    </row>
    <row r="126" spans="1:28" x14ac:dyDescent="0.2">
      <c r="A126">
        <f t="shared" si="51"/>
        <v>0.94000000000000061</v>
      </c>
      <c r="B126" s="5">
        <f t="shared" si="54"/>
        <v>0</v>
      </c>
      <c r="C126" s="5">
        <f t="shared" si="55"/>
        <v>109.06344287150742</v>
      </c>
      <c r="D126" s="5">
        <f t="shared" si="56"/>
        <v>55.956253226796754</v>
      </c>
      <c r="E126" s="2">
        <f t="shared" si="52"/>
        <v>109.06344287150742</v>
      </c>
      <c r="F126" s="2">
        <f t="shared" si="53"/>
        <v>0</v>
      </c>
      <c r="G126" s="3">
        <f t="shared" si="57"/>
        <v>0</v>
      </c>
      <c r="H126" s="3">
        <f t="shared" si="58"/>
        <v>97.760111319392863</v>
      </c>
      <c r="I126" s="3">
        <f t="shared" si="59"/>
        <v>43.302597681981069</v>
      </c>
      <c r="J126" s="2">
        <f t="shared" si="45"/>
        <v>106.92125294434028</v>
      </c>
      <c r="K126" s="2">
        <f t="shared" si="60"/>
        <v>106.92125294434028</v>
      </c>
      <c r="L126" s="2">
        <f t="shared" si="46"/>
        <v>72.884289668943609</v>
      </c>
      <c r="M126" s="5">
        <f t="shared" si="47"/>
        <v>0.37215178518477299</v>
      </c>
      <c r="N126" s="4">
        <f t="shared" si="48"/>
        <v>0.28963986028433131</v>
      </c>
      <c r="O126" s="4">
        <f t="shared" si="49"/>
        <v>0.25771745854716799</v>
      </c>
      <c r="P126" s="4">
        <f t="shared" si="61"/>
        <v>0</v>
      </c>
      <c r="Q126" s="4">
        <f t="shared" si="62"/>
        <v>0</v>
      </c>
      <c r="R126" s="5">
        <f t="shared" si="63"/>
        <v>0</v>
      </c>
      <c r="S126" s="5">
        <f t="shared" si="64"/>
        <v>-20.881158442703381</v>
      </c>
      <c r="T126" s="5">
        <f t="shared" si="65"/>
        <v>-9.249257094480388</v>
      </c>
      <c r="U126" s="6">
        <f t="shared" si="66"/>
        <v>2422.8811710135938</v>
      </c>
      <c r="V126" s="5">
        <f t="shared" si="67"/>
        <v>0</v>
      </c>
      <c r="W126" s="5">
        <f t="shared" si="68"/>
        <v>-6.4051688766059431</v>
      </c>
      <c r="X126" s="5">
        <f t="shared" si="69"/>
        <v>14.460333927196871</v>
      </c>
      <c r="Y126" s="5">
        <f t="shared" si="70"/>
        <v>0</v>
      </c>
      <c r="Z126" s="5">
        <f t="shared" si="70"/>
        <v>-27.286327319309322</v>
      </c>
      <c r="AA126" s="5">
        <f t="shared" si="50"/>
        <v>-26.962923167283517</v>
      </c>
      <c r="AB126">
        <f t="shared" si="44"/>
        <v>0</v>
      </c>
    </row>
    <row r="127" spans="1:28" x14ac:dyDescent="0.2">
      <c r="A127">
        <f t="shared" si="51"/>
        <v>0.95000000000000062</v>
      </c>
      <c r="B127" s="5">
        <f t="shared" si="54"/>
        <v>0</v>
      </c>
      <c r="C127" s="5">
        <f t="shared" si="55"/>
        <v>110.03967966833538</v>
      </c>
      <c r="D127" s="5">
        <f t="shared" si="56"/>
        <v>56.387931057458204</v>
      </c>
      <c r="E127" s="2">
        <f t="shared" si="52"/>
        <v>110.03967966833538</v>
      </c>
      <c r="F127" s="2">
        <f t="shared" si="53"/>
        <v>0</v>
      </c>
      <c r="G127" s="3">
        <f t="shared" si="57"/>
        <v>0</v>
      </c>
      <c r="H127" s="3">
        <f t="shared" si="58"/>
        <v>97.487248046199767</v>
      </c>
      <c r="I127" s="3">
        <f t="shared" si="59"/>
        <v>43.032968450308232</v>
      </c>
      <c r="J127" s="2">
        <f t="shared" si="45"/>
        <v>106.56265718002017</v>
      </c>
      <c r="K127" s="2">
        <f t="shared" si="60"/>
        <v>106.56265718002017</v>
      </c>
      <c r="L127" s="2">
        <f t="shared" si="46"/>
        <v>72.639848111806515</v>
      </c>
      <c r="M127" s="5">
        <f t="shared" si="47"/>
        <v>0.3721399745065776</v>
      </c>
      <c r="N127" s="4">
        <f t="shared" si="48"/>
        <v>0.29056642750100881</v>
      </c>
      <c r="O127" s="4">
        <f t="shared" si="49"/>
        <v>0.25809865889390055</v>
      </c>
      <c r="P127" s="4">
        <f t="shared" si="61"/>
        <v>0</v>
      </c>
      <c r="Q127" s="4">
        <f t="shared" si="62"/>
        <v>0</v>
      </c>
      <c r="R127" s="5">
        <f t="shared" si="63"/>
        <v>0</v>
      </c>
      <c r="S127" s="5">
        <f t="shared" si="64"/>
        <v>-20.752380947906005</v>
      </c>
      <c r="T127" s="5">
        <f t="shared" si="65"/>
        <v>-9.1605473792510956</v>
      </c>
      <c r="U127" s="6">
        <f t="shared" si="66"/>
        <v>2422.0736785461436</v>
      </c>
      <c r="V127" s="5">
        <f t="shared" si="67"/>
        <v>0</v>
      </c>
      <c r="W127" s="5">
        <f t="shared" si="68"/>
        <v>-6.3533217479622133</v>
      </c>
      <c r="X127" s="5">
        <f t="shared" si="69"/>
        <v>14.392868432400027</v>
      </c>
      <c r="Y127" s="5">
        <f t="shared" si="70"/>
        <v>0</v>
      </c>
      <c r="Z127" s="5">
        <f t="shared" si="70"/>
        <v>-27.105702695868217</v>
      </c>
      <c r="AA127" s="5">
        <f t="shared" si="50"/>
        <v>-26.94167894685107</v>
      </c>
      <c r="AB127">
        <f t="shared" si="44"/>
        <v>0</v>
      </c>
    </row>
    <row r="128" spans="1:28" x14ac:dyDescent="0.2">
      <c r="A128">
        <f t="shared" si="51"/>
        <v>0.96000000000000063</v>
      </c>
      <c r="B128" s="5">
        <f t="shared" si="54"/>
        <v>0</v>
      </c>
      <c r="C128" s="5">
        <f t="shared" si="55"/>
        <v>111.01319686366259</v>
      </c>
      <c r="D128" s="5">
        <f t="shared" si="56"/>
        <v>56.816913658013945</v>
      </c>
      <c r="E128" s="2">
        <f t="shared" si="52"/>
        <v>111.01319686366259</v>
      </c>
      <c r="F128" s="2">
        <f t="shared" si="53"/>
        <v>0</v>
      </c>
      <c r="G128" s="3">
        <f t="shared" si="57"/>
        <v>0</v>
      </c>
      <c r="H128" s="3">
        <f t="shared" si="58"/>
        <v>97.21619101924108</v>
      </c>
      <c r="I128" s="3">
        <f t="shared" si="59"/>
        <v>42.763551660839724</v>
      </c>
      <c r="J128" s="2">
        <f t="shared" si="45"/>
        <v>106.20597509998615</v>
      </c>
      <c r="K128" s="2">
        <f t="shared" si="60"/>
        <v>106.20597509998615</v>
      </c>
      <c r="L128" s="2">
        <f t="shared" si="46"/>
        <v>72.396711042935337</v>
      </c>
      <c r="M128" s="5">
        <f t="shared" si="47"/>
        <v>0.37212825224558366</v>
      </c>
      <c r="N128" s="4">
        <f t="shared" si="48"/>
        <v>0.29149436070595885</v>
      </c>
      <c r="O128" s="4">
        <f t="shared" si="49"/>
        <v>0.25847911351208414</v>
      </c>
      <c r="P128" s="4">
        <f t="shared" si="61"/>
        <v>0</v>
      </c>
      <c r="Q128" s="4">
        <f t="shared" si="62"/>
        <v>0</v>
      </c>
      <c r="R128" s="5">
        <f t="shared" si="63"/>
        <v>0</v>
      </c>
      <c r="S128" s="5">
        <f t="shared" si="64"/>
        <v>-20.624762223911645</v>
      </c>
      <c r="T128" s="5">
        <f t="shared" si="65"/>
        <v>-9.072440255144512</v>
      </c>
      <c r="U128" s="6">
        <f t="shared" si="66"/>
        <v>2421.2664551979942</v>
      </c>
      <c r="V128" s="5">
        <f t="shared" si="67"/>
        <v>0</v>
      </c>
      <c r="W128" s="5">
        <f t="shared" si="68"/>
        <v>-6.3016884646358635</v>
      </c>
      <c r="X128" s="5">
        <f t="shared" si="69"/>
        <v>14.325894967297447</v>
      </c>
      <c r="Y128" s="5">
        <f t="shared" si="70"/>
        <v>0</v>
      </c>
      <c r="Z128" s="5">
        <f t="shared" si="70"/>
        <v>-26.926450688547508</v>
      </c>
      <c r="AA128" s="5">
        <f t="shared" si="50"/>
        <v>-26.920545287847062</v>
      </c>
      <c r="AB128">
        <f t="shared" si="44"/>
        <v>0</v>
      </c>
    </row>
    <row r="129" spans="1:28" x14ac:dyDescent="0.2">
      <c r="A129">
        <f t="shared" si="51"/>
        <v>0.97000000000000064</v>
      </c>
      <c r="B129" s="5">
        <f t="shared" si="54"/>
        <v>0</v>
      </c>
      <c r="C129" s="5">
        <f t="shared" si="55"/>
        <v>111.98401245132057</v>
      </c>
      <c r="D129" s="5">
        <f t="shared" si="56"/>
        <v>57.243203147357953</v>
      </c>
      <c r="E129" s="2">
        <f t="shared" si="52"/>
        <v>111.98401245132057</v>
      </c>
      <c r="F129" s="2">
        <f t="shared" si="53"/>
        <v>0</v>
      </c>
      <c r="G129" s="3">
        <f t="shared" si="57"/>
        <v>0</v>
      </c>
      <c r="H129" s="3">
        <f t="shared" si="58"/>
        <v>96.946926512355603</v>
      </c>
      <c r="I129" s="3">
        <f t="shared" si="59"/>
        <v>42.49434620796125</v>
      </c>
      <c r="J129" s="2">
        <f t="shared" si="45"/>
        <v>105.85119753613631</v>
      </c>
      <c r="K129" s="2">
        <f t="shared" si="60"/>
        <v>105.85119753613631</v>
      </c>
      <c r="L129" s="2">
        <f t="shared" si="46"/>
        <v>72.154872212771849</v>
      </c>
      <c r="M129" s="5">
        <f t="shared" si="47"/>
        <v>0.37211661757263814</v>
      </c>
      <c r="N129" s="4">
        <f t="shared" si="48"/>
        <v>0.29242364530748599</v>
      </c>
      <c r="O129" s="4">
        <f t="shared" si="49"/>
        <v>0.25885881740287348</v>
      </c>
      <c r="P129" s="4">
        <f t="shared" si="61"/>
        <v>0</v>
      </c>
      <c r="Q129" s="4">
        <f t="shared" si="62"/>
        <v>0</v>
      </c>
      <c r="R129" s="5">
        <f t="shared" si="63"/>
        <v>0</v>
      </c>
      <c r="S129" s="5">
        <f t="shared" si="64"/>
        <v>-20.498290379480814</v>
      </c>
      <c r="T129" s="5">
        <f t="shared" si="65"/>
        <v>-8.9849310276583623</v>
      </c>
      <c r="U129" s="6">
        <f t="shared" si="66"/>
        <v>2420.4595008794527</v>
      </c>
      <c r="V129" s="5">
        <f t="shared" si="67"/>
        <v>0</v>
      </c>
      <c r="W129" s="5">
        <f t="shared" si="68"/>
        <v>-6.2502680891750835</v>
      </c>
      <c r="X129" s="5">
        <f t="shared" si="69"/>
        <v>14.259409431983574</v>
      </c>
      <c r="Y129" s="5">
        <f t="shared" si="70"/>
        <v>0</v>
      </c>
      <c r="Z129" s="5">
        <f t="shared" si="70"/>
        <v>-26.748558468655897</v>
      </c>
      <c r="AA129" s="5">
        <f t="shared" si="50"/>
        <v>-26.899521595674788</v>
      </c>
      <c r="AB129">
        <f t="shared" si="44"/>
        <v>0</v>
      </c>
    </row>
    <row r="130" spans="1:28" x14ac:dyDescent="0.2">
      <c r="A130">
        <f t="shared" si="51"/>
        <v>0.98000000000000065</v>
      </c>
      <c r="B130" s="5">
        <f t="shared" si="54"/>
        <v>0</v>
      </c>
      <c r="C130" s="5">
        <f t="shared" si="55"/>
        <v>112.95214428852069</v>
      </c>
      <c r="D130" s="5">
        <f t="shared" si="56"/>
        <v>57.666801633357778</v>
      </c>
      <c r="E130" s="2">
        <f t="shared" si="52"/>
        <v>112.95214428852069</v>
      </c>
      <c r="F130" s="2">
        <f t="shared" si="53"/>
        <v>0</v>
      </c>
      <c r="G130" s="3">
        <f t="shared" si="57"/>
        <v>0</v>
      </c>
      <c r="H130" s="3">
        <f t="shared" si="58"/>
        <v>96.679440927669049</v>
      </c>
      <c r="I130" s="3">
        <f t="shared" si="59"/>
        <v>42.2253509920045</v>
      </c>
      <c r="J130" s="2">
        <f t="shared" si="45"/>
        <v>105.49831545804238</v>
      </c>
      <c r="K130" s="2">
        <f t="shared" si="60"/>
        <v>105.49831545804238</v>
      </c>
      <c r="L130" s="2">
        <f t="shared" si="46"/>
        <v>71.91432546560489</v>
      </c>
      <c r="M130" s="5">
        <f t="shared" si="47"/>
        <v>0.37210506966318146</v>
      </c>
      <c r="N130" s="4">
        <f t="shared" si="48"/>
        <v>0.29335426632957701</v>
      </c>
      <c r="O130" s="4">
        <f t="shared" si="49"/>
        <v>0.25923776549741778</v>
      </c>
      <c r="P130" s="4">
        <f t="shared" si="61"/>
        <v>0</v>
      </c>
      <c r="Q130" s="4">
        <f t="shared" si="62"/>
        <v>0</v>
      </c>
      <c r="R130" s="5">
        <f t="shared" si="63"/>
        <v>0</v>
      </c>
      <c r="S130" s="5">
        <f t="shared" si="64"/>
        <v>-20.372953681152421</v>
      </c>
      <c r="T130" s="5">
        <f t="shared" si="65"/>
        <v>-8.8980150451440139</v>
      </c>
      <c r="U130" s="6">
        <f t="shared" si="66"/>
        <v>2419.6528155008587</v>
      </c>
      <c r="V130" s="5">
        <f t="shared" si="67"/>
        <v>0</v>
      </c>
      <c r="W130" s="5">
        <f t="shared" si="68"/>
        <v>-6.1990596896556598</v>
      </c>
      <c r="X130" s="5">
        <f t="shared" si="69"/>
        <v>14.193407775026953</v>
      </c>
      <c r="Y130" s="5">
        <f t="shared" si="70"/>
        <v>0</v>
      </c>
      <c r="Z130" s="5">
        <f t="shared" si="70"/>
        <v>-26.572013370808079</v>
      </c>
      <c r="AA130" s="5">
        <f t="shared" si="50"/>
        <v>-26.878607270117058</v>
      </c>
      <c r="AB130">
        <f t="shared" si="44"/>
        <v>0</v>
      </c>
    </row>
    <row r="131" spans="1:28" x14ac:dyDescent="0.2">
      <c r="A131">
        <f t="shared" si="51"/>
        <v>0.99000000000000066</v>
      </c>
      <c r="B131" s="5">
        <f t="shared" si="54"/>
        <v>0</v>
      </c>
      <c r="C131" s="5">
        <f t="shared" si="55"/>
        <v>113.91761009712883</v>
      </c>
      <c r="D131" s="5">
        <f t="shared" si="56"/>
        <v>58.087711212914321</v>
      </c>
      <c r="E131" s="2">
        <f t="shared" si="52"/>
        <v>113.91761009712883</v>
      </c>
      <c r="F131" s="2">
        <f t="shared" si="53"/>
        <v>0</v>
      </c>
      <c r="G131" s="3">
        <f t="shared" si="57"/>
        <v>0</v>
      </c>
      <c r="H131" s="3">
        <f t="shared" si="58"/>
        <v>96.413720793960962</v>
      </c>
      <c r="I131" s="3">
        <f t="shared" si="59"/>
        <v>41.956564919303332</v>
      </c>
      <c r="J131" s="2">
        <f t="shared" si="45"/>
        <v>105.14731997137909</v>
      </c>
      <c r="K131" s="2">
        <f t="shared" si="60"/>
        <v>105.14731997137909</v>
      </c>
      <c r="L131" s="2">
        <f t="shared" si="46"/>
        <v>71.675064738499714</v>
      </c>
      <c r="M131" s="5">
        <f t="shared" si="47"/>
        <v>0.37209360769714794</v>
      </c>
      <c r="N131" s="4">
        <f t="shared" si="48"/>
        <v>0.29428620840718084</v>
      </c>
      <c r="O131" s="4">
        <f t="shared" si="49"/>
        <v>0.25961595265680498</v>
      </c>
      <c r="P131" s="4">
        <f t="shared" si="61"/>
        <v>0</v>
      </c>
      <c r="Q131" s="4">
        <f t="shared" si="62"/>
        <v>0</v>
      </c>
      <c r="R131" s="5">
        <f t="shared" si="63"/>
        <v>0</v>
      </c>
      <c r="S131" s="5">
        <f t="shared" si="64"/>
        <v>-20.248740550846335</v>
      </c>
      <c r="T131" s="5">
        <f t="shared" si="65"/>
        <v>-8.8116876981779999</v>
      </c>
      <c r="U131" s="6">
        <f t="shared" si="66"/>
        <v>2418.8463989725801</v>
      </c>
      <c r="V131" s="5">
        <f t="shared" si="67"/>
        <v>0</v>
      </c>
      <c r="W131" s="5">
        <f t="shared" si="68"/>
        <v>-6.1480623395677449</v>
      </c>
      <c r="X131" s="5">
        <f t="shared" si="69"/>
        <v>14.127885992836266</v>
      </c>
      <c r="Y131" s="5">
        <f t="shared" si="70"/>
        <v>0</v>
      </c>
      <c r="Z131" s="5">
        <f t="shared" si="70"/>
        <v>-26.396802890414079</v>
      </c>
      <c r="AA131" s="5">
        <f t="shared" si="50"/>
        <v>-26.857801705341735</v>
      </c>
      <c r="AB131">
        <f t="shared" si="44"/>
        <v>0</v>
      </c>
    </row>
    <row r="132" spans="1:28" x14ac:dyDescent="0.2">
      <c r="A132">
        <f t="shared" si="51"/>
        <v>1.0000000000000007</v>
      </c>
      <c r="B132" s="5">
        <f t="shared" si="54"/>
        <v>0</v>
      </c>
      <c r="C132" s="5">
        <f t="shared" si="55"/>
        <v>114.88042746492393</v>
      </c>
      <c r="D132" s="5">
        <f t="shared" si="56"/>
        <v>58.505933972022085</v>
      </c>
      <c r="E132" s="2">
        <f t="shared" si="52"/>
        <v>114.88042746492393</v>
      </c>
      <c r="F132" s="2">
        <f t="shared" si="53"/>
        <v>0</v>
      </c>
      <c r="G132" s="3">
        <f t="shared" si="57"/>
        <v>0</v>
      </c>
      <c r="H132" s="3">
        <f t="shared" si="58"/>
        <v>96.149752765056817</v>
      </c>
      <c r="I132" s="3">
        <f t="shared" si="59"/>
        <v>41.687986902249918</v>
      </c>
      <c r="J132" s="2">
        <f t="shared" si="45"/>
        <v>104.79820231637426</v>
      </c>
      <c r="K132" s="2">
        <f t="shared" si="60"/>
        <v>104.79820231637426</v>
      </c>
      <c r="L132" s="2">
        <f t="shared" si="46"/>
        <v>71.437084060241475</v>
      </c>
      <c r="M132" s="5">
        <f t="shared" si="47"/>
        <v>0.37208223085886816</v>
      </c>
      <c r="N132" s="4">
        <f t="shared" si="48"/>
        <v>0.2952194557814764</v>
      </c>
      <c r="O132" s="4">
        <f t="shared" si="49"/>
        <v>0.25999337367201303</v>
      </c>
      <c r="P132" s="4">
        <f t="shared" si="61"/>
        <v>0</v>
      </c>
      <c r="Q132" s="4">
        <f t="shared" si="62"/>
        <v>0</v>
      </c>
      <c r="R132" s="5">
        <f t="shared" si="63"/>
        <v>0</v>
      </c>
      <c r="S132" s="5">
        <f t="shared" si="64"/>
        <v>-20.125639563508404</v>
      </c>
      <c r="T132" s="5">
        <f t="shared" si="65"/>
        <v>-8.7259444189424205</v>
      </c>
      <c r="U132" s="6">
        <f t="shared" si="66"/>
        <v>2418.040251205015</v>
      </c>
      <c r="V132" s="5">
        <f t="shared" si="67"/>
        <v>0</v>
      </c>
      <c r="W132" s="5">
        <f t="shared" si="68"/>
        <v>-6.0972751177033047</v>
      </c>
      <c r="X132" s="5">
        <f t="shared" si="69"/>
        <v>14.062840129036436</v>
      </c>
      <c r="Y132" s="5">
        <f t="shared" si="70"/>
        <v>0</v>
      </c>
      <c r="Z132" s="5">
        <f t="shared" si="70"/>
        <v>-26.222914681211709</v>
      </c>
      <c r="AA132" s="5">
        <f t="shared" si="50"/>
        <v>-26.837104289905984</v>
      </c>
      <c r="AB132">
        <f t="shared" si="44"/>
        <v>0</v>
      </c>
    </row>
    <row r="133" spans="1:28" x14ac:dyDescent="0.2">
      <c r="A133">
        <f t="shared" si="51"/>
        <v>1.0100000000000007</v>
      </c>
      <c r="B133" s="5">
        <f t="shared" si="54"/>
        <v>0</v>
      </c>
      <c r="C133" s="5">
        <f t="shared" si="55"/>
        <v>115.84061384684043</v>
      </c>
      <c r="D133" s="5">
        <f t="shared" si="56"/>
        <v>58.921471985830088</v>
      </c>
      <c r="E133" s="2">
        <f t="shared" si="52"/>
        <v>115.84061384684043</v>
      </c>
      <c r="F133" s="2">
        <f t="shared" si="53"/>
        <v>0</v>
      </c>
      <c r="G133" s="3">
        <f t="shared" si="57"/>
        <v>0</v>
      </c>
      <c r="H133" s="3">
        <f t="shared" si="58"/>
        <v>95.8875236182447</v>
      </c>
      <c r="I133" s="3">
        <f t="shared" si="59"/>
        <v>41.419615859350856</v>
      </c>
      <c r="J133" s="2">
        <f t="shared" si="45"/>
        <v>104.45095386627938</v>
      </c>
      <c r="K133" s="2">
        <f t="shared" si="60"/>
        <v>104.45095386627938</v>
      </c>
      <c r="L133" s="2">
        <f t="shared" si="46"/>
        <v>71.200377550292686</v>
      </c>
      <c r="M133" s="5">
        <f t="shared" si="47"/>
        <v>0.37207093833697263</v>
      </c>
      <c r="N133" s="4">
        <f t="shared" si="48"/>
        <v>0.29615399229513162</v>
      </c>
      <c r="O133" s="4">
        <f t="shared" si="49"/>
        <v>0.26037002326386938</v>
      </c>
      <c r="P133" s="4">
        <f t="shared" si="61"/>
        <v>0</v>
      </c>
      <c r="Q133" s="4">
        <f t="shared" si="62"/>
        <v>0</v>
      </c>
      <c r="R133" s="5">
        <f t="shared" si="63"/>
        <v>0</v>
      </c>
      <c r="S133" s="5">
        <f t="shared" si="64"/>
        <v>-20.003639444797095</v>
      </c>
      <c r="T133" s="5">
        <f t="shared" si="65"/>
        <v>-8.6407806806140695</v>
      </c>
      <c r="U133" s="6">
        <f t="shared" si="66"/>
        <v>2417.2343721085908</v>
      </c>
      <c r="V133" s="5">
        <f t="shared" si="67"/>
        <v>0</v>
      </c>
      <c r="W133" s="5">
        <f t="shared" si="68"/>
        <v>-6.0466971080442375</v>
      </c>
      <c r="X133" s="5">
        <f t="shared" si="69"/>
        <v>13.99826627385459</v>
      </c>
      <c r="Y133" s="5">
        <f t="shared" si="70"/>
        <v>0</v>
      </c>
      <c r="Z133" s="5">
        <f t="shared" si="70"/>
        <v>-26.050336552841333</v>
      </c>
      <c r="AA133" s="5">
        <f t="shared" si="50"/>
        <v>-26.816514406759481</v>
      </c>
      <c r="AB133">
        <f t="shared" ref="AB133:AB196" si="71">IF(($D133-height)*($D134-height)&lt;0,1,0)</f>
        <v>0</v>
      </c>
    </row>
    <row r="134" spans="1:28" x14ac:dyDescent="0.2">
      <c r="A134">
        <f t="shared" si="51"/>
        <v>1.0200000000000007</v>
      </c>
      <c r="B134" s="5">
        <f t="shared" si="54"/>
        <v>0</v>
      </c>
      <c r="C134" s="5">
        <f t="shared" si="55"/>
        <v>116.79818656619524</v>
      </c>
      <c r="D134" s="5">
        <f t="shared" si="56"/>
        <v>59.334327318703252</v>
      </c>
      <c r="E134" s="2">
        <f t="shared" si="52"/>
        <v>116.79818656619524</v>
      </c>
      <c r="F134" s="2">
        <f t="shared" si="53"/>
        <v>0</v>
      </c>
      <c r="G134" s="3">
        <f t="shared" si="57"/>
        <v>0</v>
      </c>
      <c r="H134" s="3">
        <f t="shared" si="58"/>
        <v>95.627020252716292</v>
      </c>
      <c r="I134" s="3">
        <f t="shared" si="59"/>
        <v>41.151450715283261</v>
      </c>
      <c r="J134" s="2">
        <f t="shared" si="45"/>
        <v>104.10556612585995</v>
      </c>
      <c r="K134" s="2">
        <f t="shared" si="60"/>
        <v>104.10556612585995</v>
      </c>
      <c r="L134" s="2">
        <f t="shared" si="46"/>
        <v>70.964939417764114</v>
      </c>
      <c r="M134" s="5">
        <f t="shared" si="47"/>
        <v>0.37205972932429687</v>
      </c>
      <c r="N134" s="4">
        <f t="shared" si="48"/>
        <v>0.29708980138755314</v>
      </c>
      <c r="O134" s="4">
        <f t="shared" si="49"/>
        <v>0.26074589608301701</v>
      </c>
      <c r="P134" s="4">
        <f t="shared" si="61"/>
        <v>0</v>
      </c>
      <c r="Q134" s="4">
        <f t="shared" si="62"/>
        <v>0</v>
      </c>
      <c r="R134" s="5">
        <f t="shared" si="63"/>
        <v>0</v>
      </c>
      <c r="S134" s="5">
        <f t="shared" si="64"/>
        <v>-19.882729068810846</v>
      </c>
      <c r="T134" s="5">
        <f t="shared" si="65"/>
        <v>-8.5561919967621112</v>
      </c>
      <c r="U134" s="6">
        <f t="shared" si="66"/>
        <v>2416.4287615937665</v>
      </c>
      <c r="V134" s="5">
        <f t="shared" si="67"/>
        <v>0</v>
      </c>
      <c r="W134" s="5">
        <f t="shared" si="68"/>
        <v>-5.9963273996511592</v>
      </c>
      <c r="X134" s="5">
        <f t="shared" si="69"/>
        <v>13.934160563515679</v>
      </c>
      <c r="Y134" s="5">
        <f t="shared" si="70"/>
        <v>0</v>
      </c>
      <c r="Z134" s="5">
        <f t="shared" si="70"/>
        <v>-25.879056468462004</v>
      </c>
      <c r="AA134" s="5">
        <f t="shared" si="50"/>
        <v>-26.796031433246434</v>
      </c>
      <c r="AB134">
        <f t="shared" si="71"/>
        <v>0</v>
      </c>
    </row>
    <row r="135" spans="1:28" x14ac:dyDescent="0.2">
      <c r="A135">
        <f t="shared" si="51"/>
        <v>1.0300000000000007</v>
      </c>
      <c r="B135" s="5">
        <f t="shared" si="54"/>
        <v>0</v>
      </c>
      <c r="C135" s="5">
        <f t="shared" si="55"/>
        <v>117.75316281589899</v>
      </c>
      <c r="D135" s="5">
        <f t="shared" si="56"/>
        <v>59.744502024284422</v>
      </c>
      <c r="E135" s="2">
        <f t="shared" si="52"/>
        <v>117.75316281589899</v>
      </c>
      <c r="F135" s="2">
        <f t="shared" si="53"/>
        <v>0</v>
      </c>
      <c r="G135" s="3">
        <f t="shared" si="57"/>
        <v>0</v>
      </c>
      <c r="H135" s="3">
        <f t="shared" si="58"/>
        <v>95.368229688031676</v>
      </c>
      <c r="I135" s="3">
        <f t="shared" si="59"/>
        <v>40.883490400950798</v>
      </c>
      <c r="J135" s="2">
        <f t="shared" si="45"/>
        <v>103.76203072990526</v>
      </c>
      <c r="K135" s="2">
        <f t="shared" si="60"/>
        <v>103.76203072990526</v>
      </c>
      <c r="L135" s="2">
        <f t="shared" si="46"/>
        <v>70.730763960398946</v>
      </c>
      <c r="M135" s="5">
        <f t="shared" si="47"/>
        <v>0.3720486030177878</v>
      </c>
      <c r="N135" s="4">
        <f t="shared" si="48"/>
        <v>0.29802686609013074</v>
      </c>
      <c r="O135" s="4">
        <f t="shared" si="49"/>
        <v>0.26112098670989076</v>
      </c>
      <c r="P135" s="4">
        <f t="shared" si="61"/>
        <v>0</v>
      </c>
      <c r="Q135" s="4">
        <f t="shared" si="62"/>
        <v>0</v>
      </c>
      <c r="R135" s="5">
        <f t="shared" si="63"/>
        <v>0</v>
      </c>
      <c r="S135" s="5">
        <f t="shared" si="64"/>
        <v>-19.762897455855299</v>
      </c>
      <c r="T135" s="5">
        <f t="shared" si="65"/>
        <v>-8.4721739207541642</v>
      </c>
      <c r="U135" s="6">
        <f t="shared" si="66"/>
        <v>2415.6234195710294</v>
      </c>
      <c r="V135" s="5">
        <f t="shared" si="67"/>
        <v>0</v>
      </c>
      <c r="W135" s="5">
        <f t="shared" si="68"/>
        <v>-5.9461650865528499</v>
      </c>
      <c r="X135" s="5">
        <f t="shared" si="69"/>
        <v>13.87051917964761</v>
      </c>
      <c r="Y135" s="5">
        <f t="shared" si="70"/>
        <v>0</v>
      </c>
      <c r="Z135" s="5">
        <f t="shared" si="70"/>
        <v>-25.709062542408148</v>
      </c>
      <c r="AA135" s="5">
        <f t="shared" si="50"/>
        <v>-26.775654741106553</v>
      </c>
      <c r="AB135">
        <f t="shared" si="71"/>
        <v>0</v>
      </c>
    </row>
    <row r="136" spans="1:28" x14ac:dyDescent="0.2">
      <c r="A136">
        <f t="shared" si="51"/>
        <v>1.0400000000000007</v>
      </c>
      <c r="B136" s="5">
        <f t="shared" si="54"/>
        <v>0</v>
      </c>
      <c r="C136" s="5">
        <f t="shared" si="55"/>
        <v>118.70555965965218</v>
      </c>
      <c r="D136" s="5">
        <f t="shared" si="56"/>
        <v>60.151998145556874</v>
      </c>
      <c r="E136" s="2">
        <f t="shared" si="52"/>
        <v>118.70555965965218</v>
      </c>
      <c r="F136" s="2">
        <f t="shared" si="53"/>
        <v>0</v>
      </c>
      <c r="G136" s="3">
        <f t="shared" si="57"/>
        <v>0</v>
      </c>
      <c r="H136" s="3">
        <f t="shared" si="58"/>
        <v>95.111139062607592</v>
      </c>
      <c r="I136" s="3">
        <f t="shared" si="59"/>
        <v>40.61573385353973</v>
      </c>
      <c r="J136" s="2">
        <f t="shared" si="45"/>
        <v>103.42033944175708</v>
      </c>
      <c r="K136" s="2">
        <f t="shared" si="60"/>
        <v>103.42033944175708</v>
      </c>
      <c r="L136" s="2">
        <f t="shared" si="46"/>
        <v>70.497845563569925</v>
      </c>
      <c r="M136" s="5">
        <f t="shared" si="47"/>
        <v>0.37203755861841142</v>
      </c>
      <c r="N136" s="4">
        <f t="shared" si="48"/>
        <v>0.29896516902147557</v>
      </c>
      <c r="O136" s="4">
        <f t="shared" si="49"/>
        <v>0.26149528965469943</v>
      </c>
      <c r="P136" s="4">
        <f t="shared" si="61"/>
        <v>0</v>
      </c>
      <c r="Q136" s="4">
        <f t="shared" si="62"/>
        <v>0</v>
      </c>
      <c r="R136" s="5">
        <f t="shared" si="63"/>
        <v>0</v>
      </c>
      <c r="S136" s="5">
        <f t="shared" si="64"/>
        <v>-19.644133770249606</v>
      </c>
      <c r="T136" s="5">
        <f t="shared" si="65"/>
        <v>-8.3887220451706757</v>
      </c>
      <c r="U136" s="6">
        <f t="shared" si="66"/>
        <v>2414.8183459508969</v>
      </c>
      <c r="V136" s="5">
        <f t="shared" si="67"/>
        <v>0</v>
      </c>
      <c r="W136" s="5">
        <f t="shared" si="68"/>
        <v>-5.89620926763632</v>
      </c>
      <c r="X136" s="5">
        <f t="shared" si="69"/>
        <v>13.807338348695611</v>
      </c>
      <c r="Y136" s="5">
        <f t="shared" si="70"/>
        <v>0</v>
      </c>
      <c r="Z136" s="5">
        <f t="shared" si="70"/>
        <v>-25.540343037885926</v>
      </c>
      <c r="AA136" s="5">
        <f t="shared" si="50"/>
        <v>-26.755383696475064</v>
      </c>
      <c r="AB136">
        <f t="shared" si="71"/>
        <v>0</v>
      </c>
    </row>
    <row r="137" spans="1:28" x14ac:dyDescent="0.2">
      <c r="A137">
        <f t="shared" si="51"/>
        <v>1.0500000000000007</v>
      </c>
      <c r="B137" s="5">
        <f t="shared" si="54"/>
        <v>0</v>
      </c>
      <c r="C137" s="5">
        <f t="shared" si="55"/>
        <v>119.65539403312637</v>
      </c>
      <c r="D137" s="5">
        <f t="shared" si="56"/>
        <v>60.556817714907446</v>
      </c>
      <c r="E137" s="2">
        <f t="shared" si="52"/>
        <v>119.65539403312637</v>
      </c>
      <c r="F137" s="2">
        <f t="shared" si="53"/>
        <v>0</v>
      </c>
      <c r="G137" s="3">
        <f t="shared" si="57"/>
        <v>0</v>
      </c>
      <c r="H137" s="3">
        <f t="shared" si="58"/>
        <v>94.855735632228729</v>
      </c>
      <c r="I137" s="3">
        <f t="shared" si="59"/>
        <v>40.348180016574979</v>
      </c>
      <c r="J137" s="2">
        <f t="shared" si="45"/>
        <v>103.08048415185682</v>
      </c>
      <c r="K137" s="2">
        <f t="shared" si="60"/>
        <v>103.08048415185682</v>
      </c>
      <c r="L137" s="2">
        <f t="shared" si="46"/>
        <v>70.266178699288901</v>
      </c>
      <c r="M137" s="5">
        <f t="shared" si="47"/>
        <v>0.37202659533106208</v>
      </c>
      <c r="N137" s="4">
        <f t="shared" si="48"/>
        <v>0.29990469238265643</v>
      </c>
      <c r="O137" s="4">
        <f t="shared" si="49"/>
        <v>0.26186879935741891</v>
      </c>
      <c r="P137" s="4">
        <f t="shared" si="61"/>
        <v>0</v>
      </c>
      <c r="Q137" s="4">
        <f t="shared" si="62"/>
        <v>0</v>
      </c>
      <c r="R137" s="5">
        <f t="shared" si="63"/>
        <v>0</v>
      </c>
      <c r="S137" s="5">
        <f t="shared" si="64"/>
        <v>-19.526427318171038</v>
      </c>
      <c r="T137" s="5">
        <f t="shared" si="65"/>
        <v>-8.3058320012274098</v>
      </c>
      <c r="U137" s="6">
        <f t="shared" si="66"/>
        <v>2414.0135406439158</v>
      </c>
      <c r="V137" s="5">
        <f t="shared" si="67"/>
        <v>0</v>
      </c>
      <c r="W137" s="5">
        <f t="shared" si="68"/>
        <v>-5.8464590465375439</v>
      </c>
      <c r="X137" s="5">
        <f t="shared" si="69"/>
        <v>13.74461434134577</v>
      </c>
      <c r="Y137" s="5">
        <f t="shared" si="70"/>
        <v>0</v>
      </c>
      <c r="Z137" s="5">
        <f t="shared" si="70"/>
        <v>-25.372886364708581</v>
      </c>
      <c r="AA137" s="5">
        <f t="shared" si="50"/>
        <v>-26.735217659881641</v>
      </c>
      <c r="AB137">
        <f t="shared" si="71"/>
        <v>0</v>
      </c>
    </row>
    <row r="138" spans="1:28" x14ac:dyDescent="0.2">
      <c r="A138">
        <f t="shared" si="51"/>
        <v>1.0600000000000007</v>
      </c>
      <c r="B138" s="5">
        <f t="shared" si="54"/>
        <v>0</v>
      </c>
      <c r="C138" s="5">
        <f t="shared" si="55"/>
        <v>120.60268274513042</v>
      </c>
      <c r="D138" s="5">
        <f t="shared" si="56"/>
        <v>60.958962754190203</v>
      </c>
      <c r="E138" s="2">
        <f t="shared" si="52"/>
        <v>120.60268274513042</v>
      </c>
      <c r="F138" s="2">
        <f t="shared" si="53"/>
        <v>0</v>
      </c>
      <c r="G138" s="3">
        <f t="shared" si="57"/>
        <v>0</v>
      </c>
      <c r="H138" s="3">
        <f t="shared" si="58"/>
        <v>94.602006768581646</v>
      </c>
      <c r="I138" s="3">
        <f t="shared" si="59"/>
        <v>40.080827839976159</v>
      </c>
      <c r="J138" s="2">
        <f t="shared" si="45"/>
        <v>102.74245687631077</v>
      </c>
      <c r="K138" s="2">
        <f t="shared" si="60"/>
        <v>102.74245687631077</v>
      </c>
      <c r="L138" s="2">
        <f t="shared" si="46"/>
        <v>70.035757925228879</v>
      </c>
      <c r="M138" s="5">
        <f t="shared" si="47"/>
        <v>0.37201571236447278</v>
      </c>
      <c r="N138" s="4">
        <f t="shared" si="48"/>
        <v>0.30084541795243297</v>
      </c>
      <c r="O138" s="4">
        <f t="shared" si="49"/>
        <v>0.26224151018779179</v>
      </c>
      <c r="P138" s="4">
        <f t="shared" si="61"/>
        <v>0</v>
      </c>
      <c r="Q138" s="4">
        <f t="shared" si="62"/>
        <v>0</v>
      </c>
      <c r="R138" s="5">
        <f t="shared" si="63"/>
        <v>0</v>
      </c>
      <c r="S138" s="5">
        <f t="shared" si="64"/>
        <v>-19.40976754553698</v>
      </c>
      <c r="T138" s="5">
        <f t="shared" si="65"/>
        <v>-8.2234994582059233</v>
      </c>
      <c r="U138" s="6">
        <f t="shared" si="66"/>
        <v>2413.2090035606648</v>
      </c>
      <c r="V138" s="5">
        <f t="shared" si="67"/>
        <v>0</v>
      </c>
      <c r="W138" s="5">
        <f t="shared" si="68"/>
        <v>-5.7969135315327556</v>
      </c>
      <c r="X138" s="5">
        <f t="shared" si="69"/>
        <v>13.682343471957351</v>
      </c>
      <c r="Y138" s="5">
        <f t="shared" si="70"/>
        <v>0</v>
      </c>
      <c r="Z138" s="5">
        <f t="shared" si="70"/>
        <v>-25.206681077069735</v>
      </c>
      <c r="AA138" s="5">
        <f t="shared" si="50"/>
        <v>-26.715155986248572</v>
      </c>
      <c r="AB138">
        <f t="shared" si="71"/>
        <v>0</v>
      </c>
    </row>
    <row r="139" spans="1:28" x14ac:dyDescent="0.2">
      <c r="A139">
        <f t="shared" si="51"/>
        <v>1.0700000000000007</v>
      </c>
      <c r="B139" s="5">
        <f t="shared" si="54"/>
        <v>0</v>
      </c>
      <c r="C139" s="5">
        <f t="shared" si="55"/>
        <v>121.54744247876239</v>
      </c>
      <c r="D139" s="5">
        <f t="shared" si="56"/>
        <v>61.358435274790658</v>
      </c>
      <c r="E139" s="2">
        <f t="shared" si="52"/>
        <v>121.54744247876239</v>
      </c>
      <c r="F139" s="2">
        <f t="shared" si="53"/>
        <v>0</v>
      </c>
      <c r="G139" s="3">
        <f t="shared" si="57"/>
        <v>0</v>
      </c>
      <c r="H139" s="3">
        <f t="shared" si="58"/>
        <v>94.349939957810946</v>
      </c>
      <c r="I139" s="3">
        <f t="shared" si="59"/>
        <v>39.813676280113675</v>
      </c>
      <c r="J139" s="2">
        <f t="shared" si="45"/>
        <v>102.40624975547253</v>
      </c>
      <c r="K139" s="2">
        <f t="shared" si="60"/>
        <v>102.40624975547253</v>
      </c>
      <c r="L139" s="2">
        <f t="shared" si="46"/>
        <v>69.806577883757683</v>
      </c>
      <c r="M139" s="5">
        <f t="shared" si="47"/>
        <v>0.37200490893112709</v>
      </c>
      <c r="N139" s="4">
        <f t="shared" si="48"/>
        <v>0.30178732708249167</v>
      </c>
      <c r="O139" s="4">
        <f t="shared" si="49"/>
        <v>0.26261341644533853</v>
      </c>
      <c r="P139" s="4">
        <f t="shared" si="61"/>
        <v>0</v>
      </c>
      <c r="Q139" s="4">
        <f t="shared" si="62"/>
        <v>0</v>
      </c>
      <c r="R139" s="5">
        <f t="shared" si="63"/>
        <v>0</v>
      </c>
      <c r="S139" s="5">
        <f t="shared" si="64"/>
        <v>-19.294144035923697</v>
      </c>
      <c r="T139" s="5">
        <f t="shared" si="65"/>
        <v>-8.1417201228919005</v>
      </c>
      <c r="U139" s="6">
        <f t="shared" si="66"/>
        <v>2412.40473461175</v>
      </c>
      <c r="V139" s="5">
        <f t="shared" si="67"/>
        <v>0</v>
      </c>
      <c r="W139" s="5">
        <f t="shared" si="68"/>
        <v>-5.7475718354304188</v>
      </c>
      <c r="X139" s="5">
        <f t="shared" si="69"/>
        <v>13.620522098003979</v>
      </c>
      <c r="Y139" s="5">
        <f t="shared" si="70"/>
        <v>0</v>
      </c>
      <c r="Z139" s="5">
        <f t="shared" si="70"/>
        <v>-25.041715871354114</v>
      </c>
      <c r="AA139" s="5">
        <f t="shared" si="50"/>
        <v>-26.695198024887922</v>
      </c>
      <c r="AB139">
        <f t="shared" si="71"/>
        <v>0</v>
      </c>
    </row>
    <row r="140" spans="1:28" x14ac:dyDescent="0.2">
      <c r="A140">
        <f t="shared" si="51"/>
        <v>1.0800000000000007</v>
      </c>
      <c r="B140" s="5">
        <f t="shared" si="54"/>
        <v>0</v>
      </c>
      <c r="C140" s="5">
        <f t="shared" si="55"/>
        <v>122.48968979254694</v>
      </c>
      <c r="D140" s="5">
        <f t="shared" si="56"/>
        <v>61.755237277690547</v>
      </c>
      <c r="E140" s="2">
        <f t="shared" si="52"/>
        <v>122.48968979254694</v>
      </c>
      <c r="F140" s="2">
        <f t="shared" si="53"/>
        <v>0</v>
      </c>
      <c r="G140" s="3">
        <f t="shared" si="57"/>
        <v>0</v>
      </c>
      <c r="H140" s="3">
        <f t="shared" si="58"/>
        <v>94.0995227990974</v>
      </c>
      <c r="I140" s="3">
        <f t="shared" si="59"/>
        <v>39.546724299864799</v>
      </c>
      <c r="J140" s="2">
        <f t="shared" si="45"/>
        <v>102.0718550525431</v>
      </c>
      <c r="K140" s="2">
        <f t="shared" si="60"/>
        <v>102.0718550525431</v>
      </c>
      <c r="L140" s="2">
        <f t="shared" si="46"/>
        <v>69.578633300983711</v>
      </c>
      <c r="M140" s="5">
        <f t="shared" si="47"/>
        <v>0.3719941842471719</v>
      </c>
      <c r="N140" s="4">
        <f t="shared" si="48"/>
        <v>0.30273040069268153</v>
      </c>
      <c r="O140" s="4">
        <f t="shared" si="49"/>
        <v>0.26298451235937614</v>
      </c>
      <c r="P140" s="4">
        <f t="shared" si="61"/>
        <v>0</v>
      </c>
      <c r="Q140" s="4">
        <f t="shared" si="62"/>
        <v>0</v>
      </c>
      <c r="R140" s="5">
        <f t="shared" si="63"/>
        <v>0</v>
      </c>
      <c r="S140" s="5">
        <f t="shared" si="64"/>
        <v>-19.179546508521021</v>
      </c>
      <c r="T140" s="5">
        <f t="shared" si="65"/>
        <v>-8.0604897390211914</v>
      </c>
      <c r="U140" s="6">
        <f t="shared" si="66"/>
        <v>2411.6007337078076</v>
      </c>
      <c r="V140" s="5">
        <f t="shared" si="67"/>
        <v>0</v>
      </c>
      <c r="W140" s="5">
        <f t="shared" si="68"/>
        <v>-5.6984330754637567</v>
      </c>
      <c r="X140" s="5">
        <f t="shared" si="69"/>
        <v>13.559146619523322</v>
      </c>
      <c r="Y140" s="5">
        <f t="shared" si="70"/>
        <v>0</v>
      </c>
      <c r="Z140" s="5">
        <f t="shared" si="70"/>
        <v>-24.877979583984779</v>
      </c>
      <c r="AA140" s="5">
        <f t="shared" si="50"/>
        <v>-26.675343119497867</v>
      </c>
      <c r="AB140">
        <f t="shared" si="71"/>
        <v>0</v>
      </c>
    </row>
    <row r="141" spans="1:28" x14ac:dyDescent="0.2">
      <c r="A141">
        <f t="shared" si="51"/>
        <v>1.0900000000000007</v>
      </c>
      <c r="B141" s="5">
        <f t="shared" si="54"/>
        <v>0</v>
      </c>
      <c r="C141" s="5">
        <f t="shared" si="55"/>
        <v>123.42944112155871</v>
      </c>
      <c r="D141" s="5">
        <f t="shared" si="56"/>
        <v>62.149370753533219</v>
      </c>
      <c r="E141" s="2">
        <f t="shared" si="52"/>
        <v>123.42944112155871</v>
      </c>
      <c r="F141" s="2">
        <f t="shared" si="53"/>
        <v>0</v>
      </c>
      <c r="G141" s="3">
        <f t="shared" si="57"/>
        <v>0</v>
      </c>
      <c r="H141" s="3">
        <f t="shared" si="58"/>
        <v>93.850743003257548</v>
      </c>
      <c r="I141" s="3">
        <f t="shared" si="59"/>
        <v>39.279970868669821</v>
      </c>
      <c r="J141" s="2">
        <f t="shared" si="45"/>
        <v>101.73926515218717</v>
      </c>
      <c r="K141" s="2">
        <f t="shared" si="60"/>
        <v>101.73926515218717</v>
      </c>
      <c r="L141" s="2">
        <f t="shared" si="46"/>
        <v>69.351918985812659</v>
      </c>
      <c r="M141" s="5">
        <f t="shared" si="47"/>
        <v>0.37198353753233199</v>
      </c>
      <c r="N141" s="4">
        <f t="shared" si="48"/>
        <v>0.30367461926625583</v>
      </c>
      <c r="O141" s="4">
        <f t="shared" si="49"/>
        <v>0.26335479208904672</v>
      </c>
      <c r="P141" s="4">
        <f t="shared" si="61"/>
        <v>0</v>
      </c>
      <c r="Q141" s="4">
        <f t="shared" si="62"/>
        <v>0</v>
      </c>
      <c r="R141" s="5">
        <f t="shared" si="63"/>
        <v>0</v>
      </c>
      <c r="S141" s="5">
        <f t="shared" si="64"/>
        <v>-19.065964816122285</v>
      </c>
      <c r="T141" s="5">
        <f t="shared" si="65"/>
        <v>-7.979804086733469</v>
      </c>
      <c r="U141" s="6">
        <f t="shared" si="66"/>
        <v>2410.797000759505</v>
      </c>
      <c r="V141" s="5">
        <f t="shared" si="67"/>
        <v>0</v>
      </c>
      <c r="W141" s="5">
        <f t="shared" si="68"/>
        <v>-5.6494963731838759</v>
      </c>
      <c r="X141" s="5">
        <f t="shared" si="69"/>
        <v>13.498213478575082</v>
      </c>
      <c r="Y141" s="5">
        <f t="shared" si="70"/>
        <v>0</v>
      </c>
      <c r="Z141" s="5">
        <f t="shared" si="70"/>
        <v>-24.715461189306161</v>
      </c>
      <c r="AA141" s="5">
        <f t="shared" si="50"/>
        <v>-26.655590608158388</v>
      </c>
      <c r="AB141">
        <f t="shared" si="71"/>
        <v>0</v>
      </c>
    </row>
    <row r="142" spans="1:28" x14ac:dyDescent="0.2">
      <c r="A142">
        <f t="shared" si="51"/>
        <v>1.1000000000000008</v>
      </c>
      <c r="B142" s="5">
        <f t="shared" si="54"/>
        <v>0</v>
      </c>
      <c r="C142" s="5">
        <f t="shared" si="55"/>
        <v>124.36671277853182</v>
      </c>
      <c r="D142" s="5">
        <f t="shared" si="56"/>
        <v>62.540837682689506</v>
      </c>
      <c r="E142" s="2">
        <f t="shared" si="52"/>
        <v>124.36671277853182</v>
      </c>
      <c r="F142" s="2">
        <f t="shared" si="53"/>
        <v>0</v>
      </c>
      <c r="G142" s="3">
        <f t="shared" si="57"/>
        <v>0</v>
      </c>
      <c r="H142" s="3">
        <f t="shared" si="58"/>
        <v>93.603588391364482</v>
      </c>
      <c r="I142" s="3">
        <f t="shared" si="59"/>
        <v>39.013414962588236</v>
      </c>
      <c r="J142" s="2">
        <f t="shared" si="45"/>
        <v>101.40847255916582</v>
      </c>
      <c r="K142" s="2">
        <f t="shared" si="60"/>
        <v>101.40847255916582</v>
      </c>
      <c r="L142" s="2">
        <f t="shared" si="46"/>
        <v>69.126429829015549</v>
      </c>
      <c r="M142" s="5">
        <f t="shared" si="47"/>
        <v>0.37197296800982549</v>
      </c>
      <c r="N142" s="4">
        <f t="shared" si="48"/>
        <v>0.30461996284511966</v>
      </c>
      <c r="O142" s="4">
        <f t="shared" si="49"/>
        <v>0.26372424972335706</v>
      </c>
      <c r="P142" s="4">
        <f t="shared" si="61"/>
        <v>0</v>
      </c>
      <c r="Q142" s="4">
        <f t="shared" si="62"/>
        <v>0</v>
      </c>
      <c r="R142" s="5">
        <f t="shared" si="63"/>
        <v>0</v>
      </c>
      <c r="S142" s="5">
        <f t="shared" si="64"/>
        <v>-18.953388943148688</v>
      </c>
      <c r="T142" s="5">
        <f t="shared" si="65"/>
        <v>-7.8996589820333112</v>
      </c>
      <c r="U142" s="6">
        <f t="shared" si="66"/>
        <v>2409.9935356775381</v>
      </c>
      <c r="V142" s="5">
        <f t="shared" si="67"/>
        <v>0</v>
      </c>
      <c r="W142" s="5">
        <f t="shared" si="68"/>
        <v>-5.6007608543534904</v>
      </c>
      <c r="X142" s="5">
        <f t="shared" si="69"/>
        <v>13.437719158707328</v>
      </c>
      <c r="Y142" s="5">
        <f t="shared" si="70"/>
        <v>0</v>
      </c>
      <c r="Z142" s="5">
        <f t="shared" si="70"/>
        <v>-24.554149797502177</v>
      </c>
      <c r="AA142" s="5">
        <f t="shared" si="50"/>
        <v>-26.635939823325984</v>
      </c>
      <c r="AB142">
        <f t="shared" si="71"/>
        <v>0</v>
      </c>
    </row>
    <row r="143" spans="1:28" x14ac:dyDescent="0.2">
      <c r="A143">
        <f t="shared" si="51"/>
        <v>1.1100000000000008</v>
      </c>
      <c r="B143" s="5">
        <f t="shared" si="54"/>
        <v>0</v>
      </c>
      <c r="C143" s="5">
        <f t="shared" si="55"/>
        <v>125.30152095495559</v>
      </c>
      <c r="D143" s="5">
        <f t="shared" si="56"/>
        <v>62.929640035324219</v>
      </c>
      <c r="E143" s="2">
        <f t="shared" si="52"/>
        <v>125.30152095495559</v>
      </c>
      <c r="F143" s="2">
        <f t="shared" si="53"/>
        <v>0</v>
      </c>
      <c r="G143" s="3">
        <f t="shared" si="57"/>
        <v>0</v>
      </c>
      <c r="H143" s="3">
        <f t="shared" si="58"/>
        <v>93.358046893389456</v>
      </c>
      <c r="I143" s="3">
        <f t="shared" si="59"/>
        <v>38.747055564354973</v>
      </c>
      <c r="J143" s="2">
        <f t="shared" si="45"/>
        <v>101.0794698969851</v>
      </c>
      <c r="K143" s="2">
        <f t="shared" si="60"/>
        <v>101.0794698969851</v>
      </c>
      <c r="L143" s="2">
        <f t="shared" si="46"/>
        <v>68.902160802307492</v>
      </c>
      <c r="M143" s="5">
        <f t="shared" si="47"/>
        <v>0.3719624749062807</v>
      </c>
      <c r="N143" s="4">
        <f t="shared" si="48"/>
        <v>0.30556641102508519</v>
      </c>
      <c r="O143" s="4">
        <f t="shared" si="49"/>
        <v>0.2640928792812271</v>
      </c>
      <c r="P143" s="4">
        <f t="shared" si="61"/>
        <v>0</v>
      </c>
      <c r="Q143" s="4">
        <f t="shared" si="62"/>
        <v>0</v>
      </c>
      <c r="R143" s="5">
        <f t="shared" si="63"/>
        <v>0</v>
      </c>
      <c r="S143" s="5">
        <f t="shared" si="64"/>
        <v>-18.84180900370756</v>
      </c>
      <c r="T143" s="5">
        <f t="shared" si="65"/>
        <v>-7.8200502762586765</v>
      </c>
      <c r="U143" s="6">
        <f t="shared" si="66"/>
        <v>2409.1903383726335</v>
      </c>
      <c r="V143" s="5">
        <f t="shared" si="67"/>
        <v>0</v>
      </c>
      <c r="W143" s="5">
        <f t="shared" si="68"/>
        <v>-5.5522256488412172</v>
      </c>
      <c r="X143" s="5">
        <f t="shared" si="69"/>
        <v>13.377660184430763</v>
      </c>
      <c r="Y143" s="5">
        <f t="shared" si="70"/>
        <v>0</v>
      </c>
      <c r="Z143" s="5">
        <f t="shared" si="70"/>
        <v>-24.394034652548775</v>
      </c>
      <c r="AA143" s="5">
        <f t="shared" si="50"/>
        <v>-26.616390091827913</v>
      </c>
      <c r="AB143">
        <f t="shared" si="71"/>
        <v>0</v>
      </c>
    </row>
    <row r="144" spans="1:28" x14ac:dyDescent="0.2">
      <c r="A144">
        <f t="shared" si="51"/>
        <v>1.1200000000000008</v>
      </c>
      <c r="B144" s="5">
        <f t="shared" si="54"/>
        <v>0</v>
      </c>
      <c r="C144" s="5">
        <f t="shared" si="55"/>
        <v>126.23388172215687</v>
      </c>
      <c r="D144" s="5">
        <f t="shared" si="56"/>
        <v>63.315779771463184</v>
      </c>
      <c r="E144" s="2">
        <f t="shared" si="52"/>
        <v>126.23388172215687</v>
      </c>
      <c r="F144" s="2">
        <f t="shared" si="53"/>
        <v>0</v>
      </c>
      <c r="G144" s="3">
        <f t="shared" si="57"/>
        <v>0</v>
      </c>
      <c r="H144" s="3">
        <f t="shared" si="58"/>
        <v>93.114106546863965</v>
      </c>
      <c r="I144" s="3">
        <f t="shared" si="59"/>
        <v>38.480891663436694</v>
      </c>
      <c r="J144" s="2">
        <f t="shared" si="45"/>
        <v>100.75224990655984</v>
      </c>
      <c r="K144" s="2">
        <f t="shared" si="60"/>
        <v>100.75224990655984</v>
      </c>
      <c r="L144" s="2">
        <f t="shared" si="46"/>
        <v>68.679106957436829</v>
      </c>
      <c r="M144" s="5">
        <f t="shared" si="47"/>
        <v>0.37195205745165394</v>
      </c>
      <c r="N144" s="4">
        <f t="shared" si="48"/>
        <v>0.30651394295113848</v>
      </c>
      <c r="O144" s="4">
        <f t="shared" si="49"/>
        <v>0.26446067471154905</v>
      </c>
      <c r="P144" s="4">
        <f t="shared" si="61"/>
        <v>0</v>
      </c>
      <c r="Q144" s="4">
        <f t="shared" si="62"/>
        <v>0</v>
      </c>
      <c r="R144" s="5">
        <f t="shared" si="63"/>
        <v>0</v>
      </c>
      <c r="S144" s="5">
        <f t="shared" si="64"/>
        <v>-18.731215239683589</v>
      </c>
      <c r="T144" s="5">
        <f t="shared" si="65"/>
        <v>-7.7409738555565237</v>
      </c>
      <c r="U144" s="6">
        <f t="shared" si="66"/>
        <v>2408.3874087555469</v>
      </c>
      <c r="V144" s="5">
        <f t="shared" si="67"/>
        <v>0</v>
      </c>
      <c r="W144" s="5">
        <f t="shared" si="68"/>
        <v>-5.5038898905164162</v>
      </c>
      <c r="X144" s="5">
        <f t="shared" si="69"/>
        <v>13.3180331207009</v>
      </c>
      <c r="Y144" s="5">
        <f t="shared" si="70"/>
        <v>0</v>
      </c>
      <c r="Z144" s="5">
        <f t="shared" si="70"/>
        <v>-24.235105130200004</v>
      </c>
      <c r="AA144" s="5">
        <f t="shared" si="50"/>
        <v>-26.596940734855622</v>
      </c>
      <c r="AB144">
        <f t="shared" si="71"/>
        <v>0</v>
      </c>
    </row>
    <row r="145" spans="1:28" x14ac:dyDescent="0.2">
      <c r="A145">
        <f t="shared" si="51"/>
        <v>1.1300000000000008</v>
      </c>
      <c r="B145" s="5">
        <f t="shared" si="54"/>
        <v>0</v>
      </c>
      <c r="C145" s="5">
        <f t="shared" si="55"/>
        <v>127.163811032369</v>
      </c>
      <c r="D145" s="5">
        <f t="shared" si="56"/>
        <v>63.699258841060811</v>
      </c>
      <c r="E145" s="2">
        <f t="shared" si="52"/>
        <v>127.163811032369</v>
      </c>
      <c r="F145" s="2">
        <f t="shared" si="53"/>
        <v>0</v>
      </c>
      <c r="G145" s="3">
        <f t="shared" si="57"/>
        <v>0</v>
      </c>
      <c r="H145" s="3">
        <f t="shared" si="58"/>
        <v>92.87175549556197</v>
      </c>
      <c r="I145" s="3">
        <f t="shared" si="59"/>
        <v>38.214922256088137</v>
      </c>
      <c r="J145" s="2">
        <f t="shared" si="45"/>
        <v>100.42680544489257</v>
      </c>
      <c r="K145" s="2">
        <f t="shared" si="60"/>
        <v>100.42680544489257</v>
      </c>
      <c r="L145" s="2">
        <f t="shared" si="46"/>
        <v>68.457263425284637</v>
      </c>
      <c r="M145" s="5">
        <f t="shared" si="47"/>
        <v>0.37194171487914912</v>
      </c>
      <c r="N145" s="4">
        <f t="shared" si="48"/>
        <v>0.307462537312718</v>
      </c>
      <c r="O145" s="4">
        <f t="shared" si="49"/>
        <v>0.26482762989325809</v>
      </c>
      <c r="P145" s="4">
        <f t="shared" si="61"/>
        <v>0</v>
      </c>
      <c r="Q145" s="4">
        <f t="shared" si="62"/>
        <v>0</v>
      </c>
      <c r="R145" s="5">
        <f t="shared" si="63"/>
        <v>0</v>
      </c>
      <c r="S145" s="5">
        <f t="shared" si="64"/>
        <v>-18.62159801886262</v>
      </c>
      <c r="T145" s="5">
        <f t="shared" si="65"/>
        <v>-7.662425640365611</v>
      </c>
      <c r="U145" s="6">
        <f t="shared" si="66"/>
        <v>2407.5847467370631</v>
      </c>
      <c r="V145" s="5">
        <f t="shared" si="67"/>
        <v>0</v>
      </c>
      <c r="W145" s="5">
        <f t="shared" si="68"/>
        <v>-5.4557527171446409</v>
      </c>
      <c r="X145" s="5">
        <f t="shared" si="69"/>
        <v>13.25883457240799</v>
      </c>
      <c r="Y145" s="5">
        <f t="shared" si="70"/>
        <v>0</v>
      </c>
      <c r="Z145" s="5">
        <f t="shared" si="70"/>
        <v>-24.077350736007261</v>
      </c>
      <c r="AA145" s="5">
        <f t="shared" si="50"/>
        <v>-26.57759106795762</v>
      </c>
      <c r="AB145">
        <f t="shared" si="71"/>
        <v>0</v>
      </c>
    </row>
    <row r="146" spans="1:28" x14ac:dyDescent="0.2">
      <c r="A146">
        <f t="shared" si="51"/>
        <v>1.1400000000000008</v>
      </c>
      <c r="B146" s="5">
        <f t="shared" si="54"/>
        <v>0</v>
      </c>
      <c r="C146" s="5">
        <f t="shared" si="55"/>
        <v>128.09132471978782</v>
      </c>
      <c r="D146" s="5">
        <f t="shared" si="56"/>
        <v>64.080079184068296</v>
      </c>
      <c r="E146" s="2">
        <f t="shared" si="52"/>
        <v>128.09132471978782</v>
      </c>
      <c r="F146" s="2">
        <f t="shared" si="53"/>
        <v>0</v>
      </c>
      <c r="G146" s="3">
        <f t="shared" si="57"/>
        <v>0</v>
      </c>
      <c r="H146" s="3">
        <f t="shared" si="58"/>
        <v>92.630981988201896</v>
      </c>
      <c r="I146" s="3">
        <f t="shared" si="59"/>
        <v>37.949146345408558</v>
      </c>
      <c r="J146" s="2">
        <f t="shared" si="45"/>
        <v>100.10312948376699</v>
      </c>
      <c r="K146" s="2">
        <f t="shared" si="60"/>
        <v>100.10312948376699</v>
      </c>
      <c r="L146" s="2">
        <f t="shared" si="46"/>
        <v>68.236625414974085</v>
      </c>
      <c r="M146" s="5">
        <f t="shared" si="47"/>
        <v>0.37193144642513787</v>
      </c>
      <c r="N146" s="4">
        <f t="shared" si="48"/>
        <v>0.30841217233900858</v>
      </c>
      <c r="O146" s="4">
        <f t="shared" si="49"/>
        <v>0.26519373863541246</v>
      </c>
      <c r="P146" s="4">
        <f t="shared" si="61"/>
        <v>0</v>
      </c>
      <c r="Q146" s="4">
        <f t="shared" si="62"/>
        <v>0</v>
      </c>
      <c r="R146" s="5">
        <f t="shared" si="63"/>
        <v>0</v>
      </c>
      <c r="S146" s="5">
        <f t="shared" si="64"/>
        <v>-18.512947833087154</v>
      </c>
      <c r="T146" s="5">
        <f t="shared" si="65"/>
        <v>-7.5844015849062263</v>
      </c>
      <c r="U146" s="6">
        <f t="shared" si="66"/>
        <v>2406.7823522279987</v>
      </c>
      <c r="V146" s="5">
        <f t="shared" si="67"/>
        <v>0</v>
      </c>
      <c r="W146" s="5">
        <f t="shared" si="68"/>
        <v>-5.4078132702835884</v>
      </c>
      <c r="X146" s="5">
        <f t="shared" si="69"/>
        <v>13.200061183874446</v>
      </c>
      <c r="Y146" s="5">
        <f t="shared" si="70"/>
        <v>0</v>
      </c>
      <c r="Z146" s="5">
        <f t="shared" si="70"/>
        <v>-23.920761103370744</v>
      </c>
      <c r="AA146" s="5">
        <f t="shared" si="50"/>
        <v>-26.558340401031778</v>
      </c>
      <c r="AB146">
        <f t="shared" si="71"/>
        <v>0</v>
      </c>
    </row>
    <row r="147" spans="1:28" x14ac:dyDescent="0.2">
      <c r="A147">
        <f t="shared" si="51"/>
        <v>1.1500000000000008</v>
      </c>
      <c r="B147" s="5">
        <f t="shared" si="54"/>
        <v>0</v>
      </c>
      <c r="C147" s="5">
        <f t="shared" si="55"/>
        <v>129.01643850161469</v>
      </c>
      <c r="D147" s="5">
        <f t="shared" si="56"/>
        <v>64.458242730502334</v>
      </c>
      <c r="E147" s="2">
        <f t="shared" si="52"/>
        <v>129.01643850161469</v>
      </c>
      <c r="F147" s="2">
        <f t="shared" si="53"/>
        <v>0</v>
      </c>
      <c r="G147" s="3">
        <f t="shared" si="57"/>
        <v>0</v>
      </c>
      <c r="H147" s="3">
        <f t="shared" si="58"/>
        <v>92.39177437716819</v>
      </c>
      <c r="I147" s="3">
        <f t="shared" si="59"/>
        <v>37.683562941398243</v>
      </c>
      <c r="J147" s="2">
        <f t="shared" si="45"/>
        <v>99.781215108455541</v>
      </c>
      <c r="K147" s="2">
        <f t="shared" si="60"/>
        <v>99.781215108455541</v>
      </c>
      <c r="L147" s="2">
        <f t="shared" si="46"/>
        <v>68.017188212989453</v>
      </c>
      <c r="M147" s="5">
        <f t="shared" si="47"/>
        <v>0.37192125132908138</v>
      </c>
      <c r="N147" s="4">
        <f t="shared" si="48"/>
        <v>0.30936282579425284</v>
      </c>
      <c r="O147" s="4">
        <f t="shared" si="49"/>
        <v>0.26555899467728644</v>
      </c>
      <c r="P147" s="4">
        <f t="shared" si="61"/>
        <v>0</v>
      </c>
      <c r="Q147" s="4">
        <f t="shared" si="62"/>
        <v>0</v>
      </c>
      <c r="R147" s="5">
        <f t="shared" si="63"/>
        <v>0</v>
      </c>
      <c r="S147" s="5">
        <f t="shared" si="64"/>
        <v>-18.405255296442963</v>
      </c>
      <c r="T147" s="5">
        <f t="shared" si="65"/>
        <v>-7.5068976766768092</v>
      </c>
      <c r="U147" s="6">
        <f t="shared" si="66"/>
        <v>2405.980225139198</v>
      </c>
      <c r="V147" s="5">
        <f t="shared" si="67"/>
        <v>0</v>
      </c>
      <c r="W147" s="5">
        <f t="shared" si="68"/>
        <v>-5.3600706951796395</v>
      </c>
      <c r="X147" s="5">
        <f t="shared" si="69"/>
        <v>13.141709638359719</v>
      </c>
      <c r="Y147" s="5">
        <f t="shared" si="70"/>
        <v>0</v>
      </c>
      <c r="Z147" s="5">
        <f t="shared" si="70"/>
        <v>-23.765325991622603</v>
      </c>
      <c r="AA147" s="5">
        <f t="shared" si="50"/>
        <v>-26.539188038317089</v>
      </c>
      <c r="AB147">
        <f t="shared" si="71"/>
        <v>0</v>
      </c>
    </row>
    <row r="148" spans="1:28" x14ac:dyDescent="0.2">
      <c r="A148">
        <f t="shared" si="51"/>
        <v>1.1600000000000008</v>
      </c>
      <c r="B148" s="5">
        <f t="shared" si="54"/>
        <v>0</v>
      </c>
      <c r="C148" s="5">
        <f t="shared" si="55"/>
        <v>129.93916797908679</v>
      </c>
      <c r="D148" s="5">
        <f t="shared" si="56"/>
        <v>64.833751400514402</v>
      </c>
      <c r="E148" s="2">
        <f t="shared" si="52"/>
        <v>129.93916797908679</v>
      </c>
      <c r="F148" s="2">
        <f t="shared" si="53"/>
        <v>0</v>
      </c>
      <c r="G148" s="3">
        <f t="shared" si="57"/>
        <v>0</v>
      </c>
      <c r="H148" s="3">
        <f t="shared" si="58"/>
        <v>92.154121117251961</v>
      </c>
      <c r="I148" s="3">
        <f t="shared" si="59"/>
        <v>37.418171061015073</v>
      </c>
      <c r="J148" s="2">
        <f t="shared" si="45"/>
        <v>99.461055516440851</v>
      </c>
      <c r="K148" s="2">
        <f t="shared" si="60"/>
        <v>99.461055516440851</v>
      </c>
      <c r="L148" s="2">
        <f t="shared" si="46"/>
        <v>67.798947182304602</v>
      </c>
      <c r="M148" s="5">
        <f t="shared" si="47"/>
        <v>0.37191112883345301</v>
      </c>
      <c r="N148" s="4">
        <f t="shared" si="48"/>
        <v>0.31031447497308162</v>
      </c>
      <c r="O148" s="4">
        <f t="shared" si="49"/>
        <v>0.26592339168847362</v>
      </c>
      <c r="P148" s="4">
        <f t="shared" si="61"/>
        <v>0</v>
      </c>
      <c r="Q148" s="4">
        <f t="shared" si="62"/>
        <v>0</v>
      </c>
      <c r="R148" s="5">
        <f t="shared" si="63"/>
        <v>0</v>
      </c>
      <c r="S148" s="5">
        <f t="shared" si="64"/>
        <v>-18.298511143476276</v>
      </c>
      <c r="T148" s="5">
        <f t="shared" si="65"/>
        <v>-7.4299099359573333</v>
      </c>
      <c r="U148" s="6">
        <f t="shared" si="66"/>
        <v>2405.178365381536</v>
      </c>
      <c r="V148" s="5">
        <f t="shared" si="67"/>
        <v>0</v>
      </c>
      <c r="W148" s="5">
        <f t="shared" si="68"/>
        <v>-5.3125241406649293</v>
      </c>
      <c r="X148" s="5">
        <f t="shared" si="69"/>
        <v>13.083776657572418</v>
      </c>
      <c r="Y148" s="5">
        <f t="shared" si="70"/>
        <v>0</v>
      </c>
      <c r="Z148" s="5">
        <f t="shared" si="70"/>
        <v>-23.611035284141206</v>
      </c>
      <c r="AA148" s="5">
        <f t="shared" si="50"/>
        <v>-26.520133278384915</v>
      </c>
      <c r="AB148">
        <f t="shared" si="71"/>
        <v>0</v>
      </c>
    </row>
    <row r="149" spans="1:28" x14ac:dyDescent="0.2">
      <c r="A149">
        <f t="shared" si="51"/>
        <v>1.1700000000000008</v>
      </c>
      <c r="B149" s="5">
        <f t="shared" si="54"/>
        <v>0</v>
      </c>
      <c r="C149" s="5">
        <f t="shared" si="55"/>
        <v>130.85952863849511</v>
      </c>
      <c r="D149" s="5">
        <f t="shared" si="56"/>
        <v>65.20660710446063</v>
      </c>
      <c r="E149" s="2">
        <f t="shared" si="52"/>
        <v>130.85952863849511</v>
      </c>
      <c r="F149" s="2">
        <f t="shared" si="53"/>
        <v>0</v>
      </c>
      <c r="G149" s="3">
        <f t="shared" si="57"/>
        <v>0</v>
      </c>
      <c r="H149" s="3">
        <f t="shared" si="58"/>
        <v>91.918010764410553</v>
      </c>
      <c r="I149" s="3">
        <f t="shared" si="59"/>
        <v>37.152969728231227</v>
      </c>
      <c r="J149" s="2">
        <f t="shared" si="45"/>
        <v>99.142644016150584</v>
      </c>
      <c r="K149" s="2">
        <f t="shared" si="60"/>
        <v>99.142644016150584</v>
      </c>
      <c r="L149" s="2">
        <f t="shared" si="46"/>
        <v>67.581897761520509</v>
      </c>
      <c r="M149" s="5">
        <f t="shared" si="47"/>
        <v>0.37190107818366253</v>
      </c>
      <c r="N149" s="4">
        <f t="shared" si="48"/>
        <v>0.31126709669586711</v>
      </c>
      <c r="O149" s="4">
        <f t="shared" si="49"/>
        <v>0.26628692326900233</v>
      </c>
      <c r="P149" s="4">
        <f t="shared" si="61"/>
        <v>0</v>
      </c>
      <c r="Q149" s="4">
        <f t="shared" si="62"/>
        <v>0</v>
      </c>
      <c r="R149" s="5">
        <f t="shared" si="63"/>
        <v>0</v>
      </c>
      <c r="S149" s="5">
        <f t="shared" si="64"/>
        <v>-18.192706227440784</v>
      </c>
      <c r="T149" s="5">
        <f t="shared" si="65"/>
        <v>-7.3534344153193514</v>
      </c>
      <c r="U149" s="6">
        <f t="shared" si="66"/>
        <v>2404.3767728659168</v>
      </c>
      <c r="V149" s="5">
        <f t="shared" si="67"/>
        <v>0</v>
      </c>
      <c r="W149" s="5">
        <f t="shared" si="68"/>
        <v>-5.2651727590549502</v>
      </c>
      <c r="X149" s="5">
        <f t="shared" si="69"/>
        <v>13.02625900118953</v>
      </c>
      <c r="Y149" s="5">
        <f t="shared" si="70"/>
        <v>0</v>
      </c>
      <c r="Z149" s="5">
        <f t="shared" si="70"/>
        <v>-23.457878986495736</v>
      </c>
      <c r="AA149" s="5">
        <f t="shared" si="50"/>
        <v>-26.501175414129822</v>
      </c>
      <c r="AB149">
        <f t="shared" si="71"/>
        <v>0</v>
      </c>
    </row>
    <row r="150" spans="1:28" x14ac:dyDescent="0.2">
      <c r="A150">
        <f t="shared" si="51"/>
        <v>1.1800000000000008</v>
      </c>
      <c r="B150" s="5">
        <f t="shared" si="54"/>
        <v>0</v>
      </c>
      <c r="C150" s="5">
        <f t="shared" si="55"/>
        <v>131.77753585218989</v>
      </c>
      <c r="D150" s="5">
        <f t="shared" si="56"/>
        <v>65.576811742972239</v>
      </c>
      <c r="E150" s="2">
        <f t="shared" si="52"/>
        <v>131.77753585218989</v>
      </c>
      <c r="F150" s="2">
        <f t="shared" si="53"/>
        <v>0</v>
      </c>
      <c r="G150" s="3">
        <f t="shared" si="57"/>
        <v>0</v>
      </c>
      <c r="H150" s="3">
        <f t="shared" si="58"/>
        <v>91.683431974545599</v>
      </c>
      <c r="I150" s="3">
        <f t="shared" si="59"/>
        <v>36.887957974089929</v>
      </c>
      <c r="J150" s="2">
        <f t="shared" si="45"/>
        <v>98.825974025705179</v>
      </c>
      <c r="K150" s="2">
        <f t="shared" si="60"/>
        <v>98.825974025705179</v>
      </c>
      <c r="L150" s="2">
        <f t="shared" si="46"/>
        <v>67.366035464011702</v>
      </c>
      <c r="M150" s="5">
        <f t="shared" si="47"/>
        <v>0.37189109862798087</v>
      </c>
      <c r="N150" s="4">
        <f t="shared" si="48"/>
        <v>0.31222066730410042</v>
      </c>
      <c r="O150" s="4">
        <f t="shared" si="49"/>
        <v>0.26664958294946339</v>
      </c>
      <c r="P150" s="4">
        <f t="shared" si="61"/>
        <v>0</v>
      </c>
      <c r="Q150" s="4">
        <f t="shared" si="62"/>
        <v>0</v>
      </c>
      <c r="R150" s="5">
        <f t="shared" si="63"/>
        <v>0</v>
      </c>
      <c r="S150" s="5">
        <f t="shared" si="64"/>
        <v>-18.08783151857395</v>
      </c>
      <c r="T150" s="5">
        <f t="shared" si="65"/>
        <v>-7.2774671991425741</v>
      </c>
      <c r="U150" s="6">
        <f t="shared" si="66"/>
        <v>2403.575447503275</v>
      </c>
      <c r="V150" s="5">
        <f t="shared" si="67"/>
        <v>0</v>
      </c>
      <c r="W150" s="5">
        <f t="shared" si="68"/>
        <v>-5.2180157060467005</v>
      </c>
      <c r="X150" s="5">
        <f t="shared" si="69"/>
        <v>12.969153466382577</v>
      </c>
      <c r="Y150" s="5">
        <f t="shared" si="70"/>
        <v>0</v>
      </c>
      <c r="Z150" s="5">
        <f t="shared" si="70"/>
        <v>-23.305847224620649</v>
      </c>
      <c r="AA150" s="5">
        <f t="shared" si="50"/>
        <v>-26.482313732759998</v>
      </c>
      <c r="AB150">
        <f t="shared" si="71"/>
        <v>0</v>
      </c>
    </row>
    <row r="151" spans="1:28" x14ac:dyDescent="0.2">
      <c r="A151">
        <f t="shared" si="51"/>
        <v>1.1900000000000008</v>
      </c>
      <c r="B151" s="5">
        <f t="shared" si="54"/>
        <v>0</v>
      </c>
      <c r="C151" s="5">
        <f t="shared" si="55"/>
        <v>132.6932048795741</v>
      </c>
      <c r="D151" s="5">
        <f t="shared" si="56"/>
        <v>65.944367207026502</v>
      </c>
      <c r="E151" s="2">
        <f t="shared" si="52"/>
        <v>132.6932048795741</v>
      </c>
      <c r="F151" s="2">
        <f t="shared" si="53"/>
        <v>0</v>
      </c>
      <c r="G151" s="3">
        <f t="shared" si="57"/>
        <v>0</v>
      </c>
      <c r="H151" s="3">
        <f t="shared" si="58"/>
        <v>91.450373502299385</v>
      </c>
      <c r="I151" s="3">
        <f t="shared" si="59"/>
        <v>36.623134836762326</v>
      </c>
      <c r="J151" s="2">
        <f t="shared" si="45"/>
        <v>98.51103907167834</v>
      </c>
      <c r="K151" s="2">
        <f t="shared" si="60"/>
        <v>98.51103907167834</v>
      </c>
      <c r="L151" s="2">
        <f t="shared" si="46"/>
        <v>67.151355877081343</v>
      </c>
      <c r="M151" s="5">
        <f t="shared" si="47"/>
        <v>0.37188118941746684</v>
      </c>
      <c r="N151" s="4">
        <f t="shared" si="48"/>
        <v>0.31317516265579676</v>
      </c>
      <c r="O151" s="4">
        <f t="shared" si="49"/>
        <v>0.26701136419115007</v>
      </c>
      <c r="P151" s="4">
        <f t="shared" si="61"/>
        <v>0</v>
      </c>
      <c r="Q151" s="4">
        <f t="shared" si="62"/>
        <v>0</v>
      </c>
      <c r="R151" s="5">
        <f t="shared" si="63"/>
        <v>0</v>
      </c>
      <c r="S151" s="5">
        <f t="shared" si="64"/>
        <v>-17.983878102402041</v>
      </c>
      <c r="T151" s="5">
        <f t="shared" si="65"/>
        <v>-7.2020044031379173</v>
      </c>
      <c r="U151" s="6">
        <f t="shared" si="66"/>
        <v>2402.7743892045742</v>
      </c>
      <c r="V151" s="5">
        <f t="shared" si="67"/>
        <v>0</v>
      </c>
      <c r="W151" s="5">
        <f t="shared" si="68"/>
        <v>-5.171052140617368</v>
      </c>
      <c r="X151" s="5">
        <f t="shared" si="69"/>
        <v>12.912456887350645</v>
      </c>
      <c r="Y151" s="5">
        <f t="shared" si="70"/>
        <v>0</v>
      </c>
      <c r="Z151" s="5">
        <f t="shared" si="70"/>
        <v>-23.154930243019407</v>
      </c>
      <c r="AA151" s="5">
        <f t="shared" si="50"/>
        <v>-26.463547515787273</v>
      </c>
      <c r="AB151">
        <f t="shared" si="71"/>
        <v>0</v>
      </c>
    </row>
    <row r="152" spans="1:28" x14ac:dyDescent="0.2">
      <c r="A152">
        <f t="shared" si="51"/>
        <v>1.2000000000000008</v>
      </c>
      <c r="B152" s="5">
        <f t="shared" si="54"/>
        <v>0</v>
      </c>
      <c r="C152" s="5">
        <f t="shared" si="55"/>
        <v>133.60655086808495</v>
      </c>
      <c r="D152" s="5">
        <f t="shared" si="56"/>
        <v>66.309275378018327</v>
      </c>
      <c r="E152" s="2">
        <f t="shared" si="52"/>
        <v>133.60655086808495</v>
      </c>
      <c r="F152" s="2">
        <f t="shared" si="53"/>
        <v>0</v>
      </c>
      <c r="G152" s="3">
        <f t="shared" si="57"/>
        <v>0</v>
      </c>
      <c r="H152" s="3">
        <f t="shared" si="58"/>
        <v>91.218824199869189</v>
      </c>
      <c r="I152" s="3">
        <f t="shared" si="59"/>
        <v>36.358499361604451</v>
      </c>
      <c r="J152" s="2">
        <f t="shared" si="45"/>
        <v>98.197832787869771</v>
      </c>
      <c r="K152" s="2">
        <f t="shared" si="60"/>
        <v>98.197832787869771</v>
      </c>
      <c r="L152" s="2">
        <f t="shared" si="46"/>
        <v>66.937854661124589</v>
      </c>
      <c r="M152" s="5">
        <f t="shared" si="47"/>
        <v>0.37187134980589398</v>
      </c>
      <c r="N152" s="4">
        <f t="shared" si="48"/>
        <v>0.31413055812092949</v>
      </c>
      <c r="O152" s="4">
        <f t="shared" si="49"/>
        <v>0.26737226038621015</v>
      </c>
      <c r="P152" s="4">
        <f t="shared" si="61"/>
        <v>0</v>
      </c>
      <c r="Q152" s="4">
        <f t="shared" si="62"/>
        <v>0</v>
      </c>
      <c r="R152" s="5">
        <f t="shared" si="63"/>
        <v>0</v>
      </c>
      <c r="S152" s="5">
        <f t="shared" si="64"/>
        <v>-17.880837178073214</v>
      </c>
      <c r="T152" s="5">
        <f t="shared" si="65"/>
        <v>-7.1270421738768741</v>
      </c>
      <c r="U152" s="6">
        <f t="shared" si="66"/>
        <v>2401.973597880808</v>
      </c>
      <c r="V152" s="5">
        <f t="shared" si="67"/>
        <v>0</v>
      </c>
      <c r="W152" s="5">
        <f t="shared" si="68"/>
        <v>-5.1242812249235188</v>
      </c>
      <c r="X152" s="5">
        <f t="shared" si="69"/>
        <v>12.856166134860022</v>
      </c>
      <c r="Y152" s="5">
        <f t="shared" si="70"/>
        <v>0</v>
      </c>
      <c r="Z152" s="5">
        <f t="shared" si="70"/>
        <v>-23.005118402996732</v>
      </c>
      <c r="AA152" s="5">
        <f t="shared" si="50"/>
        <v>-26.444876039016851</v>
      </c>
      <c r="AB152">
        <f t="shared" si="71"/>
        <v>0</v>
      </c>
    </row>
    <row r="153" spans="1:28" x14ac:dyDescent="0.2">
      <c r="A153">
        <f t="shared" si="51"/>
        <v>1.2100000000000009</v>
      </c>
      <c r="B153" s="5">
        <f t="shared" si="54"/>
        <v>0</v>
      </c>
      <c r="C153" s="5">
        <f t="shared" si="55"/>
        <v>134.51758885416351</v>
      </c>
      <c r="D153" s="5">
        <f t="shared" si="56"/>
        <v>66.67153812783242</v>
      </c>
      <c r="E153" s="2">
        <f t="shared" si="52"/>
        <v>134.51758885416351</v>
      </c>
      <c r="F153" s="2">
        <f t="shared" si="53"/>
        <v>0</v>
      </c>
      <c r="G153" s="3">
        <f t="shared" si="57"/>
        <v>0</v>
      </c>
      <c r="H153" s="3">
        <f t="shared" si="58"/>
        <v>90.988773015839229</v>
      </c>
      <c r="I153" s="3">
        <f t="shared" si="59"/>
        <v>36.094050601214285</v>
      </c>
      <c r="J153" s="2">
        <f t="shared" si="45"/>
        <v>97.886348914089808</v>
      </c>
      <c r="K153" s="2">
        <f t="shared" si="60"/>
        <v>97.886348914089808</v>
      </c>
      <c r="L153" s="2">
        <f t="shared" si="46"/>
        <v>66.725527548800144</v>
      </c>
      <c r="M153" s="5">
        <f t="shared" si="47"/>
        <v>0.37186157904967942</v>
      </c>
      <c r="N153" s="4">
        <f t="shared" si="48"/>
        <v>0.31508682857689818</v>
      </c>
      <c r="O153" s="4">
        <f t="shared" si="49"/>
        <v>0.26773226485781193</v>
      </c>
      <c r="P153" s="4">
        <f t="shared" si="61"/>
        <v>0</v>
      </c>
      <c r="Q153" s="4">
        <f t="shared" si="62"/>
        <v>0</v>
      </c>
      <c r="R153" s="5">
        <f t="shared" si="63"/>
        <v>0</v>
      </c>
      <c r="S153" s="5">
        <f t="shared" si="64"/>
        <v>-17.778700056718243</v>
      </c>
      <c r="T153" s="5">
        <f t="shared" si="65"/>
        <v>-7.0525766883271652</v>
      </c>
      <c r="U153" s="6">
        <f t="shared" si="66"/>
        <v>2401.1730734429993</v>
      </c>
      <c r="V153" s="5">
        <f t="shared" si="67"/>
        <v>0</v>
      </c>
      <c r="W153" s="5">
        <f t="shared" si="68"/>
        <v>-5.0777021242008491</v>
      </c>
      <c r="X153" s="5">
        <f t="shared" si="69"/>
        <v>12.800278115790432</v>
      </c>
      <c r="Y153" s="5">
        <f t="shared" si="70"/>
        <v>0</v>
      </c>
      <c r="Z153" s="5">
        <f t="shared" si="70"/>
        <v>-22.85640218091909</v>
      </c>
      <c r="AA153" s="5">
        <f t="shared" si="50"/>
        <v>-26.426298572536734</v>
      </c>
      <c r="AB153">
        <f t="shared" si="71"/>
        <v>0</v>
      </c>
    </row>
    <row r="154" spans="1:28" x14ac:dyDescent="0.2">
      <c r="A154">
        <f t="shared" si="51"/>
        <v>1.2200000000000009</v>
      </c>
      <c r="B154" s="5">
        <f t="shared" si="54"/>
        <v>0</v>
      </c>
      <c r="C154" s="5">
        <f t="shared" si="55"/>
        <v>135.42633376421287</v>
      </c>
      <c r="D154" s="5">
        <f t="shared" si="56"/>
        <v>67.03115731891593</v>
      </c>
      <c r="E154" s="2">
        <f t="shared" si="52"/>
        <v>135.42633376421287</v>
      </c>
      <c r="F154" s="2">
        <f t="shared" si="53"/>
        <v>0</v>
      </c>
      <c r="G154" s="3">
        <f t="shared" si="57"/>
        <v>0</v>
      </c>
      <c r="H154" s="3">
        <f t="shared" si="58"/>
        <v>90.760208994030037</v>
      </c>
      <c r="I154" s="3">
        <f t="shared" si="59"/>
        <v>35.829787615488918</v>
      </c>
      <c r="J154" s="2">
        <f t="shared" si="45"/>
        <v>97.57658129495546</v>
      </c>
      <c r="K154" s="2">
        <f t="shared" si="60"/>
        <v>97.57658129495546</v>
      </c>
      <c r="L154" s="2">
        <f t="shared" si="46"/>
        <v>66.514370344209581</v>
      </c>
      <c r="M154" s="5">
        <f t="shared" si="47"/>
        <v>0.3718518764078137</v>
      </c>
      <c r="N154" s="4">
        <f t="shared" si="48"/>
        <v>0.31604394840403144</v>
      </c>
      <c r="O154" s="4">
        <f t="shared" si="49"/>
        <v>0.26809137086032264</v>
      </c>
      <c r="P154" s="4">
        <f t="shared" si="61"/>
        <v>0</v>
      </c>
      <c r="Q154" s="4">
        <f t="shared" si="62"/>
        <v>0</v>
      </c>
      <c r="R154" s="5">
        <f t="shared" si="63"/>
        <v>0</v>
      </c>
      <c r="S154" s="5">
        <f t="shared" si="64"/>
        <v>-17.677458159838149</v>
      </c>
      <c r="T154" s="5">
        <f t="shared" si="65"/>
        <v>-6.9786041533945173</v>
      </c>
      <c r="U154" s="6">
        <f t="shared" si="66"/>
        <v>2400.3728158022018</v>
      </c>
      <c r="V154" s="5">
        <f t="shared" si="67"/>
        <v>0</v>
      </c>
      <c r="W154" s="5">
        <f t="shared" si="68"/>
        <v>-5.0313140066644131</v>
      </c>
      <c r="X154" s="5">
        <f t="shared" si="69"/>
        <v>12.744789772687623</v>
      </c>
      <c r="Y154" s="5">
        <f t="shared" si="70"/>
        <v>0</v>
      </c>
      <c r="Z154" s="5">
        <f t="shared" si="70"/>
        <v>-22.708772166502563</v>
      </c>
      <c r="AA154" s="5">
        <f t="shared" si="50"/>
        <v>-26.407814380706895</v>
      </c>
      <c r="AB154">
        <f t="shared" si="71"/>
        <v>0</v>
      </c>
    </row>
    <row r="155" spans="1:28" x14ac:dyDescent="0.2">
      <c r="A155">
        <f t="shared" si="51"/>
        <v>1.2300000000000009</v>
      </c>
      <c r="B155" s="5">
        <f t="shared" si="54"/>
        <v>0</v>
      </c>
      <c r="C155" s="5">
        <f t="shared" si="55"/>
        <v>136.33280041554485</v>
      </c>
      <c r="D155" s="5">
        <f t="shared" si="56"/>
        <v>67.388134804351793</v>
      </c>
      <c r="E155" s="2">
        <f t="shared" si="52"/>
        <v>136.33280041554485</v>
      </c>
      <c r="F155" s="2">
        <f t="shared" si="53"/>
        <v>0</v>
      </c>
      <c r="G155" s="3">
        <f t="shared" si="57"/>
        <v>0</v>
      </c>
      <c r="H155" s="3">
        <f t="shared" si="58"/>
        <v>90.533121272365008</v>
      </c>
      <c r="I155" s="3">
        <f t="shared" si="59"/>
        <v>35.565709471681849</v>
      </c>
      <c r="J155" s="2">
        <f t="shared" si="45"/>
        <v>97.268523878697934</v>
      </c>
      <c r="K155" s="2">
        <f t="shared" si="60"/>
        <v>97.268523878697934</v>
      </c>
      <c r="L155" s="2">
        <f t="shared" si="46"/>
        <v>66.304378922084481</v>
      </c>
      <c r="M155" s="5">
        <f t="shared" si="47"/>
        <v>0.37184224114179082</v>
      </c>
      <c r="N155" s="4">
        <f t="shared" si="48"/>
        <v>0.31700189148112767</v>
      </c>
      <c r="O155" s="4">
        <f t="shared" si="49"/>
        <v>0.26844957157950061</v>
      </c>
      <c r="P155" s="4">
        <f t="shared" si="61"/>
        <v>0</v>
      </c>
      <c r="Q155" s="4">
        <f t="shared" si="62"/>
        <v>0</v>
      </c>
      <c r="R155" s="5">
        <f t="shared" si="63"/>
        <v>0</v>
      </c>
      <c r="S155" s="5">
        <f t="shared" si="64"/>
        <v>-17.577103017718358</v>
      </c>
      <c r="T155" s="5">
        <f t="shared" si="65"/>
        <v>-6.9051208054705198</v>
      </c>
      <c r="U155" s="6">
        <f t="shared" si="66"/>
        <v>2399.5728248694973</v>
      </c>
      <c r="V155" s="5">
        <f t="shared" si="67"/>
        <v>0</v>
      </c>
      <c r="W155" s="5">
        <f t="shared" si="68"/>
        <v>-4.9851160434094242</v>
      </c>
      <c r="X155" s="5">
        <f t="shared" si="69"/>
        <v>12.68969808332227</v>
      </c>
      <c r="Y155" s="5">
        <f t="shared" si="70"/>
        <v>0</v>
      </c>
      <c r="Z155" s="5">
        <f t="shared" si="70"/>
        <v>-22.562219061127781</v>
      </c>
      <c r="AA155" s="5">
        <f t="shared" si="50"/>
        <v>-26.38942272214825</v>
      </c>
      <c r="AB155">
        <f t="shared" si="71"/>
        <v>0</v>
      </c>
    </row>
    <row r="156" spans="1:28" x14ac:dyDescent="0.2">
      <c r="A156">
        <f t="shared" si="51"/>
        <v>1.2400000000000009</v>
      </c>
      <c r="B156" s="5">
        <f t="shared" si="54"/>
        <v>0</v>
      </c>
      <c r="C156" s="5">
        <f t="shared" si="55"/>
        <v>137.23700351731543</v>
      </c>
      <c r="D156" s="5">
        <f t="shared" si="56"/>
        <v>67.742472427932498</v>
      </c>
      <c r="E156" s="2">
        <f t="shared" si="52"/>
        <v>137.23700351731543</v>
      </c>
      <c r="F156" s="2">
        <f t="shared" si="53"/>
        <v>0</v>
      </c>
      <c r="G156" s="3">
        <f t="shared" si="57"/>
        <v>0</v>
      </c>
      <c r="H156" s="3">
        <f t="shared" si="58"/>
        <v>90.307499081753733</v>
      </c>
      <c r="I156" s="3">
        <f t="shared" si="59"/>
        <v>35.301815244460364</v>
      </c>
      <c r="J156" s="2">
        <f t="shared" si="45"/>
        <v>96.962170715980605</v>
      </c>
      <c r="K156" s="2">
        <f t="shared" si="60"/>
        <v>96.962170715980605</v>
      </c>
      <c r="L156" s="2">
        <f t="shared" si="46"/>
        <v>66.095549226980637</v>
      </c>
      <c r="M156" s="5">
        <f t="shared" si="47"/>
        <v>0.3718326725155407</v>
      </c>
      <c r="N156" s="4">
        <f t="shared" si="48"/>
        <v>0.31796063118103807</v>
      </c>
      <c r="O156" s="4">
        <f t="shared" si="49"/>
        <v>0.26880686013270133</v>
      </c>
      <c r="P156" s="4">
        <f t="shared" si="61"/>
        <v>0</v>
      </c>
      <c r="Q156" s="4">
        <f t="shared" si="62"/>
        <v>0</v>
      </c>
      <c r="R156" s="5">
        <f t="shared" si="63"/>
        <v>0</v>
      </c>
      <c r="S156" s="5">
        <f t="shared" si="64"/>
        <v>-17.477626267868771</v>
      </c>
      <c r="T156" s="5">
        <f t="shared" si="65"/>
        <v>-6.8321229099864578</v>
      </c>
      <c r="U156" s="6">
        <f t="shared" si="66"/>
        <v>2398.7731005559976</v>
      </c>
      <c r="V156" s="5">
        <f t="shared" si="67"/>
        <v>0</v>
      </c>
      <c r="W156" s="5">
        <f t="shared" si="68"/>
        <v>-4.9391074083125304</v>
      </c>
      <c r="X156" s="5">
        <f t="shared" si="69"/>
        <v>12.635000060254981</v>
      </c>
      <c r="Y156" s="5">
        <f t="shared" si="70"/>
        <v>0</v>
      </c>
      <c r="Z156" s="5">
        <f t="shared" si="70"/>
        <v>-22.416733676181302</v>
      </c>
      <c r="AA156" s="5">
        <f t="shared" si="50"/>
        <v>-26.371122849731478</v>
      </c>
      <c r="AB156">
        <f t="shared" si="71"/>
        <v>0</v>
      </c>
    </row>
    <row r="157" spans="1:28" x14ac:dyDescent="0.2">
      <c r="A157">
        <f t="shared" si="51"/>
        <v>1.2500000000000009</v>
      </c>
      <c r="B157" s="5">
        <f t="shared" si="54"/>
        <v>0</v>
      </c>
      <c r="C157" s="5">
        <f t="shared" si="55"/>
        <v>138.13895767144916</v>
      </c>
      <c r="D157" s="5">
        <f t="shared" si="56"/>
        <v>68.094172024234609</v>
      </c>
      <c r="E157" s="2">
        <f t="shared" si="52"/>
        <v>138.13895767144916</v>
      </c>
      <c r="F157" s="2">
        <f t="shared" si="53"/>
        <v>0</v>
      </c>
      <c r="G157" s="3">
        <f t="shared" si="57"/>
        <v>0</v>
      </c>
      <c r="H157" s="3">
        <f t="shared" si="58"/>
        <v>90.083331744991924</v>
      </c>
      <c r="I157" s="3">
        <f t="shared" si="59"/>
        <v>35.03810401596305</v>
      </c>
      <c r="J157" s="2">
        <f t="shared" si="45"/>
        <v>96.657515958727785</v>
      </c>
      <c r="K157" s="2">
        <f t="shared" si="60"/>
        <v>96.657515958727785</v>
      </c>
      <c r="L157" s="2">
        <f t="shared" si="46"/>
        <v>65.887877272479741</v>
      </c>
      <c r="M157" s="5">
        <f t="shared" si="47"/>
        <v>0.37182316979536184</v>
      </c>
      <c r="N157" s="4">
        <f t="shared" si="48"/>
        <v>0.31892014036629313</v>
      </c>
      <c r="O157" s="4">
        <f t="shared" si="49"/>
        <v>0.26916322956909738</v>
      </c>
      <c r="P157" s="4">
        <f t="shared" si="61"/>
        <v>0</v>
      </c>
      <c r="Q157" s="4">
        <f t="shared" si="62"/>
        <v>0</v>
      </c>
      <c r="R157" s="5">
        <f t="shared" si="63"/>
        <v>0</v>
      </c>
      <c r="S157" s="5">
        <f t="shared" si="64"/>
        <v>-17.379019653489255</v>
      </c>
      <c r="T157" s="5">
        <f t="shared" si="65"/>
        <v>-6.7596067609730168</v>
      </c>
      <c r="U157" s="6">
        <f t="shared" si="66"/>
        <v>2397.9736427728458</v>
      </c>
      <c r="V157" s="5">
        <f t="shared" si="67"/>
        <v>0</v>
      </c>
      <c r="W157" s="5">
        <f t="shared" si="68"/>
        <v>-4.8932872779336369</v>
      </c>
      <c r="X157" s="5">
        <f t="shared" si="69"/>
        <v>12.58069275040733</v>
      </c>
      <c r="Y157" s="5">
        <f t="shared" si="70"/>
        <v>0</v>
      </c>
      <c r="Z157" s="5">
        <f t="shared" si="70"/>
        <v>-22.272306931422893</v>
      </c>
      <c r="AA157" s="5">
        <f t="shared" si="50"/>
        <v>-26.352914010565687</v>
      </c>
      <c r="AB157">
        <f t="shared" si="71"/>
        <v>0</v>
      </c>
    </row>
    <row r="158" spans="1:28" x14ac:dyDescent="0.2">
      <c r="A158">
        <f t="shared" si="51"/>
        <v>1.2600000000000009</v>
      </c>
      <c r="B158" s="5">
        <f t="shared" si="54"/>
        <v>0</v>
      </c>
      <c r="C158" s="5">
        <f t="shared" si="55"/>
        <v>139.0386773735525</v>
      </c>
      <c r="D158" s="5">
        <f t="shared" si="56"/>
        <v>68.443235418693718</v>
      </c>
      <c r="E158" s="2">
        <f t="shared" si="52"/>
        <v>139.0386773735525</v>
      </c>
      <c r="F158" s="2">
        <f t="shared" si="53"/>
        <v>0</v>
      </c>
      <c r="G158" s="3">
        <f t="shared" si="57"/>
        <v>0</v>
      </c>
      <c r="H158" s="3">
        <f t="shared" si="58"/>
        <v>89.860608675677696</v>
      </c>
      <c r="I158" s="3">
        <f t="shared" si="59"/>
        <v>34.774574875857397</v>
      </c>
      <c r="J158" s="2">
        <f t="shared" si="45"/>
        <v>96.35455385896347</v>
      </c>
      <c r="K158" s="2">
        <f t="shared" si="60"/>
        <v>96.35455385896347</v>
      </c>
      <c r="L158" s="2">
        <f t="shared" si="46"/>
        <v>65.681359140397731</v>
      </c>
      <c r="M158" s="5">
        <f t="shared" si="47"/>
        <v>0.37181373224985526</v>
      </c>
      <c r="N158" s="4">
        <f t="shared" si="48"/>
        <v>0.31988039138477675</v>
      </c>
      <c r="O158" s="4">
        <f t="shared" si="49"/>
        <v>0.26951867286991338</v>
      </c>
      <c r="P158" s="4">
        <f t="shared" si="61"/>
        <v>0</v>
      </c>
      <c r="Q158" s="4">
        <f t="shared" si="62"/>
        <v>0</v>
      </c>
      <c r="R158" s="5">
        <f t="shared" si="63"/>
        <v>0</v>
      </c>
      <c r="S158" s="5">
        <f t="shared" si="64"/>
        <v>-17.281275021960006</v>
      </c>
      <c r="T158" s="5">
        <f t="shared" si="65"/>
        <v>-6.6875686806257901</v>
      </c>
      <c r="U158" s="6">
        <f t="shared" si="66"/>
        <v>2397.1744514312113</v>
      </c>
      <c r="V158" s="5">
        <f t="shared" si="67"/>
        <v>0</v>
      </c>
      <c r="W158" s="5">
        <f t="shared" si="68"/>
        <v>-4.8476548314182439</v>
      </c>
      <c r="X158" s="5">
        <f t="shared" si="69"/>
        <v>12.526773234638796</v>
      </c>
      <c r="Y158" s="5">
        <f t="shared" si="70"/>
        <v>0</v>
      </c>
      <c r="Z158" s="5">
        <f t="shared" si="70"/>
        <v>-22.128929853378249</v>
      </c>
      <c r="AA158" s="5">
        <f t="shared" si="50"/>
        <v>-26.334795445986995</v>
      </c>
      <c r="AB158">
        <f t="shared" si="71"/>
        <v>0</v>
      </c>
    </row>
    <row r="159" spans="1:28" x14ac:dyDescent="0.2">
      <c r="A159">
        <f t="shared" si="51"/>
        <v>1.2700000000000009</v>
      </c>
      <c r="B159" s="5">
        <f t="shared" si="54"/>
        <v>0</v>
      </c>
      <c r="C159" s="5">
        <f t="shared" si="55"/>
        <v>139.93617701381663</v>
      </c>
      <c r="D159" s="5">
        <f t="shared" si="56"/>
        <v>68.789664427679995</v>
      </c>
      <c r="E159" s="2">
        <f t="shared" si="52"/>
        <v>139.93617701381663</v>
      </c>
      <c r="F159" s="2">
        <f t="shared" si="53"/>
        <v>0</v>
      </c>
      <c r="G159" s="3">
        <f t="shared" si="57"/>
        <v>0</v>
      </c>
      <c r="H159" s="3">
        <f t="shared" si="58"/>
        <v>89.63931937714392</v>
      </c>
      <c r="I159" s="3">
        <f t="shared" si="59"/>
        <v>34.51122692139753</v>
      </c>
      <c r="J159" s="2">
        <f t="shared" si="45"/>
        <v>96.053278767660004</v>
      </c>
      <c r="K159" s="2">
        <f t="shared" si="60"/>
        <v>96.053278767660004</v>
      </c>
      <c r="L159" s="2">
        <f t="shared" si="46"/>
        <v>65.475990980000006</v>
      </c>
      <c r="M159" s="5">
        <f t="shared" si="47"/>
        <v>0.3718043591498596</v>
      </c>
      <c r="N159" s="4">
        <f t="shared" si="48"/>
        <v>0.3208413560654505</v>
      </c>
      <c r="O159" s="4">
        <f t="shared" si="49"/>
        <v>0.26987318294867452</v>
      </c>
      <c r="P159" s="4">
        <f t="shared" si="61"/>
        <v>0</v>
      </c>
      <c r="Q159" s="4">
        <f t="shared" si="62"/>
        <v>0</v>
      </c>
      <c r="R159" s="5">
        <f t="shared" si="63"/>
        <v>0</v>
      </c>
      <c r="S159" s="5">
        <f t="shared" si="64"/>
        <v>-17.18438432335639</v>
      </c>
      <c r="T159" s="5">
        <f t="shared" si="65"/>
        <v>-6.6160050188765114</v>
      </c>
      <c r="U159" s="6">
        <f t="shared" si="66"/>
        <v>2396.3755264422966</v>
      </c>
      <c r="V159" s="5">
        <f t="shared" si="67"/>
        <v>0</v>
      </c>
      <c r="W159" s="5">
        <f t="shared" si="68"/>
        <v>-4.8022092504002947</v>
      </c>
      <c r="X159" s="5">
        <f t="shared" si="69"/>
        <v>12.47323862732943</v>
      </c>
      <c r="Y159" s="5">
        <f t="shared" si="70"/>
        <v>0</v>
      </c>
      <c r="Z159" s="5">
        <f t="shared" si="70"/>
        <v>-21.986593573756686</v>
      </c>
      <c r="AA159" s="5">
        <f t="shared" si="50"/>
        <v>-26.31676639154708</v>
      </c>
      <c r="AB159">
        <f t="shared" si="71"/>
        <v>0</v>
      </c>
    </row>
    <row r="160" spans="1:28" x14ac:dyDescent="0.2">
      <c r="A160">
        <f t="shared" si="51"/>
        <v>1.2800000000000009</v>
      </c>
      <c r="B160" s="5">
        <f t="shared" si="54"/>
        <v>0</v>
      </c>
      <c r="C160" s="5">
        <f t="shared" si="55"/>
        <v>140.8314708779094</v>
      </c>
      <c r="D160" s="5">
        <f t="shared" si="56"/>
        <v>69.133460858574381</v>
      </c>
      <c r="E160" s="2">
        <f t="shared" si="52"/>
        <v>140.8314708779094</v>
      </c>
      <c r="F160" s="2">
        <f t="shared" si="53"/>
        <v>0</v>
      </c>
      <c r="G160" s="3">
        <f t="shared" si="57"/>
        <v>0</v>
      </c>
      <c r="H160" s="3">
        <f t="shared" si="58"/>
        <v>89.419453441406347</v>
      </c>
      <c r="I160" s="3">
        <f t="shared" si="59"/>
        <v>34.248059257482062</v>
      </c>
      <c r="J160" s="2">
        <f t="shared" ref="J160:J223" si="72">SQRT(G160^2+H160^2+I160^2)</f>
        <v>95.75368513359598</v>
      </c>
      <c r="K160" s="2">
        <f t="shared" si="60"/>
        <v>95.75368513359598</v>
      </c>
      <c r="L160" s="2">
        <f t="shared" ref="L160:L223" si="73">J160/1.467</f>
        <v>65.271769007222886</v>
      </c>
      <c r="M160" s="5">
        <f t="shared" ref="M160:M223" si="74">cd0+cdspin*(spin/1000)*EXP(-A160/(tau*146.7/K160))</f>
        <v>0.37179504976838723</v>
      </c>
      <c r="N160" s="4">
        <f t="shared" ref="N160:N223" si="75">(romega/K160)*EXP(-A160/(tau*146.7/K160))</f>
        <v>0.32180300571413256</v>
      </c>
      <c r="O160" s="4">
        <f t="shared" ref="O160:O223" si="76">cl2_*N160/(cl0+cl1_*N160)</f>
        <v>0.27022675265147117</v>
      </c>
      <c r="P160" s="4">
        <f t="shared" si="61"/>
        <v>0</v>
      </c>
      <c r="Q160" s="4">
        <f t="shared" si="62"/>
        <v>0</v>
      </c>
      <c r="R160" s="5">
        <f t="shared" si="63"/>
        <v>0</v>
      </c>
      <c r="S160" s="5">
        <f t="shared" si="64"/>
        <v>-17.088339608987624</v>
      </c>
      <c r="T160" s="5">
        <f t="shared" si="65"/>
        <v>-6.5449121529698946</v>
      </c>
      <c r="U160" s="6">
        <f t="shared" si="66"/>
        <v>2395.5768677173314</v>
      </c>
      <c r="V160" s="5">
        <f t="shared" si="67"/>
        <v>0</v>
      </c>
      <c r="W160" s="5">
        <f t="shared" si="68"/>
        <v>-4.7569497189055445</v>
      </c>
      <c r="X160" s="5">
        <f t="shared" si="69"/>
        <v>12.420086075968161</v>
      </c>
      <c r="Y160" s="5">
        <f t="shared" si="70"/>
        <v>0</v>
      </c>
      <c r="Z160" s="5">
        <f t="shared" si="70"/>
        <v>-21.84528932789317</v>
      </c>
      <c r="AA160" s="5">
        <f t="shared" ref="AA160:AA223" si="77">T160+X160-32.174</f>
        <v>-26.298826077001735</v>
      </c>
      <c r="AB160">
        <f t="shared" si="71"/>
        <v>0</v>
      </c>
    </row>
    <row r="161" spans="1:28" x14ac:dyDescent="0.2">
      <c r="A161">
        <f t="shared" ref="A161:A224" si="78">A160+dt</f>
        <v>1.2900000000000009</v>
      </c>
      <c r="B161" s="5">
        <f t="shared" si="54"/>
        <v>0</v>
      </c>
      <c r="C161" s="5">
        <f t="shared" si="55"/>
        <v>141.72457314785706</v>
      </c>
      <c r="D161" s="5">
        <f t="shared" si="56"/>
        <v>69.474626509845351</v>
      </c>
      <c r="E161" s="2">
        <f t="shared" ref="E161:E224" si="79">SQRT(B161^2+C161^2)</f>
        <v>141.72457314785706</v>
      </c>
      <c r="F161" s="2">
        <f t="shared" ref="F161:F224" si="80">ATAN2(C161,B161)*180/PI()</f>
        <v>0</v>
      </c>
      <c r="G161" s="3">
        <f t="shared" si="57"/>
        <v>0</v>
      </c>
      <c r="H161" s="3">
        <f t="shared" si="58"/>
        <v>89.201000548127411</v>
      </c>
      <c r="I161" s="3">
        <f t="shared" si="59"/>
        <v>33.985070996712047</v>
      </c>
      <c r="J161" s="2">
        <f t="shared" si="72"/>
        <v>95.455767502223694</v>
      </c>
      <c r="K161" s="2">
        <f t="shared" si="60"/>
        <v>95.455767502223694</v>
      </c>
      <c r="L161" s="2">
        <f t="shared" si="73"/>
        <v>65.068689503901624</v>
      </c>
      <c r="M161" s="5">
        <f t="shared" si="74"/>
        <v>0.37178580338056144</v>
      </c>
      <c r="N161" s="4">
        <f t="shared" si="75"/>
        <v>0.3227653111093326</v>
      </c>
      <c r="O161" s="4">
        <f t="shared" si="76"/>
        <v>0.27057937475723831</v>
      </c>
      <c r="P161" s="4">
        <f t="shared" si="61"/>
        <v>0</v>
      </c>
      <c r="Q161" s="4">
        <f t="shared" si="62"/>
        <v>0</v>
      </c>
      <c r="R161" s="5">
        <f t="shared" si="63"/>
        <v>0</v>
      </c>
      <c r="S161" s="5">
        <f t="shared" si="64"/>
        <v>-16.993133029959022</v>
      </c>
      <c r="T161" s="5">
        <f t="shared" si="65"/>
        <v>-6.474286487046065</v>
      </c>
      <c r="U161" s="6">
        <f t="shared" si="66"/>
        <v>2394.7784751675767</v>
      </c>
      <c r="V161" s="5">
        <f t="shared" si="67"/>
        <v>0</v>
      </c>
      <c r="W161" s="5">
        <f t="shared" si="68"/>
        <v>-4.7118754232554787</v>
      </c>
      <c r="X161" s="5">
        <f t="shared" si="69"/>
        <v>12.367312760746715</v>
      </c>
      <c r="Y161" s="5">
        <f t="shared" si="70"/>
        <v>0</v>
      </c>
      <c r="Z161" s="5">
        <f t="shared" si="70"/>
        <v>-21.7050084532145</v>
      </c>
      <c r="AA161" s="5">
        <f t="shared" si="77"/>
        <v>-26.280973726299351</v>
      </c>
      <c r="AB161">
        <f t="shared" si="71"/>
        <v>0</v>
      </c>
    </row>
    <row r="162" spans="1:28" x14ac:dyDescent="0.2">
      <c r="A162">
        <f t="shared" si="78"/>
        <v>1.3000000000000009</v>
      </c>
      <c r="B162" s="5">
        <f t="shared" ref="B162:B225" si="81">B161+G161*dt+0.5*Y161*dt*dt</f>
        <v>0</v>
      </c>
      <c r="C162" s="5">
        <f t="shared" ref="C162:C225" si="82">C161+H161*dt+0.5*Z161*dt*dt</f>
        <v>142.61549790291568</v>
      </c>
      <c r="D162" s="5">
        <f t="shared" ref="D162:D225" si="83">D161+I161*dt+0.5*AA161*dt*dt</f>
        <v>69.813163171126163</v>
      </c>
      <c r="E162" s="2">
        <f t="shared" si="79"/>
        <v>142.61549790291568</v>
      </c>
      <c r="F162" s="2">
        <f t="shared" si="80"/>
        <v>0</v>
      </c>
      <c r="G162" s="3">
        <f t="shared" ref="G162:G225" si="84">G161+Y161*dt</f>
        <v>0</v>
      </c>
      <c r="H162" s="3">
        <f t="shared" ref="H162:H225" si="85">H161+Z161*dt</f>
        <v>88.983950463595264</v>
      </c>
      <c r="I162" s="3">
        <f t="shared" ref="I162:I225" si="86">I161+AA161*dt</f>
        <v>33.722261259449056</v>
      </c>
      <c r="J162" s="2">
        <f t="shared" si="72"/>
        <v>95.159520514545022</v>
      </c>
      <c r="K162" s="2">
        <f t="shared" ref="K162:K225" si="87">IF(D162&gt;=hwind,SQRT((G162-vxw)^2+(H162-vyw)^2+I162^2),J162)</f>
        <v>95.159520514545022</v>
      </c>
      <c r="L162" s="2">
        <f t="shared" si="73"/>
        <v>64.866748817004108</v>
      </c>
      <c r="M162" s="5">
        <f t="shared" si="74"/>
        <v>0.37177661926355471</v>
      </c>
      <c r="N162" s="4">
        <f t="shared" si="75"/>
        <v>0.3237282424981473</v>
      </c>
      <c r="O162" s="4">
        <f t="shared" si="76"/>
        <v>0.27093104197805051</v>
      </c>
      <c r="P162" s="4">
        <f t="shared" ref="P162:P225" si="88">IF(D162&gt;=hwind,vxw,0)</f>
        <v>0</v>
      </c>
      <c r="Q162" s="4">
        <f t="shared" ref="Q162:Q225" si="89">IF(D162&gt;=hwind,vyw,0)</f>
        <v>0</v>
      </c>
      <c r="R162" s="5">
        <f t="shared" ref="R162:R225" si="90">-const*$M162*$K162*(G162-P162)</f>
        <v>0</v>
      </c>
      <c r="S162" s="5">
        <f t="shared" ref="S162:S225" si="91">-const*$M162*$K162*(H162-Q162)</f>
        <v>-16.898756835757101</v>
      </c>
      <c r="T162" s="5">
        <f t="shared" ref="T162:T225" si="92">-const*$M162*$K162*I162</f>
        <v>-6.4041244517284284</v>
      </c>
      <c r="U162" s="6">
        <f t="shared" ref="U162:U225" si="93">omega*EXP(-A162/tau)*30/PI()</f>
        <v>2393.9803487043214</v>
      </c>
      <c r="V162" s="5">
        <f t="shared" ref="V162:V225" si="94">const*($O162/omega)*K162*(wy*I162-wz*(H162-Q162))</f>
        <v>0</v>
      </c>
      <c r="W162" s="5">
        <f t="shared" ref="W162:W225" si="95">const*($O162/omega)*K162*(wz*(G162-P162)-wx*I162)</f>
        <v>-4.6669855519717025</v>
      </c>
      <c r="X162" s="5">
        <f t="shared" ref="X162:X225" si="96">const*($O162/omega)*K162*(wx*(H162-Q162)-wy*(G162-P162))</f>
        <v>12.314915894158803</v>
      </c>
      <c r="Y162" s="5">
        <f t="shared" si="70"/>
        <v>0</v>
      </c>
      <c r="Z162" s="5">
        <f t="shared" si="70"/>
        <v>-21.565742387728804</v>
      </c>
      <c r="AA162" s="5">
        <f t="shared" si="77"/>
        <v>-26.263208557569627</v>
      </c>
      <c r="AB162">
        <f t="shared" si="71"/>
        <v>0</v>
      </c>
    </row>
    <row r="163" spans="1:28" x14ac:dyDescent="0.2">
      <c r="A163">
        <f t="shared" si="78"/>
        <v>1.3100000000000009</v>
      </c>
      <c r="B163" s="5">
        <f t="shared" si="81"/>
        <v>0</v>
      </c>
      <c r="C163" s="5">
        <f t="shared" si="82"/>
        <v>143.50425912043224</v>
      </c>
      <c r="D163" s="5">
        <f t="shared" si="83"/>
        <v>70.149072623292767</v>
      </c>
      <c r="E163" s="2">
        <f t="shared" si="79"/>
        <v>143.50425912043224</v>
      </c>
      <c r="F163" s="2">
        <f t="shared" si="80"/>
        <v>0</v>
      </c>
      <c r="G163" s="3">
        <f t="shared" si="84"/>
        <v>0</v>
      </c>
      <c r="H163" s="3">
        <f t="shared" si="85"/>
        <v>88.768293039717975</v>
      </c>
      <c r="I163" s="3">
        <f t="shared" si="86"/>
        <v>33.45962917387336</v>
      </c>
      <c r="J163" s="2">
        <f t="shared" si="72"/>
        <v>94.864938905996027</v>
      </c>
      <c r="K163" s="2">
        <f t="shared" si="87"/>
        <v>94.864938905996027</v>
      </c>
      <c r="L163" s="2">
        <f t="shared" si="73"/>
        <v>64.665943357870503</v>
      </c>
      <c r="M163" s="5">
        <f t="shared" si="74"/>
        <v>0.37176749669652775</v>
      </c>
      <c r="N163" s="4">
        <f t="shared" si="75"/>
        <v>0.32469176959222046</v>
      </c>
      <c r="O163" s="4">
        <f t="shared" si="76"/>
        <v>0.27128174695943297</v>
      </c>
      <c r="P163" s="4">
        <f t="shared" si="88"/>
        <v>0</v>
      </c>
      <c r="Q163" s="4">
        <f t="shared" si="89"/>
        <v>0</v>
      </c>
      <c r="R163" s="5">
        <f t="shared" si="90"/>
        <v>0</v>
      </c>
      <c r="S163" s="5">
        <f t="shared" si="91"/>
        <v>-16.805203372857314</v>
      </c>
      <c r="T163" s="5">
        <f t="shared" si="92"/>
        <v>-6.334422503716965</v>
      </c>
      <c r="U163" s="6">
        <f t="shared" si="93"/>
        <v>2393.1824882388851</v>
      </c>
      <c r="V163" s="5">
        <f t="shared" si="94"/>
        <v>0</v>
      </c>
      <c r="W163" s="5">
        <f t="shared" si="95"/>
        <v>-4.622279295680916</v>
      </c>
      <c r="X163" s="5">
        <f t="shared" si="96"/>
        <v>12.262892720604716</v>
      </c>
      <c r="Y163" s="5">
        <f t="shared" si="70"/>
        <v>0</v>
      </c>
      <c r="Z163" s="5">
        <f t="shared" si="70"/>
        <v>-21.427482668538229</v>
      </c>
      <c r="AA163" s="5">
        <f t="shared" si="77"/>
        <v>-26.245529783112246</v>
      </c>
      <c r="AB163">
        <f t="shared" si="71"/>
        <v>0</v>
      </c>
    </row>
    <row r="164" spans="1:28" x14ac:dyDescent="0.2">
      <c r="A164">
        <f t="shared" si="78"/>
        <v>1.320000000000001</v>
      </c>
      <c r="B164" s="5">
        <f t="shared" si="81"/>
        <v>0</v>
      </c>
      <c r="C164" s="5">
        <f t="shared" si="82"/>
        <v>144.39087067669598</v>
      </c>
      <c r="D164" s="5">
        <f t="shared" si="83"/>
        <v>70.482356638542342</v>
      </c>
      <c r="E164" s="2">
        <f t="shared" si="79"/>
        <v>144.39087067669598</v>
      </c>
      <c r="F164" s="2">
        <f t="shared" si="80"/>
        <v>0</v>
      </c>
      <c r="G164" s="3">
        <f t="shared" si="84"/>
        <v>0</v>
      </c>
      <c r="H164" s="3">
        <f t="shared" si="85"/>
        <v>88.554018213032592</v>
      </c>
      <c r="I164" s="3">
        <f t="shared" si="86"/>
        <v>33.197173876042235</v>
      </c>
      <c r="J164" s="2">
        <f t="shared" si="72"/>
        <v>94.572017505339758</v>
      </c>
      <c r="K164" s="2">
        <f t="shared" si="87"/>
        <v>94.572017505339758</v>
      </c>
      <c r="L164" s="2">
        <f t="shared" si="73"/>
        <v>64.466269601458592</v>
      </c>
      <c r="M164" s="5">
        <f t="shared" si="74"/>
        <v>0.37175843496057021</v>
      </c>
      <c r="N164" s="4">
        <f t="shared" si="75"/>
        <v>0.32565586156376897</v>
      </c>
      <c r="O164" s="4">
        <f t="shared" si="76"/>
        <v>0.27163148228068867</v>
      </c>
      <c r="P164" s="4">
        <f t="shared" si="88"/>
        <v>0</v>
      </c>
      <c r="Q164" s="4">
        <f t="shared" si="89"/>
        <v>0</v>
      </c>
      <c r="R164" s="5">
        <f t="shared" si="90"/>
        <v>0</v>
      </c>
      <c r="S164" s="5">
        <f t="shared" si="91"/>
        <v>-16.712465083353834</v>
      </c>
      <c r="T164" s="5">
        <f t="shared" si="92"/>
        <v>-6.2651771253868462</v>
      </c>
      <c r="U164" s="6">
        <f t="shared" si="93"/>
        <v>2392.3848936826166</v>
      </c>
      <c r="V164" s="5">
        <f t="shared" si="94"/>
        <v>0</v>
      </c>
      <c r="W164" s="5">
        <f t="shared" si="95"/>
        <v>-4.5777558470203727</v>
      </c>
      <c r="X164" s="5">
        <f t="shared" si="96"/>
        <v>12.21124051600105</v>
      </c>
      <c r="Y164" s="5">
        <f t="shared" si="70"/>
        <v>0</v>
      </c>
      <c r="Z164" s="5">
        <f t="shared" si="70"/>
        <v>-21.290220930374208</v>
      </c>
      <c r="AA164" s="5">
        <f t="shared" si="77"/>
        <v>-26.227936609385797</v>
      </c>
      <c r="AB164">
        <f t="shared" si="71"/>
        <v>0</v>
      </c>
    </row>
    <row r="165" spans="1:28" x14ac:dyDescent="0.2">
      <c r="A165">
        <f t="shared" si="78"/>
        <v>1.330000000000001</v>
      </c>
      <c r="B165" s="5">
        <f t="shared" si="81"/>
        <v>0</v>
      </c>
      <c r="C165" s="5">
        <f t="shared" si="82"/>
        <v>145.27534634777979</v>
      </c>
      <c r="D165" s="5">
        <f t="shared" si="83"/>
        <v>70.813016980472284</v>
      </c>
      <c r="E165" s="2">
        <f t="shared" si="79"/>
        <v>145.27534634777979</v>
      </c>
      <c r="F165" s="2">
        <f t="shared" si="80"/>
        <v>0</v>
      </c>
      <c r="G165" s="3">
        <f t="shared" si="84"/>
        <v>0</v>
      </c>
      <c r="H165" s="3">
        <f t="shared" si="85"/>
        <v>88.341116003728843</v>
      </c>
      <c r="I165" s="3">
        <f t="shared" si="86"/>
        <v>32.934894509948379</v>
      </c>
      <c r="J165" s="2">
        <f t="shared" si="72"/>
        <v>94.280751233566789</v>
      </c>
      <c r="K165" s="2">
        <f t="shared" si="87"/>
        <v>94.280751233566789</v>
      </c>
      <c r="L165" s="2">
        <f t="shared" si="73"/>
        <v>64.267724085594267</v>
      </c>
      <c r="M165" s="5">
        <f t="shared" si="74"/>
        <v>0.37174943333864158</v>
      </c>
      <c r="N165" s="4">
        <f t="shared" si="75"/>
        <v>0.32662048704168128</v>
      </c>
      <c r="O165" s="4">
        <f t="shared" si="76"/>
        <v>0.27198024045524227</v>
      </c>
      <c r="P165" s="4">
        <f t="shared" si="88"/>
        <v>0</v>
      </c>
      <c r="Q165" s="4">
        <f t="shared" si="89"/>
        <v>0</v>
      </c>
      <c r="R165" s="5">
        <f t="shared" si="90"/>
        <v>0</v>
      </c>
      <c r="S165" s="5">
        <f t="shared" si="91"/>
        <v>-16.620534503610969</v>
      </c>
      <c r="T165" s="5">
        <f t="shared" si="92"/>
        <v>-6.1963848243922932</v>
      </c>
      <c r="U165" s="6">
        <f t="shared" si="93"/>
        <v>2391.5875649468944</v>
      </c>
      <c r="V165" s="5">
        <f t="shared" si="94"/>
        <v>0</v>
      </c>
      <c r="W165" s="5">
        <f t="shared" si="95"/>
        <v>-4.5334144005438946</v>
      </c>
      <c r="X165" s="5">
        <f t="shared" si="96"/>
        <v>12.159956587395511</v>
      </c>
      <c r="Y165" s="5">
        <f t="shared" si="70"/>
        <v>0</v>
      </c>
      <c r="Z165" s="5">
        <f t="shared" si="70"/>
        <v>-21.153948904154863</v>
      </c>
      <c r="AA165" s="5">
        <f t="shared" si="77"/>
        <v>-26.210428236996783</v>
      </c>
      <c r="AB165">
        <f t="shared" si="71"/>
        <v>0</v>
      </c>
    </row>
    <row r="166" spans="1:28" x14ac:dyDescent="0.2">
      <c r="A166">
        <f t="shared" si="78"/>
        <v>1.340000000000001</v>
      </c>
      <c r="B166" s="5">
        <f t="shared" si="81"/>
        <v>0</v>
      </c>
      <c r="C166" s="5">
        <f t="shared" si="82"/>
        <v>146.15769981037187</v>
      </c>
      <c r="D166" s="5">
        <f t="shared" si="83"/>
        <v>71.141055404159914</v>
      </c>
      <c r="E166" s="2">
        <f t="shared" si="79"/>
        <v>146.15769981037187</v>
      </c>
      <c r="F166" s="2">
        <f t="shared" si="80"/>
        <v>0</v>
      </c>
      <c r="G166" s="3">
        <f t="shared" si="84"/>
        <v>0</v>
      </c>
      <c r="H166" s="3">
        <f t="shared" si="85"/>
        <v>88.129576514687301</v>
      </c>
      <c r="I166" s="3">
        <f t="shared" si="86"/>
        <v>32.67279022757841</v>
      </c>
      <c r="J166" s="2">
        <f t="shared" si="72"/>
        <v>93.99113510280354</v>
      </c>
      <c r="K166" s="2">
        <f t="shared" si="87"/>
        <v>93.99113510280354</v>
      </c>
      <c r="L166" s="2">
        <f t="shared" si="73"/>
        <v>64.070303410227353</v>
      </c>
      <c r="M166" s="5">
        <f t="shared" si="74"/>
        <v>0.37174049111551388</v>
      </c>
      <c r="N166" s="4">
        <f t="shared" si="75"/>
        <v>0.32758561410768899</v>
      </c>
      <c r="O166" s="4">
        <f t="shared" si="76"/>
        <v>0.27232801393100026</v>
      </c>
      <c r="P166" s="4">
        <f t="shared" si="88"/>
        <v>0</v>
      </c>
      <c r="Q166" s="4">
        <f t="shared" si="89"/>
        <v>0</v>
      </c>
      <c r="R166" s="5">
        <f t="shared" si="90"/>
        <v>0</v>
      </c>
      <c r="S166" s="5">
        <f t="shared" si="91"/>
        <v>-16.529404262935856</v>
      </c>
      <c r="T166" s="5">
        <f t="shared" si="92"/>
        <v>-6.1280421332756454</v>
      </c>
      <c r="U166" s="6">
        <f t="shared" si="93"/>
        <v>2390.7905019431264</v>
      </c>
      <c r="V166" s="5">
        <f t="shared" si="94"/>
        <v>0</v>
      </c>
      <c r="W166" s="5">
        <f t="shared" si="95"/>
        <v>-4.4892541526284129</v>
      </c>
      <c r="X166" s="5">
        <f t="shared" si="96"/>
        <v>12.109038272586693</v>
      </c>
      <c r="Y166" s="5">
        <f t="shared" si="70"/>
        <v>0</v>
      </c>
      <c r="Z166" s="5">
        <f t="shared" si="70"/>
        <v>-21.018658415564268</v>
      </c>
      <c r="AA166" s="5">
        <f t="shared" si="77"/>
        <v>-26.193003860688954</v>
      </c>
      <c r="AB166">
        <f t="shared" si="71"/>
        <v>0</v>
      </c>
    </row>
    <row r="167" spans="1:28" x14ac:dyDescent="0.2">
      <c r="A167">
        <f t="shared" si="78"/>
        <v>1.350000000000001</v>
      </c>
      <c r="B167" s="5">
        <f t="shared" si="81"/>
        <v>0</v>
      </c>
      <c r="C167" s="5">
        <f t="shared" si="82"/>
        <v>147.03794464259795</v>
      </c>
      <c r="D167" s="5">
        <f t="shared" si="83"/>
        <v>71.466473656242655</v>
      </c>
      <c r="E167" s="2">
        <f t="shared" si="79"/>
        <v>147.03794464259795</v>
      </c>
      <c r="F167" s="2">
        <f t="shared" si="80"/>
        <v>0</v>
      </c>
      <c r="G167" s="3">
        <f t="shared" si="84"/>
        <v>0</v>
      </c>
      <c r="H167" s="3">
        <f t="shared" si="85"/>
        <v>87.919389930531665</v>
      </c>
      <c r="I167" s="3">
        <f t="shared" si="86"/>
        <v>32.410860188971519</v>
      </c>
      <c r="J167" s="2">
        <f t="shared" si="72"/>
        <v>93.703164215227716</v>
      </c>
      <c r="K167" s="2">
        <f t="shared" si="87"/>
        <v>93.703164215227716</v>
      </c>
      <c r="L167" s="2">
        <f t="shared" si="73"/>
        <v>63.874004236692372</v>
      </c>
      <c r="M167" s="5">
        <f t="shared" si="74"/>
        <v>0.37173160757771484</v>
      </c>
      <c r="N167" s="4">
        <f t="shared" si="75"/>
        <v>0.32855121029261752</v>
      </c>
      <c r="O167" s="4">
        <f t="shared" si="76"/>
        <v>0.27267479509072895</v>
      </c>
      <c r="P167" s="4">
        <f t="shared" si="88"/>
        <v>0</v>
      </c>
      <c r="Q167" s="4">
        <f t="shared" si="89"/>
        <v>0</v>
      </c>
      <c r="R167" s="5">
        <f t="shared" si="90"/>
        <v>0</v>
      </c>
      <c r="S167" s="5">
        <f t="shared" si="91"/>
        <v>-16.439067082271883</v>
      </c>
      <c r="T167" s="5">
        <f t="shared" si="92"/>
        <v>-6.060145609081526</v>
      </c>
      <c r="U167" s="6">
        <f t="shared" si="93"/>
        <v>2389.9937045827496</v>
      </c>
      <c r="V167" s="5">
        <f t="shared" si="94"/>
        <v>0</v>
      </c>
      <c r="W167" s="5">
        <f t="shared" si="95"/>
        <v>-4.4452743013810636</v>
      </c>
      <c r="X167" s="5">
        <f t="shared" si="96"/>
        <v>12.058482939748703</v>
      </c>
      <c r="Y167" s="5">
        <f t="shared" si="70"/>
        <v>0</v>
      </c>
      <c r="Z167" s="5">
        <f t="shared" si="70"/>
        <v>-20.884341383652945</v>
      </c>
      <c r="AA167" s="5">
        <f t="shared" si="77"/>
        <v>-26.175662669332823</v>
      </c>
      <c r="AB167">
        <f t="shared" si="71"/>
        <v>0</v>
      </c>
    </row>
    <row r="168" spans="1:28" x14ac:dyDescent="0.2">
      <c r="A168">
        <f t="shared" si="78"/>
        <v>1.360000000000001</v>
      </c>
      <c r="B168" s="5">
        <f t="shared" si="81"/>
        <v>0</v>
      </c>
      <c r="C168" s="5">
        <f t="shared" si="82"/>
        <v>147.91609432483406</v>
      </c>
      <c r="D168" s="5">
        <f t="shared" si="83"/>
        <v>71.789273474998907</v>
      </c>
      <c r="E168" s="2">
        <f t="shared" si="79"/>
        <v>147.91609432483406</v>
      </c>
      <c r="F168" s="2">
        <f t="shared" si="80"/>
        <v>0</v>
      </c>
      <c r="G168" s="3">
        <f t="shared" si="84"/>
        <v>0</v>
      </c>
      <c r="H168" s="3">
        <f t="shared" si="85"/>
        <v>87.710546516695132</v>
      </c>
      <c r="I168" s="3">
        <f t="shared" si="86"/>
        <v>32.149103562278192</v>
      </c>
      <c r="J168" s="2">
        <f t="shared" si="72"/>
        <v>93.416833761990816</v>
      </c>
      <c r="K168" s="2">
        <f t="shared" si="87"/>
        <v>93.416833761990816</v>
      </c>
      <c r="L168" s="2">
        <f t="shared" si="73"/>
        <v>63.678823286973966</v>
      </c>
      <c r="M168" s="5">
        <f t="shared" si="74"/>
        <v>0.37172278201347264</v>
      </c>
      <c r="N168" s="4">
        <f t="shared" si="75"/>
        <v>0.32951724257271869</v>
      </c>
      <c r="O168" s="4">
        <f t="shared" si="76"/>
        <v>0.27302057625244952</v>
      </c>
      <c r="P168" s="4">
        <f t="shared" si="88"/>
        <v>0</v>
      </c>
      <c r="Q168" s="4">
        <f t="shared" si="89"/>
        <v>0</v>
      </c>
      <c r="R168" s="5">
        <f t="shared" si="90"/>
        <v>0</v>
      </c>
      <c r="S168" s="5">
        <f t="shared" si="91"/>
        <v>-16.349515772912589</v>
      </c>
      <c r="T168" s="5">
        <f t="shared" si="92"/>
        <v>-5.9926918329760817</v>
      </c>
      <c r="U168" s="6">
        <f t="shared" si="93"/>
        <v>2389.1971727772316</v>
      </c>
      <c r="V168" s="5">
        <f t="shared" si="94"/>
        <v>0</v>
      </c>
      <c r="W168" s="5">
        <f t="shared" si="95"/>
        <v>-4.4014740465468121</v>
      </c>
      <c r="X168" s="5">
        <f t="shared" si="96"/>
        <v>12.008287987060541</v>
      </c>
      <c r="Y168" s="5">
        <f t="shared" si="70"/>
        <v>0</v>
      </c>
      <c r="Z168" s="5">
        <f t="shared" si="70"/>
        <v>-20.750989819459402</v>
      </c>
      <c r="AA168" s="5">
        <f t="shared" si="77"/>
        <v>-26.15840384591554</v>
      </c>
      <c r="AB168">
        <f t="shared" si="71"/>
        <v>0</v>
      </c>
    </row>
    <row r="169" spans="1:28" x14ac:dyDescent="0.2">
      <c r="A169">
        <f t="shared" si="78"/>
        <v>1.370000000000001</v>
      </c>
      <c r="B169" s="5">
        <f t="shared" si="81"/>
        <v>0</v>
      </c>
      <c r="C169" s="5">
        <f t="shared" si="82"/>
        <v>148.79216224051004</v>
      </c>
      <c r="D169" s="5">
        <f t="shared" si="83"/>
        <v>72.109456590429403</v>
      </c>
      <c r="E169" s="2">
        <f t="shared" si="79"/>
        <v>148.79216224051004</v>
      </c>
      <c r="F169" s="2">
        <f t="shared" si="80"/>
        <v>0</v>
      </c>
      <c r="G169" s="3">
        <f t="shared" si="84"/>
        <v>0</v>
      </c>
      <c r="H169" s="3">
        <f t="shared" si="85"/>
        <v>87.503036618500545</v>
      </c>
      <c r="I169" s="3">
        <f t="shared" si="86"/>
        <v>31.887519523819037</v>
      </c>
      <c r="J169" s="2">
        <f t="shared" si="72"/>
        <v>93.132139022147385</v>
      </c>
      <c r="K169" s="2">
        <f t="shared" si="87"/>
        <v>93.132139022147385</v>
      </c>
      <c r="L169" s="2">
        <f t="shared" si="73"/>
        <v>63.484757342977083</v>
      </c>
      <c r="M169" s="5">
        <f t="shared" si="74"/>
        <v>0.37171401371266088</v>
      </c>
      <c r="N169" s="4">
        <f t="shared" si="75"/>
        <v>0.33048367736608852</v>
      </c>
      <c r="O169" s="4">
        <f t="shared" si="76"/>
        <v>0.2733653496698506</v>
      </c>
      <c r="P169" s="4">
        <f t="shared" si="88"/>
        <v>0</v>
      </c>
      <c r="Q169" s="4">
        <f t="shared" si="89"/>
        <v>0</v>
      </c>
      <c r="R169" s="5">
        <f t="shared" si="90"/>
        <v>0</v>
      </c>
      <c r="S169" s="5">
        <f t="shared" si="91"/>
        <v>-16.260743235235491</v>
      </c>
      <c r="T169" s="5">
        <f t="shared" si="92"/>
        <v>-5.9256774098711888</v>
      </c>
      <c r="U169" s="6">
        <f t="shared" si="93"/>
        <v>2388.4009064380684</v>
      </c>
      <c r="V169" s="5">
        <f t="shared" si="94"/>
        <v>0</v>
      </c>
      <c r="W169" s="5">
        <f t="shared" si="95"/>
        <v>-4.3578525894166429</v>
      </c>
      <c r="X169" s="5">
        <f t="shared" si="96"/>
        <v>11.958450842340154</v>
      </c>
      <c r="Y169" s="5">
        <f t="shared" si="70"/>
        <v>0</v>
      </c>
      <c r="Z169" s="5">
        <f t="shared" si="70"/>
        <v>-20.618595824652132</v>
      </c>
      <c r="AA169" s="5">
        <f t="shared" si="77"/>
        <v>-26.141226567531035</v>
      </c>
      <c r="AB169">
        <f t="shared" si="71"/>
        <v>0</v>
      </c>
    </row>
    <row r="170" spans="1:28" x14ac:dyDescent="0.2">
      <c r="A170">
        <f t="shared" si="78"/>
        <v>1.380000000000001</v>
      </c>
      <c r="B170" s="5">
        <f t="shared" si="81"/>
        <v>0</v>
      </c>
      <c r="C170" s="5">
        <f t="shared" si="82"/>
        <v>149.66616167690381</v>
      </c>
      <c r="D170" s="5">
        <f t="shared" si="83"/>
        <v>72.427024724339219</v>
      </c>
      <c r="E170" s="2">
        <f t="shared" si="79"/>
        <v>149.66616167690381</v>
      </c>
      <c r="F170" s="2">
        <f t="shared" si="80"/>
        <v>0</v>
      </c>
      <c r="G170" s="3">
        <f t="shared" si="84"/>
        <v>0</v>
      </c>
      <c r="H170" s="3">
        <f t="shared" si="85"/>
        <v>87.296850660254023</v>
      </c>
      <c r="I170" s="3">
        <f t="shared" si="86"/>
        <v>31.626107258143726</v>
      </c>
      <c r="J170" s="2">
        <f t="shared" si="72"/>
        <v>92.849075361590465</v>
      </c>
      <c r="K170" s="2">
        <f t="shared" si="87"/>
        <v>92.849075361590465</v>
      </c>
      <c r="L170" s="2">
        <f t="shared" si="73"/>
        <v>63.291803245801269</v>
      </c>
      <c r="M170" s="5">
        <f t="shared" si="74"/>
        <v>0.37170530196674545</v>
      </c>
      <c r="N170" s="4">
        <f t="shared" si="75"/>
        <v>0.33145048052917581</v>
      </c>
      <c r="O170" s="4">
        <f t="shared" si="76"/>
        <v>0.27370910753271926</v>
      </c>
      <c r="P170" s="4">
        <f t="shared" si="88"/>
        <v>0</v>
      </c>
      <c r="Q170" s="4">
        <f t="shared" si="89"/>
        <v>0</v>
      </c>
      <c r="R170" s="5">
        <f t="shared" si="90"/>
        <v>0</v>
      </c>
      <c r="S170" s="5">
        <f t="shared" si="91"/>
        <v>-16.172742457455545</v>
      </c>
      <c r="T170" s="5">
        <f t="shared" si="92"/>
        <v>-5.8590989680536048</v>
      </c>
      <c r="U170" s="6">
        <f t="shared" si="93"/>
        <v>2387.6049054767864</v>
      </c>
      <c r="V170" s="5">
        <f t="shared" si="94"/>
        <v>0</v>
      </c>
      <c r="W170" s="5">
        <f t="shared" si="95"/>
        <v>-4.3144091327362943</v>
      </c>
      <c r="X170" s="5">
        <f t="shared" si="96"/>
        <v>11.908968962682971</v>
      </c>
      <c r="Y170" s="5">
        <f t="shared" si="70"/>
        <v>0</v>
      </c>
      <c r="Z170" s="5">
        <f t="shared" si="70"/>
        <v>-20.487151590191839</v>
      </c>
      <c r="AA170" s="5">
        <f t="shared" si="77"/>
        <v>-26.124130005370631</v>
      </c>
      <c r="AB170">
        <f t="shared" si="71"/>
        <v>0</v>
      </c>
    </row>
    <row r="171" spans="1:28" x14ac:dyDescent="0.2">
      <c r="A171">
        <f t="shared" si="78"/>
        <v>1.390000000000001</v>
      </c>
      <c r="B171" s="5">
        <f t="shared" si="81"/>
        <v>0</v>
      </c>
      <c r="C171" s="5">
        <f t="shared" si="82"/>
        <v>150.53810582592686</v>
      </c>
      <c r="D171" s="5">
        <f t="shared" si="83"/>
        <v>72.741979590420385</v>
      </c>
      <c r="E171" s="2">
        <f t="shared" si="79"/>
        <v>150.53810582592686</v>
      </c>
      <c r="F171" s="2">
        <f t="shared" si="80"/>
        <v>0</v>
      </c>
      <c r="G171" s="3">
        <f t="shared" si="84"/>
        <v>0</v>
      </c>
      <c r="H171" s="3">
        <f t="shared" si="85"/>
        <v>87.091979144352109</v>
      </c>
      <c r="I171" s="3">
        <f t="shared" si="86"/>
        <v>31.364865958090022</v>
      </c>
      <c r="J171" s="2">
        <f t="shared" si="72"/>
        <v>92.567638231993456</v>
      </c>
      <c r="K171" s="2">
        <f t="shared" si="87"/>
        <v>92.567638231993456</v>
      </c>
      <c r="L171" s="2">
        <f t="shared" si="73"/>
        <v>63.099957895019394</v>
      </c>
      <c r="M171" s="5">
        <f t="shared" si="74"/>
        <v>0.37169664606873176</v>
      </c>
      <c r="N171" s="4">
        <f t="shared" si="75"/>
        <v>0.33241761735338393</v>
      </c>
      <c r="O171" s="4">
        <f t="shared" si="76"/>
        <v>0.27405184196739046</v>
      </c>
      <c r="P171" s="4">
        <f t="shared" si="88"/>
        <v>0</v>
      </c>
      <c r="Q171" s="4">
        <f t="shared" si="89"/>
        <v>0</v>
      </c>
      <c r="R171" s="5">
        <f t="shared" si="90"/>
        <v>0</v>
      </c>
      <c r="S171" s="5">
        <f t="shared" si="91"/>
        <v>-16.085506514397814</v>
      </c>
      <c r="T171" s="5">
        <f t="shared" si="92"/>
        <v>-5.79295315881898</v>
      </c>
      <c r="U171" s="6">
        <f t="shared" si="93"/>
        <v>2386.8091698049407</v>
      </c>
      <c r="V171" s="5">
        <f t="shared" si="94"/>
        <v>0</v>
      </c>
      <c r="W171" s="5">
        <f t="shared" si="95"/>
        <v>-4.271142880615586</v>
      </c>
      <c r="X171" s="5">
        <f t="shared" si="96"/>
        <v>11.859839834105022</v>
      </c>
      <c r="Y171" s="5">
        <f t="shared" si="70"/>
        <v>0</v>
      </c>
      <c r="Z171" s="5">
        <f t="shared" si="70"/>
        <v>-20.356649395013399</v>
      </c>
      <c r="AA171" s="5">
        <f t="shared" si="77"/>
        <v>-26.107113324713957</v>
      </c>
      <c r="AB171">
        <f t="shared" si="71"/>
        <v>0</v>
      </c>
    </row>
    <row r="172" spans="1:28" x14ac:dyDescent="0.2">
      <c r="A172">
        <f t="shared" si="78"/>
        <v>1.400000000000001</v>
      </c>
      <c r="B172" s="5">
        <f t="shared" si="81"/>
        <v>0</v>
      </c>
      <c r="C172" s="5">
        <f t="shared" si="82"/>
        <v>151.40800778490063</v>
      </c>
      <c r="D172" s="5">
        <f t="shared" si="83"/>
        <v>73.054322894335058</v>
      </c>
      <c r="E172" s="2">
        <f t="shared" si="79"/>
        <v>151.40800778490063</v>
      </c>
      <c r="F172" s="2">
        <f t="shared" si="80"/>
        <v>0</v>
      </c>
      <c r="G172" s="3">
        <f t="shared" si="84"/>
        <v>0</v>
      </c>
      <c r="H172" s="3">
        <f t="shared" si="85"/>
        <v>86.888412650401975</v>
      </c>
      <c r="I172" s="3">
        <f t="shared" si="86"/>
        <v>31.103794824842883</v>
      </c>
      <c r="J172" s="2">
        <f t="shared" si="72"/>
        <v>92.287823169757644</v>
      </c>
      <c r="K172" s="2">
        <f t="shared" si="87"/>
        <v>92.287823169757644</v>
      </c>
      <c r="L172" s="2">
        <f t="shared" si="73"/>
        <v>62.909218247960219</v>
      </c>
      <c r="M172" s="5">
        <f t="shared" si="74"/>
        <v>0.37168804531311334</v>
      </c>
      <c r="N172" s="4">
        <f t="shared" si="75"/>
        <v>0.33338505256177003</v>
      </c>
      <c r="O172" s="4">
        <f t="shared" si="76"/>
        <v>0.27439354503721419</v>
      </c>
      <c r="P172" s="4">
        <f t="shared" si="88"/>
        <v>0</v>
      </c>
      <c r="Q172" s="4">
        <f t="shared" si="89"/>
        <v>0</v>
      </c>
      <c r="R172" s="5">
        <f t="shared" si="90"/>
        <v>0</v>
      </c>
      <c r="S172" s="5">
        <f t="shared" si="91"/>
        <v>-15.999028566289006</v>
      </c>
      <c r="T172" s="5">
        <f t="shared" si="92"/>
        <v>-5.7272366561106836</v>
      </c>
      <c r="U172" s="6">
        <f t="shared" si="93"/>
        <v>2386.0136993341166</v>
      </c>
      <c r="V172" s="5">
        <f t="shared" si="94"/>
        <v>0</v>
      </c>
      <c r="W172" s="5">
        <f t="shared" si="95"/>
        <v>-4.2280530384382713</v>
      </c>
      <c r="X172" s="5">
        <f t="shared" si="96"/>
        <v>11.81106097119023</v>
      </c>
      <c r="Y172" s="5">
        <f t="shared" si="70"/>
        <v>0</v>
      </c>
      <c r="Z172" s="5">
        <f t="shared" si="70"/>
        <v>-20.227081604727278</v>
      </c>
      <c r="AA172" s="5">
        <f t="shared" si="77"/>
        <v>-26.090175684920453</v>
      </c>
      <c r="AB172">
        <f t="shared" si="71"/>
        <v>0</v>
      </c>
    </row>
    <row r="173" spans="1:28" x14ac:dyDescent="0.2">
      <c r="A173">
        <f t="shared" si="78"/>
        <v>1.410000000000001</v>
      </c>
      <c r="B173" s="5">
        <f t="shared" si="81"/>
        <v>0</v>
      </c>
      <c r="C173" s="5">
        <f t="shared" si="82"/>
        <v>152.2758805573244</v>
      </c>
      <c r="D173" s="5">
        <f t="shared" si="83"/>
        <v>73.36405633379924</v>
      </c>
      <c r="E173" s="2">
        <f t="shared" si="79"/>
        <v>152.2758805573244</v>
      </c>
      <c r="F173" s="2">
        <f t="shared" si="80"/>
        <v>0</v>
      </c>
      <c r="G173" s="3">
        <f t="shared" si="84"/>
        <v>0</v>
      </c>
      <c r="H173" s="3">
        <f t="shared" si="85"/>
        <v>86.6861418343547</v>
      </c>
      <c r="I173" s="3">
        <f t="shared" si="86"/>
        <v>30.842893067993678</v>
      </c>
      <c r="J173" s="2">
        <f t="shared" si="72"/>
        <v>92.009625794965345</v>
      </c>
      <c r="K173" s="2">
        <f t="shared" si="87"/>
        <v>92.009625794965345</v>
      </c>
      <c r="L173" s="2">
        <f t="shared" si="73"/>
        <v>62.719581318994777</v>
      </c>
      <c r="M173" s="5">
        <f t="shared" si="74"/>
        <v>0.37167949899582114</v>
      </c>
      <c r="N173" s="4">
        <f t="shared" si="75"/>
        <v>0.33435275030584716</v>
      </c>
      <c r="O173" s="4">
        <f t="shared" si="76"/>
        <v>0.27473420874304311</v>
      </c>
      <c r="P173" s="4">
        <f t="shared" si="88"/>
        <v>0</v>
      </c>
      <c r="Q173" s="4">
        <f t="shared" si="89"/>
        <v>0</v>
      </c>
      <c r="R173" s="5">
        <f t="shared" si="90"/>
        <v>0</v>
      </c>
      <c r="S173" s="5">
        <f t="shared" si="91"/>
        <v>-15.913301857567422</v>
      </c>
      <c r="T173" s="5">
        <f t="shared" si="92"/>
        <v>-5.6619461561633688</v>
      </c>
      <c r="U173" s="6">
        <f t="shared" si="93"/>
        <v>2385.2184939759277</v>
      </c>
      <c r="V173" s="5">
        <f t="shared" si="94"/>
        <v>0</v>
      </c>
      <c r="W173" s="5">
        <f t="shared" si="95"/>
        <v>-4.1851388127725242</v>
      </c>
      <c r="X173" s="5">
        <f t="shared" si="96"/>
        <v>11.762629916742164</v>
      </c>
      <c r="Y173" s="5">
        <f t="shared" si="70"/>
        <v>0</v>
      </c>
      <c r="Z173" s="5">
        <f t="shared" si="70"/>
        <v>-20.098440670339947</v>
      </c>
      <c r="AA173" s="5">
        <f t="shared" si="77"/>
        <v>-26.073316239421203</v>
      </c>
      <c r="AB173">
        <f t="shared" si="71"/>
        <v>0</v>
      </c>
    </row>
    <row r="174" spans="1:28" x14ac:dyDescent="0.2">
      <c r="A174">
        <f t="shared" si="78"/>
        <v>1.420000000000001</v>
      </c>
      <c r="B174" s="5">
        <f t="shared" si="81"/>
        <v>0</v>
      </c>
      <c r="C174" s="5">
        <f t="shared" si="82"/>
        <v>153.14173705363442</v>
      </c>
      <c r="D174" s="5">
        <f t="shared" si="83"/>
        <v>73.671181598667204</v>
      </c>
      <c r="E174" s="2">
        <f t="shared" si="79"/>
        <v>153.14173705363442</v>
      </c>
      <c r="F174" s="2">
        <f t="shared" si="80"/>
        <v>0</v>
      </c>
      <c r="G174" s="3">
        <f t="shared" si="84"/>
        <v>0</v>
      </c>
      <c r="H174" s="3">
        <f t="shared" si="85"/>
        <v>86.485157427651302</v>
      </c>
      <c r="I174" s="3">
        <f t="shared" si="86"/>
        <v>30.582159905599465</v>
      </c>
      <c r="J174" s="2">
        <f t="shared" si="72"/>
        <v>91.733041810338349</v>
      </c>
      <c r="K174" s="2">
        <f t="shared" si="87"/>
        <v>91.733041810338349</v>
      </c>
      <c r="L174" s="2">
        <f t="shared" si="73"/>
        <v>62.531044178826413</v>
      </c>
      <c r="M174" s="5">
        <f t="shared" si="74"/>
        <v>0.37167100641417428</v>
      </c>
      <c r="N174" s="4">
        <f t="shared" si="75"/>
        <v>0.33532067416249178</v>
      </c>
      <c r="O174" s="4">
        <f t="shared" si="76"/>
        <v>0.27507382502373806</v>
      </c>
      <c r="P174" s="4">
        <f t="shared" si="88"/>
        <v>0</v>
      </c>
      <c r="Q174" s="4">
        <f t="shared" si="89"/>
        <v>0</v>
      </c>
      <c r="R174" s="5">
        <f t="shared" si="90"/>
        <v>0</v>
      </c>
      <c r="S174" s="5">
        <f t="shared" si="91"/>
        <v>-15.828319715711094</v>
      </c>
      <c r="T174" s="5">
        <f t="shared" si="92"/>
        <v>-5.5970783771512549</v>
      </c>
      <c r="U174" s="6">
        <f t="shared" si="93"/>
        <v>2384.4235536420188</v>
      </c>
      <c r="V174" s="5">
        <f t="shared" si="94"/>
        <v>0</v>
      </c>
      <c r="W174" s="5">
        <f t="shared" si="95"/>
        <v>-4.1423994112819686</v>
      </c>
      <c r="X174" s="5">
        <f t="shared" si="96"/>
        <v>11.714544241439791</v>
      </c>
      <c r="Y174" s="5">
        <f t="shared" si="70"/>
        <v>0</v>
      </c>
      <c r="Z174" s="5">
        <f t="shared" si="70"/>
        <v>-19.970719126993064</v>
      </c>
      <c r="AA174" s="5">
        <f t="shared" si="77"/>
        <v>-26.056534135711463</v>
      </c>
      <c r="AB174">
        <f t="shared" si="71"/>
        <v>0</v>
      </c>
    </row>
    <row r="175" spans="1:28" x14ac:dyDescent="0.2">
      <c r="A175">
        <f t="shared" si="78"/>
        <v>1.430000000000001</v>
      </c>
      <c r="B175" s="5">
        <f t="shared" si="81"/>
        <v>0</v>
      </c>
      <c r="C175" s="5">
        <f t="shared" si="82"/>
        <v>154.00559009195459</v>
      </c>
      <c r="D175" s="5">
        <f t="shared" si="83"/>
        <v>73.975700371016401</v>
      </c>
      <c r="E175" s="2">
        <f t="shared" si="79"/>
        <v>154.00559009195459</v>
      </c>
      <c r="F175" s="2">
        <f t="shared" si="80"/>
        <v>0</v>
      </c>
      <c r="G175" s="3">
        <f t="shared" si="84"/>
        <v>0</v>
      </c>
      <c r="H175" s="3">
        <f t="shared" si="85"/>
        <v>86.285450236381365</v>
      </c>
      <c r="I175" s="3">
        <f t="shared" si="86"/>
        <v>30.32159456424235</v>
      </c>
      <c r="J175" s="2">
        <f t="shared" si="72"/>
        <v>91.458067000201453</v>
      </c>
      <c r="K175" s="2">
        <f t="shared" si="87"/>
        <v>91.458067000201453</v>
      </c>
      <c r="L175" s="2">
        <f t="shared" si="73"/>
        <v>62.343603953784218</v>
      </c>
      <c r="M175" s="5">
        <f t="shared" si="74"/>
        <v>0.3716625668668313</v>
      </c>
      <c r="N175" s="4">
        <f t="shared" si="75"/>
        <v>0.3362887871309615</v>
      </c>
      <c r="O175" s="4">
        <f t="shared" si="76"/>
        <v>0.27541238575669352</v>
      </c>
      <c r="P175" s="4">
        <f t="shared" si="88"/>
        <v>0</v>
      </c>
      <c r="Q175" s="4">
        <f t="shared" si="89"/>
        <v>0</v>
      </c>
      <c r="R175" s="5">
        <f t="shared" si="90"/>
        <v>0</v>
      </c>
      <c r="S175" s="5">
        <f t="shared" si="91"/>
        <v>-15.744075550083613</v>
      </c>
      <c r="T175" s="5">
        <f t="shared" si="92"/>
        <v>-5.5326300588410389</v>
      </c>
      <c r="U175" s="6">
        <f t="shared" si="93"/>
        <v>2383.6288782440624</v>
      </c>
      <c r="V175" s="5">
        <f t="shared" si="94"/>
        <v>0</v>
      </c>
      <c r="W175" s="5">
        <f t="shared" si="95"/>
        <v>-4.0998340426373252</v>
      </c>
      <c r="X175" s="5">
        <f t="shared" si="96"/>
        <v>11.666801543497403</v>
      </c>
      <c r="Y175" s="5">
        <f t="shared" si="70"/>
        <v>0</v>
      </c>
      <c r="Z175" s="5">
        <f t="shared" si="70"/>
        <v>-19.843909592720937</v>
      </c>
      <c r="AA175" s="5">
        <f t="shared" si="77"/>
        <v>-26.039828515343636</v>
      </c>
      <c r="AB175">
        <f t="shared" si="71"/>
        <v>0</v>
      </c>
    </row>
    <row r="176" spans="1:28" x14ac:dyDescent="0.2">
      <c r="A176">
        <f t="shared" si="78"/>
        <v>1.4400000000000011</v>
      </c>
      <c r="B176" s="5">
        <f t="shared" si="81"/>
        <v>0</v>
      </c>
      <c r="C176" s="5">
        <f t="shared" si="82"/>
        <v>154.86745239883876</v>
      </c>
      <c r="D176" s="5">
        <f t="shared" si="83"/>
        <v>74.27761432523306</v>
      </c>
      <c r="E176" s="2">
        <f t="shared" si="79"/>
        <v>154.86745239883876</v>
      </c>
      <c r="F176" s="2">
        <f t="shared" si="80"/>
        <v>0</v>
      </c>
      <c r="G176" s="3">
        <f t="shared" si="84"/>
        <v>0</v>
      </c>
      <c r="H176" s="3">
        <f t="shared" si="85"/>
        <v>86.087011140454152</v>
      </c>
      <c r="I176" s="3">
        <f t="shared" si="86"/>
        <v>30.061196279088914</v>
      </c>
      <c r="J176" s="2">
        <f t="shared" si="72"/>
        <v>91.184697229450663</v>
      </c>
      <c r="K176" s="2">
        <f t="shared" si="87"/>
        <v>91.184697229450663</v>
      </c>
      <c r="L176" s="2">
        <f t="shared" si="73"/>
        <v>62.157257825119743</v>
      </c>
      <c r="M176" s="5">
        <f t="shared" si="74"/>
        <v>0.3716541796537427</v>
      </c>
      <c r="N176" s="4">
        <f t="shared" si="75"/>
        <v>0.33725705163002867</v>
      </c>
      <c r="O176" s="4">
        <f t="shared" si="76"/>
        <v>0.27574988275838364</v>
      </c>
      <c r="P176" s="4">
        <f t="shared" si="88"/>
        <v>0</v>
      </c>
      <c r="Q176" s="4">
        <f t="shared" si="89"/>
        <v>0</v>
      </c>
      <c r="R176" s="5">
        <f t="shared" si="90"/>
        <v>0</v>
      </c>
      <c r="S176" s="5">
        <f t="shared" si="91"/>
        <v>-15.660562850797392</v>
      </c>
      <c r="T176" s="5">
        <f t="shared" si="92"/>
        <v>-5.4685979622493965</v>
      </c>
      <c r="U176" s="6">
        <f t="shared" si="93"/>
        <v>2382.8344676937618</v>
      </c>
      <c r="V176" s="5">
        <f t="shared" si="94"/>
        <v>0</v>
      </c>
      <c r="W176" s="5">
        <f t="shared" si="95"/>
        <v>-4.0574419164286688</v>
      </c>
      <c r="X176" s="5">
        <f t="shared" si="96"/>
        <v>11.619399448328499</v>
      </c>
      <c r="Y176" s="5">
        <f t="shared" ref="Y176:Z239" si="97">R176+V176</f>
        <v>0</v>
      </c>
      <c r="Z176" s="5">
        <f t="shared" si="97"/>
        <v>-19.718004767226063</v>
      </c>
      <c r="AA176" s="5">
        <f t="shared" si="77"/>
        <v>-26.023198513920896</v>
      </c>
      <c r="AB176">
        <f t="shared" si="71"/>
        <v>0</v>
      </c>
    </row>
    <row r="177" spans="1:28" x14ac:dyDescent="0.2">
      <c r="A177">
        <f t="shared" si="78"/>
        <v>1.4500000000000011</v>
      </c>
      <c r="B177" s="5">
        <f t="shared" si="81"/>
        <v>0</v>
      </c>
      <c r="C177" s="5">
        <f t="shared" si="82"/>
        <v>155.72733661000495</v>
      </c>
      <c r="D177" s="5">
        <f t="shared" si="83"/>
        <v>74.576925128098253</v>
      </c>
      <c r="E177" s="2">
        <f t="shared" si="79"/>
        <v>155.72733661000495</v>
      </c>
      <c r="F177" s="2">
        <f t="shared" si="80"/>
        <v>0</v>
      </c>
      <c r="G177" s="3">
        <f t="shared" si="84"/>
        <v>0</v>
      </c>
      <c r="H177" s="3">
        <f t="shared" si="85"/>
        <v>85.88983109278189</v>
      </c>
      <c r="I177" s="3">
        <f t="shared" si="86"/>
        <v>29.800964293949704</v>
      </c>
      <c r="J177" s="2">
        <f t="shared" si="72"/>
        <v>90.912928442526081</v>
      </c>
      <c r="K177" s="2">
        <f t="shared" si="87"/>
        <v>90.912928442526081</v>
      </c>
      <c r="L177" s="2">
        <f t="shared" si="73"/>
        <v>61.972003028306801</v>
      </c>
      <c r="M177" s="5">
        <f t="shared" si="74"/>
        <v>0.37164584407610457</v>
      </c>
      <c r="N177" s="4">
        <f t="shared" si="75"/>
        <v>0.3382254294952311</v>
      </c>
      <c r="O177" s="4">
        <f t="shared" si="76"/>
        <v>0.27608630778492727</v>
      </c>
      <c r="P177" s="4">
        <f t="shared" si="88"/>
        <v>0</v>
      </c>
      <c r="Q177" s="4">
        <f t="shared" si="89"/>
        <v>0</v>
      </c>
      <c r="R177" s="5">
        <f t="shared" si="90"/>
        <v>0</v>
      </c>
      <c r="S177" s="5">
        <f t="shared" si="91"/>
        <v>-15.577775187594044</v>
      </c>
      <c r="T177" s="5">
        <f t="shared" si="92"/>
        <v>-5.4049788693050473</v>
      </c>
      <c r="U177" s="6">
        <f t="shared" si="93"/>
        <v>2382.040321902849</v>
      </c>
      <c r="V177" s="5">
        <f t="shared" si="94"/>
        <v>0</v>
      </c>
      <c r="W177" s="5">
        <f t="shared" si="95"/>
        <v>-4.0152222430782913</v>
      </c>
      <c r="X177" s="5">
        <f t="shared" si="96"/>
        <v>11.572335608213567</v>
      </c>
      <c r="Y177" s="5">
        <f t="shared" si="97"/>
        <v>0</v>
      </c>
      <c r="Z177" s="5">
        <f t="shared" si="97"/>
        <v>-19.592997430672334</v>
      </c>
      <c r="AA177" s="5">
        <f t="shared" si="77"/>
        <v>-26.00664326109148</v>
      </c>
      <c r="AB177">
        <f t="shared" si="71"/>
        <v>0</v>
      </c>
    </row>
    <row r="178" spans="1:28" x14ac:dyDescent="0.2">
      <c r="A178">
        <f t="shared" si="78"/>
        <v>1.4600000000000011</v>
      </c>
      <c r="B178" s="5">
        <f t="shared" si="81"/>
        <v>0</v>
      </c>
      <c r="C178" s="5">
        <f t="shared" si="82"/>
        <v>156.58525527106124</v>
      </c>
      <c r="D178" s="5">
        <f t="shared" si="83"/>
        <v>74.873634438874689</v>
      </c>
      <c r="E178" s="2">
        <f t="shared" si="79"/>
        <v>156.58525527106124</v>
      </c>
      <c r="F178" s="2">
        <f t="shared" si="80"/>
        <v>0</v>
      </c>
      <c r="G178" s="3">
        <f t="shared" si="84"/>
        <v>0</v>
      </c>
      <c r="H178" s="3">
        <f t="shared" si="85"/>
        <v>85.693901118475168</v>
      </c>
      <c r="I178" s="3">
        <f t="shared" si="86"/>
        <v>29.540897861338788</v>
      </c>
      <c r="J178" s="2">
        <f t="shared" si="72"/>
        <v>90.642756662388919</v>
      </c>
      <c r="K178" s="2">
        <f t="shared" si="87"/>
        <v>90.642756662388919</v>
      </c>
      <c r="L178" s="2">
        <f t="shared" si="73"/>
        <v>61.787836852344178</v>
      </c>
      <c r="M178" s="5">
        <f t="shared" si="74"/>
        <v>0.37163755943631283</v>
      </c>
      <c r="N178" s="4">
        <f t="shared" si="75"/>
        <v>0.33919388197624806</v>
      </c>
      <c r="O178" s="4">
        <f t="shared" si="76"/>
        <v>0.27642165253267414</v>
      </c>
      <c r="P178" s="4">
        <f t="shared" si="88"/>
        <v>0</v>
      </c>
      <c r="Q178" s="4">
        <f t="shared" si="89"/>
        <v>0</v>
      </c>
      <c r="R178" s="5">
        <f t="shared" si="90"/>
        <v>0</v>
      </c>
      <c r="S178" s="5">
        <f t="shared" si="91"/>
        <v>-15.495706208741423</v>
      </c>
      <c r="T178" s="5">
        <f t="shared" si="92"/>
        <v>-5.3417695825152904</v>
      </c>
      <c r="U178" s="6">
        <f t="shared" si="93"/>
        <v>2381.2464407830853</v>
      </c>
      <c r="V178" s="5">
        <f t="shared" si="94"/>
        <v>0</v>
      </c>
      <c r="W178" s="5">
        <f t="shared" si="95"/>
        <v>-3.9731742337541904</v>
      </c>
      <c r="X178" s="5">
        <f t="shared" si="96"/>
        <v>11.525607701971676</v>
      </c>
      <c r="Y178" s="5">
        <f t="shared" si="97"/>
        <v>0</v>
      </c>
      <c r="Z178" s="5">
        <f t="shared" si="97"/>
        <v>-19.468880442495614</v>
      </c>
      <c r="AA178" s="5">
        <f t="shared" si="77"/>
        <v>-25.990161880543614</v>
      </c>
      <c r="AB178">
        <f t="shared" si="71"/>
        <v>0</v>
      </c>
    </row>
    <row r="179" spans="1:28" x14ac:dyDescent="0.2">
      <c r="A179">
        <f t="shared" si="78"/>
        <v>1.4700000000000011</v>
      </c>
      <c r="B179" s="5">
        <f t="shared" si="81"/>
        <v>0</v>
      </c>
      <c r="C179" s="5">
        <f t="shared" si="82"/>
        <v>157.44122083822387</v>
      </c>
      <c r="D179" s="5">
        <f t="shared" si="83"/>
        <v>75.167743909394062</v>
      </c>
      <c r="E179" s="2">
        <f t="shared" si="79"/>
        <v>157.44122083822387</v>
      </c>
      <c r="F179" s="2">
        <f t="shared" si="80"/>
        <v>0</v>
      </c>
      <c r="G179" s="3">
        <f t="shared" si="84"/>
        <v>0</v>
      </c>
      <c r="H179" s="3">
        <f t="shared" si="85"/>
        <v>85.499212314050212</v>
      </c>
      <c r="I179" s="3">
        <f t="shared" si="86"/>
        <v>29.280996242533352</v>
      </c>
      <c r="J179" s="2">
        <f t="shared" si="72"/>
        <v>90.374177989502542</v>
      </c>
      <c r="K179" s="2">
        <f t="shared" si="87"/>
        <v>90.374177989502542</v>
      </c>
      <c r="L179" s="2">
        <f t="shared" si="73"/>
        <v>61.604756639061037</v>
      </c>
      <c r="M179" s="5">
        <f t="shared" si="74"/>
        <v>0.37162932503791907</v>
      </c>
      <c r="N179" s="4">
        <f t="shared" si="75"/>
        <v>0.34016236973440311</v>
      </c>
      <c r="O179" s="4">
        <f t="shared" si="76"/>
        <v>0.27675590863881178</v>
      </c>
      <c r="P179" s="4">
        <f t="shared" si="88"/>
        <v>0</v>
      </c>
      <c r="Q179" s="4">
        <f t="shared" si="89"/>
        <v>0</v>
      </c>
      <c r="R179" s="5">
        <f t="shared" si="90"/>
        <v>0</v>
      </c>
      <c r="S179" s="5">
        <f t="shared" si="91"/>
        <v>-15.414349639947151</v>
      </c>
      <c r="T179" s="5">
        <f t="shared" si="92"/>
        <v>-5.278966924637003</v>
      </c>
      <c r="U179" s="6">
        <f t="shared" si="93"/>
        <v>2380.452824246262</v>
      </c>
      <c r="V179" s="5">
        <f t="shared" si="94"/>
        <v>0</v>
      </c>
      <c r="W179" s="5">
        <f t="shared" si="95"/>
        <v>-3.9312971002842043</v>
      </c>
      <c r="X179" s="5">
        <f t="shared" si="96"/>
        <v>11.479213434635797</v>
      </c>
      <c r="Y179" s="5">
        <f t="shared" si="97"/>
        <v>0</v>
      </c>
      <c r="Z179" s="5">
        <f t="shared" si="97"/>
        <v>-19.345646740231356</v>
      </c>
      <c r="AA179" s="5">
        <f t="shared" si="77"/>
        <v>-25.973753490001204</v>
      </c>
      <c r="AB179">
        <f t="shared" si="71"/>
        <v>0</v>
      </c>
    </row>
    <row r="180" spans="1:28" x14ac:dyDescent="0.2">
      <c r="A180">
        <f t="shared" si="78"/>
        <v>1.4800000000000011</v>
      </c>
      <c r="B180" s="5">
        <f t="shared" si="81"/>
        <v>0</v>
      </c>
      <c r="C180" s="5">
        <f t="shared" si="82"/>
        <v>158.29524567902737</v>
      </c>
      <c r="D180" s="5">
        <f t="shared" si="83"/>
        <v>75.459255184144894</v>
      </c>
      <c r="E180" s="2">
        <f t="shared" si="79"/>
        <v>158.29524567902737</v>
      </c>
      <c r="F180" s="2">
        <f t="shared" si="80"/>
        <v>0</v>
      </c>
      <c r="G180" s="3">
        <f t="shared" si="84"/>
        <v>0</v>
      </c>
      <c r="H180" s="3">
        <f t="shared" si="85"/>
        <v>85.305755846647898</v>
      </c>
      <c r="I180" s="3">
        <f t="shared" si="86"/>
        <v>29.02125870763334</v>
      </c>
      <c r="J180" s="2">
        <f t="shared" si="72"/>
        <v>90.107188600817452</v>
      </c>
      <c r="K180" s="2">
        <f t="shared" si="87"/>
        <v>90.107188600817452</v>
      </c>
      <c r="L180" s="2">
        <f t="shared" si="73"/>
        <v>61.422759782424983</v>
      </c>
      <c r="M180" s="5">
        <f t="shared" si="74"/>
        <v>0.37162114018558656</v>
      </c>
      <c r="N180" s="4">
        <f t="shared" si="75"/>
        <v>0.34113085284029987</v>
      </c>
      <c r="O180" s="4">
        <f t="shared" si="76"/>
        <v>0.27708906768199304</v>
      </c>
      <c r="P180" s="4">
        <f t="shared" si="88"/>
        <v>0</v>
      </c>
      <c r="Q180" s="4">
        <f t="shared" si="89"/>
        <v>0</v>
      </c>
      <c r="R180" s="5">
        <f t="shared" si="90"/>
        <v>0</v>
      </c>
      <c r="S180" s="5">
        <f t="shared" si="91"/>
        <v>-15.333699283288183</v>
      </c>
      <c r="T180" s="5">
        <f t="shared" si="92"/>
        <v>-5.2165677383520279</v>
      </c>
      <c r="U180" s="6">
        <f t="shared" si="93"/>
        <v>2379.6594722041996</v>
      </c>
      <c r="V180" s="5">
        <f t="shared" si="94"/>
        <v>0</v>
      </c>
      <c r="W180" s="5">
        <f t="shared" si="95"/>
        <v>-3.889590055070792</v>
      </c>
      <c r="X180" s="5">
        <f t="shared" si="96"/>
        <v>11.433150537131789</v>
      </c>
      <c r="Y180" s="5">
        <f t="shared" si="97"/>
        <v>0</v>
      </c>
      <c r="Z180" s="5">
        <f t="shared" si="97"/>
        <v>-19.223289338358974</v>
      </c>
      <c r="AA180" s="5">
        <f t="shared" si="77"/>
        <v>-25.957417201220238</v>
      </c>
      <c r="AB180">
        <f t="shared" si="71"/>
        <v>0</v>
      </c>
    </row>
    <row r="181" spans="1:28" x14ac:dyDescent="0.2">
      <c r="A181">
        <f t="shared" si="78"/>
        <v>1.4900000000000011</v>
      </c>
      <c r="B181" s="5">
        <f t="shared" si="81"/>
        <v>0</v>
      </c>
      <c r="C181" s="5">
        <f t="shared" si="82"/>
        <v>159.14734207302692</v>
      </c>
      <c r="D181" s="5">
        <f t="shared" si="83"/>
        <v>75.748169900361177</v>
      </c>
      <c r="E181" s="2">
        <f t="shared" si="79"/>
        <v>159.14734207302692</v>
      </c>
      <c r="F181" s="2">
        <f t="shared" si="80"/>
        <v>0</v>
      </c>
      <c r="G181" s="3">
        <f t="shared" si="84"/>
        <v>0</v>
      </c>
      <c r="H181" s="3">
        <f t="shared" si="85"/>
        <v>85.113522953264308</v>
      </c>
      <c r="I181" s="3">
        <f t="shared" si="86"/>
        <v>28.761684535621139</v>
      </c>
      <c r="J181" s="2">
        <f t="shared" si="72"/>
        <v>89.841784748759522</v>
      </c>
      <c r="K181" s="2">
        <f t="shared" si="87"/>
        <v>89.841784748759522</v>
      </c>
      <c r="L181" s="2">
        <f t="shared" si="73"/>
        <v>61.241843727852434</v>
      </c>
      <c r="M181" s="5">
        <f t="shared" si="74"/>
        <v>0.37161300418504817</v>
      </c>
      <c r="N181" s="4">
        <f t="shared" si="75"/>
        <v>0.34209929077159479</v>
      </c>
      <c r="O181" s="4">
        <f t="shared" si="76"/>
        <v>0.27742112118298518</v>
      </c>
      <c r="P181" s="4">
        <f t="shared" si="88"/>
        <v>0</v>
      </c>
      <c r="Q181" s="4">
        <f t="shared" si="89"/>
        <v>0</v>
      </c>
      <c r="R181" s="5">
        <f t="shared" si="90"/>
        <v>0</v>
      </c>
      <c r="S181" s="5">
        <f t="shared" si="91"/>
        <v>-15.253749016156204</v>
      </c>
      <c r="T181" s="5">
        <f t="shared" si="92"/>
        <v>-5.1545688859469303</v>
      </c>
      <c r="U181" s="6">
        <f t="shared" si="93"/>
        <v>2378.8663845687474</v>
      </c>
      <c r="V181" s="5">
        <f t="shared" si="94"/>
        <v>0</v>
      </c>
      <c r="W181" s="5">
        <f t="shared" si="95"/>
        <v>-3.8480523110064615</v>
      </c>
      <c r="X181" s="5">
        <f t="shared" si="96"/>
        <v>11.387416765960891</v>
      </c>
      <c r="Y181" s="5">
        <f t="shared" si="97"/>
        <v>0</v>
      </c>
      <c r="Z181" s="5">
        <f t="shared" si="97"/>
        <v>-19.101801327162665</v>
      </c>
      <c r="AA181" s="5">
        <f t="shared" si="77"/>
        <v>-25.94115211998604</v>
      </c>
      <c r="AB181">
        <f t="shared" si="71"/>
        <v>0</v>
      </c>
    </row>
    <row r="182" spans="1:28" x14ac:dyDescent="0.2">
      <c r="A182">
        <f t="shared" si="78"/>
        <v>1.5000000000000011</v>
      </c>
      <c r="B182" s="5">
        <f t="shared" si="81"/>
        <v>0</v>
      </c>
      <c r="C182" s="5">
        <f t="shared" si="82"/>
        <v>159.99752221249321</v>
      </c>
      <c r="D182" s="5">
        <f t="shared" si="83"/>
        <v>76.034489688111393</v>
      </c>
      <c r="E182" s="2">
        <f t="shared" si="79"/>
        <v>159.99752221249321</v>
      </c>
      <c r="F182" s="2">
        <f t="shared" si="80"/>
        <v>0</v>
      </c>
      <c r="G182" s="3">
        <f t="shared" si="84"/>
        <v>0</v>
      </c>
      <c r="H182" s="3">
        <f t="shared" si="85"/>
        <v>84.922504939992677</v>
      </c>
      <c r="I182" s="3">
        <f t="shared" si="86"/>
        <v>28.502273014421277</v>
      </c>
      <c r="J182" s="2">
        <f t="shared" si="72"/>
        <v>89.577962760221823</v>
      </c>
      <c r="K182" s="2">
        <f t="shared" si="87"/>
        <v>89.577962760221823</v>
      </c>
      <c r="L182" s="2">
        <f t="shared" si="73"/>
        <v>61.062005971521351</v>
      </c>
      <c r="M182" s="5">
        <f t="shared" si="74"/>
        <v>0.37160491634306453</v>
      </c>
      <c r="N182" s="4">
        <f t="shared" si="75"/>
        <v>0.34306764241091181</v>
      </c>
      <c r="O182" s="4">
        <f t="shared" si="76"/>
        <v>0.27775206060534097</v>
      </c>
      <c r="P182" s="4">
        <f t="shared" si="88"/>
        <v>0</v>
      </c>
      <c r="Q182" s="4">
        <f t="shared" si="89"/>
        <v>0</v>
      </c>
      <c r="R182" s="5">
        <f t="shared" si="90"/>
        <v>0</v>
      </c>
      <c r="S182" s="5">
        <f t="shared" si="91"/>
        <v>-15.174492790218494</v>
      </c>
      <c r="T182" s="5">
        <f t="shared" si="92"/>
        <v>-5.0929672489970725</v>
      </c>
      <c r="U182" s="6">
        <f t="shared" si="93"/>
        <v>2378.0735612517851</v>
      </c>
      <c r="V182" s="5">
        <f t="shared" si="94"/>
        <v>0</v>
      </c>
      <c r="W182" s="5">
        <f t="shared" si="95"/>
        <v>-3.8066830813898971</v>
      </c>
      <c r="X182" s="5">
        <f t="shared" si="96"/>
        <v>11.342009902885772</v>
      </c>
      <c r="Y182" s="5">
        <f t="shared" si="97"/>
        <v>0</v>
      </c>
      <c r="Z182" s="5">
        <f t="shared" si="97"/>
        <v>-18.981175871608393</v>
      </c>
      <c r="AA182" s="5">
        <f t="shared" si="77"/>
        <v>-25.924957346111299</v>
      </c>
      <c r="AB182">
        <f t="shared" si="71"/>
        <v>0</v>
      </c>
    </row>
    <row r="183" spans="1:28" x14ac:dyDescent="0.2">
      <c r="A183">
        <f t="shared" si="78"/>
        <v>1.5100000000000011</v>
      </c>
      <c r="B183" s="5">
        <f t="shared" si="81"/>
        <v>0</v>
      </c>
      <c r="C183" s="5">
        <f t="shared" si="82"/>
        <v>160.84579820309955</v>
      </c>
      <c r="D183" s="5">
        <f t="shared" si="83"/>
        <v>76.318216170388297</v>
      </c>
      <c r="E183" s="2">
        <f t="shared" si="79"/>
        <v>160.84579820309955</v>
      </c>
      <c r="F183" s="2">
        <f t="shared" si="80"/>
        <v>0</v>
      </c>
      <c r="G183" s="3">
        <f t="shared" si="84"/>
        <v>0</v>
      </c>
      <c r="H183" s="3">
        <f t="shared" si="85"/>
        <v>84.732693181276588</v>
      </c>
      <c r="I183" s="3">
        <f t="shared" si="86"/>
        <v>28.243023440960165</v>
      </c>
      <c r="J183" s="2">
        <f t="shared" si="72"/>
        <v>89.315719035559368</v>
      </c>
      <c r="K183" s="2">
        <f t="shared" si="87"/>
        <v>89.315719035559368</v>
      </c>
      <c r="L183" s="2">
        <f t="shared" si="73"/>
        <v>60.883244059686</v>
      </c>
      <c r="M183" s="5">
        <f t="shared" si="74"/>
        <v>0.37159687596738383</v>
      </c>
      <c r="N183" s="4">
        <f t="shared" si="75"/>
        <v>0.34403586604390268</v>
      </c>
      <c r="O183" s="4">
        <f t="shared" si="76"/>
        <v>0.27808187735609041</v>
      </c>
      <c r="P183" s="4">
        <f t="shared" si="88"/>
        <v>0</v>
      </c>
      <c r="Q183" s="4">
        <f t="shared" si="89"/>
        <v>0</v>
      </c>
      <c r="R183" s="5">
        <f t="shared" si="90"/>
        <v>0</v>
      </c>
      <c r="S183" s="5">
        <f t="shared" si="91"/>
        <v>-15.095924630393961</v>
      </c>
      <c r="T183" s="5">
        <f t="shared" si="92"/>
        <v>-5.0317597280549586</v>
      </c>
      <c r="U183" s="6">
        <f t="shared" si="93"/>
        <v>2377.2810021652203</v>
      </c>
      <c r="V183" s="5">
        <f t="shared" si="94"/>
        <v>0</v>
      </c>
      <c r="W183" s="5">
        <f t="shared" si="95"/>
        <v>-3.7654815798427475</v>
      </c>
      <c r="X183" s="5">
        <f t="shared" si="96"/>
        <v>11.296927754619928</v>
      </c>
      <c r="Y183" s="5">
        <f t="shared" si="97"/>
        <v>0</v>
      </c>
      <c r="Z183" s="5">
        <f t="shared" si="97"/>
        <v>-18.861406210236709</v>
      </c>
      <c r="AA183" s="5">
        <f t="shared" si="77"/>
        <v>-25.908831973435031</v>
      </c>
      <c r="AB183">
        <f t="shared" si="71"/>
        <v>0</v>
      </c>
    </row>
    <row r="184" spans="1:28" x14ac:dyDescent="0.2">
      <c r="A184">
        <f t="shared" si="78"/>
        <v>1.5200000000000011</v>
      </c>
      <c r="B184" s="5">
        <f t="shared" si="81"/>
        <v>0</v>
      </c>
      <c r="C184" s="5">
        <f t="shared" si="82"/>
        <v>161.69218206460181</v>
      </c>
      <c r="D184" s="5">
        <f t="shared" si="83"/>
        <v>76.599350963199228</v>
      </c>
      <c r="E184" s="2">
        <f t="shared" si="79"/>
        <v>161.69218206460181</v>
      </c>
      <c r="F184" s="2">
        <f t="shared" si="80"/>
        <v>0</v>
      </c>
      <c r="G184" s="3">
        <f t="shared" si="84"/>
        <v>0</v>
      </c>
      <c r="H184" s="3">
        <f t="shared" si="85"/>
        <v>84.544079119174228</v>
      </c>
      <c r="I184" s="3">
        <f t="shared" si="86"/>
        <v>27.983935121225816</v>
      </c>
      <c r="J184" s="2">
        <f t="shared" si="72"/>
        <v>89.055050047586676</v>
      </c>
      <c r="K184" s="2">
        <f t="shared" si="87"/>
        <v>89.055050047586676</v>
      </c>
      <c r="L184" s="2">
        <f t="shared" si="73"/>
        <v>60.705555587993643</v>
      </c>
      <c r="M184" s="5">
        <f t="shared" si="74"/>
        <v>0.3715888823667019</v>
      </c>
      <c r="N184" s="4">
        <f t="shared" si="75"/>
        <v>0.34500391935745983</v>
      </c>
      <c r="O184" s="4">
        <f t="shared" si="76"/>
        <v>0.27841056278645626</v>
      </c>
      <c r="P184" s="4">
        <f t="shared" si="88"/>
        <v>0</v>
      </c>
      <c r="Q184" s="4">
        <f t="shared" si="89"/>
        <v>0</v>
      </c>
      <c r="R184" s="5">
        <f t="shared" si="90"/>
        <v>0</v>
      </c>
      <c r="S184" s="5">
        <f t="shared" si="91"/>
        <v>-15.018038633844055</v>
      </c>
      <c r="T184" s="5">
        <f t="shared" si="92"/>
        <v>-4.9709432423428082</v>
      </c>
      <c r="U184" s="6">
        <f t="shared" si="93"/>
        <v>2376.4887072209922</v>
      </c>
      <c r="V184" s="5">
        <f t="shared" si="94"/>
        <v>0</v>
      </c>
      <c r="W184" s="5">
        <f t="shared" si="95"/>
        <v>-3.7244470202271303</v>
      </c>
      <c r="X184" s="5">
        <f t="shared" si="96"/>
        <v>11.252168152520436</v>
      </c>
      <c r="Y184" s="5">
        <f t="shared" si="97"/>
        <v>0</v>
      </c>
      <c r="Z184" s="5">
        <f t="shared" si="97"/>
        <v>-18.742485654071185</v>
      </c>
      <c r="AA184" s="5">
        <f t="shared" si="77"/>
        <v>-25.892775089822372</v>
      </c>
      <c r="AB184">
        <f t="shared" si="71"/>
        <v>0</v>
      </c>
    </row>
    <row r="185" spans="1:28" x14ac:dyDescent="0.2">
      <c r="A185">
        <f t="shared" si="78"/>
        <v>1.5300000000000011</v>
      </c>
      <c r="B185" s="5">
        <f t="shared" si="81"/>
        <v>0</v>
      </c>
      <c r="C185" s="5">
        <f t="shared" si="82"/>
        <v>162.53668573151086</v>
      </c>
      <c r="D185" s="5">
        <f t="shared" si="83"/>
        <v>76.877895675657001</v>
      </c>
      <c r="E185" s="2">
        <f t="shared" si="79"/>
        <v>162.53668573151086</v>
      </c>
      <c r="F185" s="2">
        <f t="shared" si="80"/>
        <v>0</v>
      </c>
      <c r="G185" s="3">
        <f t="shared" si="84"/>
        <v>0</v>
      </c>
      <c r="H185" s="3">
        <f t="shared" si="85"/>
        <v>84.356654262633512</v>
      </c>
      <c r="I185" s="3">
        <f t="shared" si="86"/>
        <v>27.725007370327592</v>
      </c>
      <c r="J185" s="2">
        <f t="shared" si="72"/>
        <v>88.795952340578026</v>
      </c>
      <c r="K185" s="2">
        <f t="shared" si="87"/>
        <v>88.795952340578026</v>
      </c>
      <c r="L185" s="2">
        <f t="shared" si="73"/>
        <v>60.528938200803012</v>
      </c>
      <c r="M185" s="5">
        <f t="shared" si="74"/>
        <v>0.3715809348506241</v>
      </c>
      <c r="N185" s="4">
        <f t="shared" si="75"/>
        <v>0.345971759438084</v>
      </c>
      <c r="O185" s="4">
        <f t="shared" si="76"/>
        <v>0.27873810819259065</v>
      </c>
      <c r="P185" s="4">
        <f t="shared" si="88"/>
        <v>0</v>
      </c>
      <c r="Q185" s="4">
        <f t="shared" si="89"/>
        <v>0</v>
      </c>
      <c r="R185" s="5">
        <f t="shared" si="90"/>
        <v>0</v>
      </c>
      <c r="S185" s="5">
        <f t="shared" si="91"/>
        <v>-14.940828968978305</v>
      </c>
      <c r="T185" s="5">
        <f t="shared" si="92"/>
        <v>-4.9105147294493428</v>
      </c>
      <c r="U185" s="6">
        <f t="shared" si="93"/>
        <v>2375.6966763310675</v>
      </c>
      <c r="V185" s="5">
        <f t="shared" si="94"/>
        <v>0</v>
      </c>
      <c r="W185" s="5">
        <f t="shared" si="95"/>
        <v>-3.6835786165638411</v>
      </c>
      <c r="X185" s="5">
        <f t="shared" si="96"/>
        <v>11.207728952283928</v>
      </c>
      <c r="Y185" s="5">
        <f t="shared" si="97"/>
        <v>0</v>
      </c>
      <c r="Z185" s="5">
        <f t="shared" si="97"/>
        <v>-18.624407585542148</v>
      </c>
      <c r="AA185" s="5">
        <f t="shared" si="77"/>
        <v>-25.876785777165416</v>
      </c>
      <c r="AB185">
        <f t="shared" si="71"/>
        <v>0</v>
      </c>
    </row>
    <row r="186" spans="1:28" x14ac:dyDescent="0.2">
      <c r="A186">
        <f t="shared" si="78"/>
        <v>1.5400000000000011</v>
      </c>
      <c r="B186" s="5">
        <f t="shared" si="81"/>
        <v>0</v>
      </c>
      <c r="C186" s="5">
        <f t="shared" si="82"/>
        <v>163.37932105375793</v>
      </c>
      <c r="D186" s="5">
        <f t="shared" si="83"/>
        <v>77.15385191007141</v>
      </c>
      <c r="E186" s="2">
        <f t="shared" si="79"/>
        <v>163.37932105375793</v>
      </c>
      <c r="F186" s="2">
        <f t="shared" si="80"/>
        <v>0</v>
      </c>
      <c r="G186" s="3">
        <f t="shared" si="84"/>
        <v>0</v>
      </c>
      <c r="H186" s="3">
        <f t="shared" si="85"/>
        <v>84.170410186778085</v>
      </c>
      <c r="I186" s="3">
        <f t="shared" si="86"/>
        <v>27.466239512555937</v>
      </c>
      <c r="J186" s="2">
        <f t="shared" si="72"/>
        <v>88.538422529270107</v>
      </c>
      <c r="K186" s="2">
        <f t="shared" si="87"/>
        <v>88.538422529270107</v>
      </c>
      <c r="L186" s="2">
        <f t="shared" si="73"/>
        <v>60.353389590504499</v>
      </c>
      <c r="M186" s="5">
        <f t="shared" si="74"/>
        <v>0.37157303272962738</v>
      </c>
      <c r="N186" s="4">
        <f t="shared" si="75"/>
        <v>0.34693934277041305</v>
      </c>
      <c r="O186" s="4">
        <f t="shared" si="76"/>
        <v>0.27906450481633482</v>
      </c>
      <c r="P186" s="4">
        <f t="shared" si="88"/>
        <v>0</v>
      </c>
      <c r="Q186" s="4">
        <f t="shared" si="89"/>
        <v>0</v>
      </c>
      <c r="R186" s="5">
        <f t="shared" si="90"/>
        <v>0</v>
      </c>
      <c r="S186" s="5">
        <f t="shared" si="91"/>
        <v>-14.864289874474172</v>
      </c>
      <c r="T186" s="5">
        <f t="shared" si="92"/>
        <v>-4.8504711450307294</v>
      </c>
      <c r="U186" s="6">
        <f t="shared" si="93"/>
        <v>2374.9049094074421</v>
      </c>
      <c r="V186" s="5">
        <f t="shared" si="94"/>
        <v>0</v>
      </c>
      <c r="W186" s="5">
        <f t="shared" si="95"/>
        <v>-3.6428755829512927</v>
      </c>
      <c r="X186" s="5">
        <f t="shared" si="96"/>
        <v>11.163608033645779</v>
      </c>
      <c r="Y186" s="5">
        <f t="shared" si="97"/>
        <v>0</v>
      </c>
      <c r="Z186" s="5">
        <f t="shared" si="97"/>
        <v>-18.507165457425465</v>
      </c>
      <c r="AA186" s="5">
        <f t="shared" si="77"/>
        <v>-25.860863111384951</v>
      </c>
      <c r="AB186">
        <f t="shared" si="71"/>
        <v>0</v>
      </c>
    </row>
    <row r="187" spans="1:28" x14ac:dyDescent="0.2">
      <c r="A187">
        <f t="shared" si="78"/>
        <v>1.5500000000000012</v>
      </c>
      <c r="B187" s="5">
        <f t="shared" si="81"/>
        <v>0</v>
      </c>
      <c r="C187" s="5">
        <f t="shared" si="82"/>
        <v>164.22009979735284</v>
      </c>
      <c r="D187" s="5">
        <f t="shared" si="83"/>
        <v>77.4272212620414</v>
      </c>
      <c r="E187" s="2">
        <f t="shared" si="79"/>
        <v>164.22009979735284</v>
      </c>
      <c r="F187" s="2">
        <f t="shared" si="80"/>
        <v>0</v>
      </c>
      <c r="G187" s="3">
        <f t="shared" si="84"/>
        <v>0</v>
      </c>
      <c r="H187" s="3">
        <f t="shared" si="85"/>
        <v>83.985338532203826</v>
      </c>
      <c r="I187" s="3">
        <f t="shared" si="86"/>
        <v>27.207630881442089</v>
      </c>
      <c r="J187" s="2">
        <f t="shared" si="72"/>
        <v>88.282457297866841</v>
      </c>
      <c r="K187" s="2">
        <f t="shared" si="87"/>
        <v>88.282457297866841</v>
      </c>
      <c r="L187" s="2">
        <f t="shared" si="73"/>
        <v>60.178907496841745</v>
      </c>
      <c r="M187" s="5">
        <f t="shared" si="74"/>
        <v>0.3715651753150242</v>
      </c>
      <c r="N187" s="4">
        <f t="shared" si="75"/>
        <v>0.34790662523591698</v>
      </c>
      <c r="O187" s="4">
        <f t="shared" si="76"/>
        <v>0.2793897438460024</v>
      </c>
      <c r="P187" s="4">
        <f t="shared" si="88"/>
        <v>0</v>
      </c>
      <c r="Q187" s="4">
        <f t="shared" si="89"/>
        <v>0</v>
      </c>
      <c r="R187" s="5">
        <f t="shared" si="90"/>
        <v>0</v>
      </c>
      <c r="S187" s="5">
        <f t="shared" si="91"/>
        <v>-14.788415658310946</v>
      </c>
      <c r="T187" s="5">
        <f t="shared" si="92"/>
        <v>-4.7908094625156536</v>
      </c>
      <c r="U187" s="6">
        <f t="shared" si="93"/>
        <v>2374.1134063621425</v>
      </c>
      <c r="V187" s="5">
        <f t="shared" si="94"/>
        <v>0</v>
      </c>
      <c r="W187" s="5">
        <f t="shared" si="95"/>
        <v>-3.6023371334852081</v>
      </c>
      <c r="X187" s="5">
        <f t="shared" si="96"/>
        <v>11.119803300082411</v>
      </c>
      <c r="Y187" s="5">
        <f t="shared" si="97"/>
        <v>0</v>
      </c>
      <c r="Z187" s="5">
        <f t="shared" si="97"/>
        <v>-18.390752791796153</v>
      </c>
      <c r="AA187" s="5">
        <f t="shared" si="77"/>
        <v>-25.845006162433243</v>
      </c>
      <c r="AB187">
        <f t="shared" si="71"/>
        <v>0</v>
      </c>
    </row>
    <row r="188" spans="1:28" x14ac:dyDescent="0.2">
      <c r="A188">
        <f t="shared" si="78"/>
        <v>1.5600000000000012</v>
      </c>
      <c r="B188" s="5">
        <f t="shared" si="81"/>
        <v>0</v>
      </c>
      <c r="C188" s="5">
        <f t="shared" si="82"/>
        <v>165.0590336450353</v>
      </c>
      <c r="D188" s="5">
        <f t="shared" si="83"/>
        <v>77.698005320547693</v>
      </c>
      <c r="E188" s="2">
        <f t="shared" si="79"/>
        <v>165.0590336450353</v>
      </c>
      <c r="F188" s="2">
        <f t="shared" si="80"/>
        <v>0</v>
      </c>
      <c r="G188" s="3">
        <f t="shared" si="84"/>
        <v>0</v>
      </c>
      <c r="H188" s="3">
        <f t="shared" si="85"/>
        <v>83.80143100428586</v>
      </c>
      <c r="I188" s="3">
        <f t="shared" si="86"/>
        <v>26.949180819817755</v>
      </c>
      <c r="J188" s="2">
        <f t="shared" si="72"/>
        <v>88.028053399046129</v>
      </c>
      <c r="K188" s="2">
        <f t="shared" si="87"/>
        <v>88.028053399046129</v>
      </c>
      <c r="L188" s="2">
        <f t="shared" si="73"/>
        <v>60.005489706234577</v>
      </c>
      <c r="M188" s="5">
        <f t="shared" si="74"/>
        <v>0.37155736191892663</v>
      </c>
      <c r="N188" s="4">
        <f t="shared" si="75"/>
        <v>0.34887356211176251</v>
      </c>
      <c r="O188" s="4">
        <f t="shared" si="76"/>
        <v>0.27971381641718457</v>
      </c>
      <c r="P188" s="4">
        <f t="shared" si="88"/>
        <v>0</v>
      </c>
      <c r="Q188" s="4">
        <f t="shared" si="89"/>
        <v>0</v>
      </c>
      <c r="R188" s="5">
        <f t="shared" si="90"/>
        <v>0</v>
      </c>
      <c r="S188" s="5">
        <f t="shared" si="91"/>
        <v>-14.713200696817376</v>
      </c>
      <c r="T188" s="5">
        <f t="shared" si="92"/>
        <v>-4.7315266728144705</v>
      </c>
      <c r="U188" s="6">
        <f t="shared" si="93"/>
        <v>2373.3221671072238</v>
      </c>
      <c r="V188" s="5">
        <f t="shared" si="94"/>
        <v>0</v>
      </c>
      <c r="W188" s="5">
        <f t="shared" si="95"/>
        <v>-3.561962482179049</v>
      </c>
      <c r="X188" s="5">
        <f t="shared" si="96"/>
        <v>11.076312678516548</v>
      </c>
      <c r="Y188" s="5">
        <f t="shared" si="97"/>
        <v>0</v>
      </c>
      <c r="Z188" s="5">
        <f t="shared" si="97"/>
        <v>-18.275163178996426</v>
      </c>
      <c r="AA188" s="5">
        <f t="shared" si="77"/>
        <v>-25.829213994297923</v>
      </c>
      <c r="AB188">
        <f t="shared" si="71"/>
        <v>0</v>
      </c>
    </row>
    <row r="189" spans="1:28" x14ac:dyDescent="0.2">
      <c r="A189">
        <f t="shared" si="78"/>
        <v>1.5700000000000012</v>
      </c>
      <c r="B189" s="5">
        <f t="shared" si="81"/>
        <v>0</v>
      </c>
      <c r="C189" s="5">
        <f t="shared" si="82"/>
        <v>165.89613419691921</v>
      </c>
      <c r="D189" s="5">
        <f t="shared" si="83"/>
        <v>77.966205668046157</v>
      </c>
      <c r="E189" s="2">
        <f t="shared" si="79"/>
        <v>165.89613419691921</v>
      </c>
      <c r="F189" s="2">
        <f t="shared" si="80"/>
        <v>0</v>
      </c>
      <c r="G189" s="3">
        <f t="shared" si="84"/>
        <v>0</v>
      </c>
      <c r="H189" s="3">
        <f t="shared" si="85"/>
        <v>83.61867937249589</v>
      </c>
      <c r="I189" s="3">
        <f t="shared" si="86"/>
        <v>26.690888679874774</v>
      </c>
      <c r="J189" s="2">
        <f t="shared" si="72"/>
        <v>87.77520765296849</v>
      </c>
      <c r="K189" s="2">
        <f t="shared" si="87"/>
        <v>87.77520765296849</v>
      </c>
      <c r="L189" s="2">
        <f t="shared" si="73"/>
        <v>59.833134051103265</v>
      </c>
      <c r="M189" s="5">
        <f t="shared" si="74"/>
        <v>0.37154959185421199</v>
      </c>
      <c r="N189" s="4">
        <f t="shared" si="75"/>
        <v>0.34984010806985433</v>
      </c>
      <c r="O189" s="4">
        <f t="shared" si="76"/>
        <v>0.2800367136135804</v>
      </c>
      <c r="P189" s="4">
        <f t="shared" si="88"/>
        <v>0</v>
      </c>
      <c r="Q189" s="4">
        <f t="shared" si="89"/>
        <v>0</v>
      </c>
      <c r="R189" s="5">
        <f t="shared" si="90"/>
        <v>0</v>
      </c>
      <c r="S189" s="5">
        <f t="shared" si="91"/>
        <v>-14.638639433732893</v>
      </c>
      <c r="T189" s="5">
        <f t="shared" si="92"/>
        <v>-4.6726197840324417</v>
      </c>
      <c r="U189" s="6">
        <f t="shared" si="93"/>
        <v>2372.5311915547704</v>
      </c>
      <c r="V189" s="5">
        <f t="shared" si="94"/>
        <v>0</v>
      </c>
      <c r="W189" s="5">
        <f t="shared" si="95"/>
        <v>-3.5217508428852522</v>
      </c>
      <c r="X189" s="5">
        <f t="shared" si="96"/>
        <v>11.033134119025545</v>
      </c>
      <c r="Y189" s="5">
        <f t="shared" si="97"/>
        <v>0</v>
      </c>
      <c r="Z189" s="5">
        <f t="shared" si="97"/>
        <v>-18.160390276618145</v>
      </c>
      <c r="AA189" s="5">
        <f t="shared" si="77"/>
        <v>-25.813485665006894</v>
      </c>
      <c r="AB189">
        <f t="shared" si="71"/>
        <v>0</v>
      </c>
    </row>
    <row r="190" spans="1:28" x14ac:dyDescent="0.2">
      <c r="A190">
        <f t="shared" si="78"/>
        <v>1.5800000000000012</v>
      </c>
      <c r="B190" s="5">
        <f t="shared" si="81"/>
        <v>0</v>
      </c>
      <c r="C190" s="5">
        <f t="shared" si="82"/>
        <v>166.73141297113031</v>
      </c>
      <c r="D190" s="5">
        <f t="shared" si="83"/>
        <v>78.231823880561649</v>
      </c>
      <c r="E190" s="2">
        <f t="shared" si="79"/>
        <v>166.73141297113031</v>
      </c>
      <c r="F190" s="2">
        <f t="shared" si="80"/>
        <v>0</v>
      </c>
      <c r="G190" s="3">
        <f t="shared" si="84"/>
        <v>0</v>
      </c>
      <c r="H190" s="3">
        <f t="shared" si="85"/>
        <v>83.437075469729706</v>
      </c>
      <c r="I190" s="3">
        <f t="shared" si="86"/>
        <v>26.432753823224704</v>
      </c>
      <c r="J190" s="2">
        <f t="shared" si="72"/>
        <v>87.523916946287159</v>
      </c>
      <c r="K190" s="2">
        <f t="shared" si="87"/>
        <v>87.523916946287159</v>
      </c>
      <c r="L190" s="2">
        <f t="shared" si="73"/>
        <v>59.661838409193699</v>
      </c>
      <c r="M190" s="5">
        <f t="shared" si="74"/>
        <v>0.3715418644344895</v>
      </c>
      <c r="N190" s="4">
        <f t="shared" si="75"/>
        <v>0.35080621717605576</v>
      </c>
      <c r="O190" s="4">
        <f t="shared" si="76"/>
        <v>0.28035842646784892</v>
      </c>
      <c r="P190" s="4">
        <f t="shared" si="88"/>
        <v>0</v>
      </c>
      <c r="Q190" s="4">
        <f t="shared" si="89"/>
        <v>0</v>
      </c>
      <c r="R190" s="5">
        <f t="shared" si="90"/>
        <v>0</v>
      </c>
      <c r="S190" s="5">
        <f t="shared" si="91"/>
        <v>-14.564726379282009</v>
      </c>
      <c r="T190" s="5">
        <f t="shared" si="92"/>
        <v>-4.6140858211869844</v>
      </c>
      <c r="U190" s="6">
        <f t="shared" si="93"/>
        <v>2371.7404796168967</v>
      </c>
      <c r="V190" s="5">
        <f t="shared" si="94"/>
        <v>0</v>
      </c>
      <c r="W190" s="5">
        <f t="shared" si="95"/>
        <v>-3.4817014292172277</v>
      </c>
      <c r="X190" s="5">
        <f t="shared" si="96"/>
        <v>10.990265594552541</v>
      </c>
      <c r="Y190" s="5">
        <f t="shared" si="97"/>
        <v>0</v>
      </c>
      <c r="Z190" s="5">
        <f t="shared" si="97"/>
        <v>-18.046427808499235</v>
      </c>
      <c r="AA190" s="5">
        <f t="shared" si="77"/>
        <v>-25.797820226634443</v>
      </c>
      <c r="AB190">
        <f t="shared" si="71"/>
        <v>0</v>
      </c>
    </row>
    <row r="191" spans="1:28" x14ac:dyDescent="0.2">
      <c r="A191">
        <f t="shared" si="78"/>
        <v>1.5900000000000012</v>
      </c>
      <c r="B191" s="5">
        <f t="shared" si="81"/>
        <v>0</v>
      </c>
      <c r="C191" s="5">
        <f t="shared" si="82"/>
        <v>167.56488140443719</v>
      </c>
      <c r="D191" s="5">
        <f t="shared" si="83"/>
        <v>78.494861527782575</v>
      </c>
      <c r="E191" s="2">
        <f t="shared" si="79"/>
        <v>167.56488140443719</v>
      </c>
      <c r="F191" s="2">
        <f t="shared" si="80"/>
        <v>0</v>
      </c>
      <c r="G191" s="3">
        <f t="shared" si="84"/>
        <v>0</v>
      </c>
      <c r="H191" s="3">
        <f t="shared" si="85"/>
        <v>83.256611191644708</v>
      </c>
      <c r="I191" s="3">
        <f t="shared" si="86"/>
        <v>26.174775620958361</v>
      </c>
      <c r="J191" s="2">
        <f t="shared" si="72"/>
        <v>87.27417823115961</v>
      </c>
      <c r="K191" s="2">
        <f t="shared" si="87"/>
        <v>87.27417823115961</v>
      </c>
      <c r="L191" s="2">
        <f t="shared" si="73"/>
        <v>59.491600702903618</v>
      </c>
      <c r="M191" s="5">
        <f t="shared" si="74"/>
        <v>0.37153417897406749</v>
      </c>
      <c r="N191" s="4">
        <f t="shared" si="75"/>
        <v>0.35177184288959629</v>
      </c>
      <c r="O191" s="4">
        <f t="shared" si="76"/>
        <v>0.28067894596248727</v>
      </c>
      <c r="P191" s="4">
        <f t="shared" si="88"/>
        <v>0</v>
      </c>
      <c r="Q191" s="4">
        <f t="shared" si="89"/>
        <v>0</v>
      </c>
      <c r="R191" s="5">
        <f t="shared" si="90"/>
        <v>0</v>
      </c>
      <c r="S191" s="5">
        <f t="shared" si="91"/>
        <v>-14.491456109261748</v>
      </c>
      <c r="T191" s="5">
        <f t="shared" si="92"/>
        <v>-4.555921825928924</v>
      </c>
      <c r="U191" s="6">
        <f t="shared" si="93"/>
        <v>2370.9500312057457</v>
      </c>
      <c r="V191" s="5">
        <f t="shared" si="94"/>
        <v>0</v>
      </c>
      <c r="W191" s="5">
        <f t="shared" si="95"/>
        <v>-3.4418134544721806</v>
      </c>
      <c r="X191" s="5">
        <f t="shared" si="96"/>
        <v>10.94770510062046</v>
      </c>
      <c r="Y191" s="5">
        <f t="shared" si="97"/>
        <v>0</v>
      </c>
      <c r="Z191" s="5">
        <f t="shared" si="97"/>
        <v>-17.93326956373393</v>
      </c>
      <c r="AA191" s="5">
        <f t="shared" si="77"/>
        <v>-25.782216725308462</v>
      </c>
      <c r="AB191">
        <f t="shared" si="71"/>
        <v>0</v>
      </c>
    </row>
    <row r="192" spans="1:28" x14ac:dyDescent="0.2">
      <c r="A192">
        <f t="shared" si="78"/>
        <v>1.6000000000000012</v>
      </c>
      <c r="B192" s="5">
        <f t="shared" si="81"/>
        <v>0</v>
      </c>
      <c r="C192" s="5">
        <f t="shared" si="82"/>
        <v>168.39655085287544</v>
      </c>
      <c r="D192" s="5">
        <f t="shared" si="83"/>
        <v>78.755320173155894</v>
      </c>
      <c r="E192" s="2">
        <f t="shared" si="79"/>
        <v>168.39655085287544</v>
      </c>
      <c r="F192" s="2">
        <f t="shared" si="80"/>
        <v>0</v>
      </c>
      <c r="G192" s="3">
        <f t="shared" si="84"/>
        <v>0</v>
      </c>
      <c r="H192" s="3">
        <f t="shared" si="85"/>
        <v>83.077278496007366</v>
      </c>
      <c r="I192" s="3">
        <f t="shared" si="86"/>
        <v>25.916953453705275</v>
      </c>
      <c r="J192" s="2">
        <f t="shared" si="72"/>
        <v>87.025988524260356</v>
      </c>
      <c r="K192" s="2">
        <f t="shared" si="87"/>
        <v>87.025988524260356</v>
      </c>
      <c r="L192" s="2">
        <f t="shared" si="73"/>
        <v>59.322418898609648</v>
      </c>
      <c r="M192" s="5">
        <f t="shared" si="74"/>
        <v>0.37152653478792202</v>
      </c>
      <c r="N192" s="4">
        <f t="shared" si="75"/>
        <v>0.35273693806266809</v>
      </c>
      <c r="O192" s="4">
        <f t="shared" si="76"/>
        <v>0.28099826303073122</v>
      </c>
      <c r="P192" s="4">
        <f t="shared" si="88"/>
        <v>0</v>
      </c>
      <c r="Q192" s="4">
        <f t="shared" si="89"/>
        <v>0</v>
      </c>
      <c r="R192" s="5">
        <f t="shared" si="90"/>
        <v>0</v>
      </c>
      <c r="S192" s="5">
        <f t="shared" si="91"/>
        <v>-14.418823264141842</v>
      </c>
      <c r="T192" s="5">
        <f t="shared" si="92"/>
        <v>-4.498124856267725</v>
      </c>
      <c r="U192" s="6">
        <f t="shared" si="93"/>
        <v>2370.1598462334887</v>
      </c>
      <c r="V192" s="5">
        <f t="shared" si="94"/>
        <v>0</v>
      </c>
      <c r="W192" s="5">
        <f t="shared" si="95"/>
        <v>-3.4020861315547646</v>
      </c>
      <c r="X192" s="5">
        <f t="shared" si="96"/>
        <v>10.905450655048801</v>
      </c>
      <c r="Y192" s="5">
        <f t="shared" si="97"/>
        <v>0</v>
      </c>
      <c r="Z192" s="5">
        <f t="shared" si="97"/>
        <v>-17.820909395696606</v>
      </c>
      <c r="AA192" s="5">
        <f t="shared" si="77"/>
        <v>-25.766674201218922</v>
      </c>
      <c r="AB192">
        <f t="shared" si="71"/>
        <v>0</v>
      </c>
    </row>
    <row r="193" spans="1:28" x14ac:dyDescent="0.2">
      <c r="A193">
        <f t="shared" si="78"/>
        <v>1.6100000000000012</v>
      </c>
      <c r="B193" s="5">
        <f t="shared" si="81"/>
        <v>0</v>
      </c>
      <c r="C193" s="5">
        <f t="shared" si="82"/>
        <v>169.22643259236571</v>
      </c>
      <c r="D193" s="5">
        <f t="shared" si="83"/>
        <v>79.013201373982881</v>
      </c>
      <c r="E193" s="2">
        <f t="shared" si="79"/>
        <v>169.22643259236571</v>
      </c>
      <c r="F193" s="2">
        <f t="shared" si="80"/>
        <v>0</v>
      </c>
      <c r="G193" s="3">
        <f t="shared" si="84"/>
        <v>0</v>
      </c>
      <c r="H193" s="3">
        <f t="shared" si="85"/>
        <v>82.899069402050401</v>
      </c>
      <c r="I193" s="3">
        <f t="shared" si="86"/>
        <v>25.659286711693085</v>
      </c>
      <c r="J193" s="2">
        <f t="shared" si="72"/>
        <v>86.779344905794474</v>
      </c>
      <c r="K193" s="2">
        <f t="shared" si="87"/>
        <v>86.779344905794474</v>
      </c>
      <c r="L193" s="2">
        <f t="shared" si="73"/>
        <v>59.154291005994864</v>
      </c>
      <c r="M193" s="5">
        <f t="shared" si="74"/>
        <v>0.37151893119166662</v>
      </c>
      <c r="N193" s="4">
        <f t="shared" si="75"/>
        <v>0.3537014549402196</v>
      </c>
      <c r="O193" s="4">
        <f t="shared" si="76"/>
        <v>0.2813163685574811</v>
      </c>
      <c r="P193" s="4">
        <f t="shared" si="88"/>
        <v>0</v>
      </c>
      <c r="Q193" s="4">
        <f t="shared" si="89"/>
        <v>0</v>
      </c>
      <c r="R193" s="5">
        <f t="shared" si="90"/>
        <v>0</v>
      </c>
      <c r="S193" s="5">
        <f t="shared" si="91"/>
        <v>-14.346822548177407</v>
      </c>
      <c r="T193" s="5">
        <f t="shared" si="92"/>
        <v>-4.4406919863006573</v>
      </c>
      <c r="U193" s="6">
        <f t="shared" si="93"/>
        <v>2369.3699246123283</v>
      </c>
      <c r="V193" s="5">
        <f t="shared" si="94"/>
        <v>0</v>
      </c>
      <c r="W193" s="5">
        <f t="shared" si="95"/>
        <v>-3.3625186729015595</v>
      </c>
      <c r="X193" s="5">
        <f t="shared" si="96"/>
        <v>10.863500297673081</v>
      </c>
      <c r="Y193" s="5">
        <f t="shared" si="97"/>
        <v>0</v>
      </c>
      <c r="Z193" s="5">
        <f t="shared" si="97"/>
        <v>-17.709341221078965</v>
      </c>
      <c r="AA193" s="5">
        <f t="shared" si="77"/>
        <v>-25.751191688627575</v>
      </c>
      <c r="AB193">
        <f t="shared" si="71"/>
        <v>0</v>
      </c>
    </row>
    <row r="194" spans="1:28" x14ac:dyDescent="0.2">
      <c r="A194">
        <f t="shared" si="78"/>
        <v>1.6200000000000012</v>
      </c>
      <c r="B194" s="5">
        <f t="shared" si="81"/>
        <v>0</v>
      </c>
      <c r="C194" s="5">
        <f t="shared" si="82"/>
        <v>170.05453781932513</v>
      </c>
      <c r="D194" s="5">
        <f t="shared" si="83"/>
        <v>79.26850668151539</v>
      </c>
      <c r="E194" s="2">
        <f t="shared" si="79"/>
        <v>170.05453781932513</v>
      </c>
      <c r="F194" s="2">
        <f t="shared" si="80"/>
        <v>0</v>
      </c>
      <c r="G194" s="3">
        <f t="shared" si="84"/>
        <v>0</v>
      </c>
      <c r="H194" s="3">
        <f t="shared" si="85"/>
        <v>82.721975989839606</v>
      </c>
      <c r="I194" s="3">
        <f t="shared" si="86"/>
        <v>25.401774794806808</v>
      </c>
      <c r="J194" s="2">
        <f t="shared" si="72"/>
        <v>86.534244518512338</v>
      </c>
      <c r="K194" s="2">
        <f t="shared" si="87"/>
        <v>86.534244518512338</v>
      </c>
      <c r="L194" s="2">
        <f t="shared" si="73"/>
        <v>58.987215077377186</v>
      </c>
      <c r="M194" s="5">
        <f t="shared" si="74"/>
        <v>0.37151136750152258</v>
      </c>
      <c r="N194" s="4">
        <f t="shared" si="75"/>
        <v>0.35466534515994913</v>
      </c>
      <c r="O194" s="4">
        <f t="shared" si="76"/>
        <v>0.28163325338025241</v>
      </c>
      <c r="P194" s="4">
        <f t="shared" si="88"/>
        <v>0</v>
      </c>
      <c r="Q194" s="4">
        <f t="shared" si="89"/>
        <v>0</v>
      </c>
      <c r="R194" s="5">
        <f t="shared" si="90"/>
        <v>0</v>
      </c>
      <c r="S194" s="5">
        <f t="shared" si="91"/>
        <v>-14.275448728533906</v>
      </c>
      <c r="T194" s="5">
        <f t="shared" si="92"/>
        <v>-4.3836203059458922</v>
      </c>
      <c r="U194" s="6">
        <f t="shared" si="93"/>
        <v>2368.5802662544957</v>
      </c>
      <c r="V194" s="5">
        <f t="shared" si="94"/>
        <v>0</v>
      </c>
      <c r="W194" s="5">
        <f t="shared" si="95"/>
        <v>-3.3231102904064422</v>
      </c>
      <c r="X194" s="5">
        <f t="shared" si="96"/>
        <v>10.821852090066972</v>
      </c>
      <c r="Y194" s="5">
        <f t="shared" si="97"/>
        <v>0</v>
      </c>
      <c r="Z194" s="5">
        <f t="shared" si="97"/>
        <v>-17.59855901894035</v>
      </c>
      <c r="AA194" s="5">
        <f t="shared" si="77"/>
        <v>-25.73576821587892</v>
      </c>
      <c r="AB194">
        <f t="shared" si="71"/>
        <v>0</v>
      </c>
    </row>
    <row r="195" spans="1:28" x14ac:dyDescent="0.2">
      <c r="A195">
        <f t="shared" si="78"/>
        <v>1.6300000000000012</v>
      </c>
      <c r="B195" s="5">
        <f t="shared" si="81"/>
        <v>0</v>
      </c>
      <c r="C195" s="5">
        <f t="shared" si="82"/>
        <v>170.88087765127258</v>
      </c>
      <c r="D195" s="5">
        <f t="shared" si="83"/>
        <v>79.521237641052664</v>
      </c>
      <c r="E195" s="2">
        <f t="shared" si="79"/>
        <v>170.88087765127258</v>
      </c>
      <c r="F195" s="2">
        <f t="shared" si="80"/>
        <v>0</v>
      </c>
      <c r="G195" s="3">
        <f t="shared" si="84"/>
        <v>0</v>
      </c>
      <c r="H195" s="3">
        <f t="shared" si="85"/>
        <v>82.545990399650208</v>
      </c>
      <c r="I195" s="3">
        <f t="shared" si="86"/>
        <v>25.144417112648018</v>
      </c>
      <c r="J195" s="2">
        <f t="shared" si="72"/>
        <v>86.29068456672465</v>
      </c>
      <c r="K195" s="2">
        <f t="shared" si="87"/>
        <v>86.29068456672465</v>
      </c>
      <c r="L195" s="2">
        <f t="shared" si="73"/>
        <v>58.821189207037932</v>
      </c>
      <c r="M195" s="5">
        <f t="shared" si="74"/>
        <v>0.37150384303429052</v>
      </c>
      <c r="N195" s="4">
        <f t="shared" si="75"/>
        <v>0.3556285597525039</v>
      </c>
      <c r="O195" s="4">
        <f t="shared" si="76"/>
        <v>0.28194890829015046</v>
      </c>
      <c r="P195" s="4">
        <f t="shared" si="88"/>
        <v>0</v>
      </c>
      <c r="Q195" s="4">
        <f t="shared" si="89"/>
        <v>0</v>
      </c>
      <c r="R195" s="5">
        <f t="shared" si="90"/>
        <v>0</v>
      </c>
      <c r="S195" s="5">
        <f t="shared" si="91"/>
        <v>-14.204696634424144</v>
      </c>
      <c r="T195" s="5">
        <f t="shared" si="92"/>
        <v>-4.3269069206794768</v>
      </c>
      <c r="U195" s="6">
        <f t="shared" si="93"/>
        <v>2367.7908710722504</v>
      </c>
      <c r="V195" s="5">
        <f t="shared" si="94"/>
        <v>0</v>
      </c>
      <c r="W195" s="5">
        <f t="shared" si="95"/>
        <v>-3.2838601953468078</v>
      </c>
      <c r="X195" s="5">
        <f t="shared" si="96"/>
        <v>10.780504115266965</v>
      </c>
      <c r="Y195" s="5">
        <f t="shared" si="97"/>
        <v>0</v>
      </c>
      <c r="Z195" s="5">
        <f t="shared" si="97"/>
        <v>-17.48855682977095</v>
      </c>
      <c r="AA195" s="5">
        <f t="shared" si="77"/>
        <v>-25.720402805412512</v>
      </c>
      <c r="AB195">
        <f t="shared" si="71"/>
        <v>0</v>
      </c>
    </row>
    <row r="196" spans="1:28" x14ac:dyDescent="0.2">
      <c r="A196">
        <f t="shared" si="78"/>
        <v>1.6400000000000012</v>
      </c>
      <c r="B196" s="5">
        <f t="shared" si="81"/>
        <v>0</v>
      </c>
      <c r="C196" s="5">
        <f t="shared" si="82"/>
        <v>171.70546312742758</v>
      </c>
      <c r="D196" s="5">
        <f t="shared" si="83"/>
        <v>79.771395792038874</v>
      </c>
      <c r="E196" s="2">
        <f t="shared" si="79"/>
        <v>171.70546312742758</v>
      </c>
      <c r="F196" s="2">
        <f t="shared" si="80"/>
        <v>0</v>
      </c>
      <c r="G196" s="3">
        <f t="shared" si="84"/>
        <v>0</v>
      </c>
      <c r="H196" s="3">
        <f t="shared" si="85"/>
        <v>82.371104831352497</v>
      </c>
      <c r="I196" s="3">
        <f t="shared" si="86"/>
        <v>24.887213084593892</v>
      </c>
      <c r="J196" s="2">
        <f t="shared" si="72"/>
        <v>86.048662315318097</v>
      </c>
      <c r="K196" s="2">
        <f t="shared" si="87"/>
        <v>86.048662315318097</v>
      </c>
      <c r="L196" s="2">
        <f t="shared" si="73"/>
        <v>58.656211530550848</v>
      </c>
      <c r="M196" s="5">
        <f t="shared" si="74"/>
        <v>0.37149635710732298</v>
      </c>
      <c r="N196" s="4">
        <f t="shared" si="75"/>
        <v>0.35659104914189127</v>
      </c>
      <c r="O196" s="4">
        <f t="shared" si="76"/>
        <v>0.28226332403287124</v>
      </c>
      <c r="P196" s="4">
        <f t="shared" si="88"/>
        <v>0</v>
      </c>
      <c r="Q196" s="4">
        <f t="shared" si="89"/>
        <v>0</v>
      </c>
      <c r="R196" s="5">
        <f t="shared" si="90"/>
        <v>0</v>
      </c>
      <c r="S196" s="5">
        <f t="shared" si="91"/>
        <v>-14.134561156257067</v>
      </c>
      <c r="T196" s="5">
        <f t="shared" si="92"/>
        <v>-4.2705489512761892</v>
      </c>
      <c r="U196" s="6">
        <f t="shared" si="93"/>
        <v>2367.0017389778823</v>
      </c>
      <c r="V196" s="5">
        <f t="shared" si="94"/>
        <v>0</v>
      </c>
      <c r="W196" s="5">
        <f t="shared" si="95"/>
        <v>-3.2447675983107191</v>
      </c>
      <c r="X196" s="5">
        <f t="shared" si="96"/>
        <v>10.739454477499585</v>
      </c>
      <c r="Y196" s="5">
        <f t="shared" si="97"/>
        <v>0</v>
      </c>
      <c r="Z196" s="5">
        <f t="shared" si="97"/>
        <v>-17.379328754567787</v>
      </c>
      <c r="AA196" s="5">
        <f t="shared" si="77"/>
        <v>-25.705094473776605</v>
      </c>
      <c r="AB196">
        <f t="shared" si="71"/>
        <v>0</v>
      </c>
    </row>
    <row r="197" spans="1:28" x14ac:dyDescent="0.2">
      <c r="A197">
        <f t="shared" si="78"/>
        <v>1.6500000000000012</v>
      </c>
      <c r="B197" s="5">
        <f t="shared" si="81"/>
        <v>0</v>
      </c>
      <c r="C197" s="5">
        <f t="shared" si="82"/>
        <v>172.52830520930337</v>
      </c>
      <c r="D197" s="5">
        <f t="shared" si="83"/>
        <v>80.018982668161129</v>
      </c>
      <c r="E197" s="2">
        <f t="shared" si="79"/>
        <v>172.52830520930337</v>
      </c>
      <c r="F197" s="2">
        <f t="shared" si="80"/>
        <v>0</v>
      </c>
      <c r="G197" s="3">
        <f t="shared" si="84"/>
        <v>0</v>
      </c>
      <c r="H197" s="3">
        <f t="shared" si="85"/>
        <v>82.197311543806819</v>
      </c>
      <c r="I197" s="3">
        <f t="shared" si="86"/>
        <v>24.630162139856125</v>
      </c>
      <c r="J197" s="2">
        <f t="shared" si="72"/>
        <v>85.80817508877135</v>
      </c>
      <c r="K197" s="2">
        <f t="shared" si="87"/>
        <v>85.80817508877135</v>
      </c>
      <c r="L197" s="2">
        <f t="shared" si="73"/>
        <v>58.492280224111347</v>
      </c>
      <c r="M197" s="5">
        <f t="shared" si="74"/>
        <v>0.3714889090384984</v>
      </c>
      <c r="N197" s="4">
        <f t="shared" si="75"/>
        <v>0.35755276314610446</v>
      </c>
      <c r="O197" s="4">
        <f t="shared" si="76"/>
        <v>0.28257649130972656</v>
      </c>
      <c r="P197" s="4">
        <f t="shared" si="88"/>
        <v>0</v>
      </c>
      <c r="Q197" s="4">
        <f t="shared" si="89"/>
        <v>0</v>
      </c>
      <c r="R197" s="5">
        <f t="shared" si="90"/>
        <v>0</v>
      </c>
      <c r="S197" s="5">
        <f t="shared" si="91"/>
        <v>-14.065037244798207</v>
      </c>
      <c r="T197" s="5">
        <f t="shared" si="92"/>
        <v>-4.2145435335542496</v>
      </c>
      <c r="U197" s="6">
        <f t="shared" si="93"/>
        <v>2366.2128698837096</v>
      </c>
      <c r="V197" s="5">
        <f t="shared" si="94"/>
        <v>0</v>
      </c>
      <c r="W197" s="5">
        <f t="shared" si="95"/>
        <v>-3.2058317091249613</v>
      </c>
      <c r="X197" s="5">
        <f t="shared" si="96"/>
        <v>10.698701301911054</v>
      </c>
      <c r="Y197" s="5">
        <f t="shared" si="97"/>
        <v>0</v>
      </c>
      <c r="Z197" s="5">
        <f t="shared" si="97"/>
        <v>-17.27086895392317</v>
      </c>
      <c r="AA197" s="5">
        <f t="shared" si="77"/>
        <v>-25.689842231643194</v>
      </c>
      <c r="AB197">
        <f t="shared" ref="AB197:AB260" si="98">IF(($D197-height)*($D198-height)&lt;0,1,0)</f>
        <v>0</v>
      </c>
    </row>
    <row r="198" spans="1:28" x14ac:dyDescent="0.2">
      <c r="A198">
        <f t="shared" si="78"/>
        <v>1.6600000000000013</v>
      </c>
      <c r="B198" s="5">
        <f t="shared" si="81"/>
        <v>0</v>
      </c>
      <c r="C198" s="5">
        <f t="shared" si="82"/>
        <v>173.34941478129372</v>
      </c>
      <c r="D198" s="5">
        <f t="shared" si="83"/>
        <v>80.263999797448108</v>
      </c>
      <c r="E198" s="2">
        <f t="shared" si="79"/>
        <v>173.34941478129372</v>
      </c>
      <c r="F198" s="2">
        <f t="shared" si="80"/>
        <v>0</v>
      </c>
      <c r="G198" s="3">
        <f t="shared" si="84"/>
        <v>0</v>
      </c>
      <c r="H198" s="3">
        <f t="shared" si="85"/>
        <v>82.024602854267584</v>
      </c>
      <c r="I198" s="3">
        <f t="shared" si="86"/>
        <v>24.373263717539693</v>
      </c>
      <c r="J198" s="2">
        <f t="shared" si="72"/>
        <v>85.569220270171087</v>
      </c>
      <c r="K198" s="2">
        <f t="shared" si="87"/>
        <v>85.569220270171087</v>
      </c>
      <c r="L198" s="2">
        <f t="shared" si="73"/>
        <v>58.329393503865766</v>
      </c>
      <c r="M198" s="5">
        <f t="shared" si="74"/>
        <v>0.37148149814619502</v>
      </c>
      <c r="N198" s="4">
        <f t="shared" si="75"/>
        <v>0.35851365097797</v>
      </c>
      <c r="O198" s="4">
        <f t="shared" si="76"/>
        <v>0.28288840077869504</v>
      </c>
      <c r="P198" s="4">
        <f t="shared" si="88"/>
        <v>0</v>
      </c>
      <c r="Q198" s="4">
        <f t="shared" si="89"/>
        <v>0</v>
      </c>
      <c r="R198" s="5">
        <f t="shared" si="90"/>
        <v>0</v>
      </c>
      <c r="S198" s="5">
        <f t="shared" si="91"/>
        <v>-13.996119910341374</v>
      </c>
      <c r="T198" s="5">
        <f t="shared" si="92"/>
        <v>-4.1588878181238265</v>
      </c>
      <c r="U198" s="6">
        <f t="shared" si="93"/>
        <v>2365.4242637020807</v>
      </c>
      <c r="V198" s="5">
        <f t="shared" si="94"/>
        <v>0</v>
      </c>
      <c r="W198" s="5">
        <f t="shared" si="95"/>
        <v>-3.1670517367840438</v>
      </c>
      <c r="X198" s="5">
        <f t="shared" si="96"/>
        <v>10.658242734299359</v>
      </c>
      <c r="Y198" s="5">
        <f t="shared" si="97"/>
        <v>0</v>
      </c>
      <c r="Z198" s="5">
        <f t="shared" si="97"/>
        <v>-17.163171647125417</v>
      </c>
      <c r="AA198" s="5">
        <f t="shared" si="77"/>
        <v>-25.674645083824466</v>
      </c>
      <c r="AB198">
        <f t="shared" si="98"/>
        <v>0</v>
      </c>
    </row>
    <row r="199" spans="1:28" x14ac:dyDescent="0.2">
      <c r="A199">
        <f t="shared" si="78"/>
        <v>1.6700000000000013</v>
      </c>
      <c r="B199" s="5">
        <f t="shared" si="81"/>
        <v>0</v>
      </c>
      <c r="C199" s="5">
        <f t="shared" si="82"/>
        <v>174.16880265125403</v>
      </c>
      <c r="D199" s="5">
        <f t="shared" si="83"/>
        <v>80.506448702369312</v>
      </c>
      <c r="E199" s="2">
        <f t="shared" si="79"/>
        <v>174.16880265125403</v>
      </c>
      <c r="F199" s="2">
        <f t="shared" si="80"/>
        <v>0</v>
      </c>
      <c r="G199" s="3">
        <f t="shared" si="84"/>
        <v>0</v>
      </c>
      <c r="H199" s="3">
        <f t="shared" si="85"/>
        <v>81.852971137796331</v>
      </c>
      <c r="I199" s="3">
        <f t="shared" si="86"/>
        <v>24.11651726670145</v>
      </c>
      <c r="J199" s="2">
        <f t="shared" si="72"/>
        <v>85.33179530022808</v>
      </c>
      <c r="K199" s="2">
        <f t="shared" si="87"/>
        <v>85.33179530022808</v>
      </c>
      <c r="L199" s="2">
        <f t="shared" si="73"/>
        <v>58.167549625240682</v>
      </c>
      <c r="M199" s="5">
        <f t="shared" si="74"/>
        <v>0.37147412374926736</v>
      </c>
      <c r="N199" s="4">
        <f t="shared" si="75"/>
        <v>0.35947366124622215</v>
      </c>
      <c r="O199" s="4">
        <f t="shared" si="76"/>
        <v>0.28319904305549903</v>
      </c>
      <c r="P199" s="4">
        <f t="shared" si="88"/>
        <v>0</v>
      </c>
      <c r="Q199" s="4">
        <f t="shared" si="89"/>
        <v>0</v>
      </c>
      <c r="R199" s="5">
        <f t="shared" si="90"/>
        <v>0</v>
      </c>
      <c r="S199" s="5">
        <f t="shared" si="91"/>
        <v>-13.927804221891659</v>
      </c>
      <c r="T199" s="5">
        <f t="shared" si="92"/>
        <v>-4.1035789701393908</v>
      </c>
      <c r="U199" s="6">
        <f t="shared" si="93"/>
        <v>2364.6359203453721</v>
      </c>
      <c r="V199" s="5">
        <f t="shared" si="94"/>
        <v>0</v>
      </c>
      <c r="W199" s="5">
        <f t="shared" si="95"/>
        <v>-3.1284268893801719</v>
      </c>
      <c r="X199" s="5">
        <f t="shared" si="96"/>
        <v>10.618076940848658</v>
      </c>
      <c r="Y199" s="5">
        <f t="shared" si="97"/>
        <v>0</v>
      </c>
      <c r="Z199" s="5">
        <f t="shared" si="97"/>
        <v>-17.056231111271831</v>
      </c>
      <c r="AA199" s="5">
        <f t="shared" si="77"/>
        <v>-25.659502029290731</v>
      </c>
      <c r="AB199">
        <f t="shared" si="98"/>
        <v>0</v>
      </c>
    </row>
    <row r="200" spans="1:28" x14ac:dyDescent="0.2">
      <c r="A200">
        <f t="shared" si="78"/>
        <v>1.6800000000000013</v>
      </c>
      <c r="B200" s="5">
        <f t="shared" si="81"/>
        <v>0</v>
      </c>
      <c r="C200" s="5">
        <f t="shared" si="82"/>
        <v>174.98647955107643</v>
      </c>
      <c r="D200" s="5">
        <f t="shared" si="83"/>
        <v>80.746330899934861</v>
      </c>
      <c r="E200" s="2">
        <f t="shared" si="79"/>
        <v>174.98647955107643</v>
      </c>
      <c r="F200" s="2">
        <f t="shared" si="80"/>
        <v>0</v>
      </c>
      <c r="G200" s="3">
        <f t="shared" si="84"/>
        <v>0</v>
      </c>
      <c r="H200" s="3">
        <f t="shared" si="85"/>
        <v>81.682408826683613</v>
      </c>
      <c r="I200" s="3">
        <f t="shared" si="86"/>
        <v>23.859922246408544</v>
      </c>
      <c r="J200" s="2">
        <f t="shared" si="72"/>
        <v>85.095897676293077</v>
      </c>
      <c r="K200" s="2">
        <f t="shared" si="87"/>
        <v>85.095897676293077</v>
      </c>
      <c r="L200" s="2">
        <f t="shared" si="73"/>
        <v>58.006746882272033</v>
      </c>
      <c r="M200" s="5">
        <f t="shared" si="74"/>
        <v>0.37146678516702208</v>
      </c>
      <c r="N200" s="4">
        <f t="shared" si="75"/>
        <v>0.3604327419568073</v>
      </c>
      <c r="O200" s="4">
        <f t="shared" si="76"/>
        <v>0.28350840871470689</v>
      </c>
      <c r="P200" s="4">
        <f t="shared" si="88"/>
        <v>0</v>
      </c>
      <c r="Q200" s="4">
        <f t="shared" si="89"/>
        <v>0</v>
      </c>
      <c r="R200" s="5">
        <f t="shared" si="90"/>
        <v>0</v>
      </c>
      <c r="S200" s="5">
        <f t="shared" si="91"/>
        <v>-13.860085306359233</v>
      </c>
      <c r="T200" s="5">
        <f t="shared" si="92"/>
        <v>-4.0486141690558126</v>
      </c>
      <c r="U200" s="6">
        <f t="shared" si="93"/>
        <v>2363.8478397259905</v>
      </c>
      <c r="V200" s="5">
        <f t="shared" si="94"/>
        <v>0</v>
      </c>
      <c r="W200" s="5">
        <f t="shared" si="95"/>
        <v>-3.0899563740341898</v>
      </c>
      <c r="X200" s="5">
        <f t="shared" si="96"/>
        <v>10.578202107865993</v>
      </c>
      <c r="Y200" s="5">
        <f t="shared" si="97"/>
        <v>0</v>
      </c>
      <c r="Z200" s="5">
        <f t="shared" si="97"/>
        <v>-16.950041680393422</v>
      </c>
      <c r="AA200" s="5">
        <f t="shared" si="77"/>
        <v>-25.644412061189819</v>
      </c>
      <c r="AB200">
        <f t="shared" si="98"/>
        <v>0</v>
      </c>
    </row>
    <row r="201" spans="1:28" x14ac:dyDescent="0.2">
      <c r="A201">
        <f t="shared" si="78"/>
        <v>1.6900000000000013</v>
      </c>
      <c r="B201" s="5">
        <f t="shared" si="81"/>
        <v>0</v>
      </c>
      <c r="C201" s="5">
        <f t="shared" si="82"/>
        <v>175.80245613725924</v>
      </c>
      <c r="D201" s="5">
        <f t="shared" si="83"/>
        <v>80.983647901795891</v>
      </c>
      <c r="E201" s="2">
        <f t="shared" si="79"/>
        <v>175.80245613725924</v>
      </c>
      <c r="F201" s="2">
        <f t="shared" si="80"/>
        <v>0</v>
      </c>
      <c r="G201" s="3">
        <f t="shared" si="84"/>
        <v>0</v>
      </c>
      <c r="H201" s="3">
        <f t="shared" si="85"/>
        <v>81.512908409879685</v>
      </c>
      <c r="I201" s="3">
        <f t="shared" si="86"/>
        <v>23.603478125796645</v>
      </c>
      <c r="J201" s="2">
        <f t="shared" si="72"/>
        <v>84.861524951372374</v>
      </c>
      <c r="K201" s="2">
        <f t="shared" si="87"/>
        <v>84.861524951372374</v>
      </c>
      <c r="L201" s="2">
        <f t="shared" si="73"/>
        <v>57.846983606934131</v>
      </c>
      <c r="M201" s="5">
        <f t="shared" si="74"/>
        <v>0.37145948171919652</v>
      </c>
      <c r="N201" s="4">
        <f t="shared" si="75"/>
        <v>0.36139084051442577</v>
      </c>
      <c r="O201" s="4">
        <f t="shared" si="76"/>
        <v>0.28381648829086131</v>
      </c>
      <c r="P201" s="4">
        <f t="shared" si="88"/>
        <v>0</v>
      </c>
      <c r="Q201" s="4">
        <f t="shared" si="89"/>
        <v>0</v>
      </c>
      <c r="R201" s="5">
        <f t="shared" si="90"/>
        <v>0</v>
      </c>
      <c r="S201" s="5">
        <f t="shared" si="91"/>
        <v>-13.792958347764021</v>
      </c>
      <c r="T201" s="5">
        <f t="shared" si="92"/>
        <v>-3.9939906083882653</v>
      </c>
      <c r="U201" s="6">
        <f t="shared" si="93"/>
        <v>2363.0600217563715</v>
      </c>
      <c r="V201" s="5">
        <f t="shared" si="94"/>
        <v>0</v>
      </c>
      <c r="W201" s="5">
        <f t="shared" si="95"/>
        <v>-3.0516393968275359</v>
      </c>
      <c r="X201" s="5">
        <f t="shared" si="96"/>
        <v>10.538616441520222</v>
      </c>
      <c r="Y201" s="5">
        <f t="shared" si="97"/>
        <v>0</v>
      </c>
      <c r="Z201" s="5">
        <f t="shared" si="97"/>
        <v>-16.844597744591557</v>
      </c>
      <c r="AA201" s="5">
        <f t="shared" si="77"/>
        <v>-25.629374166868043</v>
      </c>
      <c r="AB201">
        <f t="shared" si="98"/>
        <v>0</v>
      </c>
    </row>
    <row r="202" spans="1:28" x14ac:dyDescent="0.2">
      <c r="A202">
        <f t="shared" si="78"/>
        <v>1.7000000000000013</v>
      </c>
      <c r="B202" s="5">
        <f t="shared" si="81"/>
        <v>0</v>
      </c>
      <c r="C202" s="5">
        <f t="shared" si="82"/>
        <v>176.6167429914708</v>
      </c>
      <c r="D202" s="5">
        <f t="shared" si="83"/>
        <v>81.218401214345519</v>
      </c>
      <c r="E202" s="2">
        <f t="shared" si="79"/>
        <v>176.6167429914708</v>
      </c>
      <c r="F202" s="2">
        <f t="shared" si="80"/>
        <v>0</v>
      </c>
      <c r="G202" s="3">
        <f t="shared" si="84"/>
        <v>0</v>
      </c>
      <c r="H202" s="3">
        <f t="shared" si="85"/>
        <v>81.344462432433772</v>
      </c>
      <c r="I202" s="3">
        <f t="shared" si="86"/>
        <v>23.347184384127964</v>
      </c>
      <c r="J202" s="2">
        <f t="shared" si="72"/>
        <v>84.628674733142887</v>
      </c>
      <c r="K202" s="2">
        <f t="shared" si="87"/>
        <v>84.628674733142887</v>
      </c>
      <c r="L202" s="2">
        <f t="shared" si="73"/>
        <v>57.688258168468224</v>
      </c>
      <c r="M202" s="5">
        <f t="shared" si="74"/>
        <v>0.37145221272593687</v>
      </c>
      <c r="N202" s="4">
        <f t="shared" si="75"/>
        <v>0.36234790372431475</v>
      </c>
      <c r="O202" s="4">
        <f t="shared" si="76"/>
        <v>0.28412327227963424</v>
      </c>
      <c r="P202" s="4">
        <f t="shared" si="88"/>
        <v>0</v>
      </c>
      <c r="Q202" s="4">
        <f t="shared" si="89"/>
        <v>0</v>
      </c>
      <c r="R202" s="5">
        <f t="shared" si="90"/>
        <v>0</v>
      </c>
      <c r="S202" s="5">
        <f t="shared" si="91"/>
        <v>-13.726418586450809</v>
      </c>
      <c r="T202" s="5">
        <f t="shared" si="92"/>
        <v>-3.9397054954758501</v>
      </c>
      <c r="U202" s="6">
        <f t="shared" si="93"/>
        <v>2362.2724663489794</v>
      </c>
      <c r="V202" s="5">
        <f t="shared" si="94"/>
        <v>0</v>
      </c>
      <c r="W202" s="5">
        <f t="shared" si="95"/>
        <v>-3.013475162735237</v>
      </c>
      <c r="X202" s="5">
        <f t="shared" si="96"/>
        <v>10.499318167583166</v>
      </c>
      <c r="Y202" s="5">
        <f t="shared" si="97"/>
        <v>0</v>
      </c>
      <c r="Z202" s="5">
        <f t="shared" si="97"/>
        <v>-16.739893749186045</v>
      </c>
      <c r="AA202" s="5">
        <f t="shared" si="77"/>
        <v>-25.614387327892686</v>
      </c>
      <c r="AB202">
        <f t="shared" si="98"/>
        <v>0</v>
      </c>
    </row>
    <row r="203" spans="1:28" x14ac:dyDescent="0.2">
      <c r="A203">
        <f t="shared" si="78"/>
        <v>1.7100000000000013</v>
      </c>
      <c r="B203" s="5">
        <f t="shared" si="81"/>
        <v>0</v>
      </c>
      <c r="C203" s="5">
        <f t="shared" si="82"/>
        <v>177.42935062110769</v>
      </c>
      <c r="D203" s="5">
        <f t="shared" si="83"/>
        <v>81.450592338820414</v>
      </c>
      <c r="E203" s="2">
        <f t="shared" si="79"/>
        <v>177.42935062110769</v>
      </c>
      <c r="F203" s="2">
        <f t="shared" si="80"/>
        <v>0</v>
      </c>
      <c r="G203" s="3">
        <f t="shared" si="84"/>
        <v>0</v>
      </c>
      <c r="H203" s="3">
        <f t="shared" si="85"/>
        <v>81.177063494941919</v>
      </c>
      <c r="I203" s="3">
        <f t="shared" si="86"/>
        <v>23.091040510849037</v>
      </c>
      <c r="J203" s="2">
        <f t="shared" si="72"/>
        <v>84.397344682966803</v>
      </c>
      <c r="K203" s="2">
        <f t="shared" si="87"/>
        <v>84.397344682966803</v>
      </c>
      <c r="L203" s="2">
        <f t="shared" si="73"/>
        <v>57.530568972710839</v>
      </c>
      <c r="M203" s="5">
        <f t="shared" si="74"/>
        <v>0.37144497750777827</v>
      </c>
      <c r="N203" s="4">
        <f t="shared" si="75"/>
        <v>0.36330387779427742</v>
      </c>
      <c r="O203" s="4">
        <f t="shared" si="76"/>
        <v>0.28442875113900717</v>
      </c>
      <c r="P203" s="4">
        <f t="shared" si="88"/>
        <v>0</v>
      </c>
      <c r="Q203" s="4">
        <f t="shared" si="89"/>
        <v>0</v>
      </c>
      <c r="R203" s="5">
        <f t="shared" si="90"/>
        <v>0</v>
      </c>
      <c r="S203" s="5">
        <f t="shared" si="91"/>
        <v>-13.660461318314793</v>
      </c>
      <c r="T203" s="5">
        <f t="shared" si="92"/>
        <v>-3.8857560512489786</v>
      </c>
      <c r="U203" s="6">
        <f t="shared" si="93"/>
        <v>2361.4851734163085</v>
      </c>
      <c r="V203" s="5">
        <f t="shared" si="94"/>
        <v>0</v>
      </c>
      <c r="W203" s="5">
        <f t="shared" si="95"/>
        <v>-2.9754628755599284</v>
      </c>
      <c r="X203" s="5">
        <f t="shared" si="96"/>
        <v>10.460305531172859</v>
      </c>
      <c r="Y203" s="5">
        <f t="shared" si="97"/>
        <v>0</v>
      </c>
      <c r="Z203" s="5">
        <f t="shared" si="97"/>
        <v>-16.635924193874722</v>
      </c>
      <c r="AA203" s="5">
        <f t="shared" si="77"/>
        <v>-25.599450520076118</v>
      </c>
      <c r="AB203">
        <f t="shared" si="98"/>
        <v>0</v>
      </c>
    </row>
    <row r="204" spans="1:28" x14ac:dyDescent="0.2">
      <c r="A204">
        <f t="shared" si="78"/>
        <v>1.7200000000000013</v>
      </c>
      <c r="B204" s="5">
        <f t="shared" si="81"/>
        <v>0</v>
      </c>
      <c r="C204" s="5">
        <f t="shared" si="82"/>
        <v>178.24028945984742</v>
      </c>
      <c r="D204" s="5">
        <f t="shared" si="83"/>
        <v>81.680222771402896</v>
      </c>
      <c r="E204" s="2">
        <f t="shared" si="79"/>
        <v>178.24028945984742</v>
      </c>
      <c r="F204" s="2">
        <f t="shared" si="80"/>
        <v>0</v>
      </c>
      <c r="G204" s="3">
        <f t="shared" si="84"/>
        <v>0</v>
      </c>
      <c r="H204" s="3">
        <f t="shared" si="85"/>
        <v>81.010704253003169</v>
      </c>
      <c r="I204" s="3">
        <f t="shared" si="86"/>
        <v>22.835046005648277</v>
      </c>
      <c r="J204" s="2">
        <f t="shared" si="72"/>
        <v>84.167532514905176</v>
      </c>
      <c r="K204" s="2">
        <f t="shared" si="87"/>
        <v>84.167532514905176</v>
      </c>
      <c r="L204" s="2">
        <f t="shared" si="73"/>
        <v>57.373914461421386</v>
      </c>
      <c r="M204" s="5">
        <f t="shared" si="74"/>
        <v>0.3714377753856255</v>
      </c>
      <c r="N204" s="4">
        <f t="shared" si="75"/>
        <v>0.36425870833696478</v>
      </c>
      <c r="O204" s="4">
        <f t="shared" si="76"/>
        <v>0.28473291529047912</v>
      </c>
      <c r="P204" s="4">
        <f t="shared" si="88"/>
        <v>0</v>
      </c>
      <c r="Q204" s="4">
        <f t="shared" si="89"/>
        <v>0</v>
      </c>
      <c r="R204" s="5">
        <f t="shared" si="90"/>
        <v>0</v>
      </c>
      <c r="S204" s="5">
        <f t="shared" si="91"/>
        <v>-13.595081894037179</v>
      </c>
      <c r="T204" s="5">
        <f t="shared" si="92"/>
        <v>-3.8321395100004492</v>
      </c>
      <c r="U204" s="6">
        <f t="shared" si="93"/>
        <v>2360.6981428708814</v>
      </c>
      <c r="V204" s="5">
        <f t="shared" si="94"/>
        <v>0</v>
      </c>
      <c r="W204" s="5">
        <f t="shared" si="95"/>
        <v>-2.9376017378669737</v>
      </c>
      <c r="X204" s="5">
        <f t="shared" si="96"/>
        <v>10.421576796498925</v>
      </c>
      <c r="Y204" s="5">
        <f t="shared" si="97"/>
        <v>0</v>
      </c>
      <c r="Z204" s="5">
        <f t="shared" si="97"/>
        <v>-16.532683631904153</v>
      </c>
      <c r="AA204" s="5">
        <f t="shared" si="77"/>
        <v>-25.584562713501523</v>
      </c>
      <c r="AB204">
        <f t="shared" si="98"/>
        <v>0</v>
      </c>
    </row>
    <row r="205" spans="1:28" x14ac:dyDescent="0.2">
      <c r="A205">
        <f t="shared" si="78"/>
        <v>1.7300000000000013</v>
      </c>
      <c r="B205" s="5">
        <f t="shared" si="81"/>
        <v>0</v>
      </c>
      <c r="C205" s="5">
        <f t="shared" si="82"/>
        <v>179.04956986819585</v>
      </c>
      <c r="D205" s="5">
        <f t="shared" si="83"/>
        <v>81.907294003323713</v>
      </c>
      <c r="E205" s="2">
        <f t="shared" si="79"/>
        <v>179.04956986819585</v>
      </c>
      <c r="F205" s="2">
        <f t="shared" si="80"/>
        <v>0</v>
      </c>
      <c r="G205" s="3">
        <f t="shared" si="84"/>
        <v>0</v>
      </c>
      <c r="H205" s="3">
        <f t="shared" si="85"/>
        <v>80.84537741668413</v>
      </c>
      <c r="I205" s="3">
        <f t="shared" si="86"/>
        <v>22.57920037851326</v>
      </c>
      <c r="J205" s="2">
        <f t="shared" si="72"/>
        <v>83.93923599473105</v>
      </c>
      <c r="K205" s="2">
        <f t="shared" si="87"/>
        <v>83.93923599473105</v>
      </c>
      <c r="L205" s="2">
        <f t="shared" si="73"/>
        <v>57.218293111609441</v>
      </c>
      <c r="M205" s="5">
        <f t="shared" si="74"/>
        <v>0.37143060568073516</v>
      </c>
      <c r="N205" s="4">
        <f t="shared" si="75"/>
        <v>0.36521234037241224</v>
      </c>
      <c r="O205" s="4">
        <f t="shared" si="76"/>
        <v>0.28503575512029999</v>
      </c>
      <c r="P205" s="4">
        <f t="shared" si="88"/>
        <v>0</v>
      </c>
      <c r="Q205" s="4">
        <f t="shared" si="89"/>
        <v>0</v>
      </c>
      <c r="R205" s="5">
        <f t="shared" si="90"/>
        <v>0</v>
      </c>
      <c r="S205" s="5">
        <f t="shared" si="91"/>
        <v>-13.530275718330881</v>
      </c>
      <c r="T205" s="5">
        <f t="shared" si="92"/>
        <v>-3.7788531191602615</v>
      </c>
      <c r="U205" s="6">
        <f t="shared" si="93"/>
        <v>2359.9113746252497</v>
      </c>
      <c r="V205" s="5">
        <f t="shared" si="94"/>
        <v>0</v>
      </c>
      <c r="W205" s="5">
        <f t="shared" si="95"/>
        <v>-2.8998909509206658</v>
      </c>
      <c r="X205" s="5">
        <f t="shared" si="96"/>
        <v>10.383130246609969</v>
      </c>
      <c r="Y205" s="5">
        <f t="shared" si="97"/>
        <v>0</v>
      </c>
      <c r="Z205" s="5">
        <f t="shared" si="97"/>
        <v>-16.430166669251548</v>
      </c>
      <c r="AA205" s="5">
        <f t="shared" si="77"/>
        <v>-25.569722872550294</v>
      </c>
      <c r="AB205">
        <f t="shared" si="98"/>
        <v>0</v>
      </c>
    </row>
    <row r="206" spans="1:28" x14ac:dyDescent="0.2">
      <c r="A206">
        <f t="shared" si="78"/>
        <v>1.7400000000000013</v>
      </c>
      <c r="B206" s="5">
        <f t="shared" si="81"/>
        <v>0</v>
      </c>
      <c r="C206" s="5">
        <f t="shared" si="82"/>
        <v>179.85720213402922</v>
      </c>
      <c r="D206" s="5">
        <f t="shared" si="83"/>
        <v>82.131807520965211</v>
      </c>
      <c r="E206" s="2">
        <f t="shared" si="79"/>
        <v>179.85720213402922</v>
      </c>
      <c r="F206" s="2">
        <f t="shared" si="80"/>
        <v>0</v>
      </c>
      <c r="G206" s="3">
        <f t="shared" si="84"/>
        <v>0</v>
      </c>
      <c r="H206" s="3">
        <f t="shared" si="85"/>
        <v>80.681075749991621</v>
      </c>
      <c r="I206" s="3">
        <f t="shared" si="86"/>
        <v>22.323503149787758</v>
      </c>
      <c r="J206" s="2">
        <f t="shared" si="72"/>
        <v>83.712452938941354</v>
      </c>
      <c r="K206" s="2">
        <f t="shared" si="87"/>
        <v>83.712452938941354</v>
      </c>
      <c r="L206" s="2">
        <f t="shared" si="73"/>
        <v>57.063703434861182</v>
      </c>
      <c r="M206" s="5">
        <f t="shared" si="74"/>
        <v>0.3714234677146982</v>
      </c>
      <c r="N206" s="4">
        <f t="shared" si="75"/>
        <v>0.36616471833083902</v>
      </c>
      <c r="O206" s="4">
        <f t="shared" si="76"/>
        <v>0.28533726098073098</v>
      </c>
      <c r="P206" s="4">
        <f t="shared" si="88"/>
        <v>0</v>
      </c>
      <c r="Q206" s="4">
        <f t="shared" si="89"/>
        <v>0</v>
      </c>
      <c r="R206" s="5">
        <f t="shared" si="90"/>
        <v>0</v>
      </c>
      <c r="S206" s="5">
        <f t="shared" si="91"/>
        <v>-13.466038249195876</v>
      </c>
      <c r="T206" s="5">
        <f t="shared" si="92"/>
        <v>-3.7258941390740912</v>
      </c>
      <c r="U206" s="6">
        <f t="shared" si="93"/>
        <v>2359.1248685919959</v>
      </c>
      <c r="V206" s="5">
        <f t="shared" si="94"/>
        <v>0</v>
      </c>
      <c r="W206" s="5">
        <f t="shared" si="95"/>
        <v>-2.8623297146215538</v>
      </c>
      <c r="X206" s="5">
        <f t="shared" si="96"/>
        <v>10.344964183142965</v>
      </c>
      <c r="Y206" s="5">
        <f t="shared" si="97"/>
        <v>0</v>
      </c>
      <c r="Z206" s="5">
        <f t="shared" si="97"/>
        <v>-16.328367963817428</v>
      </c>
      <c r="AA206" s="5">
        <f t="shared" si="77"/>
        <v>-25.554929955931126</v>
      </c>
      <c r="AB206">
        <f t="shared" si="98"/>
        <v>0</v>
      </c>
    </row>
    <row r="207" spans="1:28" x14ac:dyDescent="0.2">
      <c r="A207">
        <f t="shared" si="78"/>
        <v>1.7500000000000013</v>
      </c>
      <c r="B207" s="5">
        <f t="shared" si="81"/>
        <v>0</v>
      </c>
      <c r="C207" s="5">
        <f t="shared" si="82"/>
        <v>180.66319647313094</v>
      </c>
      <c r="D207" s="5">
        <f t="shared" si="83"/>
        <v>82.353764805965298</v>
      </c>
      <c r="E207" s="2">
        <f t="shared" si="79"/>
        <v>180.66319647313094</v>
      </c>
      <c r="F207" s="2">
        <f t="shared" si="80"/>
        <v>0</v>
      </c>
      <c r="G207" s="3">
        <f t="shared" si="84"/>
        <v>0</v>
      </c>
      <c r="H207" s="3">
        <f t="shared" si="85"/>
        <v>80.517792070353451</v>
      </c>
      <c r="I207" s="3">
        <f t="shared" si="86"/>
        <v>22.067953850228445</v>
      </c>
      <c r="J207" s="2">
        <f t="shared" si="72"/>
        <v>83.487181213767698</v>
      </c>
      <c r="K207" s="2">
        <f t="shared" si="87"/>
        <v>83.487181213767698</v>
      </c>
      <c r="L207" s="2">
        <f t="shared" si="73"/>
        <v>56.910143976665097</v>
      </c>
      <c r="M207" s="5">
        <f t="shared" si="74"/>
        <v>0.37141636080942431</v>
      </c>
      <c r="N207" s="4">
        <f t="shared" si="75"/>
        <v>0.36711578605571427</v>
      </c>
      <c r="O207" s="4">
        <f t="shared" si="76"/>
        <v>0.28563742319133206</v>
      </c>
      <c r="P207" s="4">
        <f t="shared" si="88"/>
        <v>0</v>
      </c>
      <c r="Q207" s="4">
        <f t="shared" si="89"/>
        <v>0</v>
      </c>
      <c r="R207" s="5">
        <f t="shared" si="90"/>
        <v>0</v>
      </c>
      <c r="S207" s="5">
        <f t="shared" si="91"/>
        <v>-13.402364997184234</v>
      </c>
      <c r="T207" s="5">
        <f t="shared" si="92"/>
        <v>-3.6732598427854586</v>
      </c>
      <c r="U207" s="6">
        <f t="shared" si="93"/>
        <v>2358.3386246837304</v>
      </c>
      <c r="V207" s="5">
        <f t="shared" si="94"/>
        <v>0</v>
      </c>
      <c r="W207" s="5">
        <f t="shared" si="95"/>
        <v>-2.8249172274449066</v>
      </c>
      <c r="X207" s="5">
        <f t="shared" si="96"/>
        <v>10.307076926074583</v>
      </c>
      <c r="Y207" s="5">
        <f t="shared" si="97"/>
        <v>0</v>
      </c>
      <c r="Z207" s="5">
        <f t="shared" si="97"/>
        <v>-16.227282224629143</v>
      </c>
      <c r="AA207" s="5">
        <f t="shared" si="77"/>
        <v>-25.540182916710876</v>
      </c>
      <c r="AB207">
        <f t="shared" si="98"/>
        <v>0</v>
      </c>
    </row>
    <row r="208" spans="1:28" x14ac:dyDescent="0.2">
      <c r="A208">
        <f t="shared" si="78"/>
        <v>1.7600000000000013</v>
      </c>
      <c r="B208" s="5">
        <f t="shared" si="81"/>
        <v>0</v>
      </c>
      <c r="C208" s="5">
        <f t="shared" si="82"/>
        <v>181.46756302972324</v>
      </c>
      <c r="D208" s="5">
        <f t="shared" si="83"/>
        <v>82.573167335321742</v>
      </c>
      <c r="E208" s="2">
        <f t="shared" si="79"/>
        <v>181.46756302972324</v>
      </c>
      <c r="F208" s="2">
        <f t="shared" si="80"/>
        <v>0</v>
      </c>
      <c r="G208" s="3">
        <f t="shared" si="84"/>
        <v>0</v>
      </c>
      <c r="H208" s="3">
        <f t="shared" si="85"/>
        <v>80.355519248107157</v>
      </c>
      <c r="I208" s="3">
        <f t="shared" si="86"/>
        <v>21.812552021061336</v>
      </c>
      <c r="J208" s="2">
        <f t="shared" si="72"/>
        <v>83.263418734186189</v>
      </c>
      <c r="K208" s="2">
        <f t="shared" si="87"/>
        <v>83.263418734186189</v>
      </c>
      <c r="L208" s="2">
        <f t="shared" si="73"/>
        <v>56.757613315737004</v>
      </c>
      <c r="M208" s="5">
        <f t="shared" si="74"/>
        <v>0.37140928428712688</v>
      </c>
      <c r="N208" s="4">
        <f t="shared" si="75"/>
        <v>0.36806548680709272</v>
      </c>
      <c r="O208" s="4">
        <f t="shared" si="76"/>
        <v>0.28593623204027613</v>
      </c>
      <c r="P208" s="4">
        <f t="shared" si="88"/>
        <v>0</v>
      </c>
      <c r="Q208" s="4">
        <f t="shared" si="89"/>
        <v>0</v>
      </c>
      <c r="R208" s="5">
        <f t="shared" si="90"/>
        <v>0</v>
      </c>
      <c r="S208" s="5">
        <f t="shared" si="91"/>
        <v>-13.339251524674577</v>
      </c>
      <c r="T208" s="5">
        <f t="shared" si="92"/>
        <v>-3.6209475158215696</v>
      </c>
      <c r="U208" s="6">
        <f t="shared" si="93"/>
        <v>2357.5526428130916</v>
      </c>
      <c r="V208" s="5">
        <f t="shared" si="94"/>
        <v>0</v>
      </c>
      <c r="W208" s="5">
        <f t="shared" si="95"/>
        <v>-2.7876526863803637</v>
      </c>
      <c r="X208" s="5">
        <f t="shared" si="96"/>
        <v>10.269466813474475</v>
      </c>
      <c r="Y208" s="5">
        <f t="shared" si="97"/>
        <v>0</v>
      </c>
      <c r="Z208" s="5">
        <f t="shared" si="97"/>
        <v>-16.126904211054942</v>
      </c>
      <c r="AA208" s="5">
        <f t="shared" si="77"/>
        <v>-25.525480702347096</v>
      </c>
      <c r="AB208">
        <f t="shared" si="98"/>
        <v>0</v>
      </c>
    </row>
    <row r="209" spans="1:28" x14ac:dyDescent="0.2">
      <c r="A209">
        <f t="shared" si="78"/>
        <v>1.7700000000000014</v>
      </c>
      <c r="B209" s="5">
        <f t="shared" si="81"/>
        <v>0</v>
      </c>
      <c r="C209" s="5">
        <f t="shared" si="82"/>
        <v>182.27031187699376</v>
      </c>
      <c r="D209" s="5">
        <f t="shared" si="83"/>
        <v>82.790016581497241</v>
      </c>
      <c r="E209" s="2">
        <f t="shared" si="79"/>
        <v>182.27031187699376</v>
      </c>
      <c r="F209" s="2">
        <f t="shared" si="80"/>
        <v>0</v>
      </c>
      <c r="G209" s="3">
        <f t="shared" si="84"/>
        <v>0</v>
      </c>
      <c r="H209" s="3">
        <f t="shared" si="85"/>
        <v>80.19425020599661</v>
      </c>
      <c r="I209" s="3">
        <f t="shared" si="86"/>
        <v>21.557297214037867</v>
      </c>
      <c r="J209" s="2">
        <f t="shared" si="72"/>
        <v>83.041163462925738</v>
      </c>
      <c r="K209" s="2">
        <f t="shared" si="87"/>
        <v>83.041163462925738</v>
      </c>
      <c r="L209" s="2">
        <f t="shared" si="73"/>
        <v>56.606110063344055</v>
      </c>
      <c r="M209" s="5">
        <f t="shared" si="74"/>
        <v>0.37140223747030909</v>
      </c>
      <c r="N209" s="4">
        <f t="shared" si="75"/>
        <v>0.36901376326522817</v>
      </c>
      <c r="O209" s="4">
        <f t="shared" si="76"/>
        <v>0.28623367778568964</v>
      </c>
      <c r="P209" s="4">
        <f t="shared" si="88"/>
        <v>0</v>
      </c>
      <c r="Q209" s="4">
        <f t="shared" si="89"/>
        <v>0</v>
      </c>
      <c r="R209" s="5">
        <f t="shared" si="90"/>
        <v>0</v>
      </c>
      <c r="S209" s="5">
        <f t="shared" si="91"/>
        <v>-13.276693445155766</v>
      </c>
      <c r="T209" s="5">
        <f t="shared" si="92"/>
        <v>-3.5689544559828006</v>
      </c>
      <c r="U209" s="6">
        <f t="shared" si="93"/>
        <v>2356.7669228927493</v>
      </c>
      <c r="V209" s="5">
        <f t="shared" si="94"/>
        <v>0</v>
      </c>
      <c r="W209" s="5">
        <f t="shared" si="95"/>
        <v>-2.7505352868727613</v>
      </c>
      <c r="X209" s="5">
        <f t="shared" si="96"/>
        <v>10.232132201260351</v>
      </c>
      <c r="Y209" s="5">
        <f t="shared" si="97"/>
        <v>0</v>
      </c>
      <c r="Z209" s="5">
        <f t="shared" si="97"/>
        <v>-16.027228732028526</v>
      </c>
      <c r="AA209" s="5">
        <f t="shared" si="77"/>
        <v>-25.510822254722449</v>
      </c>
      <c r="AB209">
        <f t="shared" si="98"/>
        <v>0</v>
      </c>
    </row>
    <row r="210" spans="1:28" x14ac:dyDescent="0.2">
      <c r="A210">
        <f t="shared" si="78"/>
        <v>1.7800000000000014</v>
      </c>
      <c r="B210" s="5">
        <f t="shared" si="81"/>
        <v>0</v>
      </c>
      <c r="C210" s="5">
        <f t="shared" si="82"/>
        <v>183.07145301761713</v>
      </c>
      <c r="D210" s="5">
        <f t="shared" si="83"/>
        <v>83.004314012524887</v>
      </c>
      <c r="E210" s="2">
        <f t="shared" si="79"/>
        <v>183.07145301761713</v>
      </c>
      <c r="F210" s="2">
        <f t="shared" si="80"/>
        <v>0</v>
      </c>
      <c r="G210" s="3">
        <f t="shared" si="84"/>
        <v>0</v>
      </c>
      <c r="H210" s="3">
        <f t="shared" si="85"/>
        <v>80.033977918676328</v>
      </c>
      <c r="I210" s="3">
        <f t="shared" si="86"/>
        <v>21.302188991490642</v>
      </c>
      <c r="J210" s="2">
        <f t="shared" si="72"/>
        <v>82.820413409475051</v>
      </c>
      <c r="K210" s="2">
        <f t="shared" si="87"/>
        <v>82.820413409475051</v>
      </c>
      <c r="L210" s="2">
        <f t="shared" si="73"/>
        <v>56.455632862627844</v>
      </c>
      <c r="M210" s="5">
        <f t="shared" si="74"/>
        <v>0.37139521968175093</v>
      </c>
      <c r="N210" s="4">
        <f t="shared" si="75"/>
        <v>0.36996055753446666</v>
      </c>
      <c r="O210" s="4">
        <f t="shared" si="76"/>
        <v>0.2865297506570208</v>
      </c>
      <c r="P210" s="4">
        <f t="shared" si="88"/>
        <v>0</v>
      </c>
      <c r="Q210" s="4">
        <f t="shared" si="89"/>
        <v>0</v>
      </c>
      <c r="R210" s="5">
        <f t="shared" si="90"/>
        <v>0</v>
      </c>
      <c r="S210" s="5">
        <f t="shared" si="91"/>
        <v>-13.21468642251971</v>
      </c>
      <c r="T210" s="5">
        <f t="shared" si="92"/>
        <v>-3.5172779731358372</v>
      </c>
      <c r="U210" s="6">
        <f t="shared" si="93"/>
        <v>2355.9814648354009</v>
      </c>
      <c r="V210" s="5">
        <f t="shared" si="94"/>
        <v>0</v>
      </c>
      <c r="W210" s="5">
        <f t="shared" si="95"/>
        <v>-2.7135642227641821</v>
      </c>
      <c r="X210" s="5">
        <f t="shared" si="96"/>
        <v>10.195071462954918</v>
      </c>
      <c r="Y210" s="5">
        <f t="shared" si="97"/>
        <v>0</v>
      </c>
      <c r="Z210" s="5">
        <f t="shared" si="97"/>
        <v>-15.928250645283892</v>
      </c>
      <c r="AA210" s="5">
        <f t="shared" si="77"/>
        <v>-25.496206510180919</v>
      </c>
      <c r="AB210">
        <f t="shared" si="98"/>
        <v>0</v>
      </c>
    </row>
    <row r="211" spans="1:28" x14ac:dyDescent="0.2">
      <c r="A211">
        <f t="shared" si="78"/>
        <v>1.7900000000000014</v>
      </c>
      <c r="B211" s="5">
        <f t="shared" si="81"/>
        <v>0</v>
      </c>
      <c r="C211" s="5">
        <f t="shared" si="82"/>
        <v>183.87099638427165</v>
      </c>
      <c r="D211" s="5">
        <f t="shared" si="83"/>
        <v>83.216061092114288</v>
      </c>
      <c r="E211" s="2">
        <f t="shared" si="79"/>
        <v>183.87099638427165</v>
      </c>
      <c r="F211" s="2">
        <f t="shared" si="80"/>
        <v>0</v>
      </c>
      <c r="G211" s="3">
        <f t="shared" si="84"/>
        <v>0</v>
      </c>
      <c r="H211" s="3">
        <f t="shared" si="85"/>
        <v>79.874695412223488</v>
      </c>
      <c r="I211" s="3">
        <f t="shared" si="86"/>
        <v>21.047226926388831</v>
      </c>
      <c r="J211" s="2">
        <f t="shared" si="72"/>
        <v>82.601166629088141</v>
      </c>
      <c r="K211" s="2">
        <f t="shared" si="87"/>
        <v>82.601166629088141</v>
      </c>
      <c r="L211" s="2">
        <f t="shared" si="73"/>
        <v>56.306180387926474</v>
      </c>
      <c r="M211" s="5">
        <f t="shared" si="74"/>
        <v>0.37138823024449802</v>
      </c>
      <c r="N211" s="4">
        <f t="shared" si="75"/>
        <v>0.37090581114742555</v>
      </c>
      <c r="O211" s="4">
        <f t="shared" si="76"/>
        <v>0.2868244408564346</v>
      </c>
      <c r="P211" s="4">
        <f t="shared" si="88"/>
        <v>0</v>
      </c>
      <c r="Q211" s="4">
        <f t="shared" si="89"/>
        <v>0</v>
      </c>
      <c r="R211" s="5">
        <f t="shared" si="90"/>
        <v>0</v>
      </c>
      <c r="S211" s="5">
        <f t="shared" si="91"/>
        <v>-13.153226170363089</v>
      </c>
      <c r="T211" s="5">
        <f t="shared" si="92"/>
        <v>-3.4659153890104557</v>
      </c>
      <c r="U211" s="6">
        <f t="shared" si="93"/>
        <v>2355.1962685537728</v>
      </c>
      <c r="V211" s="5">
        <f t="shared" si="94"/>
        <v>0</v>
      </c>
      <c r="W211" s="5">
        <f t="shared" si="95"/>
        <v>-2.6767386862372522</v>
      </c>
      <c r="X211" s="5">
        <f t="shared" si="96"/>
        <v>10.15828298944459</v>
      </c>
      <c r="Y211" s="5">
        <f t="shared" si="97"/>
        <v>0</v>
      </c>
      <c r="Z211" s="5">
        <f t="shared" si="97"/>
        <v>-15.829964856600341</v>
      </c>
      <c r="AA211" s="5">
        <f t="shared" si="77"/>
        <v>-25.481632399565864</v>
      </c>
      <c r="AB211">
        <f t="shared" si="98"/>
        <v>0</v>
      </c>
    </row>
    <row r="212" spans="1:28" x14ac:dyDescent="0.2">
      <c r="A212">
        <f t="shared" si="78"/>
        <v>1.8000000000000014</v>
      </c>
      <c r="B212" s="5">
        <f t="shared" si="81"/>
        <v>0</v>
      </c>
      <c r="C212" s="5">
        <f t="shared" si="82"/>
        <v>184.66895184015107</v>
      </c>
      <c r="D212" s="5">
        <f t="shared" si="83"/>
        <v>83.425259279758194</v>
      </c>
      <c r="E212" s="2">
        <f t="shared" si="79"/>
        <v>184.66895184015107</v>
      </c>
      <c r="F212" s="2">
        <f t="shared" si="80"/>
        <v>0</v>
      </c>
      <c r="G212" s="3">
        <f t="shared" si="84"/>
        <v>0</v>
      </c>
      <c r="H212" s="3">
        <f t="shared" si="85"/>
        <v>79.716395763657488</v>
      </c>
      <c r="I212" s="3">
        <f t="shared" si="86"/>
        <v>20.792410602393172</v>
      </c>
      <c r="J212" s="2">
        <f t="shared" si="72"/>
        <v>82.383421221788197</v>
      </c>
      <c r="K212" s="2">
        <f t="shared" si="87"/>
        <v>82.383421221788197</v>
      </c>
      <c r="L212" s="2">
        <f t="shared" si="73"/>
        <v>56.157751344095566</v>
      </c>
      <c r="M212" s="5">
        <f t="shared" si="74"/>
        <v>0.37138126848185027</v>
      </c>
      <c r="N212" s="4">
        <f t="shared" si="75"/>
        <v>0.37184946506946293</v>
      </c>
      <c r="O212" s="4">
        <f t="shared" si="76"/>
        <v>0.28711773856023476</v>
      </c>
      <c r="P212" s="4">
        <f t="shared" si="88"/>
        <v>0</v>
      </c>
      <c r="Q212" s="4">
        <f t="shared" si="89"/>
        <v>0</v>
      </c>
      <c r="R212" s="5">
        <f t="shared" si="90"/>
        <v>0</v>
      </c>
      <c r="S212" s="5">
        <f t="shared" si="91"/>
        <v>-13.09230845129782</v>
      </c>
      <c r="T212" s="5">
        <f t="shared" si="92"/>
        <v>-3.414864036999917</v>
      </c>
      <c r="U212" s="6">
        <f t="shared" si="93"/>
        <v>2354.411333960622</v>
      </c>
      <c r="V212" s="5">
        <f t="shared" si="94"/>
        <v>0</v>
      </c>
      <c r="W212" s="5">
        <f t="shared" si="95"/>
        <v>-2.6400578677597095</v>
      </c>
      <c r="X212" s="5">
        <f t="shared" si="96"/>
        <v>10.121765188739953</v>
      </c>
      <c r="Y212" s="5">
        <f t="shared" si="97"/>
        <v>0</v>
      </c>
      <c r="Z212" s="5">
        <f t="shared" si="97"/>
        <v>-15.73236631905753</v>
      </c>
      <c r="AA212" s="5">
        <f t="shared" si="77"/>
        <v>-25.467098848259965</v>
      </c>
      <c r="AB212">
        <f t="shared" si="98"/>
        <v>0</v>
      </c>
    </row>
    <row r="213" spans="1:28" x14ac:dyDescent="0.2">
      <c r="A213">
        <f t="shared" si="78"/>
        <v>1.8100000000000014</v>
      </c>
      <c r="B213" s="5">
        <f t="shared" si="81"/>
        <v>0</v>
      </c>
      <c r="C213" s="5">
        <f t="shared" si="82"/>
        <v>185.46532917947169</v>
      </c>
      <c r="D213" s="5">
        <f t="shared" si="83"/>
        <v>83.63191003083972</v>
      </c>
      <c r="E213" s="2">
        <f t="shared" si="79"/>
        <v>185.46532917947169</v>
      </c>
      <c r="F213" s="2">
        <f t="shared" si="80"/>
        <v>0</v>
      </c>
      <c r="G213" s="3">
        <f t="shared" si="84"/>
        <v>0</v>
      </c>
      <c r="H213" s="3">
        <f t="shared" si="85"/>
        <v>79.559072100466906</v>
      </c>
      <c r="I213" s="3">
        <f t="shared" si="86"/>
        <v>20.537739613910574</v>
      </c>
      <c r="J213" s="2">
        <f t="shared" si="72"/>
        <v>82.167175331369904</v>
      </c>
      <c r="K213" s="2">
        <f t="shared" si="87"/>
        <v>82.167175331369904</v>
      </c>
      <c r="L213" s="2">
        <f t="shared" si="73"/>
        <v>56.010344465828155</v>
      </c>
      <c r="M213" s="5">
        <f t="shared" si="74"/>
        <v>0.37137433371735279</v>
      </c>
      <c r="N213" s="4">
        <f t="shared" si="75"/>
        <v>0.37279145970344069</v>
      </c>
      <c r="O213" s="4">
        <f t="shared" si="76"/>
        <v>0.2874096339203131</v>
      </c>
      <c r="P213" s="4">
        <f t="shared" si="88"/>
        <v>0</v>
      </c>
      <c r="Q213" s="4">
        <f t="shared" si="89"/>
        <v>0</v>
      </c>
      <c r="R213" s="5">
        <f t="shared" si="90"/>
        <v>0</v>
      </c>
      <c r="S213" s="5">
        <f t="shared" si="91"/>
        <v>-13.031929076270185</v>
      </c>
      <c r="T213" s="5">
        <f t="shared" si="92"/>
        <v>-3.3641212619650007</v>
      </c>
      <c r="U213" s="6">
        <f t="shared" si="93"/>
        <v>2353.6266609687323</v>
      </c>
      <c r="V213" s="5">
        <f t="shared" si="94"/>
        <v>0</v>
      </c>
      <c r="W213" s="5">
        <f t="shared" si="95"/>
        <v>-2.6035209560302581</v>
      </c>
      <c r="X213" s="5">
        <f t="shared" si="96"/>
        <v>10.085516485737921</v>
      </c>
      <c r="Y213" s="5">
        <f t="shared" si="97"/>
        <v>0</v>
      </c>
      <c r="Z213" s="5">
        <f t="shared" si="97"/>
        <v>-15.635450032300444</v>
      </c>
      <c r="AA213" s="5">
        <f t="shared" si="77"/>
        <v>-25.45260477622708</v>
      </c>
      <c r="AB213">
        <f t="shared" si="98"/>
        <v>0</v>
      </c>
    </row>
    <row r="214" spans="1:28" x14ac:dyDescent="0.2">
      <c r="A214">
        <f t="shared" si="78"/>
        <v>1.8200000000000014</v>
      </c>
      <c r="B214" s="5">
        <f t="shared" si="81"/>
        <v>0</v>
      </c>
      <c r="C214" s="5">
        <f t="shared" si="82"/>
        <v>186.26013812797473</v>
      </c>
      <c r="D214" s="5">
        <f t="shared" si="83"/>
        <v>83.836014796740002</v>
      </c>
      <c r="E214" s="2">
        <f t="shared" si="79"/>
        <v>186.26013812797473</v>
      </c>
      <c r="F214" s="2">
        <f t="shared" si="80"/>
        <v>0</v>
      </c>
      <c r="G214" s="3">
        <f t="shared" si="84"/>
        <v>0</v>
      </c>
      <c r="H214" s="3">
        <f t="shared" si="85"/>
        <v>79.402717600143902</v>
      </c>
      <c r="I214" s="3">
        <f t="shared" si="86"/>
        <v>20.283213566148305</v>
      </c>
      <c r="J214" s="2">
        <f t="shared" si="72"/>
        <v>81.952427144399962</v>
      </c>
      <c r="K214" s="2">
        <f t="shared" si="87"/>
        <v>81.952427144399962</v>
      </c>
      <c r="L214" s="2">
        <f t="shared" si="73"/>
        <v>55.863958516973383</v>
      </c>
      <c r="M214" s="5">
        <f t="shared" si="74"/>
        <v>0.37136742527478717</v>
      </c>
      <c r="N214" s="4">
        <f t="shared" si="75"/>
        <v>0.37373173489478745</v>
      </c>
      <c r="O214" s="4">
        <f t="shared" si="76"/>
        <v>0.28770011706562543</v>
      </c>
      <c r="P214" s="4">
        <f t="shared" si="88"/>
        <v>0</v>
      </c>
      <c r="Q214" s="4">
        <f t="shared" si="89"/>
        <v>0</v>
      </c>
      <c r="R214" s="5">
        <f t="shared" si="90"/>
        <v>0</v>
      </c>
      <c r="S214" s="5">
        <f t="shared" si="91"/>
        <v>-12.972083903888393</v>
      </c>
      <c r="T214" s="5">
        <f t="shared" si="92"/>
        <v>-3.3136844200416418</v>
      </c>
      <c r="U214" s="6">
        <f t="shared" si="93"/>
        <v>2352.8422494909187</v>
      </c>
      <c r="V214" s="5">
        <f t="shared" si="94"/>
        <v>0</v>
      </c>
      <c r="W214" s="5">
        <f t="shared" si="95"/>
        <v>-2.5671271379257501</v>
      </c>
      <c r="X214" s="5">
        <f t="shared" si="96"/>
        <v>10.049535321985557</v>
      </c>
      <c r="Y214" s="5">
        <f t="shared" si="97"/>
        <v>0</v>
      </c>
      <c r="Z214" s="5">
        <f t="shared" si="97"/>
        <v>-15.539211041814143</v>
      </c>
      <c r="AA214" s="5">
        <f t="shared" si="77"/>
        <v>-25.438149098056083</v>
      </c>
      <c r="AB214">
        <f t="shared" si="98"/>
        <v>0</v>
      </c>
    </row>
    <row r="215" spans="1:28" x14ac:dyDescent="0.2">
      <c r="A215">
        <f t="shared" si="78"/>
        <v>1.8300000000000014</v>
      </c>
      <c r="B215" s="5">
        <f t="shared" si="81"/>
        <v>0</v>
      </c>
      <c r="C215" s="5">
        <f t="shared" si="82"/>
        <v>187.05338834342407</v>
      </c>
      <c r="D215" s="5">
        <f t="shared" si="83"/>
        <v>84.037575024946577</v>
      </c>
      <c r="E215" s="2">
        <f t="shared" si="79"/>
        <v>187.05338834342407</v>
      </c>
      <c r="F215" s="2">
        <f t="shared" si="80"/>
        <v>0</v>
      </c>
      <c r="G215" s="3">
        <f t="shared" si="84"/>
        <v>0</v>
      </c>
      <c r="H215" s="3">
        <f t="shared" si="85"/>
        <v>79.247325489725753</v>
      </c>
      <c r="I215" s="3">
        <f t="shared" si="86"/>
        <v>20.028832075167745</v>
      </c>
      <c r="J215" s="2">
        <f t="shared" si="72"/>
        <v>81.739174889215789</v>
      </c>
      <c r="K215" s="2">
        <f t="shared" si="87"/>
        <v>81.739174889215789</v>
      </c>
      <c r="L215" s="2">
        <f t="shared" si="73"/>
        <v>55.71859228985398</v>
      </c>
      <c r="M215" s="5">
        <f t="shared" si="74"/>
        <v>0.37136054247816414</v>
      </c>
      <c r="N215" s="4">
        <f t="shared" si="75"/>
        <v>0.37467022993686461</v>
      </c>
      <c r="O215" s="4">
        <f t="shared" si="76"/>
        <v>0.2879891781036954</v>
      </c>
      <c r="P215" s="4">
        <f t="shared" si="88"/>
        <v>0</v>
      </c>
      <c r="Q215" s="4">
        <f t="shared" si="89"/>
        <v>0</v>
      </c>
      <c r="R215" s="5">
        <f t="shared" si="90"/>
        <v>0</v>
      </c>
      <c r="S215" s="5">
        <f t="shared" si="91"/>
        <v>-12.912768839758424</v>
      </c>
      <c r="T215" s="5">
        <f t="shared" si="92"/>
        <v>-3.2635508784521772</v>
      </c>
      <c r="U215" s="6">
        <f t="shared" si="93"/>
        <v>2352.0580994400243</v>
      </c>
      <c r="V215" s="5">
        <f t="shared" si="94"/>
        <v>0</v>
      </c>
      <c r="W215" s="5">
        <f t="shared" si="95"/>
        <v>-2.5308755984497182</v>
      </c>
      <c r="X215" s="5">
        <f t="shared" si="96"/>
        <v>10.013820155445558</v>
      </c>
      <c r="Y215" s="5">
        <f t="shared" si="97"/>
        <v>0</v>
      </c>
      <c r="Z215" s="5">
        <f t="shared" si="97"/>
        <v>-15.443644438208143</v>
      </c>
      <c r="AA215" s="5">
        <f t="shared" si="77"/>
        <v>-25.423730723006621</v>
      </c>
      <c r="AB215">
        <f t="shared" si="98"/>
        <v>0</v>
      </c>
    </row>
    <row r="216" spans="1:28" x14ac:dyDescent="0.2">
      <c r="A216">
        <f t="shared" si="78"/>
        <v>1.8400000000000014</v>
      </c>
      <c r="B216" s="5">
        <f t="shared" si="81"/>
        <v>0</v>
      </c>
      <c r="C216" s="5">
        <f t="shared" si="82"/>
        <v>187.84508941609943</v>
      </c>
      <c r="D216" s="5">
        <f t="shared" si="83"/>
        <v>84.236592159162115</v>
      </c>
      <c r="E216" s="2">
        <f t="shared" si="79"/>
        <v>187.84508941609943</v>
      </c>
      <c r="F216" s="2">
        <f t="shared" si="80"/>
        <v>0</v>
      </c>
      <c r="G216" s="3">
        <f t="shared" si="84"/>
        <v>0</v>
      </c>
      <c r="H216" s="3">
        <f t="shared" si="85"/>
        <v>79.092889045343668</v>
      </c>
      <c r="I216" s="3">
        <f t="shared" si="86"/>
        <v>19.774594767937678</v>
      </c>
      <c r="J216" s="2">
        <f t="shared" si="72"/>
        <v>81.527416834922434</v>
      </c>
      <c r="K216" s="2">
        <f t="shared" si="87"/>
        <v>81.527416834922434</v>
      </c>
      <c r="L216" s="2">
        <f t="shared" si="73"/>
        <v>55.574244604582432</v>
      </c>
      <c r="M216" s="5">
        <f t="shared" si="74"/>
        <v>0.37135368465171714</v>
      </c>
      <c r="N216" s="4">
        <f t="shared" si="75"/>
        <v>0.37560688357663963</v>
      </c>
      <c r="O216" s="4">
        <f t="shared" si="76"/>
        <v>0.28827680712214448</v>
      </c>
      <c r="P216" s="4">
        <f t="shared" si="88"/>
        <v>0</v>
      </c>
      <c r="Q216" s="4">
        <f t="shared" si="89"/>
        <v>0</v>
      </c>
      <c r="R216" s="5">
        <f t="shared" si="90"/>
        <v>0</v>
      </c>
      <c r="S216" s="5">
        <f t="shared" si="91"/>
        <v>-12.853979835828076</v>
      </c>
      <c r="T216" s="5">
        <f t="shared" si="92"/>
        <v>-3.2137180153201954</v>
      </c>
      <c r="U216" s="6">
        <f t="shared" si="93"/>
        <v>2351.2742107289209</v>
      </c>
      <c r="V216" s="5">
        <f t="shared" si="94"/>
        <v>0</v>
      </c>
      <c r="W216" s="5">
        <f t="shared" si="95"/>
        <v>-2.4947655206822716</v>
      </c>
      <c r="X216" s="5">
        <f t="shared" si="96"/>
        <v>9.9783694602633073</v>
      </c>
      <c r="Y216" s="5">
        <f t="shared" si="97"/>
        <v>0</v>
      </c>
      <c r="Z216" s="5">
        <f t="shared" si="97"/>
        <v>-15.348745356510348</v>
      </c>
      <c r="AA216" s="5">
        <f t="shared" si="77"/>
        <v>-25.409348555056887</v>
      </c>
      <c r="AB216">
        <f t="shared" si="98"/>
        <v>0</v>
      </c>
    </row>
    <row r="217" spans="1:28" x14ac:dyDescent="0.2">
      <c r="A217">
        <f t="shared" si="78"/>
        <v>1.8500000000000014</v>
      </c>
      <c r="B217" s="5">
        <f t="shared" si="81"/>
        <v>0</v>
      </c>
      <c r="C217" s="5">
        <f t="shared" si="82"/>
        <v>188.63525086928504</v>
      </c>
      <c r="D217" s="5">
        <f t="shared" si="83"/>
        <v>84.433067639413736</v>
      </c>
      <c r="E217" s="2">
        <f t="shared" si="79"/>
        <v>188.63525086928504</v>
      </c>
      <c r="F217" s="2">
        <f t="shared" si="80"/>
        <v>0</v>
      </c>
      <c r="G217" s="3">
        <f t="shared" si="84"/>
        <v>0</v>
      </c>
      <c r="H217" s="3">
        <f t="shared" si="85"/>
        <v>78.939401591778562</v>
      </c>
      <c r="I217" s="3">
        <f t="shared" si="86"/>
        <v>19.520501282387109</v>
      </c>
      <c r="J217" s="2">
        <f t="shared" si="72"/>
        <v>81.3171512903875</v>
      </c>
      <c r="K217" s="2">
        <f t="shared" si="87"/>
        <v>81.3171512903875</v>
      </c>
      <c r="L217" s="2">
        <f t="shared" si="73"/>
        <v>55.430914308375932</v>
      </c>
      <c r="M217" s="5">
        <f t="shared" si="74"/>
        <v>0.37134685111989713</v>
      </c>
      <c r="N217" s="4">
        <f t="shared" si="75"/>
        <v>0.37654163402067159</v>
      </c>
      <c r="O217" s="4">
        <f t="shared" si="76"/>
        <v>0.28856299419024989</v>
      </c>
      <c r="P217" s="4">
        <f t="shared" si="88"/>
        <v>0</v>
      </c>
      <c r="Q217" s="4">
        <f t="shared" si="89"/>
        <v>0</v>
      </c>
      <c r="R217" s="5">
        <f t="shared" si="90"/>
        <v>0</v>
      </c>
      <c r="S217" s="5">
        <f t="shared" si="91"/>
        <v>-12.79571288973902</v>
      </c>
      <c r="T217" s="5">
        <f t="shared" si="92"/>
        <v>-3.1641832194889852</v>
      </c>
      <c r="U217" s="6">
        <f t="shared" si="93"/>
        <v>2350.4905832705103</v>
      </c>
      <c r="V217" s="5">
        <f t="shared" si="94"/>
        <v>0</v>
      </c>
      <c r="W217" s="5">
        <f t="shared" si="95"/>
        <v>-2.458796085731406</v>
      </c>
      <c r="X217" s="5">
        <f t="shared" si="96"/>
        <v>9.9431817265355189</v>
      </c>
      <c r="Y217" s="5">
        <f t="shared" si="97"/>
        <v>0</v>
      </c>
      <c r="Z217" s="5">
        <f t="shared" si="97"/>
        <v>-15.254508975470426</v>
      </c>
      <c r="AA217" s="5">
        <f t="shared" si="77"/>
        <v>-25.395001492953465</v>
      </c>
      <c r="AB217">
        <f t="shared" si="98"/>
        <v>0</v>
      </c>
    </row>
    <row r="218" spans="1:28" x14ac:dyDescent="0.2">
      <c r="A218">
        <f t="shared" si="78"/>
        <v>1.8600000000000014</v>
      </c>
      <c r="B218" s="5">
        <f t="shared" si="81"/>
        <v>0</v>
      </c>
      <c r="C218" s="5">
        <f t="shared" si="82"/>
        <v>189.42388215975407</v>
      </c>
      <c r="D218" s="5">
        <f t="shared" si="83"/>
        <v>84.627002902162971</v>
      </c>
      <c r="E218" s="2">
        <f t="shared" si="79"/>
        <v>189.42388215975407</v>
      </c>
      <c r="F218" s="2">
        <f t="shared" si="80"/>
        <v>0</v>
      </c>
      <c r="G218" s="3">
        <f t="shared" si="84"/>
        <v>0</v>
      </c>
      <c r="H218" s="3">
        <f t="shared" si="85"/>
        <v>78.786856502023852</v>
      </c>
      <c r="I218" s="3">
        <f t="shared" si="86"/>
        <v>19.266551267457572</v>
      </c>
      <c r="J218" s="2">
        <f t="shared" si="72"/>
        <v>81.108376603234206</v>
      </c>
      <c r="K218" s="2">
        <f t="shared" si="87"/>
        <v>81.108376603234206</v>
      </c>
      <c r="L218" s="2">
        <f t="shared" si="73"/>
        <v>55.288600274869943</v>
      </c>
      <c r="M218" s="5">
        <f t="shared" si="74"/>
        <v>0.37134004120736852</v>
      </c>
      <c r="N218" s="4">
        <f t="shared" si="75"/>
        <v>0.37747441894141154</v>
      </c>
      <c r="O218" s="4">
        <f t="shared" si="76"/>
        <v>0.28884772936052855</v>
      </c>
      <c r="P218" s="4">
        <f t="shared" si="88"/>
        <v>0</v>
      </c>
      <c r="Q218" s="4">
        <f t="shared" si="89"/>
        <v>0</v>
      </c>
      <c r="R218" s="5">
        <f t="shared" si="90"/>
        <v>0</v>
      </c>
      <c r="S218" s="5">
        <f t="shared" si="91"/>
        <v>-12.737964044186732</v>
      </c>
      <c r="T218" s="5">
        <f t="shared" si="92"/>
        <v>-3.1149438903435716</v>
      </c>
      <c r="U218" s="6">
        <f t="shared" si="93"/>
        <v>2349.7072169777221</v>
      </c>
      <c r="V218" s="5">
        <f t="shared" si="94"/>
        <v>0</v>
      </c>
      <c r="W218" s="5">
        <f t="shared" si="95"/>
        <v>-2.4229664726857316</v>
      </c>
      <c r="X218" s="5">
        <f t="shared" si="96"/>
        <v>9.9082554600804098</v>
      </c>
      <c r="Y218" s="5">
        <f t="shared" si="97"/>
        <v>0</v>
      </c>
      <c r="Z218" s="5">
        <f t="shared" si="97"/>
        <v>-15.160930516872464</v>
      </c>
      <c r="AA218" s="5">
        <f t="shared" si="77"/>
        <v>-25.380688430263163</v>
      </c>
      <c r="AB218">
        <f t="shared" si="98"/>
        <v>0</v>
      </c>
    </row>
    <row r="219" spans="1:28" x14ac:dyDescent="0.2">
      <c r="A219">
        <f t="shared" si="78"/>
        <v>1.8700000000000014</v>
      </c>
      <c r="B219" s="5">
        <f t="shared" si="81"/>
        <v>0</v>
      </c>
      <c r="C219" s="5">
        <f t="shared" si="82"/>
        <v>190.21099267824846</v>
      </c>
      <c r="D219" s="5">
        <f t="shared" si="83"/>
        <v>84.818399380416039</v>
      </c>
      <c r="E219" s="2">
        <f t="shared" si="79"/>
        <v>190.21099267824846</v>
      </c>
      <c r="F219" s="2">
        <f t="shared" si="80"/>
        <v>0</v>
      </c>
      <c r="G219" s="3">
        <f t="shared" si="84"/>
        <v>0</v>
      </c>
      <c r="H219" s="3">
        <f t="shared" si="85"/>
        <v>78.635247196855133</v>
      </c>
      <c r="I219" s="3">
        <f t="shared" si="86"/>
        <v>19.012744383154942</v>
      </c>
      <c r="J219" s="2">
        <f t="shared" si="72"/>
        <v>80.901091158832358</v>
      </c>
      <c r="K219" s="2">
        <f t="shared" si="87"/>
        <v>80.901091158832358</v>
      </c>
      <c r="L219" s="2">
        <f t="shared" si="73"/>
        <v>55.147301403430369</v>
      </c>
      <c r="M219" s="5">
        <f t="shared" si="74"/>
        <v>0.37133325423900587</v>
      </c>
      <c r="N219" s="4">
        <f t="shared" si="75"/>
        <v>0.3784051754838233</v>
      </c>
      <c r="O219" s="4">
        <f t="shared" si="76"/>
        <v>0.28913100267034869</v>
      </c>
      <c r="P219" s="4">
        <f t="shared" si="88"/>
        <v>0</v>
      </c>
      <c r="Q219" s="4">
        <f t="shared" si="89"/>
        <v>0</v>
      </c>
      <c r="R219" s="5">
        <f t="shared" si="90"/>
        <v>0</v>
      </c>
      <c r="S219" s="5">
        <f t="shared" si="91"/>
        <v>-12.680729386288176</v>
      </c>
      <c r="T219" s="5">
        <f t="shared" si="92"/>
        <v>-3.0659974376363439</v>
      </c>
      <c r="U219" s="6">
        <f t="shared" si="93"/>
        <v>2348.9241117635165</v>
      </c>
      <c r="V219" s="5">
        <f t="shared" si="94"/>
        <v>0</v>
      </c>
      <c r="W219" s="5">
        <f t="shared" si="95"/>
        <v>-2.3872758585686564</v>
      </c>
      <c r="X219" s="5">
        <f t="shared" si="96"/>
        <v>9.8735891822093826</v>
      </c>
      <c r="Y219" s="5">
        <f t="shared" si="97"/>
        <v>0</v>
      </c>
      <c r="Z219" s="5">
        <f t="shared" si="97"/>
        <v>-15.068005244856833</v>
      </c>
      <c r="AA219" s="5">
        <f t="shared" si="77"/>
        <v>-25.366408255426961</v>
      </c>
      <c r="AB219">
        <f t="shared" si="98"/>
        <v>0</v>
      </c>
    </row>
    <row r="220" spans="1:28" x14ac:dyDescent="0.2">
      <c r="A220">
        <f t="shared" si="78"/>
        <v>1.8800000000000014</v>
      </c>
      <c r="B220" s="5">
        <f t="shared" si="81"/>
        <v>0</v>
      </c>
      <c r="C220" s="5">
        <f t="shared" si="82"/>
        <v>190.99659174995475</v>
      </c>
      <c r="D220" s="5">
        <f t="shared" si="83"/>
        <v>85.007258503834805</v>
      </c>
      <c r="E220" s="2">
        <f t="shared" si="79"/>
        <v>190.99659174995475</v>
      </c>
      <c r="F220" s="2">
        <f t="shared" si="80"/>
        <v>0</v>
      </c>
      <c r="G220" s="3">
        <f t="shared" si="84"/>
        <v>0</v>
      </c>
      <c r="H220" s="3">
        <f t="shared" si="85"/>
        <v>78.484567144406569</v>
      </c>
      <c r="I220" s="3">
        <f t="shared" si="86"/>
        <v>18.759080300600672</v>
      </c>
      <c r="J220" s="2">
        <f t="shared" si="72"/>
        <v>80.695293379287293</v>
      </c>
      <c r="K220" s="2">
        <f t="shared" si="87"/>
        <v>80.695293379287293</v>
      </c>
      <c r="L220" s="2">
        <f t="shared" si="73"/>
        <v>55.007016618464412</v>
      </c>
      <c r="M220" s="5">
        <f t="shared" si="74"/>
        <v>0.37132648953989228</v>
      </c>
      <c r="N220" s="4">
        <f t="shared" si="75"/>
        <v>0.37933384027232697</v>
      </c>
      <c r="O220" s="4">
        <f t="shared" si="76"/>
        <v>0.28941280414356818</v>
      </c>
      <c r="P220" s="4">
        <f t="shared" si="88"/>
        <v>0</v>
      </c>
      <c r="Q220" s="4">
        <f t="shared" si="89"/>
        <v>0</v>
      </c>
      <c r="R220" s="5">
        <f t="shared" si="90"/>
        <v>0</v>
      </c>
      <c r="S220" s="5">
        <f t="shared" si="91"/>
        <v>-12.624005046957098</v>
      </c>
      <c r="T220" s="5">
        <f t="shared" si="92"/>
        <v>-3.0173412813162677</v>
      </c>
      <c r="U220" s="6">
        <f t="shared" si="93"/>
        <v>2348.141267540881</v>
      </c>
      <c r="V220" s="5">
        <f t="shared" si="94"/>
        <v>0</v>
      </c>
      <c r="W220" s="5">
        <f t="shared" si="95"/>
        <v>-2.351723418294057</v>
      </c>
      <c r="X220" s="5">
        <f t="shared" si="96"/>
        <v>9.8391814295002042</v>
      </c>
      <c r="Y220" s="5">
        <f t="shared" si="97"/>
        <v>0</v>
      </c>
      <c r="Z220" s="5">
        <f t="shared" si="97"/>
        <v>-14.975728465251155</v>
      </c>
      <c r="AA220" s="5">
        <f t="shared" si="77"/>
        <v>-25.352159851816062</v>
      </c>
      <c r="AB220">
        <f t="shared" si="98"/>
        <v>0</v>
      </c>
    </row>
    <row r="221" spans="1:28" x14ac:dyDescent="0.2">
      <c r="A221">
        <f t="shared" si="78"/>
        <v>1.8900000000000015</v>
      </c>
      <c r="B221" s="5">
        <f t="shared" si="81"/>
        <v>0</v>
      </c>
      <c r="C221" s="5">
        <f t="shared" si="82"/>
        <v>191.78068863497555</v>
      </c>
      <c r="D221" s="5">
        <f t="shared" si="83"/>
        <v>85.19358169884822</v>
      </c>
      <c r="E221" s="2">
        <f t="shared" si="79"/>
        <v>191.78068863497555</v>
      </c>
      <c r="F221" s="2">
        <f t="shared" si="80"/>
        <v>0</v>
      </c>
      <c r="G221" s="3">
        <f t="shared" si="84"/>
        <v>0</v>
      </c>
      <c r="H221" s="3">
        <f t="shared" si="85"/>
        <v>78.33480985975406</v>
      </c>
      <c r="I221" s="3">
        <f t="shared" si="86"/>
        <v>18.50555870208251</v>
      </c>
      <c r="J221" s="2">
        <f t="shared" si="72"/>
        <v>80.490981722426795</v>
      </c>
      <c r="K221" s="2">
        <f t="shared" si="87"/>
        <v>80.490981722426795</v>
      </c>
      <c r="L221" s="2">
        <f t="shared" si="73"/>
        <v>54.867744868729922</v>
      </c>
      <c r="M221" s="5">
        <f t="shared" si="74"/>
        <v>0.37131974643531812</v>
      </c>
      <c r="N221" s="4">
        <f t="shared" si="75"/>
        <v>0.38026034941806991</v>
      </c>
      <c r="O221" s="4">
        <f t="shared" si="76"/>
        <v>0.28969312379219891</v>
      </c>
      <c r="P221" s="4">
        <f t="shared" si="88"/>
        <v>0</v>
      </c>
      <c r="Q221" s="4">
        <f t="shared" si="89"/>
        <v>0</v>
      </c>
      <c r="R221" s="5">
        <f t="shared" si="90"/>
        <v>0</v>
      </c>
      <c r="S221" s="5">
        <f t="shared" si="91"/>
        <v>-12.567787200286816</v>
      </c>
      <c r="T221" s="5">
        <f t="shared" si="92"/>
        <v>-2.9689728513616775</v>
      </c>
      <c r="U221" s="6">
        <f t="shared" si="93"/>
        <v>2347.3586842228333</v>
      </c>
      <c r="V221" s="5">
        <f t="shared" si="94"/>
        <v>0</v>
      </c>
      <c r="W221" s="5">
        <f t="shared" si="95"/>
        <v>-2.316308324623451</v>
      </c>
      <c r="X221" s="5">
        <f t="shared" si="96"/>
        <v>9.8050307535715984</v>
      </c>
      <c r="Y221" s="5">
        <f t="shared" si="97"/>
        <v>0</v>
      </c>
      <c r="Z221" s="5">
        <f t="shared" si="97"/>
        <v>-14.884095524910267</v>
      </c>
      <c r="AA221" s="5">
        <f t="shared" si="77"/>
        <v>-25.337942097790076</v>
      </c>
      <c r="AB221">
        <f t="shared" si="98"/>
        <v>0</v>
      </c>
    </row>
    <row r="222" spans="1:28" x14ac:dyDescent="0.2">
      <c r="A222">
        <f t="shared" si="78"/>
        <v>1.9000000000000015</v>
      </c>
      <c r="B222" s="5">
        <f t="shared" si="81"/>
        <v>0</v>
      </c>
      <c r="C222" s="5">
        <f t="shared" si="82"/>
        <v>192.56329252879684</v>
      </c>
      <c r="D222" s="5">
        <f t="shared" si="83"/>
        <v>85.377370388764163</v>
      </c>
      <c r="E222" s="2">
        <f t="shared" si="79"/>
        <v>192.56329252879684</v>
      </c>
      <c r="F222" s="2">
        <f t="shared" si="80"/>
        <v>0</v>
      </c>
      <c r="G222" s="3">
        <f t="shared" si="84"/>
        <v>0</v>
      </c>
      <c r="H222" s="3">
        <f t="shared" si="85"/>
        <v>78.185968904504961</v>
      </c>
      <c r="I222" s="3">
        <f t="shared" si="86"/>
        <v>18.25217928110461</v>
      </c>
      <c r="J222" s="2">
        <f t="shared" si="72"/>
        <v>80.288154680785894</v>
      </c>
      <c r="K222" s="2">
        <f t="shared" si="87"/>
        <v>80.288154680785894</v>
      </c>
      <c r="L222" s="2">
        <f t="shared" si="73"/>
        <v>54.729485126643418</v>
      </c>
      <c r="M222" s="5">
        <f t="shared" si="74"/>
        <v>0.37131302425078161</v>
      </c>
      <c r="N222" s="4">
        <f t="shared" si="75"/>
        <v>0.38118463852652729</v>
      </c>
      <c r="O222" s="4">
        <f t="shared" si="76"/>
        <v>0.28997195161809897</v>
      </c>
      <c r="P222" s="4">
        <f t="shared" si="88"/>
        <v>0</v>
      </c>
      <c r="Q222" s="4">
        <f t="shared" si="89"/>
        <v>0</v>
      </c>
      <c r="R222" s="5">
        <f t="shared" si="90"/>
        <v>0</v>
      </c>
      <c r="S222" s="5">
        <f t="shared" si="91"/>
        <v>-12.512072062940369</v>
      </c>
      <c r="T222" s="5">
        <f t="shared" si="92"/>
        <v>-2.9208895876166538</v>
      </c>
      <c r="U222" s="6">
        <f t="shared" si="93"/>
        <v>2346.5763617224193</v>
      </c>
      <c r="V222" s="5">
        <f t="shared" si="94"/>
        <v>0</v>
      </c>
      <c r="W222" s="5">
        <f t="shared" si="95"/>
        <v>-2.2810297481247122</v>
      </c>
      <c r="X222" s="5">
        <f t="shared" si="96"/>
        <v>9.7711357208593128</v>
      </c>
      <c r="Y222" s="5">
        <f t="shared" si="97"/>
        <v>0</v>
      </c>
      <c r="Z222" s="5">
        <f t="shared" si="97"/>
        <v>-14.793101811065082</v>
      </c>
      <c r="AA222" s="5">
        <f t="shared" si="77"/>
        <v>-25.32375386675734</v>
      </c>
      <c r="AB222">
        <f t="shared" si="98"/>
        <v>0</v>
      </c>
    </row>
    <row r="223" spans="1:28" x14ac:dyDescent="0.2">
      <c r="A223">
        <f t="shared" si="78"/>
        <v>1.9100000000000015</v>
      </c>
      <c r="B223" s="5">
        <f t="shared" si="81"/>
        <v>0</v>
      </c>
      <c r="C223" s="5">
        <f t="shared" si="82"/>
        <v>193.34441256275136</v>
      </c>
      <c r="D223" s="5">
        <f t="shared" si="83"/>
        <v>85.558625993881876</v>
      </c>
      <c r="E223" s="2">
        <f t="shared" si="79"/>
        <v>193.34441256275136</v>
      </c>
      <c r="F223" s="2">
        <f t="shared" si="80"/>
        <v>0</v>
      </c>
      <c r="G223" s="3">
        <f t="shared" si="84"/>
        <v>0</v>
      </c>
      <c r="H223" s="3">
        <f t="shared" si="85"/>
        <v>78.038037886394306</v>
      </c>
      <c r="I223" s="3">
        <f t="shared" si="86"/>
        <v>17.998941742437037</v>
      </c>
      <c r="J223" s="2">
        <f t="shared" si="72"/>
        <v>80.086810780589559</v>
      </c>
      <c r="K223" s="2">
        <f t="shared" si="87"/>
        <v>80.086810780589559</v>
      </c>
      <c r="L223" s="2">
        <f t="shared" si="73"/>
        <v>54.59223638758661</v>
      </c>
      <c r="M223" s="5">
        <f t="shared" si="74"/>
        <v>0.37130632231198979</v>
      </c>
      <c r="N223" s="4">
        <f t="shared" si="75"/>
        <v>0.38210664270543715</v>
      </c>
      <c r="O223" s="4">
        <f t="shared" si="76"/>
        <v>0.29024927761469005</v>
      </c>
      <c r="P223" s="4">
        <f t="shared" si="88"/>
        <v>0</v>
      </c>
      <c r="Q223" s="4">
        <f t="shared" si="89"/>
        <v>0</v>
      </c>
      <c r="R223" s="5">
        <f t="shared" si="90"/>
        <v>0</v>
      </c>
      <c r="S223" s="5">
        <f t="shared" si="91"/>
        <v>-12.456855893547884</v>
      </c>
      <c r="T223" s="5">
        <f t="shared" si="92"/>
        <v>-2.8730889396309669</v>
      </c>
      <c r="U223" s="6">
        <f t="shared" si="93"/>
        <v>2345.7942999527145</v>
      </c>
      <c r="V223" s="5">
        <f t="shared" si="94"/>
        <v>0</v>
      </c>
      <c r="W223" s="5">
        <f t="shared" si="95"/>
        <v>-2.2458868571323443</v>
      </c>
      <c r="X223" s="5">
        <f t="shared" si="96"/>
        <v>9.7374949123935703</v>
      </c>
      <c r="Y223" s="5">
        <f t="shared" si="97"/>
        <v>0</v>
      </c>
      <c r="Z223" s="5">
        <f t="shared" si="97"/>
        <v>-14.702742750680228</v>
      </c>
      <c r="AA223" s="5">
        <f t="shared" si="77"/>
        <v>-25.309594027237395</v>
      </c>
      <c r="AB223">
        <f t="shared" si="98"/>
        <v>0</v>
      </c>
    </row>
    <row r="224" spans="1:28" x14ac:dyDescent="0.2">
      <c r="A224">
        <f t="shared" si="78"/>
        <v>1.9200000000000015</v>
      </c>
      <c r="B224" s="5">
        <f t="shared" si="81"/>
        <v>0</v>
      </c>
      <c r="C224" s="5">
        <f t="shared" si="82"/>
        <v>194.12405780447779</v>
      </c>
      <c r="D224" s="5">
        <f t="shared" si="83"/>
        <v>85.737349931604882</v>
      </c>
      <c r="E224" s="2">
        <f t="shared" si="79"/>
        <v>194.12405780447779</v>
      </c>
      <c r="F224" s="2">
        <f t="shared" si="80"/>
        <v>0</v>
      </c>
      <c r="G224" s="3">
        <f t="shared" si="84"/>
        <v>0</v>
      </c>
      <c r="H224" s="3">
        <f t="shared" si="85"/>
        <v>77.891010458887507</v>
      </c>
      <c r="I224" s="3">
        <f t="shared" si="86"/>
        <v>17.745845802164663</v>
      </c>
      <c r="J224" s="2">
        <f t="shared" ref="J224:J287" si="99">SQRT(G224^2+H224^2+I224^2)</f>
        <v>79.886948580733318</v>
      </c>
      <c r="K224" s="2">
        <f t="shared" si="87"/>
        <v>79.886948580733318</v>
      </c>
      <c r="L224" s="2">
        <f t="shared" ref="L224:L287" si="100">J224/1.467</f>
        <v>54.455997669211527</v>
      </c>
      <c r="M224" s="5">
        <f t="shared" ref="M224:M287" si="101">cd0+cdspin*(spin/1000)*EXP(-A224/(tau*146.7/K224))</f>
        <v>0.37129963994486148</v>
      </c>
      <c r="N224" s="4">
        <f t="shared" ref="N224:N287" si="102">(romega/K224)*EXP(-A224/(tau*146.7/K224))</f>
        <v>0.38302629657307152</v>
      </c>
      <c r="O224" s="4">
        <f t="shared" ref="O224:O287" si="103">cl2_*N224/(cl0+cl1_*N224)</f>
        <v>0.29052509176870167</v>
      </c>
      <c r="P224" s="4">
        <f t="shared" si="88"/>
        <v>0</v>
      </c>
      <c r="Q224" s="4">
        <f t="shared" si="89"/>
        <v>0</v>
      </c>
      <c r="R224" s="5">
        <f t="shared" si="90"/>
        <v>0</v>
      </c>
      <c r="S224" s="5">
        <f t="shared" si="91"/>
        <v>-12.402134992111101</v>
      </c>
      <c r="T224" s="5">
        <f t="shared" si="92"/>
        <v>-2.8255683665036084</v>
      </c>
      <c r="U224" s="6">
        <f t="shared" si="93"/>
        <v>2345.012498826824</v>
      </c>
      <c r="V224" s="5">
        <f t="shared" si="94"/>
        <v>0</v>
      </c>
      <c r="W224" s="5">
        <f t="shared" si="95"/>
        <v>-2.2108788177093466</v>
      </c>
      <c r="X224" s="5">
        <f t="shared" si="96"/>
        <v>9.7041069235778785</v>
      </c>
      <c r="Y224" s="5">
        <f t="shared" si="97"/>
        <v>0</v>
      </c>
      <c r="Z224" s="5">
        <f t="shared" si="97"/>
        <v>-14.613013809820448</v>
      </c>
      <c r="AA224" s="5">
        <f t="shared" ref="AA224:AA287" si="104">T224+X224-32.174</f>
        <v>-25.295461442925728</v>
      </c>
      <c r="AB224">
        <f t="shared" si="98"/>
        <v>0</v>
      </c>
    </row>
    <row r="225" spans="1:28" x14ac:dyDescent="0.2">
      <c r="A225">
        <f t="shared" ref="A225:A288" si="105">A224+dt</f>
        <v>1.9300000000000015</v>
      </c>
      <c r="B225" s="5">
        <f t="shared" si="81"/>
        <v>0</v>
      </c>
      <c r="C225" s="5">
        <f t="shared" si="82"/>
        <v>194.90223725837618</v>
      </c>
      <c r="D225" s="5">
        <f t="shared" si="83"/>
        <v>85.913543616554378</v>
      </c>
      <c r="E225" s="2">
        <f t="shared" ref="E225:E288" si="106">SQRT(B225^2+C225^2)</f>
        <v>194.90223725837618</v>
      </c>
      <c r="F225" s="2">
        <f t="shared" ref="F225:F288" si="107">ATAN2(C225,B225)*180/PI()</f>
        <v>0</v>
      </c>
      <c r="G225" s="3">
        <f t="shared" si="84"/>
        <v>0</v>
      </c>
      <c r="H225" s="3">
        <f t="shared" si="85"/>
        <v>77.744880320789306</v>
      </c>
      <c r="I225" s="3">
        <f t="shared" si="86"/>
        <v>17.492891187735406</v>
      </c>
      <c r="J225" s="2">
        <f t="shared" si="99"/>
        <v>79.688566671761663</v>
      </c>
      <c r="K225" s="2">
        <f t="shared" si="87"/>
        <v>79.688566671761663</v>
      </c>
      <c r="L225" s="2">
        <f t="shared" si="100"/>
        <v>54.320768010744146</v>
      </c>
      <c r="M225" s="5">
        <f t="shared" si="101"/>
        <v>0.37129297647553022</v>
      </c>
      <c r="N225" s="4">
        <f t="shared" si="102"/>
        <v>0.38394353426684819</v>
      </c>
      <c r="O225" s="4">
        <f t="shared" si="103"/>
        <v>0.29079938406194217</v>
      </c>
      <c r="P225" s="4">
        <f t="shared" si="88"/>
        <v>0</v>
      </c>
      <c r="Q225" s="4">
        <f t="shared" si="89"/>
        <v>0</v>
      </c>
      <c r="R225" s="5">
        <f t="shared" si="90"/>
        <v>0</v>
      </c>
      <c r="S225" s="5">
        <f t="shared" si="91"/>
        <v>-12.347905699414847</v>
      </c>
      <c r="T225" s="5">
        <f t="shared" si="92"/>
        <v>-2.7783253367298877</v>
      </c>
      <c r="U225" s="6">
        <f t="shared" si="93"/>
        <v>2344.2309582578796</v>
      </c>
      <c r="V225" s="5">
        <f t="shared" si="94"/>
        <v>0</v>
      </c>
      <c r="W225" s="5">
        <f t="shared" si="95"/>
        <v>-2.1760047936107019</v>
      </c>
      <c r="X225" s="5">
        <f t="shared" si="96"/>
        <v>9.6709703639692428</v>
      </c>
      <c r="Y225" s="5">
        <f t="shared" si="97"/>
        <v>0</v>
      </c>
      <c r="Z225" s="5">
        <f t="shared" si="97"/>
        <v>-14.523910493025548</v>
      </c>
      <c r="AA225" s="5">
        <f t="shared" si="104"/>
        <v>-25.281354972760646</v>
      </c>
      <c r="AB225">
        <f t="shared" si="98"/>
        <v>0</v>
      </c>
    </row>
    <row r="226" spans="1:28" x14ac:dyDescent="0.2">
      <c r="A226">
        <f t="shared" si="105"/>
        <v>1.9400000000000015</v>
      </c>
      <c r="B226" s="5">
        <f t="shared" ref="B226:B289" si="108">B225+G225*dt+0.5*Y225*dt*dt</f>
        <v>0</v>
      </c>
      <c r="C226" s="5">
        <f t="shared" ref="C226:C289" si="109">C225+H225*dt+0.5*Z225*dt*dt</f>
        <v>195.67895986605942</v>
      </c>
      <c r="D226" s="5">
        <f t="shared" ref="D226:D289" si="110">D225+I225*dt+0.5*AA225*dt*dt</f>
        <v>86.087208460683101</v>
      </c>
      <c r="E226" s="2">
        <f t="shared" si="106"/>
        <v>195.67895986605942</v>
      </c>
      <c r="F226" s="2">
        <f t="shared" si="107"/>
        <v>0</v>
      </c>
      <c r="G226" s="3">
        <f t="shared" ref="G226:G289" si="111">G225+Y225*dt</f>
        <v>0</v>
      </c>
      <c r="H226" s="3">
        <f t="shared" ref="H226:H289" si="112">H225+Z225*dt</f>
        <v>77.599641215859052</v>
      </c>
      <c r="I226" s="3">
        <f t="shared" ref="I226:I289" si="113">I225+AA225*dt</f>
        <v>17.240077638007801</v>
      </c>
      <c r="J226" s="2">
        <f t="shared" si="99"/>
        <v>79.49166367484446</v>
      </c>
      <c r="K226" s="2">
        <f t="shared" ref="K226:K289" si="114">IF(D226&gt;=hwind,SQRT((G226-vxw)^2+(H226-vyw)^2+I226^2),J226)</f>
        <v>79.49166367484446</v>
      </c>
      <c r="L226" s="2">
        <f t="shared" si="100"/>
        <v>54.186546472286608</v>
      </c>
      <c r="M226" s="5">
        <f t="shared" si="101"/>
        <v>0.37128633123034938</v>
      </c>
      <c r="N226" s="4">
        <f t="shared" si="102"/>
        <v>0.38485828945228434</v>
      </c>
      <c r="O226" s="4">
        <f t="shared" si="103"/>
        <v>0.29107214447309426</v>
      </c>
      <c r="P226" s="4">
        <f t="shared" ref="P226:P289" si="115">IF(D226&gt;=hwind,vxw,0)</f>
        <v>0</v>
      </c>
      <c r="Q226" s="4">
        <f t="shared" ref="Q226:Q289" si="116">IF(D226&gt;=hwind,vyw,0)</f>
        <v>0</v>
      </c>
      <c r="R226" s="5">
        <f t="shared" ref="R226:R289" si="117">-const*$M226*$K226*(G226-P226)</f>
        <v>0</v>
      </c>
      <c r="S226" s="5">
        <f t="shared" ref="S226:S289" si="118">-const*$M226*$K226*(H226-Q226)</f>
        <v>-12.294164396445447</v>
      </c>
      <c r="T226" s="5">
        <f t="shared" ref="T226:T289" si="119">-const*$M226*$K226*I226</f>
        <v>-2.7313573280521055</v>
      </c>
      <c r="U226" s="6">
        <f t="shared" ref="U226:U289" si="120">omega*EXP(-A226/tau)*30/PI()</f>
        <v>2343.4496781590437</v>
      </c>
      <c r="V226" s="5">
        <f t="shared" ref="V226:V289" si="121">const*($O226/omega)*K226*(wy*I226-wz*(H226-Q226))</f>
        <v>0</v>
      </c>
      <c r="W226" s="5">
        <f t="shared" ref="W226:W289" si="122">const*($O226/omega)*K226*(wz*(G226-P226)-wx*I226)</f>
        <v>-2.1412639462485039</v>
      </c>
      <c r="X226" s="5">
        <f t="shared" ref="X226:X289" si="123">const*($O226/omega)*K226*(wx*(H226-Q226)-wy*(G226-P226))</f>
        <v>9.6380838570596712</v>
      </c>
      <c r="Y226" s="5">
        <f t="shared" si="97"/>
        <v>0</v>
      </c>
      <c r="Z226" s="5">
        <f t="shared" si="97"/>
        <v>-14.435428342693951</v>
      </c>
      <c r="AA226" s="5">
        <f t="shared" si="104"/>
        <v>-25.267273470992436</v>
      </c>
      <c r="AB226">
        <f t="shared" si="98"/>
        <v>0</v>
      </c>
    </row>
    <row r="227" spans="1:28" x14ac:dyDescent="0.2">
      <c r="A227">
        <f t="shared" si="105"/>
        <v>1.9500000000000015</v>
      </c>
      <c r="B227" s="5">
        <f t="shared" si="108"/>
        <v>0</v>
      </c>
      <c r="C227" s="5">
        <f t="shared" si="109"/>
        <v>196.45423450680084</v>
      </c>
      <c r="D227" s="5">
        <f t="shared" si="110"/>
        <v>86.258345873389629</v>
      </c>
      <c r="E227" s="2">
        <f t="shared" si="106"/>
        <v>196.45423450680084</v>
      </c>
      <c r="F227" s="2">
        <f t="shared" si="107"/>
        <v>0</v>
      </c>
      <c r="G227" s="3">
        <f t="shared" si="111"/>
        <v>0</v>
      </c>
      <c r="H227" s="3">
        <f t="shared" si="112"/>
        <v>77.455286932432116</v>
      </c>
      <c r="I227" s="3">
        <f t="shared" si="113"/>
        <v>16.987404903297875</v>
      </c>
      <c r="J227" s="2">
        <f t="shared" si="99"/>
        <v>79.296238240751237</v>
      </c>
      <c r="K227" s="2">
        <f t="shared" si="114"/>
        <v>79.296238240751237</v>
      </c>
      <c r="L227" s="2">
        <f t="shared" si="100"/>
        <v>54.053332134118087</v>
      </c>
      <c r="M227" s="5">
        <f t="shared" si="101"/>
        <v>0.37127970353589784</v>
      </c>
      <c r="N227" s="4">
        <f t="shared" si="102"/>
        <v>0.38577049533229546</v>
      </c>
      <c r="O227" s="4">
        <f t="shared" si="103"/>
        <v>0.29134336297953745</v>
      </c>
      <c r="P227" s="4">
        <f t="shared" si="115"/>
        <v>0</v>
      </c>
      <c r="Q227" s="4">
        <f t="shared" si="116"/>
        <v>0</v>
      </c>
      <c r="R227" s="5">
        <f t="shared" si="117"/>
        <v>0</v>
      </c>
      <c r="S227" s="5">
        <f t="shared" si="118"/>
        <v>-12.240907503815906</v>
      </c>
      <c r="T227" s="5">
        <f t="shared" si="119"/>
        <v>-2.6846618273138021</v>
      </c>
      <c r="U227" s="6">
        <f t="shared" si="120"/>
        <v>2342.6686584435088</v>
      </c>
      <c r="V227" s="5">
        <f t="shared" si="121"/>
        <v>0</v>
      </c>
      <c r="W227" s="5">
        <f t="shared" si="122"/>
        <v>-2.1066554346587627</v>
      </c>
      <c r="X227" s="5">
        <f t="shared" si="123"/>
        <v>9.6054460400590322</v>
      </c>
      <c r="Y227" s="5">
        <f t="shared" si="97"/>
        <v>0</v>
      </c>
      <c r="Z227" s="5">
        <f t="shared" si="97"/>
        <v>-14.347562938474669</v>
      </c>
      <c r="AA227" s="5">
        <f t="shared" si="104"/>
        <v>-25.253215787254767</v>
      </c>
      <c r="AB227">
        <f t="shared" si="98"/>
        <v>0</v>
      </c>
    </row>
    <row r="228" spans="1:28" x14ac:dyDescent="0.2">
      <c r="A228">
        <f t="shared" si="105"/>
        <v>1.9600000000000015</v>
      </c>
      <c r="B228" s="5">
        <f t="shared" si="108"/>
        <v>0</v>
      </c>
      <c r="C228" s="5">
        <f t="shared" si="109"/>
        <v>197.22806999797822</v>
      </c>
      <c r="D228" s="5">
        <f t="shared" si="110"/>
        <v>86.426957261633248</v>
      </c>
      <c r="E228" s="2">
        <f t="shared" si="106"/>
        <v>197.22806999797822</v>
      </c>
      <c r="F228" s="2">
        <f t="shared" si="107"/>
        <v>0</v>
      </c>
      <c r="G228" s="3">
        <f t="shared" si="111"/>
        <v>0</v>
      </c>
      <c r="H228" s="3">
        <f t="shared" si="112"/>
        <v>77.311811303047364</v>
      </c>
      <c r="I228" s="3">
        <f t="shared" si="113"/>
        <v>16.734872745425328</v>
      </c>
      <c r="J228" s="2">
        <f t="shared" si="99"/>
        <v>79.102289048823238</v>
      </c>
      <c r="K228" s="2">
        <f t="shared" si="114"/>
        <v>79.102289048823238</v>
      </c>
      <c r="L228" s="2">
        <f t="shared" si="100"/>
        <v>53.921124095994024</v>
      </c>
      <c r="M228" s="5">
        <f t="shared" si="101"/>
        <v>0.37127309271898656</v>
      </c>
      <c r="N228" s="4">
        <f t="shared" si="102"/>
        <v>0.38668008465684295</v>
      </c>
      <c r="O228" s="4">
        <f t="shared" si="103"/>
        <v>0.29161302955919538</v>
      </c>
      <c r="P228" s="4">
        <f t="shared" si="115"/>
        <v>0</v>
      </c>
      <c r="Q228" s="4">
        <f t="shared" si="116"/>
        <v>0</v>
      </c>
      <c r="R228" s="5">
        <f t="shared" si="117"/>
        <v>0</v>
      </c>
      <c r="S228" s="5">
        <f t="shared" si="118"/>
        <v>-12.188131481197718</v>
      </c>
      <c r="T228" s="5">
        <f t="shared" si="119"/>
        <v>-2.6382363303175702</v>
      </c>
      <c r="U228" s="6">
        <f t="shared" si="120"/>
        <v>2341.887899024493</v>
      </c>
      <c r="V228" s="5">
        <f t="shared" si="121"/>
        <v>0</v>
      </c>
      <c r="W228" s="5">
        <f t="shared" si="122"/>
        <v>-2.0721784154699057</v>
      </c>
      <c r="X228" s="5">
        <f t="shared" si="123"/>
        <v>9.5730555636791799</v>
      </c>
      <c r="Y228" s="5">
        <f t="shared" si="97"/>
        <v>0</v>
      </c>
      <c r="Z228" s="5">
        <f t="shared" si="97"/>
        <v>-14.260309896667625</v>
      </c>
      <c r="AA228" s="5">
        <f t="shared" si="104"/>
        <v>-25.239180766638391</v>
      </c>
      <c r="AB228">
        <f t="shared" si="98"/>
        <v>0</v>
      </c>
    </row>
    <row r="229" spans="1:28" x14ac:dyDescent="0.2">
      <c r="A229">
        <f t="shared" si="105"/>
        <v>1.9700000000000015</v>
      </c>
      <c r="B229" s="5">
        <f t="shared" si="108"/>
        <v>0</v>
      </c>
      <c r="C229" s="5">
        <f t="shared" si="109"/>
        <v>198.00047509551388</v>
      </c>
      <c r="D229" s="5">
        <f t="shared" si="110"/>
        <v>86.593044030049171</v>
      </c>
      <c r="E229" s="2">
        <f t="shared" si="106"/>
        <v>198.00047509551388</v>
      </c>
      <c r="F229" s="2">
        <f t="shared" si="107"/>
        <v>0</v>
      </c>
      <c r="G229" s="3">
        <f t="shared" si="111"/>
        <v>0</v>
      </c>
      <c r="H229" s="3">
        <f t="shared" si="112"/>
        <v>77.169208204080689</v>
      </c>
      <c r="I229" s="3">
        <f t="shared" si="113"/>
        <v>16.482480937758943</v>
      </c>
      <c r="J229" s="2">
        <f t="shared" si="99"/>
        <v>78.909814805943768</v>
      </c>
      <c r="K229" s="2">
        <f t="shared" si="114"/>
        <v>78.909814805943768</v>
      </c>
      <c r="L229" s="2">
        <f t="shared" si="100"/>
        <v>53.789921476444285</v>
      </c>
      <c r="M229" s="5">
        <f t="shared" si="101"/>
        <v>0.37126649810666712</v>
      </c>
      <c r="N229" s="4">
        <f t="shared" si="102"/>
        <v>0.38758698973292965</v>
      </c>
      <c r="O229" s="4">
        <f t="shared" si="103"/>
        <v>0.29188113419240858</v>
      </c>
      <c r="P229" s="4">
        <f t="shared" si="115"/>
        <v>0</v>
      </c>
      <c r="Q229" s="4">
        <f t="shared" si="116"/>
        <v>0</v>
      </c>
      <c r="R229" s="5">
        <f t="shared" si="117"/>
        <v>0</v>
      </c>
      <c r="S229" s="5">
        <f t="shared" si="118"/>
        <v>-12.135832826759323</v>
      </c>
      <c r="T229" s="5">
        <f t="shared" si="119"/>
        <v>-2.5920783416864488</v>
      </c>
      <c r="U229" s="6">
        <f t="shared" si="120"/>
        <v>2341.1073998152465</v>
      </c>
      <c r="V229" s="5">
        <f t="shared" si="121"/>
        <v>0</v>
      </c>
      <c r="W229" s="5">
        <f t="shared" si="122"/>
        <v>-2.0378320428730108</v>
      </c>
      <c r="X229" s="5">
        <f t="shared" si="123"/>
        <v>9.5409110919194031</v>
      </c>
      <c r="Y229" s="5">
        <f t="shared" si="97"/>
        <v>0</v>
      </c>
      <c r="Z229" s="5">
        <f t="shared" si="97"/>
        <v>-14.173664869632333</v>
      </c>
      <c r="AA229" s="5">
        <f t="shared" si="104"/>
        <v>-25.225167249767047</v>
      </c>
      <c r="AB229">
        <f t="shared" si="98"/>
        <v>0</v>
      </c>
    </row>
    <row r="230" spans="1:28" x14ac:dyDescent="0.2">
      <c r="A230">
        <f t="shared" si="105"/>
        <v>1.9800000000000015</v>
      </c>
      <c r="B230" s="5">
        <f t="shared" si="108"/>
        <v>0</v>
      </c>
      <c r="C230" s="5">
        <f t="shared" si="109"/>
        <v>198.77145849431119</v>
      </c>
      <c r="D230" s="5">
        <f t="shared" si="110"/>
        <v>86.756607581064273</v>
      </c>
      <c r="E230" s="2">
        <f t="shared" si="106"/>
        <v>198.77145849431119</v>
      </c>
      <c r="F230" s="2">
        <f t="shared" si="107"/>
        <v>0</v>
      </c>
      <c r="G230" s="3">
        <f t="shared" si="111"/>
        <v>0</v>
      </c>
      <c r="H230" s="3">
        <f t="shared" si="112"/>
        <v>77.027471555384366</v>
      </c>
      <c r="I230" s="3">
        <f t="shared" si="113"/>
        <v>16.230229265261272</v>
      </c>
      <c r="J230" s="2">
        <f t="shared" si="99"/>
        <v>78.718814245506081</v>
      </c>
      <c r="K230" s="2">
        <f t="shared" si="114"/>
        <v>78.718814245506081</v>
      </c>
      <c r="L230" s="2">
        <f t="shared" si="100"/>
        <v>53.659723412069582</v>
      </c>
      <c r="M230" s="5">
        <f t="shared" si="101"/>
        <v>0.37125991902624023</v>
      </c>
      <c r="N230" s="4">
        <f t="shared" si="102"/>
        <v>0.38849114243494909</v>
      </c>
      <c r="O230" s="4">
        <f t="shared" si="103"/>
        <v>0.29214766686383231</v>
      </c>
      <c r="P230" s="4">
        <f t="shared" si="115"/>
        <v>0</v>
      </c>
      <c r="Q230" s="4">
        <f t="shared" si="116"/>
        <v>0</v>
      </c>
      <c r="R230" s="5">
        <f t="shared" si="117"/>
        <v>0</v>
      </c>
      <c r="S230" s="5">
        <f t="shared" si="118"/>
        <v>-12.084008076610933</v>
      </c>
      <c r="T230" s="5">
        <f t="shared" si="119"/>
        <v>-2.5461853747288781</v>
      </c>
      <c r="U230" s="6">
        <f t="shared" si="120"/>
        <v>2340.3271607290471</v>
      </c>
      <c r="V230" s="5">
        <f t="shared" si="121"/>
        <v>0</v>
      </c>
      <c r="W230" s="5">
        <f t="shared" si="122"/>
        <v>-2.0036154685937944</v>
      </c>
      <c r="X230" s="5">
        <f t="shared" si="123"/>
        <v>9.5090113018531142</v>
      </c>
      <c r="Y230" s="5">
        <f t="shared" si="97"/>
        <v>0</v>
      </c>
      <c r="Z230" s="5">
        <f t="shared" si="97"/>
        <v>-14.087623545204728</v>
      </c>
      <c r="AA230" s="5">
        <f t="shared" si="104"/>
        <v>-25.211174072875764</v>
      </c>
      <c r="AB230">
        <f t="shared" si="98"/>
        <v>0</v>
      </c>
    </row>
    <row r="231" spans="1:28" x14ac:dyDescent="0.2">
      <c r="A231">
        <f t="shared" si="105"/>
        <v>1.9900000000000015</v>
      </c>
      <c r="B231" s="5">
        <f t="shared" si="108"/>
        <v>0</v>
      </c>
      <c r="C231" s="5">
        <f t="shared" si="109"/>
        <v>199.54102882868779</v>
      </c>
      <c r="D231" s="5">
        <f t="shared" si="110"/>
        <v>86.917649315013236</v>
      </c>
      <c r="E231" s="2">
        <f t="shared" si="106"/>
        <v>199.54102882868779</v>
      </c>
      <c r="F231" s="2">
        <f t="shared" si="107"/>
        <v>0</v>
      </c>
      <c r="G231" s="3">
        <f t="shared" si="111"/>
        <v>0</v>
      </c>
      <c r="H231" s="3">
        <f t="shared" si="112"/>
        <v>76.886595319932326</v>
      </c>
      <c r="I231" s="3">
        <f t="shared" si="113"/>
        <v>15.978117524532514</v>
      </c>
      <c r="J231" s="2">
        <f t="shared" si="99"/>
        <v>78.529286126379716</v>
      </c>
      <c r="K231" s="2">
        <f t="shared" si="114"/>
        <v>78.529286126379716</v>
      </c>
      <c r="L231" s="2">
        <f t="shared" si="100"/>
        <v>53.530529056836883</v>
      </c>
      <c r="M231" s="5">
        <f t="shared" si="101"/>
        <v>0.37125335480526633</v>
      </c>
      <c r="N231" s="4">
        <f t="shared" si="102"/>
        <v>0.38939247421538709</v>
      </c>
      <c r="O231" s="4">
        <f t="shared" si="103"/>
        <v>0.29241261756435838</v>
      </c>
      <c r="P231" s="4">
        <f t="shared" si="115"/>
        <v>0</v>
      </c>
      <c r="Q231" s="4">
        <f t="shared" si="116"/>
        <v>0</v>
      </c>
      <c r="R231" s="5">
        <f t="shared" si="117"/>
        <v>0</v>
      </c>
      <c r="S231" s="5">
        <f t="shared" si="118"/>
        <v>-12.032653804255824</v>
      </c>
      <c r="T231" s="5">
        <f t="shared" si="119"/>
        <v>-2.5005549513072394</v>
      </c>
      <c r="U231" s="6">
        <f t="shared" si="120"/>
        <v>2339.5471816792015</v>
      </c>
      <c r="V231" s="5">
        <f t="shared" si="121"/>
        <v>0</v>
      </c>
      <c r="W231" s="5">
        <f t="shared" si="122"/>
        <v>-1.969527841866372</v>
      </c>
      <c r="X231" s="5">
        <f t="shared" si="123"/>
        <v>9.4773548834157761</v>
      </c>
      <c r="Y231" s="5">
        <f t="shared" si="97"/>
        <v>0</v>
      </c>
      <c r="Z231" s="5">
        <f t="shared" si="97"/>
        <v>-14.002181646122196</v>
      </c>
      <c r="AA231" s="5">
        <f t="shared" si="104"/>
        <v>-25.197200067891462</v>
      </c>
      <c r="AB231">
        <f t="shared" si="98"/>
        <v>0</v>
      </c>
    </row>
    <row r="232" spans="1:28" x14ac:dyDescent="0.2">
      <c r="A232">
        <f t="shared" si="105"/>
        <v>2.0000000000000013</v>
      </c>
      <c r="B232" s="5">
        <f t="shared" si="108"/>
        <v>0</v>
      </c>
      <c r="C232" s="5">
        <f t="shared" si="109"/>
        <v>200.30919467280478</v>
      </c>
      <c r="D232" s="5">
        <f t="shared" si="110"/>
        <v>87.076170630255163</v>
      </c>
      <c r="E232" s="2">
        <f t="shared" si="106"/>
        <v>200.30919467280478</v>
      </c>
      <c r="F232" s="2">
        <f t="shared" si="107"/>
        <v>0</v>
      </c>
      <c r="G232" s="3">
        <f t="shared" si="111"/>
        <v>0</v>
      </c>
      <c r="H232" s="3">
        <f t="shared" si="112"/>
        <v>76.746573503471097</v>
      </c>
      <c r="I232" s="3">
        <f t="shared" si="113"/>
        <v>15.726145523853599</v>
      </c>
      <c r="J232" s="2">
        <f t="shared" si="99"/>
        <v>78.341229231874536</v>
      </c>
      <c r="K232" s="2">
        <f t="shared" si="114"/>
        <v>78.341229231874536</v>
      </c>
      <c r="L232" s="2">
        <f t="shared" si="100"/>
        <v>53.402337581373232</v>
      </c>
      <c r="M232" s="5">
        <f t="shared" si="101"/>
        <v>0.3712468047715769</v>
      </c>
      <c r="N232" s="4">
        <f t="shared" si="102"/>
        <v>0.39029091611588002</v>
      </c>
      <c r="O232" s="4">
        <f t="shared" si="103"/>
        <v>0.29267597629306263</v>
      </c>
      <c r="P232" s="4">
        <f t="shared" si="115"/>
        <v>0</v>
      </c>
      <c r="Q232" s="4">
        <f t="shared" si="116"/>
        <v>0</v>
      </c>
      <c r="R232" s="5">
        <f t="shared" si="117"/>
        <v>0</v>
      </c>
      <c r="S232" s="5">
        <f t="shared" si="118"/>
        <v>-11.981766620047805</v>
      </c>
      <c r="T232" s="5">
        <f t="shared" si="119"/>
        <v>-2.4551846017099521</v>
      </c>
      <c r="U232" s="6">
        <f t="shared" si="120"/>
        <v>2338.7674625790441</v>
      </c>
      <c r="V232" s="5">
        <f t="shared" si="121"/>
        <v>0</v>
      </c>
      <c r="W232" s="5">
        <f t="shared" si="122"/>
        <v>-1.9355683094088383</v>
      </c>
      <c r="X232" s="5">
        <f t="shared" si="123"/>
        <v>9.44594053919411</v>
      </c>
      <c r="Y232" s="5">
        <f t="shared" si="97"/>
        <v>0</v>
      </c>
      <c r="Z232" s="5">
        <f t="shared" si="97"/>
        <v>-13.917334929456644</v>
      </c>
      <c r="AA232" s="5">
        <f t="shared" si="104"/>
        <v>-25.18324406251584</v>
      </c>
      <c r="AB232">
        <f t="shared" si="98"/>
        <v>0</v>
      </c>
    </row>
    <row r="233" spans="1:28" x14ac:dyDescent="0.2">
      <c r="A233">
        <f t="shared" si="105"/>
        <v>2.0100000000000011</v>
      </c>
      <c r="B233" s="5">
        <f t="shared" si="108"/>
        <v>0</v>
      </c>
      <c r="C233" s="5">
        <f t="shared" si="109"/>
        <v>201.07596454109301</v>
      </c>
      <c r="D233" s="5">
        <f t="shared" si="110"/>
        <v>87.232172923290577</v>
      </c>
      <c r="E233" s="2">
        <f t="shared" si="106"/>
        <v>201.07596454109301</v>
      </c>
      <c r="F233" s="2">
        <f t="shared" si="107"/>
        <v>0</v>
      </c>
      <c r="G233" s="3">
        <f t="shared" si="111"/>
        <v>0</v>
      </c>
      <c r="H233" s="3">
        <f t="shared" si="112"/>
        <v>76.607400154176531</v>
      </c>
      <c r="I233" s="3">
        <f t="shared" si="113"/>
        <v>15.474313083228441</v>
      </c>
      <c r="J233" s="2">
        <f t="shared" si="99"/>
        <v>78.154642368703222</v>
      </c>
      <c r="K233" s="2">
        <f t="shared" si="114"/>
        <v>78.154642368703222</v>
      </c>
      <c r="L233" s="2">
        <f t="shared" si="100"/>
        <v>53.275148172258497</v>
      </c>
      <c r="M233" s="5">
        <f t="shared" si="101"/>
        <v>0.37124026825328665</v>
      </c>
      <c r="N233" s="4">
        <f t="shared" si="102"/>
        <v>0.39118639877862743</v>
      </c>
      <c r="O233" s="4">
        <f t="shared" si="103"/>
        <v>0.29293773305917459</v>
      </c>
      <c r="P233" s="4">
        <f t="shared" si="115"/>
        <v>0</v>
      </c>
      <c r="Q233" s="4">
        <f t="shared" si="116"/>
        <v>0</v>
      </c>
      <c r="R233" s="5">
        <f t="shared" si="117"/>
        <v>0</v>
      </c>
      <c r="S233" s="5">
        <f t="shared" si="118"/>
        <v>-11.93134317065495</v>
      </c>
      <c r="T233" s="5">
        <f t="shared" si="119"/>
        <v>-2.4100718645271564</v>
      </c>
      <c r="U233" s="6">
        <f t="shared" si="120"/>
        <v>2337.9880033419417</v>
      </c>
      <c r="V233" s="5">
        <f t="shared" si="121"/>
        <v>0</v>
      </c>
      <c r="W233" s="5">
        <f t="shared" si="122"/>
        <v>-1.9017360154006755</v>
      </c>
      <c r="X233" s="5">
        <f t="shared" si="123"/>
        <v>9.4147669842165147</v>
      </c>
      <c r="Y233" s="5">
        <f t="shared" si="97"/>
        <v>0</v>
      </c>
      <c r="Z233" s="5">
        <f t="shared" si="97"/>
        <v>-13.833079186055626</v>
      </c>
      <c r="AA233" s="5">
        <f t="shared" si="104"/>
        <v>-25.169304880310641</v>
      </c>
      <c r="AB233">
        <f t="shared" si="98"/>
        <v>0</v>
      </c>
    </row>
    <row r="234" spans="1:28" x14ac:dyDescent="0.2">
      <c r="A234">
        <f t="shared" si="105"/>
        <v>2.0200000000000009</v>
      </c>
      <c r="B234" s="5">
        <f t="shared" si="108"/>
        <v>0</v>
      </c>
      <c r="C234" s="5">
        <f t="shared" si="109"/>
        <v>201.84134688867547</v>
      </c>
      <c r="D234" s="5">
        <f t="shared" si="110"/>
        <v>87.385657588878843</v>
      </c>
      <c r="E234" s="2">
        <f t="shared" si="106"/>
        <v>201.84134688867547</v>
      </c>
      <c r="F234" s="2">
        <f t="shared" si="107"/>
        <v>0</v>
      </c>
      <c r="G234" s="3">
        <f t="shared" si="111"/>
        <v>0</v>
      </c>
      <c r="H234" s="3">
        <f t="shared" si="112"/>
        <v>76.469069362315977</v>
      </c>
      <c r="I234" s="3">
        <f t="shared" si="113"/>
        <v>15.222620034425335</v>
      </c>
      <c r="J234" s="2">
        <f t="shared" si="99"/>
        <v>77.969524365941723</v>
      </c>
      <c r="K234" s="2">
        <f t="shared" si="114"/>
        <v>77.969524365941723</v>
      </c>
      <c r="L234" s="2">
        <f t="shared" si="100"/>
        <v>53.148960031316783</v>
      </c>
      <c r="M234" s="5">
        <f t="shared" si="101"/>
        <v>0.37123374457880731</v>
      </c>
      <c r="N234" s="4">
        <f t="shared" si="102"/>
        <v>0.39207885245816443</v>
      </c>
      <c r="O234" s="4">
        <f t="shared" si="103"/>
        <v>0.29319787788407259</v>
      </c>
      <c r="P234" s="4">
        <f t="shared" si="115"/>
        <v>0</v>
      </c>
      <c r="Q234" s="4">
        <f t="shared" si="116"/>
        <v>0</v>
      </c>
      <c r="R234" s="5">
        <f t="shared" si="117"/>
        <v>0</v>
      </c>
      <c r="S234" s="5">
        <f t="shared" si="118"/>
        <v>-11.881380138529359</v>
      </c>
      <c r="T234" s="5">
        <f t="shared" si="119"/>
        <v>-2.365214286529961</v>
      </c>
      <c r="U234" s="6">
        <f t="shared" si="120"/>
        <v>2337.2088038812853</v>
      </c>
      <c r="V234" s="5">
        <f t="shared" si="121"/>
        <v>0</v>
      </c>
      <c r="W234" s="5">
        <f t="shared" si="122"/>
        <v>-1.8680301014620209</v>
      </c>
      <c r="X234" s="5">
        <f t="shared" si="123"/>
        <v>9.383832945744679</v>
      </c>
      <c r="Y234" s="5">
        <f t="shared" si="97"/>
        <v>0</v>
      </c>
      <c r="Z234" s="5">
        <f t="shared" si="97"/>
        <v>-13.749410239991379</v>
      </c>
      <c r="AA234" s="5">
        <f t="shared" si="104"/>
        <v>-25.155381340785283</v>
      </c>
      <c r="AB234">
        <f t="shared" si="98"/>
        <v>0</v>
      </c>
    </row>
    <row r="235" spans="1:28" x14ac:dyDescent="0.2">
      <c r="A235">
        <f t="shared" si="105"/>
        <v>2.0300000000000007</v>
      </c>
      <c r="B235" s="5">
        <f t="shared" si="108"/>
        <v>0</v>
      </c>
      <c r="C235" s="5">
        <f t="shared" si="109"/>
        <v>202.60535011178663</v>
      </c>
      <c r="D235" s="5">
        <f t="shared" si="110"/>
        <v>87.536626020156064</v>
      </c>
      <c r="E235" s="2">
        <f t="shared" si="106"/>
        <v>202.60535011178663</v>
      </c>
      <c r="F235" s="2">
        <f t="shared" si="107"/>
        <v>0</v>
      </c>
      <c r="G235" s="3">
        <f t="shared" si="111"/>
        <v>0</v>
      </c>
      <c r="H235" s="3">
        <f t="shared" si="112"/>
        <v>76.331575259916065</v>
      </c>
      <c r="I235" s="3">
        <f t="shared" si="113"/>
        <v>14.971066221017482</v>
      </c>
      <c r="J235" s="2">
        <f t="shared" si="99"/>
        <v>77.785874073988012</v>
      </c>
      <c r="K235" s="2">
        <f t="shared" si="114"/>
        <v>77.785874073988012</v>
      </c>
      <c r="L235" s="2">
        <f t="shared" si="100"/>
        <v>53.023772374906621</v>
      </c>
      <c r="M235" s="5">
        <f t="shared" si="101"/>
        <v>0.37122723307686206</v>
      </c>
      <c r="N235" s="4">
        <f t="shared" si="102"/>
        <v>0.39296820703349189</v>
      </c>
      <c r="O235" s="4">
        <f t="shared" si="103"/>
        <v>0.29345640080330121</v>
      </c>
      <c r="P235" s="4">
        <f t="shared" si="115"/>
        <v>0</v>
      </c>
      <c r="Q235" s="4">
        <f t="shared" si="116"/>
        <v>0</v>
      </c>
      <c r="R235" s="5">
        <f t="shared" si="117"/>
        <v>0</v>
      </c>
      <c r="S235" s="5">
        <f t="shared" si="118"/>
        <v>-11.831874241382929</v>
      </c>
      <c r="T235" s="5">
        <f t="shared" si="119"/>
        <v>-2.3206094225532636</v>
      </c>
      <c r="U235" s="6">
        <f t="shared" si="120"/>
        <v>2336.4298641104997</v>
      </c>
      <c r="V235" s="5">
        <f t="shared" si="121"/>
        <v>0</v>
      </c>
      <c r="W235" s="5">
        <f t="shared" si="122"/>
        <v>-1.8344497066348262</v>
      </c>
      <c r="X235" s="5">
        <f t="shared" si="123"/>
        <v>9.3531371630664335</v>
      </c>
      <c r="Y235" s="5">
        <f t="shared" si="97"/>
        <v>0</v>
      </c>
      <c r="Z235" s="5">
        <f t="shared" si="97"/>
        <v>-13.666323948017755</v>
      </c>
      <c r="AA235" s="5">
        <f t="shared" si="104"/>
        <v>-25.141472259486829</v>
      </c>
      <c r="AB235">
        <f t="shared" si="98"/>
        <v>0</v>
      </c>
    </row>
    <row r="236" spans="1:28" x14ac:dyDescent="0.2">
      <c r="A236">
        <f t="shared" si="105"/>
        <v>2.0400000000000005</v>
      </c>
      <c r="B236" s="5">
        <f t="shared" si="108"/>
        <v>0</v>
      </c>
      <c r="C236" s="5">
        <f t="shared" si="109"/>
        <v>203.36798254818839</v>
      </c>
      <c r="D236" s="5">
        <f t="shared" si="110"/>
        <v>87.685079608753256</v>
      </c>
      <c r="E236" s="2">
        <f t="shared" si="106"/>
        <v>203.36798254818839</v>
      </c>
      <c r="F236" s="2">
        <f t="shared" si="107"/>
        <v>0</v>
      </c>
      <c r="G236" s="3">
        <f t="shared" si="111"/>
        <v>0</v>
      </c>
      <c r="H236" s="3">
        <f t="shared" si="112"/>
        <v>76.194912020435893</v>
      </c>
      <c r="I236" s="3">
        <f t="shared" si="113"/>
        <v>14.719651498422614</v>
      </c>
      <c r="J236" s="2">
        <f t="shared" si="99"/>
        <v>77.60369036351932</v>
      </c>
      <c r="K236" s="2">
        <f t="shared" si="114"/>
        <v>77.60369036351932</v>
      </c>
      <c r="L236" s="2">
        <f t="shared" si="100"/>
        <v>52.899584433210165</v>
      </c>
      <c r="M236" s="5">
        <f t="shared" si="101"/>
        <v>0.37122073307650172</v>
      </c>
      <c r="N236" s="4">
        <f t="shared" si="102"/>
        <v>0.39385439202056494</v>
      </c>
      <c r="O236" s="4">
        <f t="shared" si="103"/>
        <v>0.29371329186861128</v>
      </c>
      <c r="P236" s="4">
        <f t="shared" si="115"/>
        <v>0</v>
      </c>
      <c r="Q236" s="4">
        <f t="shared" si="116"/>
        <v>0</v>
      </c>
      <c r="R236" s="5">
        <f t="shared" si="117"/>
        <v>0</v>
      </c>
      <c r="S236" s="5">
        <f t="shared" si="118"/>
        <v>-11.782822231669076</v>
      </c>
      <c r="T236" s="5">
        <f t="shared" si="119"/>
        <v>-2.2762548353821539</v>
      </c>
      <c r="U236" s="6">
        <f t="shared" si="120"/>
        <v>2335.6511839430336</v>
      </c>
      <c r="V236" s="5">
        <f t="shared" si="121"/>
        <v>0</v>
      </c>
      <c r="W236" s="5">
        <f t="shared" si="122"/>
        <v>-1.8009939673659261</v>
      </c>
      <c r="X236" s="5">
        <f t="shared" si="123"/>
        <v>9.3226783872898071</v>
      </c>
      <c r="Y236" s="5">
        <f t="shared" si="97"/>
        <v>0</v>
      </c>
      <c r="Z236" s="5">
        <f t="shared" si="97"/>
        <v>-13.583816199035002</v>
      </c>
      <c r="AA236" s="5">
        <f t="shared" si="104"/>
        <v>-25.127576448092348</v>
      </c>
      <c r="AB236">
        <f t="shared" si="98"/>
        <v>0</v>
      </c>
    </row>
    <row r="237" spans="1:28" x14ac:dyDescent="0.2">
      <c r="A237">
        <f t="shared" si="105"/>
        <v>2.0500000000000003</v>
      </c>
      <c r="B237" s="5">
        <f t="shared" si="108"/>
        <v>0</v>
      </c>
      <c r="C237" s="5">
        <f t="shared" si="109"/>
        <v>204.12925247758278</v>
      </c>
      <c r="D237" s="5">
        <f t="shared" si="110"/>
        <v>87.831019744915082</v>
      </c>
      <c r="E237" s="2">
        <f t="shared" si="106"/>
        <v>204.12925247758278</v>
      </c>
      <c r="F237" s="2">
        <f t="shared" si="107"/>
        <v>0</v>
      </c>
      <c r="G237" s="3">
        <f t="shared" si="111"/>
        <v>0</v>
      </c>
      <c r="H237" s="3">
        <f t="shared" si="112"/>
        <v>76.059073858445544</v>
      </c>
      <c r="I237" s="3">
        <f t="shared" si="113"/>
        <v>14.468375733941691</v>
      </c>
      <c r="J237" s="2">
        <f t="shared" si="99"/>
        <v>77.422972124447583</v>
      </c>
      <c r="K237" s="2">
        <f t="shared" si="114"/>
        <v>77.422972124447583</v>
      </c>
      <c r="L237" s="2">
        <f t="shared" si="100"/>
        <v>52.776395449521182</v>
      </c>
      <c r="M237" s="5">
        <f t="shared" si="101"/>
        <v>0.37121424390712099</v>
      </c>
      <c r="N237" s="4">
        <f t="shared" si="102"/>
        <v>0.39473733658514204</v>
      </c>
      <c r="O237" s="4">
        <f t="shared" si="103"/>
        <v>0.29396854115002335</v>
      </c>
      <c r="P237" s="4">
        <f t="shared" si="115"/>
        <v>0</v>
      </c>
      <c r="Q237" s="4">
        <f t="shared" si="116"/>
        <v>0</v>
      </c>
      <c r="R237" s="5">
        <f t="shared" si="117"/>
        <v>0</v>
      </c>
      <c r="S237" s="5">
        <f t="shared" si="118"/>
        <v>-11.734220896070232</v>
      </c>
      <c r="T237" s="5">
        <f t="shared" si="119"/>
        <v>-2.2321480956418767</v>
      </c>
      <c r="U237" s="6">
        <f t="shared" si="120"/>
        <v>2334.8727632923687</v>
      </c>
      <c r="V237" s="5">
        <f t="shared" si="121"/>
        <v>0</v>
      </c>
      <c r="W237" s="5">
        <f t="shared" si="122"/>
        <v>-1.7676620174920443</v>
      </c>
      <c r="X237" s="5">
        <f t="shared" si="123"/>
        <v>9.2924553811382289</v>
      </c>
      <c r="Y237" s="5">
        <f t="shared" si="97"/>
        <v>0</v>
      </c>
      <c r="Z237" s="5">
        <f t="shared" si="97"/>
        <v>-13.501882913562277</v>
      </c>
      <c r="AA237" s="5">
        <f t="shared" si="104"/>
        <v>-25.113692714503649</v>
      </c>
      <c r="AB237">
        <f t="shared" si="98"/>
        <v>0</v>
      </c>
    </row>
    <row r="238" spans="1:28" x14ac:dyDescent="0.2">
      <c r="A238">
        <f t="shared" si="105"/>
        <v>2.06</v>
      </c>
      <c r="B238" s="5">
        <f t="shared" si="108"/>
        <v>0</v>
      </c>
      <c r="C238" s="5">
        <f t="shared" si="109"/>
        <v>204.88916812202154</v>
      </c>
      <c r="D238" s="5">
        <f t="shared" si="110"/>
        <v>87.974447817618781</v>
      </c>
      <c r="E238" s="2">
        <f t="shared" si="106"/>
        <v>204.88916812202154</v>
      </c>
      <c r="F238" s="2">
        <f t="shared" si="107"/>
        <v>0</v>
      </c>
      <c r="G238" s="3">
        <f t="shared" si="111"/>
        <v>0</v>
      </c>
      <c r="H238" s="3">
        <f t="shared" si="112"/>
        <v>75.924055029309926</v>
      </c>
      <c r="I238" s="3">
        <f t="shared" si="113"/>
        <v>14.217238806796654</v>
      </c>
      <c r="J238" s="2">
        <f t="shared" si="99"/>
        <v>77.243718264873593</v>
      </c>
      <c r="K238" s="2">
        <f t="shared" si="114"/>
        <v>77.243718264873593</v>
      </c>
      <c r="L238" s="2">
        <f t="shared" si="100"/>
        <v>52.6542046795321</v>
      </c>
      <c r="M238" s="5">
        <f t="shared" si="101"/>
        <v>0.37120776489847701</v>
      </c>
      <c r="N238" s="4">
        <f t="shared" si="102"/>
        <v>0.39561696955599296</v>
      </c>
      <c r="O238" s="4">
        <f t="shared" si="103"/>
        <v>0.29422213873791253</v>
      </c>
      <c r="P238" s="4">
        <f t="shared" si="115"/>
        <v>0</v>
      </c>
      <c r="Q238" s="4">
        <f t="shared" si="116"/>
        <v>0</v>
      </c>
      <c r="R238" s="5">
        <f t="shared" si="117"/>
        <v>0</v>
      </c>
      <c r="S238" s="5">
        <f t="shared" si="118"/>
        <v>-11.686067054991144</v>
      </c>
      <c r="T238" s="5">
        <f t="shared" si="119"/>
        <v>-2.1882867816913816</v>
      </c>
      <c r="U238" s="6">
        <f t="shared" si="120"/>
        <v>2334.0946020720135</v>
      </c>
      <c r="V238" s="5">
        <f t="shared" si="121"/>
        <v>0</v>
      </c>
      <c r="W238" s="5">
        <f t="shared" si="122"/>
        <v>-1.734452988226765</v>
      </c>
      <c r="X238" s="5">
        <f t="shared" si="123"/>
        <v>9.2624669187469912</v>
      </c>
      <c r="Y238" s="5">
        <f t="shared" si="97"/>
        <v>0</v>
      </c>
      <c r="Z238" s="5">
        <f t="shared" si="97"/>
        <v>-13.420520043217909</v>
      </c>
      <c r="AA238" s="5">
        <f t="shared" si="104"/>
        <v>-25.09981986294439</v>
      </c>
      <c r="AB238">
        <f t="shared" si="98"/>
        <v>0</v>
      </c>
    </row>
    <row r="239" spans="1:28" x14ac:dyDescent="0.2">
      <c r="A239">
        <f t="shared" si="105"/>
        <v>2.0699999999999998</v>
      </c>
      <c r="B239" s="5">
        <f t="shared" si="108"/>
        <v>0</v>
      </c>
      <c r="C239" s="5">
        <f t="shared" si="109"/>
        <v>205.64773764631249</v>
      </c>
      <c r="D239" s="5">
        <f t="shared" si="110"/>
        <v>88.115365214693597</v>
      </c>
      <c r="E239" s="2">
        <f t="shared" si="106"/>
        <v>205.64773764631249</v>
      </c>
      <c r="F239" s="2">
        <f t="shared" si="107"/>
        <v>0</v>
      </c>
      <c r="G239" s="3">
        <f t="shared" si="111"/>
        <v>0</v>
      </c>
      <c r="H239" s="3">
        <f t="shared" si="112"/>
        <v>75.789849828877749</v>
      </c>
      <c r="I239" s="3">
        <f t="shared" si="113"/>
        <v>13.96624060816721</v>
      </c>
      <c r="J239" s="2">
        <f t="shared" si="99"/>
        <v>77.065927710039659</v>
      </c>
      <c r="K239" s="2">
        <f t="shared" si="114"/>
        <v>77.065927710039659</v>
      </c>
      <c r="L239" s="2">
        <f t="shared" si="100"/>
        <v>52.533011390620075</v>
      </c>
      <c r="M239" s="5">
        <f t="shared" si="101"/>
        <v>0.37120129538070817</v>
      </c>
      <c r="N239" s="4">
        <f t="shared" si="102"/>
        <v>0.39649321943846572</v>
      </c>
      <c r="O239" s="4">
        <f t="shared" si="103"/>
        <v>0.29447407474511444</v>
      </c>
      <c r="P239" s="4">
        <f t="shared" si="115"/>
        <v>0</v>
      </c>
      <c r="Q239" s="4">
        <f t="shared" si="116"/>
        <v>0</v>
      </c>
      <c r="R239" s="5">
        <f t="shared" si="117"/>
        <v>0</v>
      </c>
      <c r="S239" s="5">
        <f t="shared" si="118"/>
        <v>-11.638357562057829</v>
      </c>
      <c r="T239" s="5">
        <f t="shared" si="119"/>
        <v>-2.1446684795204431</v>
      </c>
      <c r="U239" s="6">
        <f t="shared" si="120"/>
        <v>2333.3167001955048</v>
      </c>
      <c r="V239" s="5">
        <f t="shared" si="121"/>
        <v>0</v>
      </c>
      <c r="W239" s="5">
        <f t="shared" si="122"/>
        <v>-1.7013660081494864</v>
      </c>
      <c r="X239" s="5">
        <f t="shared" si="123"/>
        <v>9.2327117854608112</v>
      </c>
      <c r="Y239" s="5">
        <f t="shared" si="97"/>
        <v>0</v>
      </c>
      <c r="Z239" s="5">
        <f t="shared" si="97"/>
        <v>-13.339723570207315</v>
      </c>
      <c r="AA239" s="5">
        <f t="shared" si="104"/>
        <v>-25.085956694059632</v>
      </c>
      <c r="AB239">
        <f t="shared" si="98"/>
        <v>0</v>
      </c>
    </row>
    <row r="240" spans="1:28" x14ac:dyDescent="0.2">
      <c r="A240">
        <f t="shared" si="105"/>
        <v>2.0799999999999996</v>
      </c>
      <c r="B240" s="5">
        <f t="shared" si="108"/>
        <v>0</v>
      </c>
      <c r="C240" s="5">
        <f t="shared" si="109"/>
        <v>206.40496915842274</v>
      </c>
      <c r="D240" s="5">
        <f t="shared" si="110"/>
        <v>88.25377332294056</v>
      </c>
      <c r="E240" s="2">
        <f t="shared" si="106"/>
        <v>206.40496915842274</v>
      </c>
      <c r="F240" s="2">
        <f t="shared" si="107"/>
        <v>0</v>
      </c>
      <c r="G240" s="3">
        <f t="shared" si="111"/>
        <v>0</v>
      </c>
      <c r="H240" s="3">
        <f t="shared" si="112"/>
        <v>75.656452593175672</v>
      </c>
      <c r="I240" s="3">
        <f t="shared" si="113"/>
        <v>13.715381041226614</v>
      </c>
      <c r="J240" s="2">
        <f t="shared" si="99"/>
        <v>76.889599401281032</v>
      </c>
      <c r="K240" s="2">
        <f t="shared" si="114"/>
        <v>76.889599401281032</v>
      </c>
      <c r="L240" s="2">
        <f t="shared" si="100"/>
        <v>52.412814861132262</v>
      </c>
      <c r="M240" s="5">
        <f t="shared" si="101"/>
        <v>0.37119483468435432</v>
      </c>
      <c r="N240" s="4">
        <f t="shared" si="102"/>
        <v>0.39736601442841285</v>
      </c>
      <c r="O240" s="4">
        <f t="shared" si="103"/>
        <v>0.29472433930905312</v>
      </c>
      <c r="P240" s="4">
        <f t="shared" si="115"/>
        <v>0</v>
      </c>
      <c r="Q240" s="4">
        <f t="shared" si="116"/>
        <v>0</v>
      </c>
      <c r="R240" s="5">
        <f t="shared" si="117"/>
        <v>0</v>
      </c>
      <c r="S240" s="5">
        <f t="shared" si="118"/>
        <v>-11.591089303622109</v>
      </c>
      <c r="T240" s="5">
        <f t="shared" si="119"/>
        <v>-2.1012907826503509</v>
      </c>
      <c r="U240" s="6">
        <f t="shared" si="120"/>
        <v>2332.53905757641</v>
      </c>
      <c r="V240" s="5">
        <f t="shared" si="121"/>
        <v>0</v>
      </c>
      <c r="W240" s="5">
        <f t="shared" si="122"/>
        <v>-1.6684002031963918</v>
      </c>
      <c r="X240" s="5">
        <f t="shared" si="123"/>
        <v>9.203188777632656</v>
      </c>
      <c r="Y240" s="5">
        <f t="shared" ref="Y240:Z303" si="124">R240+V240</f>
        <v>0</v>
      </c>
      <c r="Z240" s="5">
        <f t="shared" si="124"/>
        <v>-13.2594895068185</v>
      </c>
      <c r="AA240" s="5">
        <f t="shared" si="104"/>
        <v>-25.072102005017694</v>
      </c>
      <c r="AB240">
        <f t="shared" si="98"/>
        <v>0</v>
      </c>
    </row>
    <row r="241" spans="1:28" x14ac:dyDescent="0.2">
      <c r="A241">
        <f t="shared" si="105"/>
        <v>2.0899999999999994</v>
      </c>
      <c r="B241" s="5">
        <f t="shared" si="108"/>
        <v>0</v>
      </c>
      <c r="C241" s="5">
        <f t="shared" si="109"/>
        <v>207.16087070987916</v>
      </c>
      <c r="D241" s="5">
        <f t="shared" si="110"/>
        <v>88.389673528252587</v>
      </c>
      <c r="E241" s="2">
        <f t="shared" si="106"/>
        <v>207.16087070987916</v>
      </c>
      <c r="F241" s="2">
        <f t="shared" si="107"/>
        <v>0</v>
      </c>
      <c r="G241" s="3">
        <f t="shared" si="111"/>
        <v>0</v>
      </c>
      <c r="H241" s="3">
        <f t="shared" si="112"/>
        <v>75.523857698107491</v>
      </c>
      <c r="I241" s="3">
        <f t="shared" si="113"/>
        <v>13.464660021176437</v>
      </c>
      <c r="J241" s="2">
        <f t="shared" si="99"/>
        <v>76.714732294976159</v>
      </c>
      <c r="K241" s="2">
        <f t="shared" si="114"/>
        <v>76.714732294976159</v>
      </c>
      <c r="L241" s="2">
        <f t="shared" si="100"/>
        <v>52.293614379670181</v>
      </c>
      <c r="M241" s="5">
        <f t="shared" si="101"/>
        <v>0.37118838214037797</v>
      </c>
      <c r="N241" s="4">
        <f t="shared" si="102"/>
        <v>0.39823528242647532</v>
      </c>
      <c r="O241" s="4">
        <f t="shared" si="103"/>
        <v>0.29497292259388924</v>
      </c>
      <c r="P241" s="4">
        <f t="shared" si="115"/>
        <v>0</v>
      </c>
      <c r="Q241" s="4">
        <f t="shared" si="116"/>
        <v>0</v>
      </c>
      <c r="R241" s="5">
        <f t="shared" si="117"/>
        <v>0</v>
      </c>
      <c r="S241" s="5">
        <f t="shared" si="118"/>
        <v>-11.544259198271714</v>
      </c>
      <c r="T241" s="5">
        <f t="shared" si="119"/>
        <v>-2.058151292038179</v>
      </c>
      <c r="U241" s="6">
        <f t="shared" si="120"/>
        <v>2331.7616741283241</v>
      </c>
      <c r="V241" s="5">
        <f t="shared" si="121"/>
        <v>0</v>
      </c>
      <c r="W241" s="5">
        <f t="shared" si="122"/>
        <v>-1.6355546966534504</v>
      </c>
      <c r="X241" s="5">
        <f t="shared" si="123"/>
        <v>9.1738967024236864</v>
      </c>
      <c r="Y241" s="5">
        <f t="shared" si="124"/>
        <v>0</v>
      </c>
      <c r="Z241" s="5">
        <f t="shared" si="124"/>
        <v>-13.179813894925164</v>
      </c>
      <c r="AA241" s="5">
        <f t="shared" si="104"/>
        <v>-25.058254589614492</v>
      </c>
      <c r="AB241">
        <f t="shared" si="98"/>
        <v>0</v>
      </c>
    </row>
    <row r="242" spans="1:28" x14ac:dyDescent="0.2">
      <c r="A242">
        <f t="shared" si="105"/>
        <v>2.0999999999999992</v>
      </c>
      <c r="B242" s="5">
        <f t="shared" si="108"/>
        <v>0</v>
      </c>
      <c r="C242" s="5">
        <f t="shared" si="109"/>
        <v>207.91545029616549</v>
      </c>
      <c r="D242" s="5">
        <f t="shared" si="110"/>
        <v>88.523067215734869</v>
      </c>
      <c r="E242" s="2">
        <f t="shared" si="106"/>
        <v>207.91545029616549</v>
      </c>
      <c r="F242" s="2">
        <f t="shared" si="107"/>
        <v>0</v>
      </c>
      <c r="G242" s="3">
        <f t="shared" si="111"/>
        <v>0</v>
      </c>
      <c r="H242" s="3">
        <f t="shared" si="112"/>
        <v>75.392059559158241</v>
      </c>
      <c r="I242" s="3">
        <f t="shared" si="113"/>
        <v>13.214077475280291</v>
      </c>
      <c r="J242" s="2">
        <f t="shared" si="99"/>
        <v>76.541325361495893</v>
      </c>
      <c r="K242" s="2">
        <f t="shared" si="114"/>
        <v>76.541325361495893</v>
      </c>
      <c r="L242" s="2">
        <f t="shared" si="100"/>
        <v>52.175409244373476</v>
      </c>
      <c r="M242" s="5">
        <f t="shared" si="101"/>
        <v>0.37118193708018704</v>
      </c>
      <c r="N242" s="4">
        <f t="shared" si="102"/>
        <v>0.39910095105272336</v>
      </c>
      <c r="O242" s="4">
        <f t="shared" si="103"/>
        <v>0.29521981479268755</v>
      </c>
      <c r="P242" s="4">
        <f t="shared" si="115"/>
        <v>0</v>
      </c>
      <c r="Q242" s="4">
        <f t="shared" si="116"/>
        <v>0</v>
      </c>
      <c r="R242" s="5">
        <f t="shared" si="117"/>
        <v>0</v>
      </c>
      <c r="S242" s="5">
        <f t="shared" si="118"/>
        <v>-11.497864196345814</v>
      </c>
      <c r="T242" s="5">
        <f t="shared" si="119"/>
        <v>-2.0152476159846309</v>
      </c>
      <c r="U242" s="6">
        <f t="shared" si="120"/>
        <v>2330.9845497648707</v>
      </c>
      <c r="V242" s="5">
        <f t="shared" si="121"/>
        <v>0</v>
      </c>
      <c r="W242" s="5">
        <f t="shared" si="122"/>
        <v>-1.6028286091514785</v>
      </c>
      <c r="X242" s="5">
        <f t="shared" si="123"/>
        <v>9.1448343776043899</v>
      </c>
      <c r="Y242" s="5">
        <f t="shared" si="124"/>
        <v>0</v>
      </c>
      <c r="Z242" s="5">
        <f t="shared" si="124"/>
        <v>-13.100692805497292</v>
      </c>
      <c r="AA242" s="5">
        <f t="shared" si="104"/>
        <v>-25.04441323838024</v>
      </c>
      <c r="AB242">
        <f t="shared" si="98"/>
        <v>0</v>
      </c>
    </row>
    <row r="243" spans="1:28" x14ac:dyDescent="0.2">
      <c r="A243">
        <f t="shared" si="105"/>
        <v>2.109999999999999</v>
      </c>
      <c r="B243" s="5">
        <f t="shared" si="108"/>
        <v>0</v>
      </c>
      <c r="C243" s="5">
        <f t="shared" si="109"/>
        <v>208.66871585711678</v>
      </c>
      <c r="D243" s="5">
        <f t="shared" si="110"/>
        <v>88.653955769825743</v>
      </c>
      <c r="E243" s="2">
        <f t="shared" si="106"/>
        <v>208.66871585711678</v>
      </c>
      <c r="F243" s="2">
        <f t="shared" si="107"/>
        <v>0</v>
      </c>
      <c r="G243" s="3">
        <f t="shared" si="111"/>
        <v>0</v>
      </c>
      <c r="H243" s="3">
        <f t="shared" si="112"/>
        <v>75.261052631103269</v>
      </c>
      <c r="I243" s="3">
        <f t="shared" si="113"/>
        <v>12.96363334289649</v>
      </c>
      <c r="J243" s="2">
        <f t="shared" si="99"/>
        <v>76.369377584151835</v>
      </c>
      <c r="K243" s="2">
        <f t="shared" si="114"/>
        <v>76.369377584151835</v>
      </c>
      <c r="L243" s="2">
        <f t="shared" si="100"/>
        <v>52.05819876220302</v>
      </c>
      <c r="M243" s="5">
        <f t="shared" si="101"/>
        <v>0.3711754988356577</v>
      </c>
      <c r="N243" s="4">
        <f t="shared" si="102"/>
        <v>0.39996294766165252</v>
      </c>
      <c r="O243" s="4">
        <f t="shared" si="103"/>
        <v>0.29546500612960513</v>
      </c>
      <c r="P243" s="4">
        <f t="shared" si="115"/>
        <v>0</v>
      </c>
      <c r="Q243" s="4">
        <f t="shared" si="116"/>
        <v>0</v>
      </c>
      <c r="R243" s="5">
        <f t="shared" si="117"/>
        <v>0</v>
      </c>
      <c r="S243" s="5">
        <f t="shared" si="118"/>
        <v>-11.451901279455925</v>
      </c>
      <c r="T243" s="5">
        <f t="shared" si="119"/>
        <v>-1.9725773700454488</v>
      </c>
      <c r="U243" s="6">
        <f t="shared" si="120"/>
        <v>2330.2076843997029</v>
      </c>
      <c r="V243" s="5">
        <f t="shared" si="121"/>
        <v>0</v>
      </c>
      <c r="W243" s="5">
        <f t="shared" si="122"/>
        <v>-1.5702210586632839</v>
      </c>
      <c r="X243" s="5">
        <f t="shared" si="123"/>
        <v>9.1160006313569273</v>
      </c>
      <c r="Y243" s="5">
        <f t="shared" si="124"/>
        <v>0</v>
      </c>
      <c r="Z243" s="5">
        <f t="shared" si="124"/>
        <v>-13.022122338119209</v>
      </c>
      <c r="AA243" s="5">
        <f t="shared" si="104"/>
        <v>-25.03057673868852</v>
      </c>
      <c r="AB243">
        <f t="shared" si="98"/>
        <v>0</v>
      </c>
    </row>
    <row r="244" spans="1:28" x14ac:dyDescent="0.2">
      <c r="A244">
        <f t="shared" si="105"/>
        <v>2.1199999999999988</v>
      </c>
      <c r="B244" s="5">
        <f t="shared" si="108"/>
        <v>0</v>
      </c>
      <c r="C244" s="5">
        <f t="shared" si="109"/>
        <v>209.42067527731089</v>
      </c>
      <c r="D244" s="5">
        <f t="shared" si="110"/>
        <v>88.782340574417773</v>
      </c>
      <c r="E244" s="2">
        <f t="shared" si="106"/>
        <v>209.42067527731089</v>
      </c>
      <c r="F244" s="2">
        <f t="shared" si="107"/>
        <v>0</v>
      </c>
      <c r="G244" s="3">
        <f t="shared" si="111"/>
        <v>0</v>
      </c>
      <c r="H244" s="3">
        <f t="shared" si="112"/>
        <v>75.13083140772207</v>
      </c>
      <c r="I244" s="3">
        <f t="shared" si="113"/>
        <v>12.713327575509604</v>
      </c>
      <c r="J244" s="2">
        <f t="shared" si="99"/>
        <v>76.198887958143914</v>
      </c>
      <c r="K244" s="2">
        <f t="shared" si="114"/>
        <v>76.198887958143914</v>
      </c>
      <c r="L244" s="2">
        <f t="shared" si="100"/>
        <v>51.941982248223525</v>
      </c>
      <c r="M244" s="5">
        <f t="shared" si="101"/>
        <v>0.37116906673915956</v>
      </c>
      <c r="N244" s="4">
        <f t="shared" si="102"/>
        <v>0.4008211993575333</v>
      </c>
      <c r="O244" s="4">
        <f t="shared" si="103"/>
        <v>0.29570848686209678</v>
      </c>
      <c r="P244" s="4">
        <f t="shared" si="115"/>
        <v>0</v>
      </c>
      <c r="Q244" s="4">
        <f t="shared" si="116"/>
        <v>0</v>
      </c>
      <c r="R244" s="5">
        <f t="shared" si="117"/>
        <v>0</v>
      </c>
      <c r="S244" s="5">
        <f t="shared" si="118"/>
        <v>-11.406367460012206</v>
      </c>
      <c r="T244" s="5">
        <f t="shared" si="119"/>
        <v>-1.9301381769464079</v>
      </c>
      <c r="U244" s="6">
        <f t="shared" si="120"/>
        <v>2329.4310779465027</v>
      </c>
      <c r="V244" s="5">
        <f t="shared" si="121"/>
        <v>0</v>
      </c>
      <c r="W244" s="5">
        <f t="shared" si="122"/>
        <v>-1.5377311605029054</v>
      </c>
      <c r="X244" s="5">
        <f t="shared" si="123"/>
        <v>9.0873943020785912</v>
      </c>
      <c r="Y244" s="5">
        <f t="shared" si="124"/>
        <v>0</v>
      </c>
      <c r="Z244" s="5">
        <f t="shared" si="124"/>
        <v>-12.944098620515112</v>
      </c>
      <c r="AA244" s="5">
        <f t="shared" si="104"/>
        <v>-25.016743874867817</v>
      </c>
      <c r="AB244">
        <f t="shared" si="98"/>
        <v>0</v>
      </c>
    </row>
    <row r="245" spans="1:28" x14ac:dyDescent="0.2">
      <c r="A245">
        <f t="shared" si="105"/>
        <v>2.1299999999999986</v>
      </c>
      <c r="B245" s="5">
        <f t="shared" si="108"/>
        <v>0</v>
      </c>
      <c r="C245" s="5">
        <f t="shared" si="109"/>
        <v>210.17133638645709</v>
      </c>
      <c r="D245" s="5">
        <f t="shared" si="110"/>
        <v>88.908223012979136</v>
      </c>
      <c r="E245" s="2">
        <f t="shared" si="106"/>
        <v>210.17133638645709</v>
      </c>
      <c r="F245" s="2">
        <f t="shared" si="107"/>
        <v>0</v>
      </c>
      <c r="G245" s="3">
        <f t="shared" si="111"/>
        <v>0</v>
      </c>
      <c r="H245" s="3">
        <f t="shared" si="112"/>
        <v>75.001390421516916</v>
      </c>
      <c r="I245" s="3">
        <f t="shared" si="113"/>
        <v>12.463160136760926</v>
      </c>
      <c r="J245" s="2">
        <f t="shared" si="99"/>
        <v>76.029855489507256</v>
      </c>
      <c r="K245" s="2">
        <f t="shared" si="114"/>
        <v>76.029855489507256</v>
      </c>
      <c r="L245" s="2">
        <f t="shared" si="100"/>
        <v>51.826759024885654</v>
      </c>
      <c r="M245" s="5">
        <f t="shared" si="101"/>
        <v>0.3711626401235808</v>
      </c>
      <c r="N245" s="4">
        <f t="shared" si="102"/>
        <v>0.40167563301011328</v>
      </c>
      <c r="O245" s="4">
        <f t="shared" si="103"/>
        <v>0.29595024728314046</v>
      </c>
      <c r="P245" s="4">
        <f t="shared" si="115"/>
        <v>0</v>
      </c>
      <c r="Q245" s="4">
        <f t="shared" si="116"/>
        <v>0</v>
      </c>
      <c r="R245" s="5">
        <f t="shared" si="117"/>
        <v>0</v>
      </c>
      <c r="S245" s="5">
        <f t="shared" si="118"/>
        <v>-11.361259780754922</v>
      </c>
      <c r="T245" s="5">
        <f t="shared" si="119"/>
        <v>-1.8879276665018672</v>
      </c>
      <c r="U245" s="6">
        <f t="shared" si="120"/>
        <v>2328.6547303189805</v>
      </c>
      <c r="V245" s="5">
        <f t="shared" si="121"/>
        <v>0</v>
      </c>
      <c r="W245" s="5">
        <f t="shared" si="122"/>
        <v>-1.5053580273269869</v>
      </c>
      <c r="X245" s="5">
        <f t="shared" si="123"/>
        <v>9.0590142381865189</v>
      </c>
      <c r="Y245" s="5">
        <f t="shared" si="124"/>
        <v>0</v>
      </c>
      <c r="Z245" s="5">
        <f t="shared" si="124"/>
        <v>-12.866617808081909</v>
      </c>
      <c r="AA245" s="5">
        <f t="shared" si="104"/>
        <v>-25.002913428315349</v>
      </c>
      <c r="AB245">
        <f t="shared" si="98"/>
        <v>0</v>
      </c>
    </row>
    <row r="246" spans="1:28" x14ac:dyDescent="0.2">
      <c r="A246">
        <f t="shared" si="105"/>
        <v>2.1399999999999983</v>
      </c>
      <c r="B246" s="5">
        <f t="shared" si="108"/>
        <v>0</v>
      </c>
      <c r="C246" s="5">
        <f t="shared" si="109"/>
        <v>210.92070695978185</v>
      </c>
      <c r="D246" s="5">
        <f t="shared" si="110"/>
        <v>89.031604468675326</v>
      </c>
      <c r="E246" s="2">
        <f t="shared" si="106"/>
        <v>210.92070695978185</v>
      </c>
      <c r="F246" s="2">
        <f t="shared" si="107"/>
        <v>0</v>
      </c>
      <c r="G246" s="3">
        <f t="shared" si="111"/>
        <v>0</v>
      </c>
      <c r="H246" s="3">
        <f t="shared" si="112"/>
        <v>74.872724243436096</v>
      </c>
      <c r="I246" s="3">
        <f t="shared" si="113"/>
        <v>12.213131002477773</v>
      </c>
      <c r="J246" s="2">
        <f t="shared" si="99"/>
        <v>75.862279194058672</v>
      </c>
      <c r="K246" s="2">
        <f t="shared" si="114"/>
        <v>75.862279194058672</v>
      </c>
      <c r="L246" s="2">
        <f t="shared" si="100"/>
        <v>51.712528421307887</v>
      </c>
      <c r="M246" s="5">
        <f t="shared" si="101"/>
        <v>0.37115621832235518</v>
      </c>
      <c r="N246" s="4">
        <f t="shared" si="102"/>
        <v>0.4025261752706677</v>
      </c>
      <c r="O246" s="4">
        <f t="shared" si="103"/>
        <v>0.29619027772347922</v>
      </c>
      <c r="P246" s="4">
        <f t="shared" si="115"/>
        <v>0</v>
      </c>
      <c r="Q246" s="4">
        <f t="shared" si="116"/>
        <v>0</v>
      </c>
      <c r="R246" s="5">
        <f t="shared" si="117"/>
        <v>0</v>
      </c>
      <c r="S246" s="5">
        <f t="shared" si="118"/>
        <v>-11.316575314291196</v>
      </c>
      <c r="T246" s="5">
        <f t="shared" si="119"/>
        <v>-1.8459434755369017</v>
      </c>
      <c r="U246" s="6">
        <f t="shared" si="120"/>
        <v>2327.8786414308747</v>
      </c>
      <c r="V246" s="5">
        <f t="shared" si="121"/>
        <v>0</v>
      </c>
      <c r="W246" s="5">
        <f t="shared" si="122"/>
        <v>-1.4731007691382871</v>
      </c>
      <c r="X246" s="5">
        <f t="shared" si="123"/>
        <v>9.030859297923536</v>
      </c>
      <c r="Y246" s="5">
        <f t="shared" si="124"/>
        <v>0</v>
      </c>
      <c r="Z246" s="5">
        <f t="shared" si="124"/>
        <v>-12.789676083429484</v>
      </c>
      <c r="AA246" s="5">
        <f t="shared" si="104"/>
        <v>-24.989084177613364</v>
      </c>
      <c r="AB246">
        <f t="shared" si="98"/>
        <v>0</v>
      </c>
    </row>
    <row r="247" spans="1:28" x14ac:dyDescent="0.2">
      <c r="A247">
        <f t="shared" si="105"/>
        <v>2.1499999999999981</v>
      </c>
      <c r="B247" s="5">
        <f t="shared" si="108"/>
        <v>0</v>
      </c>
      <c r="C247" s="5">
        <f t="shared" si="109"/>
        <v>211.66879471841204</v>
      </c>
      <c r="D247" s="5">
        <f t="shared" si="110"/>
        <v>89.152486324491235</v>
      </c>
      <c r="E247" s="2">
        <f t="shared" si="106"/>
        <v>211.66879471841204</v>
      </c>
      <c r="F247" s="2">
        <f t="shared" si="107"/>
        <v>0</v>
      </c>
      <c r="G247" s="3">
        <f t="shared" si="111"/>
        <v>0</v>
      </c>
      <c r="H247" s="3">
        <f t="shared" si="112"/>
        <v>74.744827482601806</v>
      </c>
      <c r="I247" s="3">
        <f t="shared" si="113"/>
        <v>11.963240160701639</v>
      </c>
      <c r="J247" s="2">
        <f t="shared" si="99"/>
        <v>75.696158096342842</v>
      </c>
      <c r="K247" s="2">
        <f t="shared" si="114"/>
        <v>75.696158096342842</v>
      </c>
      <c r="L247" s="2">
        <f t="shared" si="100"/>
        <v>51.599289772558173</v>
      </c>
      <c r="M247" s="5">
        <f t="shared" si="101"/>
        <v>0.37114980066948977</v>
      </c>
      <c r="N247" s="4">
        <f t="shared" si="102"/>
        <v>0.40337275258839667</v>
      </c>
      <c r="O247" s="4">
        <f t="shared" si="103"/>
        <v>0.29642856855388056</v>
      </c>
      <c r="P247" s="4">
        <f t="shared" si="115"/>
        <v>0</v>
      </c>
      <c r="Q247" s="4">
        <f t="shared" si="116"/>
        <v>0</v>
      </c>
      <c r="R247" s="5">
        <f t="shared" si="117"/>
        <v>0</v>
      </c>
      <c r="S247" s="5">
        <f t="shared" si="118"/>
        <v>-11.272311162636843</v>
      </c>
      <c r="T247" s="5">
        <f t="shared" si="119"/>
        <v>-1.804183247812994</v>
      </c>
      <c r="U247" s="6">
        <f t="shared" si="120"/>
        <v>2327.102811195954</v>
      </c>
      <c r="V247" s="5">
        <f t="shared" si="121"/>
        <v>0</v>
      </c>
      <c r="W247" s="5">
        <f t="shared" si="122"/>
        <v>-1.4409584932913613</v>
      </c>
      <c r="X247" s="5">
        <f t="shared" si="123"/>
        <v>9.0029283491652166</v>
      </c>
      <c r="Y247" s="5">
        <f t="shared" si="124"/>
        <v>0</v>
      </c>
      <c r="Z247" s="5">
        <f t="shared" si="124"/>
        <v>-12.713269655928205</v>
      </c>
      <c r="AA247" s="5">
        <f t="shared" si="104"/>
        <v>-24.975254898647776</v>
      </c>
      <c r="AB247">
        <f t="shared" si="98"/>
        <v>0</v>
      </c>
    </row>
    <row r="248" spans="1:28" x14ac:dyDescent="0.2">
      <c r="A248">
        <f t="shared" si="105"/>
        <v>2.1599999999999979</v>
      </c>
      <c r="B248" s="5">
        <f t="shared" si="108"/>
        <v>0</v>
      </c>
      <c r="C248" s="5">
        <f t="shared" si="109"/>
        <v>212.41560732975526</v>
      </c>
      <c r="D248" s="5">
        <f t="shared" si="110"/>
        <v>89.27086996335332</v>
      </c>
      <c r="E248" s="2">
        <f t="shared" si="106"/>
        <v>212.41560732975526</v>
      </c>
      <c r="F248" s="2">
        <f t="shared" si="107"/>
        <v>0</v>
      </c>
      <c r="G248" s="3">
        <f t="shared" si="111"/>
        <v>0</v>
      </c>
      <c r="H248" s="3">
        <f t="shared" si="112"/>
        <v>74.61769478604252</v>
      </c>
      <c r="I248" s="3">
        <f t="shared" si="113"/>
        <v>11.713487611715161</v>
      </c>
      <c r="J248" s="2">
        <f t="shared" si="99"/>
        <v>75.531491228578304</v>
      </c>
      <c r="K248" s="2">
        <f t="shared" si="114"/>
        <v>75.531491228578304</v>
      </c>
      <c r="L248" s="2">
        <f t="shared" si="100"/>
        <v>51.487042418935445</v>
      </c>
      <c r="M248" s="5">
        <f t="shared" si="101"/>
        <v>0.37114338649959361</v>
      </c>
      <c r="N248" s="4">
        <f t="shared" si="102"/>
        <v>0.40421529122716648</v>
      </c>
      <c r="O248" s="4">
        <f t="shared" si="103"/>
        <v>0.29666511018741154</v>
      </c>
      <c r="P248" s="4">
        <f t="shared" si="115"/>
        <v>0</v>
      </c>
      <c r="Q248" s="4">
        <f t="shared" si="116"/>
        <v>0</v>
      </c>
      <c r="R248" s="5">
        <f t="shared" si="117"/>
        <v>0</v>
      </c>
      <c r="S248" s="5">
        <f t="shared" si="118"/>
        <v>-11.228464456763305</v>
      </c>
      <c r="T248" s="5">
        <f t="shared" si="119"/>
        <v>-1.7626446339572939</v>
      </c>
      <c r="U248" s="6">
        <f t="shared" si="120"/>
        <v>2326.3272395280146</v>
      </c>
      <c r="V248" s="5">
        <f t="shared" si="121"/>
        <v>0</v>
      </c>
      <c r="W248" s="5">
        <f t="shared" si="122"/>
        <v>-1.4089303045004222</v>
      </c>
      <c r="X248" s="5">
        <f t="shared" si="123"/>
        <v>8.9752202692281244</v>
      </c>
      <c r="Y248" s="5">
        <f t="shared" si="124"/>
        <v>0</v>
      </c>
      <c r="Z248" s="5">
        <f t="shared" si="124"/>
        <v>-12.637394761263728</v>
      </c>
      <c r="AA248" s="5">
        <f t="shared" si="104"/>
        <v>-24.961424364729169</v>
      </c>
      <c r="AB248">
        <f t="shared" si="98"/>
        <v>0</v>
      </c>
    </row>
    <row r="249" spans="1:28" x14ac:dyDescent="0.2">
      <c r="A249">
        <f t="shared" si="105"/>
        <v>2.1699999999999977</v>
      </c>
      <c r="B249" s="5">
        <f t="shared" si="108"/>
        <v>0</v>
      </c>
      <c r="C249" s="5">
        <f t="shared" si="109"/>
        <v>213.16115240787761</v>
      </c>
      <c r="D249" s="5">
        <f t="shared" si="110"/>
        <v>89.386756768252226</v>
      </c>
      <c r="E249" s="2">
        <f t="shared" si="106"/>
        <v>213.16115240787761</v>
      </c>
      <c r="F249" s="2">
        <f t="shared" si="107"/>
        <v>0</v>
      </c>
      <c r="G249" s="3">
        <f t="shared" si="111"/>
        <v>0</v>
      </c>
      <c r="H249" s="3">
        <f t="shared" si="112"/>
        <v>74.491320838429885</v>
      </c>
      <c r="I249" s="3">
        <f t="shared" si="113"/>
        <v>11.463873368067869</v>
      </c>
      <c r="J249" s="2">
        <f t="shared" si="99"/>
        <v>75.368277629603526</v>
      </c>
      <c r="K249" s="2">
        <f t="shared" si="114"/>
        <v>75.368277629603526</v>
      </c>
      <c r="L249" s="2">
        <f t="shared" si="100"/>
        <v>51.375785705251211</v>
      </c>
      <c r="M249" s="5">
        <f t="shared" si="101"/>
        <v>0.37113697514790789</v>
      </c>
      <c r="N249" s="4">
        <f t="shared" si="102"/>
        <v>0.40505371728259082</v>
      </c>
      <c r="O249" s="4">
        <f t="shared" si="103"/>
        <v>0.29689989308173076</v>
      </c>
      <c r="P249" s="4">
        <f t="shared" si="115"/>
        <v>0</v>
      </c>
      <c r="Q249" s="4">
        <f t="shared" si="116"/>
        <v>0</v>
      </c>
      <c r="R249" s="5">
        <f t="shared" si="117"/>
        <v>0</v>
      </c>
      <c r="S249" s="5">
        <f t="shared" si="118"/>
        <v>-11.185032356149652</v>
      </c>
      <c r="T249" s="5">
        <f t="shared" si="119"/>
        <v>-1.7213252913954382</v>
      </c>
      <c r="U249" s="6">
        <f t="shared" si="120"/>
        <v>2325.5519263408819</v>
      </c>
      <c r="V249" s="5">
        <f t="shared" si="121"/>
        <v>0</v>
      </c>
      <c r="W249" s="5">
        <f t="shared" si="122"/>
        <v>-1.3770153048494109</v>
      </c>
      <c r="X249" s="5">
        <f t="shared" si="123"/>
        <v>8.9477339446792925</v>
      </c>
      <c r="Y249" s="5">
        <f t="shared" si="124"/>
        <v>0</v>
      </c>
      <c r="Z249" s="5">
        <f t="shared" si="124"/>
        <v>-12.562047660999063</v>
      </c>
      <c r="AA249" s="5">
        <f t="shared" si="104"/>
        <v>-24.947591346716145</v>
      </c>
      <c r="AB249">
        <f t="shared" si="98"/>
        <v>0</v>
      </c>
    </row>
    <row r="250" spans="1:28" x14ac:dyDescent="0.2">
      <c r="A250">
        <f t="shared" si="105"/>
        <v>2.1799999999999975</v>
      </c>
      <c r="B250" s="5">
        <f t="shared" si="108"/>
        <v>0</v>
      </c>
      <c r="C250" s="5">
        <f t="shared" si="109"/>
        <v>213.90543751387887</v>
      </c>
      <c r="D250" s="5">
        <f t="shared" si="110"/>
        <v>89.500148122365573</v>
      </c>
      <c r="E250" s="2">
        <f t="shared" si="106"/>
        <v>213.90543751387887</v>
      </c>
      <c r="F250" s="2">
        <f t="shared" si="107"/>
        <v>0</v>
      </c>
      <c r="G250" s="3">
        <f t="shared" si="111"/>
        <v>0</v>
      </c>
      <c r="H250" s="3">
        <f t="shared" si="112"/>
        <v>74.36570036181989</v>
      </c>
      <c r="I250" s="3">
        <f t="shared" si="113"/>
        <v>11.214397454600707</v>
      </c>
      <c r="J250" s="2">
        <f t="shared" si="99"/>
        <v>75.206516343823125</v>
      </c>
      <c r="K250" s="2">
        <f t="shared" si="114"/>
        <v>75.206516343823125</v>
      </c>
      <c r="L250" s="2">
        <f t="shared" si="100"/>
        <v>51.265518980111196</v>
      </c>
      <c r="M250" s="5">
        <f t="shared" si="101"/>
        <v>0.37113056595033656</v>
      </c>
      <c r="N250" s="4">
        <f t="shared" si="102"/>
        <v>0.40588795669944822</v>
      </c>
      <c r="O250" s="4">
        <f t="shared" si="103"/>
        <v>0.29713290774139373</v>
      </c>
      <c r="P250" s="4">
        <f t="shared" si="115"/>
        <v>0</v>
      </c>
      <c r="Q250" s="4">
        <f t="shared" si="116"/>
        <v>0</v>
      </c>
      <c r="R250" s="5">
        <f t="shared" si="117"/>
        <v>0</v>
      </c>
      <c r="S250" s="5">
        <f t="shared" si="118"/>
        <v>-11.142012048339476</v>
      </c>
      <c r="T250" s="5">
        <f t="shared" si="119"/>
        <v>-1.6802228842879254</v>
      </c>
      <c r="U250" s="6">
        <f t="shared" si="120"/>
        <v>2324.7768715484099</v>
      </c>
      <c r="V250" s="5">
        <f t="shared" si="121"/>
        <v>0</v>
      </c>
      <c r="W250" s="5">
        <f t="shared" si="122"/>
        <v>-1.3452125938042798</v>
      </c>
      <c r="X250" s="5">
        <f t="shared" si="123"/>
        <v>8.9204682711468486</v>
      </c>
      <c r="Y250" s="5">
        <f t="shared" si="124"/>
        <v>0</v>
      </c>
      <c r="Z250" s="5">
        <f t="shared" si="124"/>
        <v>-12.487224642143756</v>
      </c>
      <c r="AA250" s="5">
        <f t="shared" si="104"/>
        <v>-24.933754613141076</v>
      </c>
      <c r="AB250">
        <f t="shared" si="98"/>
        <v>0</v>
      </c>
    </row>
    <row r="251" spans="1:28" x14ac:dyDescent="0.2">
      <c r="A251">
        <f t="shared" si="105"/>
        <v>2.1899999999999973</v>
      </c>
      <c r="B251" s="5">
        <f t="shared" si="108"/>
        <v>0</v>
      </c>
      <c r="C251" s="5">
        <f t="shared" si="109"/>
        <v>214.64847015626498</v>
      </c>
      <c r="D251" s="5">
        <f t="shared" si="110"/>
        <v>89.611045409180917</v>
      </c>
      <c r="E251" s="2">
        <f t="shared" si="106"/>
        <v>214.64847015626498</v>
      </c>
      <c r="F251" s="2">
        <f t="shared" si="107"/>
        <v>0</v>
      </c>
      <c r="G251" s="3">
        <f t="shared" si="111"/>
        <v>0</v>
      </c>
      <c r="H251" s="3">
        <f t="shared" si="112"/>
        <v>74.240828115398457</v>
      </c>
      <c r="I251" s="3">
        <f t="shared" si="113"/>
        <v>10.965059908469296</v>
      </c>
      <c r="J251" s="2">
        <f t="shared" si="99"/>
        <v>75.046206420154633</v>
      </c>
      <c r="K251" s="2">
        <f t="shared" si="114"/>
        <v>75.046206420154633</v>
      </c>
      <c r="L251" s="2">
        <f t="shared" si="100"/>
        <v>51.156241595197429</v>
      </c>
      <c r="M251" s="5">
        <f t="shared" si="101"/>
        <v>0.37112415824347872</v>
      </c>
      <c r="N251" s="4">
        <f t="shared" si="102"/>
        <v>0.40671793528943251</v>
      </c>
      <c r="O251" s="4">
        <f t="shared" si="103"/>
        <v>0.29736414472017364</v>
      </c>
      <c r="P251" s="4">
        <f t="shared" si="115"/>
        <v>0</v>
      </c>
      <c r="Q251" s="4">
        <f t="shared" si="116"/>
        <v>0</v>
      </c>
      <c r="R251" s="5">
        <f t="shared" si="117"/>
        <v>0</v>
      </c>
      <c r="S251" s="5">
        <f t="shared" si="118"/>
        <v>-11.099400748502831</v>
      </c>
      <c r="T251" s="5">
        <f t="shared" si="119"/>
        <v>-1.6393350834700515</v>
      </c>
      <c r="U251" s="6">
        <f t="shared" si="120"/>
        <v>2324.0020750644821</v>
      </c>
      <c r="V251" s="5">
        <f t="shared" si="121"/>
        <v>0</v>
      </c>
      <c r="W251" s="5">
        <f t="shared" si="122"/>
        <v>-1.3135212682275235</v>
      </c>
      <c r="X251" s="5">
        <f t="shared" si="123"/>
        <v>8.8934221531319455</v>
      </c>
      <c r="Y251" s="5">
        <f t="shared" si="124"/>
        <v>0</v>
      </c>
      <c r="Z251" s="5">
        <f t="shared" si="124"/>
        <v>-12.412922016730354</v>
      </c>
      <c r="AA251" s="5">
        <f t="shared" si="104"/>
        <v>-24.919912930338107</v>
      </c>
      <c r="AB251">
        <f t="shared" si="98"/>
        <v>0</v>
      </c>
    </row>
    <row r="252" spans="1:28" x14ac:dyDescent="0.2">
      <c r="A252">
        <f t="shared" si="105"/>
        <v>2.1999999999999971</v>
      </c>
      <c r="B252" s="5">
        <f t="shared" si="108"/>
        <v>0</v>
      </c>
      <c r="C252" s="5">
        <f t="shared" si="109"/>
        <v>215.39025779131813</v>
      </c>
      <c r="D252" s="5">
        <f t="shared" si="110"/>
        <v>89.719450012619092</v>
      </c>
      <c r="E252" s="2">
        <f t="shared" si="106"/>
        <v>215.39025779131813</v>
      </c>
      <c r="F252" s="2">
        <f t="shared" si="107"/>
        <v>0</v>
      </c>
      <c r="G252" s="3">
        <f t="shared" si="111"/>
        <v>0</v>
      </c>
      <c r="H252" s="3">
        <f t="shared" si="112"/>
        <v>74.116698895231153</v>
      </c>
      <c r="I252" s="3">
        <f t="shared" si="113"/>
        <v>10.715860779165915</v>
      </c>
      <c r="J252" s="2">
        <f t="shared" si="99"/>
        <v>74.887346910975722</v>
      </c>
      <c r="K252" s="2">
        <f t="shared" si="114"/>
        <v>74.887346910975722</v>
      </c>
      <c r="L252" s="2">
        <f t="shared" si="100"/>
        <v>51.047952904550591</v>
      </c>
      <c r="M252" s="5">
        <f t="shared" si="101"/>
        <v>0.37111775136466119</v>
      </c>
      <c r="N252" s="4">
        <f t="shared" si="102"/>
        <v>0.40754357874923058</v>
      </c>
      <c r="O252" s="4">
        <f t="shared" si="103"/>
        <v>0.29759359462339485</v>
      </c>
      <c r="P252" s="4">
        <f t="shared" si="115"/>
        <v>0</v>
      </c>
      <c r="Q252" s="4">
        <f t="shared" si="116"/>
        <v>0</v>
      </c>
      <c r="R252" s="5">
        <f t="shared" si="117"/>
        <v>0</v>
      </c>
      <c r="S252" s="5">
        <f t="shared" si="118"/>
        <v>-11.05719569900293</v>
      </c>
      <c r="T252" s="5">
        <f t="shared" si="119"/>
        <v>-1.5986595663953849</v>
      </c>
      <c r="U252" s="6">
        <f t="shared" si="120"/>
        <v>2323.2275368030091</v>
      </c>
      <c r="V252" s="5">
        <f t="shared" si="121"/>
        <v>0</v>
      </c>
      <c r="W252" s="5">
        <f t="shared" si="122"/>
        <v>-1.2819404223949573</v>
      </c>
      <c r="X252" s="5">
        <f t="shared" si="123"/>
        <v>8.8665945038218368</v>
      </c>
      <c r="Y252" s="5">
        <f t="shared" si="124"/>
        <v>0</v>
      </c>
      <c r="Z252" s="5">
        <f t="shared" si="124"/>
        <v>-12.339136121397887</v>
      </c>
      <c r="AA252" s="5">
        <f t="shared" si="104"/>
        <v>-24.906065062573546</v>
      </c>
      <c r="AB252">
        <f t="shared" si="98"/>
        <v>0</v>
      </c>
    </row>
    <row r="253" spans="1:28" x14ac:dyDescent="0.2">
      <c r="A253">
        <f t="shared" si="105"/>
        <v>2.2099999999999969</v>
      </c>
      <c r="B253" s="5">
        <f t="shared" si="108"/>
        <v>0</v>
      </c>
      <c r="C253" s="5">
        <f t="shared" si="109"/>
        <v>216.13080782346435</v>
      </c>
      <c r="D253" s="5">
        <f t="shared" si="110"/>
        <v>89.825363317157624</v>
      </c>
      <c r="E253" s="2">
        <f t="shared" si="106"/>
        <v>216.13080782346435</v>
      </c>
      <c r="F253" s="2">
        <f t="shared" si="107"/>
        <v>0</v>
      </c>
      <c r="G253" s="3">
        <f t="shared" si="111"/>
        <v>0</v>
      </c>
      <c r="H253" s="3">
        <f t="shared" si="112"/>
        <v>73.993307534017177</v>
      </c>
      <c r="I253" s="3">
        <f t="shared" si="113"/>
        <v>10.46680012854018</v>
      </c>
      <c r="J253" s="2">
        <f t="shared" si="99"/>
        <v>74.729936871072312</v>
      </c>
      <c r="K253" s="2">
        <f t="shared" si="114"/>
        <v>74.729936871072312</v>
      </c>
      <c r="L253" s="2">
        <f t="shared" si="100"/>
        <v>50.940652263852968</v>
      </c>
      <c r="M253" s="5">
        <f t="shared" si="101"/>
        <v>0.37111134465197287</v>
      </c>
      <c r="N253" s="4">
        <f t="shared" si="102"/>
        <v>0.40836481267892344</v>
      </c>
      <c r="O253" s="4">
        <f t="shared" si="103"/>
        <v>0.2978212481102791</v>
      </c>
      <c r="P253" s="4">
        <f t="shared" si="115"/>
        <v>0</v>
      </c>
      <c r="Q253" s="4">
        <f t="shared" si="116"/>
        <v>0</v>
      </c>
      <c r="R253" s="5">
        <f t="shared" si="117"/>
        <v>0</v>
      </c>
      <c r="S253" s="5">
        <f t="shared" si="118"/>
        <v>-11.015394168967788</v>
      </c>
      <c r="T253" s="5">
        <f t="shared" si="119"/>
        <v>-1.5581940170827941</v>
      </c>
      <c r="U253" s="6">
        <f t="shared" si="120"/>
        <v>2322.4532566779312</v>
      </c>
      <c r="V253" s="5">
        <f t="shared" si="121"/>
        <v>0</v>
      </c>
      <c r="W253" s="5">
        <f t="shared" si="122"/>
        <v>-1.2504691480147674</v>
      </c>
      <c r="X253" s="5">
        <f t="shared" si="123"/>
        <v>8.8399842449042669</v>
      </c>
      <c r="Y253" s="5">
        <f t="shared" si="124"/>
        <v>0</v>
      </c>
      <c r="Z253" s="5">
        <f t="shared" si="124"/>
        <v>-12.265863316982555</v>
      </c>
      <c r="AA253" s="5">
        <f t="shared" si="104"/>
        <v>-24.892209772178525</v>
      </c>
      <c r="AB253">
        <f t="shared" si="98"/>
        <v>0</v>
      </c>
    </row>
    <row r="254" spans="1:28" x14ac:dyDescent="0.2">
      <c r="A254">
        <f t="shared" si="105"/>
        <v>2.2199999999999966</v>
      </c>
      <c r="B254" s="5">
        <f t="shared" si="108"/>
        <v>0</v>
      </c>
      <c r="C254" s="5">
        <f t="shared" si="109"/>
        <v>216.87012760563866</v>
      </c>
      <c r="D254" s="5">
        <f t="shared" si="110"/>
        <v>89.928786707954416</v>
      </c>
      <c r="E254" s="2">
        <f t="shared" si="106"/>
        <v>216.87012760563866</v>
      </c>
      <c r="F254" s="2">
        <f t="shared" si="107"/>
        <v>0</v>
      </c>
      <c r="G254" s="3">
        <f t="shared" si="111"/>
        <v>0</v>
      </c>
      <c r="H254" s="3">
        <f t="shared" si="112"/>
        <v>73.870648900847357</v>
      </c>
      <c r="I254" s="3">
        <f t="shared" si="113"/>
        <v>10.217878030818396</v>
      </c>
      <c r="J254" s="2">
        <f t="shared" si="99"/>
        <v>74.573975356587653</v>
      </c>
      <c r="K254" s="2">
        <f t="shared" si="114"/>
        <v>74.573975356587653</v>
      </c>
      <c r="L254" s="2">
        <f t="shared" si="100"/>
        <v>50.834339029712098</v>
      </c>
      <c r="M254" s="5">
        <f t="shared" si="101"/>
        <v>0.37110493744429979</v>
      </c>
      <c r="N254" s="4">
        <f t="shared" si="102"/>
        <v>0.40918156260070654</v>
      </c>
      <c r="O254" s="4">
        <f t="shared" si="103"/>
        <v>0.29804709589630396</v>
      </c>
      <c r="P254" s="4">
        <f t="shared" si="115"/>
        <v>0</v>
      </c>
      <c r="Q254" s="4">
        <f t="shared" si="116"/>
        <v>0</v>
      </c>
      <c r="R254" s="5">
        <f t="shared" si="117"/>
        <v>0</v>
      </c>
      <c r="S254" s="5">
        <f t="shared" si="118"/>
        <v>-10.973993453866562</v>
      </c>
      <c r="T254" s="5">
        <f t="shared" si="119"/>
        <v>-1.5179361260670041</v>
      </c>
      <c r="U254" s="6">
        <f t="shared" si="120"/>
        <v>2321.6792346032184</v>
      </c>
      <c r="V254" s="5">
        <f t="shared" si="121"/>
        <v>0</v>
      </c>
      <c r="W254" s="5">
        <f t="shared" si="122"/>
        <v>-1.2191065342488496</v>
      </c>
      <c r="X254" s="5">
        <f t="shared" si="123"/>
        <v>8.8135903063830767</v>
      </c>
      <c r="Y254" s="5">
        <f t="shared" si="124"/>
        <v>0</v>
      </c>
      <c r="Z254" s="5">
        <f t="shared" si="124"/>
        <v>-12.193099988115412</v>
      </c>
      <c r="AA254" s="5">
        <f t="shared" si="104"/>
        <v>-24.878345819683929</v>
      </c>
      <c r="AB254">
        <f t="shared" si="98"/>
        <v>0</v>
      </c>
    </row>
    <row r="255" spans="1:28" x14ac:dyDescent="0.2">
      <c r="A255">
        <f t="shared" si="105"/>
        <v>2.2299999999999964</v>
      </c>
      <c r="B255" s="5">
        <f t="shared" si="108"/>
        <v>0</v>
      </c>
      <c r="C255" s="5">
        <f t="shared" si="109"/>
        <v>217.60822443964773</v>
      </c>
      <c r="D255" s="5">
        <f t="shared" si="110"/>
        <v>90.029721570971617</v>
      </c>
      <c r="E255" s="2">
        <f t="shared" si="106"/>
        <v>217.60822443964773</v>
      </c>
      <c r="F255" s="2">
        <f t="shared" si="107"/>
        <v>0</v>
      </c>
      <c r="G255" s="3">
        <f t="shared" si="111"/>
        <v>0</v>
      </c>
      <c r="H255" s="3">
        <f t="shared" si="112"/>
        <v>73.748717900966199</v>
      </c>
      <c r="I255" s="3">
        <f t="shared" si="113"/>
        <v>9.9690945726215556</v>
      </c>
      <c r="J255" s="2">
        <f t="shared" si="99"/>
        <v>74.41946142397272</v>
      </c>
      <c r="K255" s="2">
        <f t="shared" si="114"/>
        <v>74.41946142397272</v>
      </c>
      <c r="L255" s="2">
        <f t="shared" si="100"/>
        <v>50.729012558945271</v>
      </c>
      <c r="M255" s="5">
        <f t="shared" si="101"/>
        <v>0.37109852908136104</v>
      </c>
      <c r="N255" s="4">
        <f t="shared" si="102"/>
        <v>0.40999375397792043</v>
      </c>
      <c r="O255" s="4">
        <f t="shared" si="103"/>
        <v>0.29827112875557177</v>
      </c>
      <c r="P255" s="4">
        <f t="shared" si="115"/>
        <v>0</v>
      </c>
      <c r="Q255" s="4">
        <f t="shared" si="116"/>
        <v>0</v>
      </c>
      <c r="R255" s="5">
        <f t="shared" si="117"/>
        <v>0</v>
      </c>
      <c r="S255" s="5">
        <f t="shared" si="118"/>
        <v>-10.932990875090693</v>
      </c>
      <c r="T255" s="5">
        <f t="shared" si="119"/>
        <v>-1.4778835903526899</v>
      </c>
      <c r="U255" s="6">
        <f t="shared" si="120"/>
        <v>2320.9054704928667</v>
      </c>
      <c r="V255" s="5">
        <f t="shared" si="121"/>
        <v>0</v>
      </c>
      <c r="W255" s="5">
        <f t="shared" si="122"/>
        <v>-1.1878516677364384</v>
      </c>
      <c r="X255" s="5">
        <f t="shared" si="123"/>
        <v>8.7874116263950892</v>
      </c>
      <c r="Y255" s="5">
        <f t="shared" si="124"/>
        <v>0</v>
      </c>
      <c r="Z255" s="5">
        <f t="shared" si="124"/>
        <v>-12.120842542827132</v>
      </c>
      <c r="AA255" s="5">
        <f t="shared" si="104"/>
        <v>-24.864471963957598</v>
      </c>
      <c r="AB255">
        <f t="shared" si="98"/>
        <v>0</v>
      </c>
    </row>
    <row r="256" spans="1:28" x14ac:dyDescent="0.2">
      <c r="A256">
        <f t="shared" si="105"/>
        <v>2.2399999999999962</v>
      </c>
      <c r="B256" s="5">
        <f t="shared" si="108"/>
        <v>0</v>
      </c>
      <c r="C256" s="5">
        <f t="shared" si="109"/>
        <v>218.34510557653024</v>
      </c>
      <c r="D256" s="5">
        <f t="shared" si="110"/>
        <v>90.128169293099631</v>
      </c>
      <c r="E256" s="2">
        <f t="shared" si="106"/>
        <v>218.34510557653024</v>
      </c>
      <c r="F256" s="2">
        <f t="shared" si="107"/>
        <v>0</v>
      </c>
      <c r="G256" s="3">
        <f t="shared" si="111"/>
        <v>0</v>
      </c>
      <c r="H256" s="3">
        <f t="shared" si="112"/>
        <v>73.627509475537934</v>
      </c>
      <c r="I256" s="3">
        <f t="shared" si="113"/>
        <v>9.7204498529819805</v>
      </c>
      <c r="J256" s="2">
        <f t="shared" si="99"/>
        <v>74.26639412893806</v>
      </c>
      <c r="K256" s="2">
        <f t="shared" si="114"/>
        <v>74.26639412893806</v>
      </c>
      <c r="L256" s="2">
        <f t="shared" si="100"/>
        <v>50.624672207865068</v>
      </c>
      <c r="M256" s="5">
        <f t="shared" si="101"/>
        <v>0.37109211890374588</v>
      </c>
      <c r="N256" s="4">
        <f t="shared" si="102"/>
        <v>0.41080131223438976</v>
      </c>
      <c r="O256" s="4">
        <f t="shared" si="103"/>
        <v>0.29849333752318885</v>
      </c>
      <c r="P256" s="4">
        <f t="shared" si="115"/>
        <v>0</v>
      </c>
      <c r="Q256" s="4">
        <f t="shared" si="116"/>
        <v>0</v>
      </c>
      <c r="R256" s="5">
        <f t="shared" si="117"/>
        <v>0</v>
      </c>
      <c r="S256" s="5">
        <f t="shared" si="118"/>
        <v>-10.892383779539765</v>
      </c>
      <c r="T256" s="5">
        <f t="shared" si="119"/>
        <v>-1.4380341133720937</v>
      </c>
      <c r="U256" s="6">
        <f t="shared" si="120"/>
        <v>2320.1319642609033</v>
      </c>
      <c r="V256" s="5">
        <f t="shared" si="121"/>
        <v>0</v>
      </c>
      <c r="W256" s="5">
        <f t="shared" si="122"/>
        <v>-1.1567036326200544</v>
      </c>
      <c r="X256" s="5">
        <f t="shared" si="123"/>
        <v>8.7614471510282765</v>
      </c>
      <c r="Y256" s="5">
        <f t="shared" si="124"/>
        <v>0</v>
      </c>
      <c r="Z256" s="5">
        <f t="shared" si="124"/>
        <v>-12.049087412159819</v>
      </c>
      <c r="AA256" s="5">
        <f t="shared" si="104"/>
        <v>-24.850586962343819</v>
      </c>
      <c r="AB256">
        <f t="shared" si="98"/>
        <v>0</v>
      </c>
    </row>
    <row r="257" spans="1:28" x14ac:dyDescent="0.2">
      <c r="A257">
        <f t="shared" si="105"/>
        <v>2.249999999999996</v>
      </c>
      <c r="B257" s="5">
        <f t="shared" si="108"/>
        <v>0</v>
      </c>
      <c r="C257" s="5">
        <f t="shared" si="109"/>
        <v>219.08077821691501</v>
      </c>
      <c r="D257" s="5">
        <f t="shared" si="110"/>
        <v>90.224131262281333</v>
      </c>
      <c r="E257" s="2">
        <f t="shared" si="106"/>
        <v>219.08077821691501</v>
      </c>
      <c r="F257" s="2">
        <f t="shared" si="107"/>
        <v>0</v>
      </c>
      <c r="G257" s="3">
        <f t="shared" si="111"/>
        <v>0</v>
      </c>
      <c r="H257" s="3">
        <f t="shared" si="112"/>
        <v>73.507018601416334</v>
      </c>
      <c r="I257" s="3">
        <f t="shared" si="113"/>
        <v>9.4719439833585426</v>
      </c>
      <c r="J257" s="2">
        <f t="shared" si="99"/>
        <v>74.114772525407176</v>
      </c>
      <c r="K257" s="2">
        <f t="shared" si="114"/>
        <v>74.114772525407176</v>
      </c>
      <c r="L257" s="2">
        <f t="shared" si="100"/>
        <v>50.521317331565896</v>
      </c>
      <c r="M257" s="5">
        <f t="shared" si="101"/>
        <v>0.37108570625295179</v>
      </c>
      <c r="N257" s="4">
        <f t="shared" si="102"/>
        <v>0.41160416277406253</v>
      </c>
      <c r="O257" s="4">
        <f t="shared" si="103"/>
        <v>0.29871371309765449</v>
      </c>
      <c r="P257" s="4">
        <f t="shared" si="115"/>
        <v>0</v>
      </c>
      <c r="Q257" s="4">
        <f t="shared" si="116"/>
        <v>0</v>
      </c>
      <c r="R257" s="5">
        <f t="shared" si="117"/>
        <v>0</v>
      </c>
      <c r="S257" s="5">
        <f t="shared" si="118"/>
        <v>-10.85216953921196</v>
      </c>
      <c r="T257" s="5">
        <f t="shared" si="119"/>
        <v>-1.3983854049461475</v>
      </c>
      <c r="U257" s="6">
        <f t="shared" si="120"/>
        <v>2319.3587158213827</v>
      </c>
      <c r="V257" s="5">
        <f t="shared" si="121"/>
        <v>0</v>
      </c>
      <c r="W257" s="5">
        <f t="shared" si="122"/>
        <v>-1.1256615105737671</v>
      </c>
      <c r="X257" s="5">
        <f t="shared" si="123"/>
        <v>8.7356958341412287</v>
      </c>
      <c r="Y257" s="5">
        <f t="shared" si="124"/>
        <v>0</v>
      </c>
      <c r="Z257" s="5">
        <f t="shared" si="124"/>
        <v>-11.977831049785728</v>
      </c>
      <c r="AA257" s="5">
        <f t="shared" si="104"/>
        <v>-24.836689570804918</v>
      </c>
      <c r="AB257">
        <f t="shared" si="98"/>
        <v>0</v>
      </c>
    </row>
    <row r="258" spans="1:28" x14ac:dyDescent="0.2">
      <c r="A258">
        <f t="shared" si="105"/>
        <v>2.2599999999999958</v>
      </c>
      <c r="B258" s="5">
        <f t="shared" si="108"/>
        <v>0</v>
      </c>
      <c r="C258" s="5">
        <f t="shared" si="109"/>
        <v>219.81524951137666</v>
      </c>
      <c r="D258" s="5">
        <f t="shared" si="110"/>
        <v>90.31760886763638</v>
      </c>
      <c r="E258" s="2">
        <f t="shared" si="106"/>
        <v>219.81524951137666</v>
      </c>
      <c r="F258" s="2">
        <f t="shared" si="107"/>
        <v>0</v>
      </c>
      <c r="G258" s="3">
        <f t="shared" si="111"/>
        <v>0</v>
      </c>
      <c r="H258" s="3">
        <f t="shared" si="112"/>
        <v>73.38724029091847</v>
      </c>
      <c r="I258" s="3">
        <f t="shared" si="113"/>
        <v>9.2235770876504937</v>
      </c>
      <c r="J258" s="2">
        <f t="shared" si="99"/>
        <v>73.964595664472057</v>
      </c>
      <c r="K258" s="2">
        <f t="shared" si="114"/>
        <v>73.964595664472057</v>
      </c>
      <c r="L258" s="2">
        <f t="shared" si="100"/>
        <v>50.418947283212034</v>
      </c>
      <c r="M258" s="5">
        <f t="shared" si="101"/>
        <v>0.37107929047142352</v>
      </c>
      <c r="N258" s="4">
        <f t="shared" si="102"/>
        <v>0.41240223100094242</v>
      </c>
      <c r="O258" s="4">
        <f t="shared" si="103"/>
        <v>0.2989322464432575</v>
      </c>
      <c r="P258" s="4">
        <f t="shared" si="115"/>
        <v>0</v>
      </c>
      <c r="Q258" s="4">
        <f t="shared" si="116"/>
        <v>0</v>
      </c>
      <c r="R258" s="5">
        <f t="shared" si="117"/>
        <v>0</v>
      </c>
      <c r="S258" s="5">
        <f t="shared" si="118"/>
        <v>-10.812345550799225</v>
      </c>
      <c r="T258" s="5">
        <f t="shared" si="119"/>
        <v>-1.3589351812491128</v>
      </c>
      <c r="U258" s="6">
        <f t="shared" si="120"/>
        <v>2318.5857250883882</v>
      </c>
      <c r="V258" s="5">
        <f t="shared" si="121"/>
        <v>0</v>
      </c>
      <c r="W258" s="5">
        <f t="shared" si="122"/>
        <v>-1.0947243808337941</v>
      </c>
      <c r="X258" s="5">
        <f t="shared" si="123"/>
        <v>8.7101566371839318</v>
      </c>
      <c r="Y258" s="5">
        <f t="shared" si="124"/>
        <v>0</v>
      </c>
      <c r="Z258" s="5">
        <f t="shared" si="124"/>
        <v>-11.90706993163302</v>
      </c>
      <c r="AA258" s="5">
        <f t="shared" si="104"/>
        <v>-24.82277854406518</v>
      </c>
      <c r="AB258">
        <f t="shared" si="98"/>
        <v>0</v>
      </c>
    </row>
    <row r="259" spans="1:28" x14ac:dyDescent="0.2">
      <c r="A259">
        <f t="shared" si="105"/>
        <v>2.2699999999999956</v>
      </c>
      <c r="B259" s="5">
        <f t="shared" si="108"/>
        <v>0</v>
      </c>
      <c r="C259" s="5">
        <f t="shared" si="109"/>
        <v>220.54852656078927</v>
      </c>
      <c r="D259" s="5">
        <f t="shared" si="110"/>
        <v>90.408603499585681</v>
      </c>
      <c r="E259" s="2">
        <f t="shared" si="106"/>
        <v>220.54852656078927</v>
      </c>
      <c r="F259" s="2">
        <f t="shared" si="107"/>
        <v>0</v>
      </c>
      <c r="G259" s="3">
        <f t="shared" si="111"/>
        <v>0</v>
      </c>
      <c r="H259" s="3">
        <f t="shared" si="112"/>
        <v>73.268169591602145</v>
      </c>
      <c r="I259" s="3">
        <f t="shared" si="113"/>
        <v>8.9753493022098425</v>
      </c>
      <c r="J259" s="2">
        <f t="shared" si="99"/>
        <v>73.815862593350843</v>
      </c>
      <c r="K259" s="2">
        <f t="shared" si="114"/>
        <v>73.815862593350843</v>
      </c>
      <c r="L259" s="2">
        <f t="shared" si="100"/>
        <v>50.317561413327091</v>
      </c>
      <c r="M259" s="5">
        <f t="shared" si="101"/>
        <v>0.37107287090259317</v>
      </c>
      <c r="N259" s="4">
        <f t="shared" si="102"/>
        <v>0.41319544233930772</v>
      </c>
      <c r="O259" s="4">
        <f t="shared" si="103"/>
        <v>0.29914892859248077</v>
      </c>
      <c r="P259" s="4">
        <f t="shared" si="115"/>
        <v>0</v>
      </c>
      <c r="Q259" s="4">
        <f t="shared" si="116"/>
        <v>0</v>
      </c>
      <c r="R259" s="5">
        <f t="shared" si="117"/>
        <v>0</v>
      </c>
      <c r="S259" s="5">
        <f t="shared" si="118"/>
        <v>-10.77290923528702</v>
      </c>
      <c r="T259" s="5">
        <f t="shared" si="119"/>
        <v>-1.3196811647767139</v>
      </c>
      <c r="U259" s="6">
        <f t="shared" si="120"/>
        <v>2317.8129919760322</v>
      </c>
      <c r="V259" s="5">
        <f t="shared" si="121"/>
        <v>0</v>
      </c>
      <c r="W259" s="5">
        <f t="shared" si="122"/>
        <v>-1.0638913202314411</v>
      </c>
      <c r="X259" s="5">
        <f t="shared" si="123"/>
        <v>8.6848285290198834</v>
      </c>
      <c r="Y259" s="5">
        <f t="shared" si="124"/>
        <v>0</v>
      </c>
      <c r="Z259" s="5">
        <f t="shared" si="124"/>
        <v>-11.836800555518462</v>
      </c>
      <c r="AA259" s="5">
        <f t="shared" si="104"/>
        <v>-24.808852635756828</v>
      </c>
      <c r="AB259">
        <f t="shared" si="98"/>
        <v>0</v>
      </c>
    </row>
    <row r="260" spans="1:28" x14ac:dyDescent="0.2">
      <c r="A260">
        <f t="shared" si="105"/>
        <v>2.2799999999999954</v>
      </c>
      <c r="B260" s="5">
        <f t="shared" si="108"/>
        <v>0</v>
      </c>
      <c r="C260" s="5">
        <f t="shared" si="109"/>
        <v>221.28061641667753</v>
      </c>
      <c r="D260" s="5">
        <f t="shared" si="110"/>
        <v>90.497116549975999</v>
      </c>
      <c r="E260" s="2">
        <f t="shared" si="106"/>
        <v>221.28061641667753</v>
      </c>
      <c r="F260" s="2">
        <f t="shared" si="107"/>
        <v>0</v>
      </c>
      <c r="G260" s="3">
        <f t="shared" si="111"/>
        <v>0</v>
      </c>
      <c r="H260" s="3">
        <f t="shared" si="112"/>
        <v>73.149801586046962</v>
      </c>
      <c r="I260" s="3">
        <f t="shared" si="113"/>
        <v>8.7272607758522742</v>
      </c>
      <c r="J260" s="2">
        <f t="shared" si="99"/>
        <v>73.668572354347745</v>
      </c>
      <c r="K260" s="2">
        <f t="shared" si="114"/>
        <v>73.668572354347745</v>
      </c>
      <c r="L260" s="2">
        <f t="shared" si="100"/>
        <v>50.217159069085028</v>
      </c>
      <c r="M260" s="5">
        <f t="shared" si="101"/>
        <v>0.37106644689092072</v>
      </c>
      <c r="N260" s="4">
        <f t="shared" si="102"/>
        <v>0.41398372225421137</v>
      </c>
      <c r="O260" s="4">
        <f t="shared" si="103"/>
        <v>0.2993637506484122</v>
      </c>
      <c r="P260" s="4">
        <f t="shared" si="115"/>
        <v>0</v>
      </c>
      <c r="Q260" s="4">
        <f t="shared" si="116"/>
        <v>0</v>
      </c>
      <c r="R260" s="5">
        <f t="shared" si="117"/>
        <v>0</v>
      </c>
      <c r="S260" s="5">
        <f t="shared" si="118"/>
        <v>-10.733858037558559</v>
      </c>
      <c r="T260" s="5">
        <f t="shared" si="119"/>
        <v>-1.2806210843177463</v>
      </c>
      <c r="U260" s="6">
        <f t="shared" si="120"/>
        <v>2317.040516398456</v>
      </c>
      <c r="V260" s="5">
        <f t="shared" si="121"/>
        <v>0</v>
      </c>
      <c r="W260" s="5">
        <f t="shared" si="122"/>
        <v>-1.0331614032283916</v>
      </c>
      <c r="X260" s="5">
        <f t="shared" si="123"/>
        <v>8.6597104857495513</v>
      </c>
      <c r="Y260" s="5">
        <f t="shared" si="124"/>
        <v>0</v>
      </c>
      <c r="Z260" s="5">
        <f t="shared" si="124"/>
        <v>-11.76701944078695</v>
      </c>
      <c r="AA260" s="5">
        <f t="shared" si="104"/>
        <v>-24.794910598568194</v>
      </c>
      <c r="AB260">
        <f t="shared" si="98"/>
        <v>0</v>
      </c>
    </row>
    <row r="261" spans="1:28" x14ac:dyDescent="0.2">
      <c r="A261">
        <f t="shared" si="105"/>
        <v>2.2899999999999952</v>
      </c>
      <c r="B261" s="5">
        <f t="shared" si="108"/>
        <v>0</v>
      </c>
      <c r="C261" s="5">
        <f t="shared" si="109"/>
        <v>222.01152608156596</v>
      </c>
      <c r="D261" s="5">
        <f t="shared" si="110"/>
        <v>90.583149412204591</v>
      </c>
      <c r="E261" s="2">
        <f t="shared" si="106"/>
        <v>222.01152608156596</v>
      </c>
      <c r="F261" s="2">
        <f t="shared" si="107"/>
        <v>0</v>
      </c>
      <c r="G261" s="3">
        <f t="shared" si="111"/>
        <v>0</v>
      </c>
      <c r="H261" s="3">
        <f t="shared" si="112"/>
        <v>73.032131391639098</v>
      </c>
      <c r="I261" s="3">
        <f t="shared" si="113"/>
        <v>8.4793116698665916</v>
      </c>
      <c r="J261" s="2">
        <f t="shared" si="99"/>
        <v>73.522723983815865</v>
      </c>
      <c r="K261" s="2">
        <f t="shared" si="114"/>
        <v>73.522723983815865</v>
      </c>
      <c r="L261" s="2">
        <f t="shared" si="100"/>
        <v>50.117739593603176</v>
      </c>
      <c r="M261" s="5">
        <f t="shared" si="101"/>
        <v>0.37106001778193654</v>
      </c>
      <c r="N261" s="4">
        <f t="shared" si="102"/>
        <v>0.41476699627225067</v>
      </c>
      <c r="O261" s="4">
        <f t="shared" si="103"/>
        <v>0.29957670378716161</v>
      </c>
      <c r="P261" s="4">
        <f t="shared" si="115"/>
        <v>0</v>
      </c>
      <c r="Q261" s="4">
        <f t="shared" si="116"/>
        <v>0</v>
      </c>
      <c r="R261" s="5">
        <f t="shared" si="117"/>
        <v>0</v>
      </c>
      <c r="S261" s="5">
        <f t="shared" si="118"/>
        <v>-10.695189426003681</v>
      </c>
      <c r="T261" s="5">
        <f t="shared" si="119"/>
        <v>-1.2417526749291745</v>
      </c>
      <c r="U261" s="6">
        <f t="shared" si="120"/>
        <v>2316.2682982698279</v>
      </c>
      <c r="V261" s="5">
        <f t="shared" si="121"/>
        <v>0</v>
      </c>
      <c r="W261" s="5">
        <f t="shared" si="122"/>
        <v>-1.002533701954353</v>
      </c>
      <c r="X261" s="5">
        <f t="shared" si="123"/>
        <v>8.634801490535212</v>
      </c>
      <c r="Y261" s="5">
        <f t="shared" si="124"/>
        <v>0</v>
      </c>
      <c r="Z261" s="5">
        <f t="shared" si="124"/>
        <v>-11.697723127958035</v>
      </c>
      <c r="AA261" s="5">
        <f t="shared" si="104"/>
        <v>-24.780951184393963</v>
      </c>
      <c r="AB261">
        <f t="shared" ref="AB261:AB324" si="125">IF(($D261-height)*($D262-height)&lt;0,1,0)</f>
        <v>0</v>
      </c>
    </row>
    <row r="262" spans="1:28" x14ac:dyDescent="0.2">
      <c r="A262">
        <f t="shared" si="105"/>
        <v>2.2999999999999949</v>
      </c>
      <c r="B262" s="5">
        <f t="shared" si="108"/>
        <v>0</v>
      </c>
      <c r="C262" s="5">
        <f t="shared" si="109"/>
        <v>222.74126250932596</v>
      </c>
      <c r="D262" s="5">
        <f t="shared" si="110"/>
        <v>90.66670348134403</v>
      </c>
      <c r="E262" s="2">
        <f t="shared" si="106"/>
        <v>222.74126250932596</v>
      </c>
      <c r="F262" s="2">
        <f t="shared" si="107"/>
        <v>0</v>
      </c>
      <c r="G262" s="3">
        <f t="shared" si="111"/>
        <v>0</v>
      </c>
      <c r="H262" s="3">
        <f t="shared" si="112"/>
        <v>72.915154160359521</v>
      </c>
      <c r="I262" s="3">
        <f t="shared" si="113"/>
        <v>8.2315021580226517</v>
      </c>
      <c r="J262" s="2">
        <f t="shared" si="99"/>
        <v>73.378316511122861</v>
      </c>
      <c r="K262" s="2">
        <f t="shared" si="114"/>
        <v>73.378316511122861</v>
      </c>
      <c r="L262" s="2">
        <f t="shared" si="100"/>
        <v>50.01930232523712</v>
      </c>
      <c r="M262" s="5">
        <f t="shared" si="101"/>
        <v>0.37105358292228358</v>
      </c>
      <c r="N262" s="4">
        <f t="shared" si="102"/>
        <v>0.41554519000260137</v>
      </c>
      <c r="O262" s="4">
        <f t="shared" si="103"/>
        <v>0.29978777926028155</v>
      </c>
      <c r="P262" s="4">
        <f t="shared" si="115"/>
        <v>0</v>
      </c>
      <c r="Q262" s="4">
        <f t="shared" si="116"/>
        <v>0</v>
      </c>
      <c r="R262" s="5">
        <f t="shared" si="117"/>
        <v>0</v>
      </c>
      <c r="S262" s="5">
        <f t="shared" si="118"/>
        <v>-10.656900892132169</v>
      </c>
      <c r="T262" s="5">
        <f t="shared" si="119"/>
        <v>-1.2030736779146782</v>
      </c>
      <c r="U262" s="6">
        <f t="shared" si="120"/>
        <v>2315.4963375043467</v>
      </c>
      <c r="V262" s="5">
        <f t="shared" si="121"/>
        <v>0</v>
      </c>
      <c r="W262" s="5">
        <f t="shared" si="122"/>
        <v>-0.97200728624706889</v>
      </c>
      <c r="X262" s="5">
        <f t="shared" si="123"/>
        <v>8.6101005334271701</v>
      </c>
      <c r="Y262" s="5">
        <f t="shared" si="124"/>
        <v>0</v>
      </c>
      <c r="Z262" s="5">
        <f t="shared" si="124"/>
        <v>-11.628908178379238</v>
      </c>
      <c r="AA262" s="5">
        <f t="shared" si="104"/>
        <v>-24.766973144487508</v>
      </c>
      <c r="AB262">
        <f t="shared" si="125"/>
        <v>0</v>
      </c>
    </row>
    <row r="263" spans="1:28" x14ac:dyDescent="0.2">
      <c r="A263">
        <f t="shared" si="105"/>
        <v>2.3099999999999947</v>
      </c>
      <c r="B263" s="5">
        <f t="shared" si="108"/>
        <v>0</v>
      </c>
      <c r="C263" s="5">
        <f t="shared" si="109"/>
        <v>223.46983260552062</v>
      </c>
      <c r="D263" s="5">
        <f t="shared" si="110"/>
        <v>90.747780154267033</v>
      </c>
      <c r="E263" s="2">
        <f t="shared" si="106"/>
        <v>223.46983260552062</v>
      </c>
      <c r="F263" s="2">
        <f t="shared" si="107"/>
        <v>0</v>
      </c>
      <c r="G263" s="3">
        <f t="shared" si="111"/>
        <v>0</v>
      </c>
      <c r="H263" s="3">
        <f t="shared" si="112"/>
        <v>72.79886507857573</v>
      </c>
      <c r="I263" s="3">
        <f t="shared" si="113"/>
        <v>7.9838324265777763</v>
      </c>
      <c r="J263" s="2">
        <f t="shared" si="99"/>
        <v>73.235348957619834</v>
      </c>
      <c r="K263" s="2">
        <f t="shared" si="114"/>
        <v>73.235348957619834</v>
      </c>
      <c r="L263" s="2">
        <f t="shared" si="100"/>
        <v>49.921846596877863</v>
      </c>
      <c r="M263" s="5">
        <f t="shared" si="101"/>
        <v>0.37104714165976138</v>
      </c>
      <c r="N263" s="4">
        <f t="shared" si="102"/>
        <v>0.41631822915830735</v>
      </c>
      <c r="O263" s="4">
        <f t="shared" si="103"/>
        <v>0.29999696839719248</v>
      </c>
      <c r="P263" s="4">
        <f t="shared" si="115"/>
        <v>0</v>
      </c>
      <c r="Q263" s="4">
        <f t="shared" si="116"/>
        <v>0</v>
      </c>
      <c r="R263" s="5">
        <f t="shared" si="117"/>
        <v>0</v>
      </c>
      <c r="S263" s="5">
        <f t="shared" si="118"/>
        <v>-10.618989950191546</v>
      </c>
      <c r="T263" s="5">
        <f t="shared" si="119"/>
        <v>-1.1645818408066515</v>
      </c>
      <c r="U263" s="6">
        <f t="shared" si="120"/>
        <v>2314.7246340162387</v>
      </c>
      <c r="V263" s="5">
        <f t="shared" si="121"/>
        <v>0</v>
      </c>
      <c r="W263" s="5">
        <f t="shared" si="122"/>
        <v>-0.94158122369469555</v>
      </c>
      <c r="X263" s="5">
        <f t="shared" si="123"/>
        <v>8.5856066111913929</v>
      </c>
      <c r="Y263" s="5">
        <f t="shared" si="124"/>
        <v>0</v>
      </c>
      <c r="Z263" s="5">
        <f t="shared" si="124"/>
        <v>-11.560571173886242</v>
      </c>
      <c r="AA263" s="5">
        <f t="shared" si="104"/>
        <v>-24.752975229615259</v>
      </c>
      <c r="AB263">
        <f t="shared" si="125"/>
        <v>0</v>
      </c>
    </row>
    <row r="264" spans="1:28" x14ac:dyDescent="0.2">
      <c r="A264">
        <f t="shared" si="105"/>
        <v>2.3199999999999945</v>
      </c>
      <c r="B264" s="5">
        <f t="shared" si="108"/>
        <v>0</v>
      </c>
      <c r="C264" s="5">
        <f t="shared" si="109"/>
        <v>224.19724322774769</v>
      </c>
      <c r="D264" s="5">
        <f t="shared" si="110"/>
        <v>90.826380829771338</v>
      </c>
      <c r="E264" s="2">
        <f t="shared" si="106"/>
        <v>224.19724322774769</v>
      </c>
      <c r="F264" s="2">
        <f t="shared" si="107"/>
        <v>0</v>
      </c>
      <c r="G264" s="3">
        <f t="shared" si="111"/>
        <v>0</v>
      </c>
      <c r="H264" s="3">
        <f t="shared" si="112"/>
        <v>72.683259366836865</v>
      </c>
      <c r="I264" s="3">
        <f t="shared" si="113"/>
        <v>7.7363026742816237</v>
      </c>
      <c r="J264" s="2">
        <f t="shared" si="99"/>
        <v>73.0938203356137</v>
      </c>
      <c r="K264" s="2">
        <f t="shared" si="114"/>
        <v>73.0938203356137</v>
      </c>
      <c r="L264" s="2">
        <f t="shared" si="100"/>
        <v>49.825371735251323</v>
      </c>
      <c r="M264" s="5">
        <f t="shared" si="101"/>
        <v>0.37104069334337059</v>
      </c>
      <c r="N264" s="4">
        <f t="shared" si="102"/>
        <v>0.41708603957781515</v>
      </c>
      <c r="O264" s="4">
        <f t="shared" si="103"/>
        <v>0.30020426260760985</v>
      </c>
      <c r="P264" s="4">
        <f t="shared" si="115"/>
        <v>0</v>
      </c>
      <c r="Q264" s="4">
        <f t="shared" si="116"/>
        <v>0</v>
      </c>
      <c r="R264" s="5">
        <f t="shared" si="117"/>
        <v>0</v>
      </c>
      <c r="S264" s="5">
        <f t="shared" si="118"/>
        <v>-10.581454136789299</v>
      </c>
      <c r="T264" s="5">
        <f t="shared" si="119"/>
        <v>-1.1262749173516318</v>
      </c>
      <c r="U264" s="6">
        <f t="shared" si="120"/>
        <v>2313.9531877197592</v>
      </c>
      <c r="V264" s="5">
        <f t="shared" si="121"/>
        <v>0</v>
      </c>
      <c r="W264" s="5">
        <f t="shared" si="122"/>
        <v>-0.9112545796805509</v>
      </c>
      <c r="X264" s="5">
        <f t="shared" si="123"/>
        <v>8.5613187271385609</v>
      </c>
      <c r="Y264" s="5">
        <f t="shared" si="124"/>
        <v>0</v>
      </c>
      <c r="Z264" s="5">
        <f t="shared" si="124"/>
        <v>-11.492708716469849</v>
      </c>
      <c r="AA264" s="5">
        <f t="shared" si="104"/>
        <v>-24.73895619021307</v>
      </c>
      <c r="AB264">
        <f t="shared" si="125"/>
        <v>0</v>
      </c>
    </row>
    <row r="265" spans="1:28" x14ac:dyDescent="0.2">
      <c r="A265">
        <f t="shared" si="105"/>
        <v>2.3299999999999943</v>
      </c>
      <c r="B265" s="5">
        <f t="shared" si="108"/>
        <v>0</v>
      </c>
      <c r="C265" s="5">
        <f t="shared" si="109"/>
        <v>224.92350118598026</v>
      </c>
      <c r="D265" s="5">
        <f t="shared" si="110"/>
        <v>90.902506908704638</v>
      </c>
      <c r="E265" s="2">
        <f t="shared" si="106"/>
        <v>224.92350118598026</v>
      </c>
      <c r="F265" s="2">
        <f t="shared" si="107"/>
        <v>0</v>
      </c>
      <c r="G265" s="3">
        <f t="shared" si="111"/>
        <v>0</v>
      </c>
      <c r="H265" s="3">
        <f t="shared" si="112"/>
        <v>72.568332279672163</v>
      </c>
      <c r="I265" s="3">
        <f t="shared" si="113"/>
        <v>7.4889131123794925</v>
      </c>
      <c r="J265" s="2">
        <f t="shared" si="99"/>
        <v>72.953729647343451</v>
      </c>
      <c r="K265" s="2">
        <f t="shared" si="114"/>
        <v>72.953729647343451</v>
      </c>
      <c r="L265" s="2">
        <f t="shared" si="100"/>
        <v>49.729877060220481</v>
      </c>
      <c r="M265" s="5">
        <f t="shared" si="101"/>
        <v>0.37103423732335855</v>
      </c>
      <c r="N265" s="4">
        <f t="shared" si="102"/>
        <v>0.41784854724674647</v>
      </c>
      <c r="O265" s="4">
        <f t="shared" si="103"/>
        <v>0.30040965338397346</v>
      </c>
      <c r="P265" s="4">
        <f t="shared" si="115"/>
        <v>0</v>
      </c>
      <c r="Q265" s="4">
        <f t="shared" si="116"/>
        <v>0</v>
      </c>
      <c r="R265" s="5">
        <f t="shared" si="117"/>
        <v>0</v>
      </c>
      <c r="S265" s="5">
        <f t="shared" si="118"/>
        <v>-10.544291010519597</v>
      </c>
      <c r="T265" s="5">
        <f t="shared" si="119"/>
        <v>-1.0881506674991506</v>
      </c>
      <c r="U265" s="6">
        <f t="shared" si="120"/>
        <v>2313.1819985291918</v>
      </c>
      <c r="V265" s="5">
        <f t="shared" si="121"/>
        <v>0</v>
      </c>
      <c r="W265" s="5">
        <f t="shared" si="122"/>
        <v>-0.8810264174302378</v>
      </c>
      <c r="X265" s="5">
        <f t="shared" si="123"/>
        <v>8.5372358909545891</v>
      </c>
      <c r="Y265" s="5">
        <f t="shared" si="124"/>
        <v>0</v>
      </c>
      <c r="Z265" s="5">
        <f t="shared" si="124"/>
        <v>-11.425317427949835</v>
      </c>
      <c r="AA265" s="5">
        <f t="shared" si="104"/>
        <v>-24.724914776544562</v>
      </c>
      <c r="AB265">
        <f t="shared" si="125"/>
        <v>0</v>
      </c>
    </row>
    <row r="266" spans="1:28" x14ac:dyDescent="0.2">
      <c r="A266">
        <f t="shared" si="105"/>
        <v>2.3399999999999941</v>
      </c>
      <c r="B266" s="5">
        <f t="shared" si="108"/>
        <v>0</v>
      </c>
      <c r="C266" s="5">
        <f t="shared" si="109"/>
        <v>225.64861324290558</v>
      </c>
      <c r="D266" s="5">
        <f t="shared" si="110"/>
        <v>90.976159794089611</v>
      </c>
      <c r="E266" s="2">
        <f t="shared" si="106"/>
        <v>225.64861324290558</v>
      </c>
      <c r="F266" s="2">
        <f t="shared" si="107"/>
        <v>0</v>
      </c>
      <c r="G266" s="3">
        <f t="shared" si="111"/>
        <v>0</v>
      </c>
      <c r="H266" s="3">
        <f t="shared" si="112"/>
        <v>72.454079105392665</v>
      </c>
      <c r="I266" s="3">
        <f t="shared" si="113"/>
        <v>7.2416639646140473</v>
      </c>
      <c r="J266" s="2">
        <f t="shared" si="99"/>
        <v>72.815075883960233</v>
      </c>
      <c r="K266" s="2">
        <f t="shared" si="114"/>
        <v>72.815075883960233</v>
      </c>
      <c r="L266" s="2">
        <f t="shared" si="100"/>
        <v>49.635361884090138</v>
      </c>
      <c r="M266" s="5">
        <f t="shared" si="101"/>
        <v>0.37102777295126532</v>
      </c>
      <c r="N266" s="4">
        <f t="shared" si="102"/>
        <v>0.41860567831989792</v>
      </c>
      <c r="O266" s="4">
        <f t="shared" si="103"/>
        <v>0.3006131323038771</v>
      </c>
      <c r="P266" s="4">
        <f t="shared" si="115"/>
        <v>0</v>
      </c>
      <c r="Q266" s="4">
        <f t="shared" si="116"/>
        <v>0</v>
      </c>
      <c r="R266" s="5">
        <f t="shared" si="117"/>
        <v>0</v>
      </c>
      <c r="S266" s="5">
        <f t="shared" si="118"/>
        <v>-10.507498151594302</v>
      </c>
      <c r="T266" s="5">
        <f t="shared" si="119"/>
        <v>-1.0502068573939787</v>
      </c>
      <c r="U266" s="6">
        <f t="shared" si="120"/>
        <v>2312.411066358849</v>
      </c>
      <c r="V266" s="5">
        <f t="shared" si="121"/>
        <v>0</v>
      </c>
      <c r="W266" s="5">
        <f t="shared" si="122"/>
        <v>-0.85089579806114191</v>
      </c>
      <c r="X266" s="5">
        <f t="shared" si="123"/>
        <v>8.5133571185326247</v>
      </c>
      <c r="Y266" s="5">
        <f t="shared" si="124"/>
        <v>0</v>
      </c>
      <c r="Z266" s="5">
        <f t="shared" si="124"/>
        <v>-11.358393949655444</v>
      </c>
      <c r="AA266" s="5">
        <f t="shared" si="104"/>
        <v>-24.710849738861356</v>
      </c>
      <c r="AB266">
        <f t="shared" si="125"/>
        <v>0</v>
      </c>
    </row>
    <row r="267" spans="1:28" x14ac:dyDescent="0.2">
      <c r="A267">
        <f t="shared" si="105"/>
        <v>2.3499999999999939</v>
      </c>
      <c r="B267" s="5">
        <f t="shared" si="108"/>
        <v>0</v>
      </c>
      <c r="C267" s="5">
        <f t="shared" si="109"/>
        <v>226.37258611426202</v>
      </c>
      <c r="D267" s="5">
        <f t="shared" si="110"/>
        <v>91.047340891248808</v>
      </c>
      <c r="E267" s="2">
        <f t="shared" si="106"/>
        <v>226.37258611426202</v>
      </c>
      <c r="F267" s="2">
        <f t="shared" si="107"/>
        <v>0</v>
      </c>
      <c r="G267" s="3">
        <f t="shared" si="111"/>
        <v>0</v>
      </c>
      <c r="H267" s="3">
        <f t="shared" si="112"/>
        <v>72.340495165896115</v>
      </c>
      <c r="I267" s="3">
        <f t="shared" si="113"/>
        <v>6.9945554672254335</v>
      </c>
      <c r="J267" s="2">
        <f t="shared" si="99"/>
        <v>72.677858024512062</v>
      </c>
      <c r="K267" s="2">
        <f t="shared" si="114"/>
        <v>72.677858024512062</v>
      </c>
      <c r="L267" s="2">
        <f t="shared" si="100"/>
        <v>49.541825510914833</v>
      </c>
      <c r="M267" s="5">
        <f t="shared" si="101"/>
        <v>0.37102129957997126</v>
      </c>
      <c r="N267" s="4">
        <f t="shared" si="102"/>
        <v>0.41935735914345768</v>
      </c>
      <c r="O267" s="4">
        <f t="shared" si="103"/>
        <v>0.30081469103249742</v>
      </c>
      <c r="P267" s="4">
        <f t="shared" si="115"/>
        <v>0</v>
      </c>
      <c r="Q267" s="4">
        <f t="shared" si="116"/>
        <v>0</v>
      </c>
      <c r="R267" s="5">
        <f t="shared" si="117"/>
        <v>0</v>
      </c>
      <c r="S267" s="5">
        <f t="shared" si="118"/>
        <v>-10.471073161478433</v>
      </c>
      <c r="T267" s="5">
        <f t="shared" si="119"/>
        <v>-1.0124412593717587</v>
      </c>
      <c r="U267" s="6">
        <f t="shared" si="120"/>
        <v>2311.6403911230714</v>
      </c>
      <c r="V267" s="5">
        <f t="shared" si="121"/>
        <v>0</v>
      </c>
      <c r="W267" s="5">
        <f t="shared" si="122"/>
        <v>-0.82086178063430226</v>
      </c>
      <c r="X267" s="5">
        <f t="shared" si="123"/>
        <v>8.489681431806531</v>
      </c>
      <c r="Y267" s="5">
        <f t="shared" si="124"/>
        <v>0</v>
      </c>
      <c r="Z267" s="5">
        <f t="shared" si="124"/>
        <v>-11.291934942112736</v>
      </c>
      <c r="AA267" s="5">
        <f t="shared" si="104"/>
        <v>-24.696759827565227</v>
      </c>
      <c r="AB267">
        <f t="shared" si="125"/>
        <v>0</v>
      </c>
    </row>
    <row r="268" spans="1:28" x14ac:dyDescent="0.2">
      <c r="A268">
        <f t="shared" si="105"/>
        <v>2.3599999999999937</v>
      </c>
      <c r="B268" s="5">
        <f t="shared" si="108"/>
        <v>0</v>
      </c>
      <c r="C268" s="5">
        <f t="shared" si="109"/>
        <v>227.09542646917387</v>
      </c>
      <c r="D268" s="5">
        <f t="shared" si="110"/>
        <v>91.116051607929691</v>
      </c>
      <c r="E268" s="2">
        <f t="shared" si="106"/>
        <v>227.09542646917387</v>
      </c>
      <c r="F268" s="2">
        <f t="shared" si="107"/>
        <v>0</v>
      </c>
      <c r="G268" s="3">
        <f t="shared" si="111"/>
        <v>0</v>
      </c>
      <c r="H268" s="3">
        <f t="shared" si="112"/>
        <v>72.227575816474982</v>
      </c>
      <c r="I268" s="3">
        <f t="shared" si="113"/>
        <v>6.7475878689497808</v>
      </c>
      <c r="J268" s="2">
        <f t="shared" si="99"/>
        <v>72.542075034932935</v>
      </c>
      <c r="K268" s="2">
        <f t="shared" si="114"/>
        <v>72.542075034932935</v>
      </c>
      <c r="L268" s="2">
        <f t="shared" si="100"/>
        <v>49.449267235809771</v>
      </c>
      <c r="M268" s="5">
        <f t="shared" si="101"/>
        <v>0.3710148165637448</v>
      </c>
      <c r="N268" s="4">
        <f t="shared" si="102"/>
        <v>0.42010351627742931</v>
      </c>
      <c r="O268" s="4">
        <f t="shared" si="103"/>
        <v>0.30101432132502148</v>
      </c>
      <c r="P268" s="4">
        <f t="shared" si="115"/>
        <v>0</v>
      </c>
      <c r="Q268" s="4">
        <f t="shared" si="116"/>
        <v>0</v>
      </c>
      <c r="R268" s="5">
        <f t="shared" si="117"/>
        <v>0</v>
      </c>
      <c r="S268" s="5">
        <f t="shared" si="118"/>
        <v>-10.435013662529936</v>
      </c>
      <c r="T268" s="5">
        <f t="shared" si="119"/>
        <v>-0.97485165195799861</v>
      </c>
      <c r="U268" s="6">
        <f t="shared" si="120"/>
        <v>2310.8699727362277</v>
      </c>
      <c r="V268" s="5">
        <f t="shared" si="121"/>
        <v>0</v>
      </c>
      <c r="W268" s="5">
        <f t="shared" si="122"/>
        <v>-0.79092342220865408</v>
      </c>
      <c r="X268" s="5">
        <f t="shared" si="123"/>
        <v>8.466207858585884</v>
      </c>
      <c r="Y268" s="5">
        <f t="shared" si="124"/>
        <v>0</v>
      </c>
      <c r="Z268" s="5">
        <f t="shared" si="124"/>
        <v>-11.22593708473859</v>
      </c>
      <c r="AA268" s="5">
        <f t="shared" si="104"/>
        <v>-24.682643793372115</v>
      </c>
      <c r="AB268">
        <f t="shared" si="125"/>
        <v>0</v>
      </c>
    </row>
    <row r="269" spans="1:28" x14ac:dyDescent="0.2">
      <c r="A269">
        <f t="shared" si="105"/>
        <v>2.3699999999999934</v>
      </c>
      <c r="B269" s="5">
        <f t="shared" si="108"/>
        <v>0</v>
      </c>
      <c r="C269" s="5">
        <f t="shared" si="109"/>
        <v>227.81714093048438</v>
      </c>
      <c r="D269" s="5">
        <f t="shared" si="110"/>
        <v>91.182293354429518</v>
      </c>
      <c r="E269" s="2">
        <f t="shared" si="106"/>
        <v>227.81714093048438</v>
      </c>
      <c r="F269" s="2">
        <f t="shared" si="107"/>
        <v>0</v>
      </c>
      <c r="G269" s="3">
        <f t="shared" si="111"/>
        <v>0</v>
      </c>
      <c r="H269" s="3">
        <f t="shared" si="112"/>
        <v>72.115316445627599</v>
      </c>
      <c r="I269" s="3">
        <f t="shared" si="113"/>
        <v>6.50076143101606</v>
      </c>
      <c r="J269" s="2">
        <f t="shared" si="99"/>
        <v>72.407725867037087</v>
      </c>
      <c r="K269" s="2">
        <f t="shared" si="114"/>
        <v>72.407725867037087</v>
      </c>
      <c r="L269" s="2">
        <f t="shared" si="100"/>
        <v>49.357686344265225</v>
      </c>
      <c r="M269" s="5">
        <f t="shared" si="101"/>
        <v>0.37100832325829114</v>
      </c>
      <c r="N269" s="4">
        <f t="shared" si="102"/>
        <v>0.42084407651825212</v>
      </c>
      <c r="O269" s="4">
        <f t="shared" si="103"/>
        <v>0.30121201502907191</v>
      </c>
      <c r="P269" s="4">
        <f t="shared" si="115"/>
        <v>0</v>
      </c>
      <c r="Q269" s="4">
        <f t="shared" si="116"/>
        <v>0</v>
      </c>
      <c r="R269" s="5">
        <f t="shared" si="117"/>
        <v>0</v>
      </c>
      <c r="S269" s="5">
        <f t="shared" si="118"/>
        <v>-10.399317297643833</v>
      </c>
      <c r="T269" s="5">
        <f t="shared" si="119"/>
        <v>-0.93743581987041302</v>
      </c>
      <c r="U269" s="6">
        <f t="shared" si="120"/>
        <v>2310.0998111127174</v>
      </c>
      <c r="V269" s="5">
        <f t="shared" si="121"/>
        <v>0</v>
      </c>
      <c r="W269" s="5">
        <f t="shared" si="122"/>
        <v>-0.76107977789764303</v>
      </c>
      <c r="X269" s="5">
        <f t="shared" si="123"/>
        <v>8.4429354323925647</v>
      </c>
      <c r="Y269" s="5">
        <f t="shared" si="124"/>
        <v>0</v>
      </c>
      <c r="Z269" s="5">
        <f t="shared" si="124"/>
        <v>-11.160397075541477</v>
      </c>
      <c r="AA269" s="5">
        <f t="shared" si="104"/>
        <v>-24.668500387477849</v>
      </c>
      <c r="AB269">
        <f t="shared" si="125"/>
        <v>0</v>
      </c>
    </row>
    <row r="270" spans="1:28" x14ac:dyDescent="0.2">
      <c r="A270">
        <f t="shared" si="105"/>
        <v>2.3799999999999932</v>
      </c>
      <c r="B270" s="5">
        <f t="shared" si="108"/>
        <v>0</v>
      </c>
      <c r="C270" s="5">
        <f t="shared" si="109"/>
        <v>228.53773607508688</v>
      </c>
      <c r="D270" s="5">
        <f t="shared" si="110"/>
        <v>91.246067543720301</v>
      </c>
      <c r="E270" s="2">
        <f t="shared" si="106"/>
        <v>228.53773607508688</v>
      </c>
      <c r="F270" s="2">
        <f t="shared" si="107"/>
        <v>0</v>
      </c>
      <c r="G270" s="3">
        <f t="shared" si="111"/>
        <v>0</v>
      </c>
      <c r="H270" s="3">
        <f t="shared" si="112"/>
        <v>72.003712474872188</v>
      </c>
      <c r="I270" s="3">
        <f t="shared" si="113"/>
        <v>6.2540764271412819</v>
      </c>
      <c r="J270" s="2">
        <f t="shared" si="99"/>
        <v>72.274809457518387</v>
      </c>
      <c r="K270" s="2">
        <f t="shared" si="114"/>
        <v>72.274809457518387</v>
      </c>
      <c r="L270" s="2">
        <f t="shared" si="100"/>
        <v>49.267082111464475</v>
      </c>
      <c r="M270" s="5">
        <f t="shared" si="101"/>
        <v>0.37100181902080226</v>
      </c>
      <c r="N270" s="4">
        <f t="shared" si="102"/>
        <v>0.42157896692160618</v>
      </c>
      <c r="O270" s="4">
        <f t="shared" si="103"/>
        <v>0.30140776408712749</v>
      </c>
      <c r="P270" s="4">
        <f t="shared" si="115"/>
        <v>0</v>
      </c>
      <c r="Q270" s="4">
        <f t="shared" si="116"/>
        <v>0</v>
      </c>
      <c r="R270" s="5">
        <f t="shared" si="117"/>
        <v>0</v>
      </c>
      <c r="S270" s="5">
        <f t="shared" si="118"/>
        <v>-10.363981729900614</v>
      </c>
      <c r="T270" s="5">
        <f t="shared" si="119"/>
        <v>-0.90019155402458162</v>
      </c>
      <c r="U270" s="6">
        <f t="shared" si="120"/>
        <v>2309.3299061669663</v>
      </c>
      <c r="V270" s="5">
        <f t="shared" si="121"/>
        <v>0</v>
      </c>
      <c r="W270" s="5">
        <f t="shared" si="122"/>
        <v>-0.73132990092820127</v>
      </c>
      <c r="X270" s="5">
        <f t="shared" si="123"/>
        <v>8.4198631922988785</v>
      </c>
      <c r="Y270" s="5">
        <f t="shared" si="124"/>
        <v>0</v>
      </c>
      <c r="Z270" s="5">
        <f t="shared" si="124"/>
        <v>-11.095311630828816</v>
      </c>
      <c r="AA270" s="5">
        <f t="shared" si="104"/>
        <v>-24.654328361725703</v>
      </c>
      <c r="AB270">
        <f t="shared" si="125"/>
        <v>0</v>
      </c>
    </row>
    <row r="271" spans="1:28" x14ac:dyDescent="0.2">
      <c r="A271">
        <f t="shared" si="105"/>
        <v>2.389999999999993</v>
      </c>
      <c r="B271" s="5">
        <f t="shared" si="108"/>
        <v>0</v>
      </c>
      <c r="C271" s="5">
        <f t="shared" si="109"/>
        <v>229.25721843425407</v>
      </c>
      <c r="D271" s="5">
        <f t="shared" si="110"/>
        <v>91.307375591573631</v>
      </c>
      <c r="E271" s="2">
        <f t="shared" si="106"/>
        <v>229.25721843425407</v>
      </c>
      <c r="F271" s="2">
        <f t="shared" si="107"/>
        <v>0</v>
      </c>
      <c r="G271" s="3">
        <f t="shared" si="111"/>
        <v>0</v>
      </c>
      <c r="H271" s="3">
        <f t="shared" si="112"/>
        <v>71.892759358563893</v>
      </c>
      <c r="I271" s="3">
        <f t="shared" si="113"/>
        <v>6.0075331435240251</v>
      </c>
      <c r="J271" s="2">
        <f t="shared" si="99"/>
        <v>72.143324726955271</v>
      </c>
      <c r="K271" s="2">
        <f t="shared" si="114"/>
        <v>72.143324726955271</v>
      </c>
      <c r="L271" s="2">
        <f t="shared" si="100"/>
        <v>49.177453801605502</v>
      </c>
      <c r="M271" s="5">
        <f t="shared" si="101"/>
        <v>0.3709953032100069</v>
      </c>
      <c r="N271" s="4">
        <f t="shared" si="102"/>
        <v>0.42230811482539243</v>
      </c>
      <c r="O271" s="4">
        <f t="shared" si="103"/>
        <v>0.30160156053893972</v>
      </c>
      <c r="P271" s="4">
        <f t="shared" si="115"/>
        <v>0</v>
      </c>
      <c r="Q271" s="4">
        <f t="shared" si="116"/>
        <v>0</v>
      </c>
      <c r="R271" s="5">
        <f t="shared" si="117"/>
        <v>0</v>
      </c>
      <c r="S271" s="5">
        <f t="shared" si="118"/>
        <v>-10.329004642218983</v>
      </c>
      <c r="T271" s="5">
        <f t="shared" si="119"/>
        <v>-0.86311665154291262</v>
      </c>
      <c r="U271" s="6">
        <f t="shared" si="120"/>
        <v>2308.5602578134294</v>
      </c>
      <c r="V271" s="5">
        <f t="shared" si="121"/>
        <v>0</v>
      </c>
      <c r="W271" s="5">
        <f t="shared" si="122"/>
        <v>-0.70167284270208286</v>
      </c>
      <c r="X271" s="5">
        <f t="shared" si="123"/>
        <v>8.3969901827672793</v>
      </c>
      <c r="Y271" s="5">
        <f t="shared" si="124"/>
        <v>0</v>
      </c>
      <c r="Z271" s="5">
        <f t="shared" si="124"/>
        <v>-11.030677484921066</v>
      </c>
      <c r="AA271" s="5">
        <f t="shared" si="104"/>
        <v>-24.640126468775634</v>
      </c>
      <c r="AB271">
        <f t="shared" si="125"/>
        <v>0</v>
      </c>
    </row>
    <row r="272" spans="1:28" x14ac:dyDescent="0.2">
      <c r="A272">
        <f t="shared" si="105"/>
        <v>2.3999999999999928</v>
      </c>
      <c r="B272" s="5">
        <f t="shared" si="108"/>
        <v>0</v>
      </c>
      <c r="C272" s="5">
        <f t="shared" si="109"/>
        <v>229.97559449396547</v>
      </c>
      <c r="D272" s="5">
        <f t="shared" si="110"/>
        <v>91.36621891668544</v>
      </c>
      <c r="E272" s="2">
        <f t="shared" si="106"/>
        <v>229.97559449396547</v>
      </c>
      <c r="F272" s="2">
        <f t="shared" si="107"/>
        <v>0</v>
      </c>
      <c r="G272" s="3">
        <f t="shared" si="111"/>
        <v>0</v>
      </c>
      <c r="H272" s="3">
        <f t="shared" si="112"/>
        <v>71.782452583714687</v>
      </c>
      <c r="I272" s="3">
        <f t="shared" si="113"/>
        <v>5.7611318788362684</v>
      </c>
      <c r="J272" s="2">
        <f t="shared" si="99"/>
        <v>72.013270578821732</v>
      </c>
      <c r="K272" s="2">
        <f t="shared" si="114"/>
        <v>72.013270578821732</v>
      </c>
      <c r="L272" s="2">
        <f t="shared" si="100"/>
        <v>49.088800667226806</v>
      </c>
      <c r="M272" s="5">
        <f t="shared" si="101"/>
        <v>0.37098877518622192</v>
      </c>
      <c r="N272" s="4">
        <f t="shared" si="102"/>
        <v>0.423031447872873</v>
      </c>
      <c r="O272" s="4">
        <f t="shared" si="103"/>
        <v>0.30179339652394244</v>
      </c>
      <c r="P272" s="4">
        <f t="shared" si="115"/>
        <v>0</v>
      </c>
      <c r="Q272" s="4">
        <f t="shared" si="116"/>
        <v>0</v>
      </c>
      <c r="R272" s="5">
        <f t="shared" si="117"/>
        <v>0</v>
      </c>
      <c r="S272" s="5">
        <f t="shared" si="118"/>
        <v>-10.294383737012893</v>
      </c>
      <c r="T272" s="5">
        <f t="shared" si="119"/>
        <v>-0.82620891576688316</v>
      </c>
      <c r="U272" s="6">
        <f t="shared" si="120"/>
        <v>2307.79086596659</v>
      </c>
      <c r="V272" s="5">
        <f t="shared" si="121"/>
        <v>0</v>
      </c>
      <c r="W272" s="5">
        <f t="shared" si="122"/>
        <v>-0.67210765285955176</v>
      </c>
      <c r="X272" s="5">
        <f t="shared" si="123"/>
        <v>8.3743154534917537</v>
      </c>
      <c r="Y272" s="5">
        <f t="shared" si="124"/>
        <v>0</v>
      </c>
      <c r="Z272" s="5">
        <f t="shared" si="124"/>
        <v>-10.966491389872445</v>
      </c>
      <c r="AA272" s="5">
        <f t="shared" si="104"/>
        <v>-24.62589346227513</v>
      </c>
      <c r="AB272">
        <f t="shared" si="125"/>
        <v>0</v>
      </c>
    </row>
    <row r="273" spans="1:28" x14ac:dyDescent="0.2">
      <c r="A273">
        <f t="shared" si="105"/>
        <v>2.4099999999999926</v>
      </c>
      <c r="B273" s="5">
        <f t="shared" si="108"/>
        <v>0</v>
      </c>
      <c r="C273" s="5">
        <f t="shared" si="109"/>
        <v>230.69287069523313</v>
      </c>
      <c r="D273" s="5">
        <f t="shared" si="110"/>
        <v>91.422598940800682</v>
      </c>
      <c r="E273" s="2">
        <f t="shared" si="106"/>
        <v>230.69287069523313</v>
      </c>
      <c r="F273" s="2">
        <f t="shared" si="107"/>
        <v>0</v>
      </c>
      <c r="G273" s="3">
        <f t="shared" si="111"/>
        <v>0</v>
      </c>
      <c r="H273" s="3">
        <f t="shared" si="112"/>
        <v>71.67278766981596</v>
      </c>
      <c r="I273" s="3">
        <f t="shared" si="113"/>
        <v>5.5148729442135167</v>
      </c>
      <c r="J273" s="2">
        <f t="shared" si="99"/>
        <v>71.884645898504232</v>
      </c>
      <c r="K273" s="2">
        <f t="shared" si="114"/>
        <v>71.884645898504232</v>
      </c>
      <c r="L273" s="2">
        <f t="shared" si="100"/>
        <v>49.001121948537303</v>
      </c>
      <c r="M273" s="5">
        <f t="shared" si="101"/>
        <v>0.3709822343114042</v>
      </c>
      <c r="N273" s="4">
        <f t="shared" si="102"/>
        <v>0.42374889403596389</v>
      </c>
      <c r="O273" s="4">
        <f t="shared" si="103"/>
        <v>0.30198326428365518</v>
      </c>
      <c r="P273" s="4">
        <f t="shared" si="115"/>
        <v>0</v>
      </c>
      <c r="Q273" s="4">
        <f t="shared" si="116"/>
        <v>0</v>
      </c>
      <c r="R273" s="5">
        <f t="shared" si="117"/>
        <v>0</v>
      </c>
      <c r="S273" s="5">
        <f t="shared" si="118"/>
        <v>-10.260116735852762</v>
      </c>
      <c r="T273" s="5">
        <f t="shared" si="119"/>
        <v>-0.78946615627252881</v>
      </c>
      <c r="U273" s="6">
        <f t="shared" si="120"/>
        <v>2307.0217305409606</v>
      </c>
      <c r="V273" s="5">
        <f t="shared" si="121"/>
        <v>0</v>
      </c>
      <c r="W273" s="5">
        <f t="shared" si="122"/>
        <v>-0.64263337934541009</v>
      </c>
      <c r="X273" s="5">
        <f t="shared" si="123"/>
        <v>8.3518380592408121</v>
      </c>
      <c r="Y273" s="5">
        <f t="shared" si="124"/>
        <v>0</v>
      </c>
      <c r="Z273" s="5">
        <f t="shared" si="124"/>
        <v>-10.902750115198172</v>
      </c>
      <c r="AA273" s="5">
        <f t="shared" si="104"/>
        <v>-24.611628097031716</v>
      </c>
      <c r="AB273">
        <f t="shared" si="125"/>
        <v>0</v>
      </c>
    </row>
    <row r="274" spans="1:28" x14ac:dyDescent="0.2">
      <c r="A274">
        <f t="shared" si="105"/>
        <v>2.4199999999999924</v>
      </c>
      <c r="B274" s="5">
        <f t="shared" si="108"/>
        <v>0</v>
      </c>
      <c r="C274" s="5">
        <f t="shared" si="109"/>
        <v>231.40905343442554</v>
      </c>
      <c r="D274" s="5">
        <f t="shared" si="110"/>
        <v>91.476517088837966</v>
      </c>
      <c r="E274" s="2">
        <f t="shared" si="106"/>
        <v>231.40905343442554</v>
      </c>
      <c r="F274" s="2">
        <f t="shared" si="107"/>
        <v>0</v>
      </c>
      <c r="G274" s="3">
        <f t="shared" si="111"/>
        <v>0</v>
      </c>
      <c r="H274" s="3">
        <f t="shared" si="112"/>
        <v>71.563760168663975</v>
      </c>
      <c r="I274" s="3">
        <f t="shared" si="113"/>
        <v>5.2687566632431997</v>
      </c>
      <c r="J274" s="2">
        <f t="shared" si="99"/>
        <v>71.757449552325411</v>
      </c>
      <c r="K274" s="2">
        <f t="shared" si="114"/>
        <v>71.757449552325411</v>
      </c>
      <c r="L274" s="2">
        <f t="shared" si="100"/>
        <v>48.914416872750792</v>
      </c>
      <c r="M274" s="5">
        <f t="shared" si="101"/>
        <v>0.370975679949203</v>
      </c>
      <c r="N274" s="4">
        <f t="shared" si="102"/>
        <v>0.42446038163866262</v>
      </c>
      <c r="O274" s="4">
        <f t="shared" si="103"/>
        <v>0.30217115616407725</v>
      </c>
      <c r="P274" s="4">
        <f t="shared" si="115"/>
        <v>0</v>
      </c>
      <c r="Q274" s="4">
        <f t="shared" si="116"/>
        <v>0</v>
      </c>
      <c r="R274" s="5">
        <f t="shared" si="117"/>
        <v>0</v>
      </c>
      <c r="S274" s="5">
        <f t="shared" si="118"/>
        <v>-10.226201379131034</v>
      </c>
      <c r="T274" s="5">
        <f t="shared" si="119"/>
        <v>-0.75288618888916203</v>
      </c>
      <c r="U274" s="6">
        <f t="shared" si="120"/>
        <v>2306.2528514510814</v>
      </c>
      <c r="V274" s="5">
        <f t="shared" si="121"/>
        <v>0</v>
      </c>
      <c r="W274" s="5">
        <f t="shared" si="122"/>
        <v>-0.61324906847735994</v>
      </c>
      <c r="X274" s="5">
        <f t="shared" si="123"/>
        <v>8.3295570597021946</v>
      </c>
      <c r="Y274" s="5">
        <f t="shared" si="124"/>
        <v>0</v>
      </c>
      <c r="Z274" s="5">
        <f t="shared" si="124"/>
        <v>-10.839450447608394</v>
      </c>
      <c r="AA274" s="5">
        <f t="shared" si="104"/>
        <v>-24.597329129186967</v>
      </c>
      <c r="AB274">
        <f t="shared" si="125"/>
        <v>0</v>
      </c>
    </row>
    <row r="275" spans="1:28" x14ac:dyDescent="0.2">
      <c r="A275">
        <f t="shared" si="105"/>
        <v>2.4299999999999922</v>
      </c>
      <c r="B275" s="5">
        <f t="shared" si="108"/>
        <v>0</v>
      </c>
      <c r="C275" s="5">
        <f t="shared" si="109"/>
        <v>232.12414906358981</v>
      </c>
      <c r="D275" s="5">
        <f t="shared" si="110"/>
        <v>91.527974789013939</v>
      </c>
      <c r="E275" s="2">
        <f t="shared" si="106"/>
        <v>232.12414906358981</v>
      </c>
      <c r="F275" s="2">
        <f t="shared" si="107"/>
        <v>0</v>
      </c>
      <c r="G275" s="3">
        <f t="shared" si="111"/>
        <v>0</v>
      </c>
      <c r="H275" s="3">
        <f t="shared" si="112"/>
        <v>71.455365664187894</v>
      </c>
      <c r="I275" s="3">
        <f t="shared" si="113"/>
        <v>5.0227833719513297</v>
      </c>
      <c r="J275" s="2">
        <f t="shared" si="99"/>
        <v>71.63168038657443</v>
      </c>
      <c r="K275" s="2">
        <f t="shared" si="114"/>
        <v>71.63168038657443</v>
      </c>
      <c r="L275" s="2">
        <f t="shared" si="100"/>
        <v>48.828684653424965</v>
      </c>
      <c r="M275" s="5">
        <f t="shared" si="101"/>
        <v>0.37096911146501355</v>
      </c>
      <c r="N275" s="4">
        <f t="shared" si="102"/>
        <v>0.42516583938060326</v>
      </c>
      <c r="O275" s="4">
        <f t="shared" si="103"/>
        <v>0.30235706461807305</v>
      </c>
      <c r="P275" s="4">
        <f t="shared" si="115"/>
        <v>0</v>
      </c>
      <c r="Q275" s="4">
        <f t="shared" si="116"/>
        <v>0</v>
      </c>
      <c r="R275" s="5">
        <f t="shared" si="117"/>
        <v>0</v>
      </c>
      <c r="S275" s="5">
        <f t="shared" si="118"/>
        <v>-10.192635425731922</v>
      </c>
      <c r="T275" s="5">
        <f t="shared" si="119"/>
        <v>-0.71646683572128922</v>
      </c>
      <c r="U275" s="6">
        <f t="shared" si="120"/>
        <v>2305.4842286115208</v>
      </c>
      <c r="V275" s="5">
        <f t="shared" si="121"/>
        <v>0</v>
      </c>
      <c r="W275" s="5">
        <f t="shared" si="122"/>
        <v>-0.58395376501668284</v>
      </c>
      <c r="X275" s="5">
        <f t="shared" si="123"/>
        <v>8.3074715193292743</v>
      </c>
      <c r="Y275" s="5">
        <f t="shared" si="124"/>
        <v>0</v>
      </c>
      <c r="Z275" s="5">
        <f t="shared" si="124"/>
        <v>-10.776589190748604</v>
      </c>
      <c r="AA275" s="5">
        <f t="shared" si="104"/>
        <v>-24.582995316392015</v>
      </c>
      <c r="AB275">
        <f t="shared" si="125"/>
        <v>0</v>
      </c>
    </row>
    <row r="276" spans="1:28" x14ac:dyDescent="0.2">
      <c r="A276">
        <f t="shared" si="105"/>
        <v>2.439999999999992</v>
      </c>
      <c r="B276" s="5">
        <f t="shared" si="108"/>
        <v>0</v>
      </c>
      <c r="C276" s="5">
        <f t="shared" si="109"/>
        <v>232.83816389077214</v>
      </c>
      <c r="D276" s="5">
        <f t="shared" si="110"/>
        <v>91.576973472967637</v>
      </c>
      <c r="E276" s="2">
        <f t="shared" si="106"/>
        <v>232.83816389077214</v>
      </c>
      <c r="F276" s="2">
        <f t="shared" si="107"/>
        <v>0</v>
      </c>
      <c r="G276" s="3">
        <f t="shared" si="111"/>
        <v>0</v>
      </c>
      <c r="H276" s="3">
        <f t="shared" si="112"/>
        <v>71.347599772280404</v>
      </c>
      <c r="I276" s="3">
        <f t="shared" si="113"/>
        <v>4.7769534187874099</v>
      </c>
      <c r="J276" s="2">
        <f t="shared" si="99"/>
        <v>71.507337226544607</v>
      </c>
      <c r="K276" s="2">
        <f t="shared" si="114"/>
        <v>71.507337226544607</v>
      </c>
      <c r="L276" s="2">
        <f t="shared" si="100"/>
        <v>48.743924489805458</v>
      </c>
      <c r="M276" s="5">
        <f t="shared" si="101"/>
        <v>0.37096252822603082</v>
      </c>
      <c r="N276" s="4">
        <f t="shared" si="102"/>
        <v>0.42586519636072184</v>
      </c>
      <c r="O276" s="4">
        <f t="shared" si="103"/>
        <v>0.30254098220774617</v>
      </c>
      <c r="P276" s="4">
        <f t="shared" si="115"/>
        <v>0</v>
      </c>
      <c r="Q276" s="4">
        <f t="shared" si="116"/>
        <v>0</v>
      </c>
      <c r="R276" s="5">
        <f t="shared" si="117"/>
        <v>0</v>
      </c>
      <c r="S276" s="5">
        <f t="shared" si="118"/>
        <v>-10.159416652705382</v>
      </c>
      <c r="T276" s="5">
        <f t="shared" si="119"/>
        <v>-0.68020592517369793</v>
      </c>
      <c r="U276" s="6">
        <f t="shared" si="120"/>
        <v>2304.715861936877</v>
      </c>
      <c r="V276" s="5">
        <f t="shared" si="121"/>
        <v>0</v>
      </c>
      <c r="W276" s="5">
        <f t="shared" si="122"/>
        <v>-0.55474651224122962</v>
      </c>
      <c r="X276" s="5">
        <f t="shared" si="123"/>
        <v>8.2855805071891862</v>
      </c>
      <c r="Y276" s="5">
        <f t="shared" si="124"/>
        <v>0</v>
      </c>
      <c r="Z276" s="5">
        <f t="shared" si="124"/>
        <v>-10.714163164946612</v>
      </c>
      <c r="AA276" s="5">
        <f t="shared" si="104"/>
        <v>-24.56862541798451</v>
      </c>
      <c r="AB276">
        <f t="shared" si="125"/>
        <v>0</v>
      </c>
    </row>
    <row r="277" spans="1:28" x14ac:dyDescent="0.2">
      <c r="A277">
        <f t="shared" si="105"/>
        <v>2.4499999999999917</v>
      </c>
      <c r="B277" s="5">
        <f t="shared" si="108"/>
        <v>0</v>
      </c>
      <c r="C277" s="5">
        <f t="shared" si="109"/>
        <v>233.55110418033669</v>
      </c>
      <c r="D277" s="5">
        <f t="shared" si="110"/>
        <v>91.623514575884613</v>
      </c>
      <c r="E277" s="2">
        <f t="shared" si="106"/>
        <v>233.55110418033669</v>
      </c>
      <c r="F277" s="2">
        <f t="shared" si="107"/>
        <v>0</v>
      </c>
      <c r="G277" s="3">
        <f t="shared" si="111"/>
        <v>0</v>
      </c>
      <c r="H277" s="3">
        <f t="shared" si="112"/>
        <v>71.240458140630935</v>
      </c>
      <c r="I277" s="3">
        <f t="shared" si="113"/>
        <v>4.5312671646075646</v>
      </c>
      <c r="J277" s="2">
        <f t="shared" si="99"/>
        <v>71.384418875578433</v>
      </c>
      <c r="K277" s="2">
        <f t="shared" si="114"/>
        <v>71.384418875578433</v>
      </c>
      <c r="L277" s="2">
        <f t="shared" si="100"/>
        <v>48.660135566174802</v>
      </c>
      <c r="M277" s="5">
        <f t="shared" si="101"/>
        <v>0.37095592960130425</v>
      </c>
      <c r="N277" s="4">
        <f t="shared" si="102"/>
        <v>0.42655838210102065</v>
      </c>
      <c r="O277" s="4">
        <f t="shared" si="103"/>
        <v>0.30272290160680199</v>
      </c>
      <c r="P277" s="4">
        <f t="shared" si="115"/>
        <v>0</v>
      </c>
      <c r="Q277" s="4">
        <f t="shared" si="116"/>
        <v>0</v>
      </c>
      <c r="R277" s="5">
        <f t="shared" si="117"/>
        <v>0</v>
      </c>
      <c r="S277" s="5">
        <f t="shared" si="118"/>
        <v>-10.126542854945308</v>
      </c>
      <c r="T277" s="5">
        <f t="shared" si="119"/>
        <v>-0.64410129197968458</v>
      </c>
      <c r="U277" s="6">
        <f t="shared" si="120"/>
        <v>2303.9477513417764</v>
      </c>
      <c r="V277" s="5">
        <f t="shared" si="121"/>
        <v>0</v>
      </c>
      <c r="W277" s="5">
        <f t="shared" si="122"/>
        <v>-0.52562635202069707</v>
      </c>
      <c r="X277" s="5">
        <f t="shared" si="123"/>
        <v>8.2638830968127337</v>
      </c>
      <c r="Y277" s="5">
        <f t="shared" si="124"/>
        <v>0</v>
      </c>
      <c r="Z277" s="5">
        <f t="shared" si="124"/>
        <v>-10.652169206966006</v>
      </c>
      <c r="AA277" s="5">
        <f t="shared" si="104"/>
        <v>-24.55421819516695</v>
      </c>
      <c r="AB277">
        <f t="shared" si="125"/>
        <v>0</v>
      </c>
    </row>
    <row r="278" spans="1:28" x14ac:dyDescent="0.2">
      <c r="A278">
        <f t="shared" si="105"/>
        <v>2.4599999999999915</v>
      </c>
      <c r="B278" s="5">
        <f t="shared" si="108"/>
        <v>0</v>
      </c>
      <c r="C278" s="5">
        <f t="shared" si="109"/>
        <v>234.26297615328264</v>
      </c>
      <c r="D278" s="5">
        <f t="shared" si="110"/>
        <v>91.667599536620926</v>
      </c>
      <c r="E278" s="2">
        <f t="shared" si="106"/>
        <v>234.26297615328264</v>
      </c>
      <c r="F278" s="2">
        <f t="shared" si="107"/>
        <v>0</v>
      </c>
      <c r="G278" s="3">
        <f t="shared" si="111"/>
        <v>0</v>
      </c>
      <c r="H278" s="3">
        <f t="shared" si="112"/>
        <v>71.133936448561272</v>
      </c>
      <c r="I278" s="3">
        <f t="shared" si="113"/>
        <v>4.2857249826558954</v>
      </c>
      <c r="J278" s="2">
        <f t="shared" si="99"/>
        <v>71.262924114120622</v>
      </c>
      <c r="K278" s="2">
        <f t="shared" si="114"/>
        <v>71.262924114120622</v>
      </c>
      <c r="L278" s="2">
        <f t="shared" si="100"/>
        <v>48.577317051206968</v>
      </c>
      <c r="M278" s="5">
        <f t="shared" si="101"/>
        <v>0.37094931496179273</v>
      </c>
      <c r="N278" s="4">
        <f t="shared" si="102"/>
        <v>0.42724532657041708</v>
      </c>
      <c r="O278" s="4">
        <f t="shared" si="103"/>
        <v>0.30290281560289622</v>
      </c>
      <c r="P278" s="4">
        <f t="shared" si="115"/>
        <v>0</v>
      </c>
      <c r="Q278" s="4">
        <f t="shared" si="116"/>
        <v>0</v>
      </c>
      <c r="R278" s="5">
        <f t="shared" si="117"/>
        <v>0</v>
      </c>
      <c r="S278" s="5">
        <f t="shared" si="118"/>
        <v>-10.094011844871929</v>
      </c>
      <c r="T278" s="5">
        <f t="shared" si="119"/>
        <v>-0.60815077723239253</v>
      </c>
      <c r="U278" s="6">
        <f t="shared" si="120"/>
        <v>2303.1798967408722</v>
      </c>
      <c r="V278" s="5">
        <f t="shared" si="121"/>
        <v>0</v>
      </c>
      <c r="W278" s="5">
        <f t="shared" si="122"/>
        <v>-0.49659232489418348</v>
      </c>
      <c r="X278" s="5">
        <f t="shared" si="123"/>
        <v>8.2423783660460739</v>
      </c>
      <c r="Y278" s="5">
        <f t="shared" si="124"/>
        <v>0</v>
      </c>
      <c r="Z278" s="5">
        <f t="shared" si="124"/>
        <v>-10.590604169766113</v>
      </c>
      <c r="AA278" s="5">
        <f t="shared" si="104"/>
        <v>-24.53977241118632</v>
      </c>
      <c r="AB278">
        <f t="shared" si="125"/>
        <v>0</v>
      </c>
    </row>
    <row r="279" spans="1:28" x14ac:dyDescent="0.2">
      <c r="A279">
        <f t="shared" si="105"/>
        <v>2.4699999999999913</v>
      </c>
      <c r="B279" s="5">
        <f t="shared" si="108"/>
        <v>0</v>
      </c>
      <c r="C279" s="5">
        <f t="shared" si="109"/>
        <v>234.97378598755975</v>
      </c>
      <c r="D279" s="5">
        <f t="shared" si="110"/>
        <v>91.709229797826922</v>
      </c>
      <c r="E279" s="2">
        <f t="shared" si="106"/>
        <v>234.97378598755975</v>
      </c>
      <c r="F279" s="2">
        <f t="shared" si="107"/>
        <v>0</v>
      </c>
      <c r="G279" s="3">
        <f t="shared" si="111"/>
        <v>0</v>
      </c>
      <c r="H279" s="3">
        <f t="shared" si="112"/>
        <v>71.028030406863607</v>
      </c>
      <c r="I279" s="3">
        <f t="shared" si="113"/>
        <v>4.040327258544032</v>
      </c>
      <c r="J279" s="2">
        <f t="shared" si="99"/>
        <v>71.142851698779097</v>
      </c>
      <c r="K279" s="2">
        <f t="shared" si="114"/>
        <v>71.142851698779097</v>
      </c>
      <c r="L279" s="2">
        <f t="shared" si="100"/>
        <v>48.495468097327262</v>
      </c>
      <c r="M279" s="5">
        <f t="shared" si="101"/>
        <v>0.37094268368042083</v>
      </c>
      <c r="N279" s="4">
        <f t="shared" si="102"/>
        <v>0.42792596020866408</v>
      </c>
      <c r="O279" s="4">
        <f t="shared" si="103"/>
        <v>0.30308071709997075</v>
      </c>
      <c r="P279" s="4">
        <f t="shared" si="115"/>
        <v>0</v>
      </c>
      <c r="Q279" s="4">
        <f t="shared" si="116"/>
        <v>0</v>
      </c>
      <c r="R279" s="5">
        <f t="shared" si="117"/>
        <v>0</v>
      </c>
      <c r="S279" s="5">
        <f t="shared" si="118"/>
        <v>-10.061821452118387</v>
      </c>
      <c r="T279" s="5">
        <f t="shared" si="119"/>
        <v>-0.57235222841922717</v>
      </c>
      <c r="U279" s="6">
        <f t="shared" si="120"/>
        <v>2302.4122980488482</v>
      </c>
      <c r="V279" s="5">
        <f t="shared" si="121"/>
        <v>0</v>
      </c>
      <c r="W279" s="5">
        <f t="shared" si="122"/>
        <v>-0.46764347014999968</v>
      </c>
      <c r="X279" s="5">
        <f t="shared" si="123"/>
        <v>8.22106539690426</v>
      </c>
      <c r="Y279" s="5">
        <f t="shared" si="124"/>
        <v>0</v>
      </c>
      <c r="Z279" s="5">
        <f t="shared" si="124"/>
        <v>-10.529464922268387</v>
      </c>
      <c r="AA279" s="5">
        <f t="shared" si="104"/>
        <v>-24.525286831514968</v>
      </c>
      <c r="AB279">
        <f t="shared" si="125"/>
        <v>0</v>
      </c>
    </row>
    <row r="280" spans="1:28" x14ac:dyDescent="0.2">
      <c r="A280">
        <f t="shared" si="105"/>
        <v>2.4799999999999911</v>
      </c>
      <c r="B280" s="5">
        <f t="shared" si="108"/>
        <v>0</v>
      </c>
      <c r="C280" s="5">
        <f t="shared" si="109"/>
        <v>235.68353981838229</v>
      </c>
      <c r="D280" s="5">
        <f t="shared" si="110"/>
        <v>91.748406806070776</v>
      </c>
      <c r="E280" s="2">
        <f t="shared" si="106"/>
        <v>235.68353981838229</v>
      </c>
      <c r="F280" s="2">
        <f t="shared" si="107"/>
        <v>0</v>
      </c>
      <c r="G280" s="3">
        <f t="shared" si="111"/>
        <v>0</v>
      </c>
      <c r="H280" s="3">
        <f t="shared" si="112"/>
        <v>70.922735757640922</v>
      </c>
      <c r="I280" s="3">
        <f t="shared" si="113"/>
        <v>3.7950743902288822</v>
      </c>
      <c r="J280" s="2">
        <f t="shared" si="99"/>
        <v>71.024200361394634</v>
      </c>
      <c r="K280" s="2">
        <f t="shared" si="114"/>
        <v>71.024200361394634</v>
      </c>
      <c r="L280" s="2">
        <f t="shared" si="100"/>
        <v>48.414587840078141</v>
      </c>
      <c r="M280" s="5">
        <f t="shared" si="101"/>
        <v>0.3709360351321348</v>
      </c>
      <c r="N280" s="4">
        <f t="shared" si="102"/>
        <v>0.42860021395032655</v>
      </c>
      <c r="O280" s="4">
        <f t="shared" si="103"/>
        <v>0.30325659912057257</v>
      </c>
      <c r="P280" s="4">
        <f t="shared" si="115"/>
        <v>0</v>
      </c>
      <c r="Q280" s="4">
        <f t="shared" si="116"/>
        <v>0</v>
      </c>
      <c r="R280" s="5">
        <f t="shared" si="117"/>
        <v>0</v>
      </c>
      <c r="S280" s="5">
        <f t="shared" si="118"/>
        <v>-10.029969523221506</v>
      </c>
      <c r="T280" s="5">
        <f t="shared" si="119"/>
        <v>-0.53670349945931439</v>
      </c>
      <c r="U280" s="6">
        <f t="shared" si="120"/>
        <v>2301.6449551804149</v>
      </c>
      <c r="V280" s="5">
        <f t="shared" si="121"/>
        <v>0</v>
      </c>
      <c r="W280" s="5">
        <f t="shared" si="122"/>
        <v>-0.43877882590771694</v>
      </c>
      <c r="X280" s="5">
        <f t="shared" si="123"/>
        <v>8.1999432754265751</v>
      </c>
      <c r="Y280" s="5">
        <f t="shared" si="124"/>
        <v>0</v>
      </c>
      <c r="Z280" s="5">
        <f t="shared" si="124"/>
        <v>-10.468748349129223</v>
      </c>
      <c r="AA280" s="5">
        <f t="shared" si="104"/>
        <v>-24.510760224032737</v>
      </c>
      <c r="AB280">
        <f t="shared" si="125"/>
        <v>0</v>
      </c>
    </row>
    <row r="281" spans="1:28" x14ac:dyDescent="0.2">
      <c r="A281">
        <f t="shared" si="105"/>
        <v>2.4899999999999909</v>
      </c>
      <c r="B281" s="5">
        <f t="shared" si="108"/>
        <v>0</v>
      </c>
      <c r="C281" s="5">
        <f t="shared" si="109"/>
        <v>236.39224373854123</v>
      </c>
      <c r="D281" s="5">
        <f t="shared" si="110"/>
        <v>91.785132011961863</v>
      </c>
      <c r="E281" s="2">
        <f t="shared" si="106"/>
        <v>236.39224373854123</v>
      </c>
      <c r="F281" s="2">
        <f t="shared" si="107"/>
        <v>0</v>
      </c>
      <c r="G281" s="3">
        <f t="shared" si="111"/>
        <v>0</v>
      </c>
      <c r="H281" s="3">
        <f t="shared" si="112"/>
        <v>70.818048274149632</v>
      </c>
      <c r="I281" s="3">
        <f t="shared" si="113"/>
        <v>3.5499667879885548</v>
      </c>
      <c r="J281" s="2">
        <f t="shared" si="99"/>
        <v>70.906968808119345</v>
      </c>
      <c r="K281" s="2">
        <f t="shared" si="114"/>
        <v>70.906968808119345</v>
      </c>
      <c r="L281" s="2">
        <f t="shared" si="100"/>
        <v>48.334675397491033</v>
      </c>
      <c r="M281" s="5">
        <f t="shared" si="101"/>
        <v>0.37092936869395987</v>
      </c>
      <c r="N281" s="4">
        <f t="shared" si="102"/>
        <v>0.42926801924880037</v>
      </c>
      <c r="O281" s="4">
        <f t="shared" si="103"/>
        <v>0.30343045480815634</v>
      </c>
      <c r="P281" s="4">
        <f t="shared" si="115"/>
        <v>0</v>
      </c>
      <c r="Q281" s="4">
        <f t="shared" si="116"/>
        <v>0</v>
      </c>
      <c r="R281" s="5">
        <f t="shared" si="117"/>
        <v>0</v>
      </c>
      <c r="S281" s="5">
        <f t="shared" si="118"/>
        <v>-9.9984539213167398</v>
      </c>
      <c r="T281" s="5">
        <f t="shared" si="119"/>
        <v>-0.50120245074396697</v>
      </c>
      <c r="U281" s="6">
        <f t="shared" si="120"/>
        <v>2300.8778680503124</v>
      </c>
      <c r="V281" s="5">
        <f t="shared" si="121"/>
        <v>0</v>
      </c>
      <c r="W281" s="5">
        <f t="shared" si="122"/>
        <v>-0.40999742920243171</v>
      </c>
      <c r="X281" s="5">
        <f t="shared" si="123"/>
        <v>8.1790110915338126</v>
      </c>
      <c r="Y281" s="5">
        <f t="shared" si="124"/>
        <v>0</v>
      </c>
      <c r="Z281" s="5">
        <f t="shared" si="124"/>
        <v>-10.408451350519172</v>
      </c>
      <c r="AA281" s="5">
        <f t="shared" si="104"/>
        <v>-24.496191359210155</v>
      </c>
      <c r="AB281">
        <f t="shared" si="125"/>
        <v>0</v>
      </c>
    </row>
    <row r="282" spans="1:28" x14ac:dyDescent="0.2">
      <c r="A282">
        <f t="shared" si="105"/>
        <v>2.4999999999999907</v>
      </c>
      <c r="B282" s="5">
        <f t="shared" si="108"/>
        <v>0</v>
      </c>
      <c r="C282" s="5">
        <f t="shared" si="109"/>
        <v>237.09990379871519</v>
      </c>
      <c r="D282" s="5">
        <f t="shared" si="110"/>
        <v>91.819406870273795</v>
      </c>
      <c r="E282" s="2">
        <f t="shared" si="106"/>
        <v>237.09990379871519</v>
      </c>
      <c r="F282" s="2">
        <f t="shared" si="107"/>
        <v>0</v>
      </c>
      <c r="G282" s="3">
        <f t="shared" si="111"/>
        <v>0</v>
      </c>
      <c r="H282" s="3">
        <f t="shared" si="112"/>
        <v>70.713963760644447</v>
      </c>
      <c r="I282" s="3">
        <f t="shared" si="113"/>
        <v>3.3050048743964533</v>
      </c>
      <c r="J282" s="2">
        <f t="shared" si="99"/>
        <v>70.791155718504271</v>
      </c>
      <c r="K282" s="2">
        <f t="shared" si="114"/>
        <v>70.791155718504271</v>
      </c>
      <c r="L282" s="2">
        <f t="shared" si="100"/>
        <v>48.255729869464396</v>
      </c>
      <c r="M282" s="5">
        <f t="shared" si="101"/>
        <v>0.37092268374505777</v>
      </c>
      <c r="N282" s="4">
        <f t="shared" si="102"/>
        <v>0.42992930810035895</v>
      </c>
      <c r="O282" s="4">
        <f t="shared" si="103"/>
        <v>0.30360227742936896</v>
      </c>
      <c r="P282" s="4">
        <f t="shared" si="115"/>
        <v>0</v>
      </c>
      <c r="Q282" s="4">
        <f t="shared" si="116"/>
        <v>0</v>
      </c>
      <c r="R282" s="5">
        <f t="shared" si="117"/>
        <v>0</v>
      </c>
      <c r="S282" s="5">
        <f t="shared" si="118"/>
        <v>-9.9672725258372736</v>
      </c>
      <c r="T282" s="5">
        <f t="shared" si="119"/>
        <v>-0.46584694918012365</v>
      </c>
      <c r="U282" s="6">
        <f t="shared" si="120"/>
        <v>2300.1110365733089</v>
      </c>
      <c r="V282" s="5">
        <f t="shared" si="121"/>
        <v>0</v>
      </c>
      <c r="W282" s="5">
        <f t="shared" si="122"/>
        <v>-0.38129831607122222</v>
      </c>
      <c r="X282" s="5">
        <f t="shared" si="123"/>
        <v>8.1582679388873984</v>
      </c>
      <c r="Y282" s="5">
        <f t="shared" si="124"/>
        <v>0</v>
      </c>
      <c r="Z282" s="5">
        <f t="shared" si="124"/>
        <v>-10.348570841908495</v>
      </c>
      <c r="AA282" s="5">
        <f t="shared" si="104"/>
        <v>-24.481579010292727</v>
      </c>
      <c r="AB282">
        <f t="shared" si="125"/>
        <v>0</v>
      </c>
    </row>
    <row r="283" spans="1:28" x14ac:dyDescent="0.2">
      <c r="A283">
        <f t="shared" si="105"/>
        <v>2.5099999999999905</v>
      </c>
      <c r="B283" s="5">
        <f t="shared" si="108"/>
        <v>0</v>
      </c>
      <c r="C283" s="5">
        <f t="shared" si="109"/>
        <v>237.80652600777955</v>
      </c>
      <c r="D283" s="5">
        <f t="shared" si="110"/>
        <v>91.85123284006724</v>
      </c>
      <c r="E283" s="2">
        <f t="shared" si="106"/>
        <v>237.80652600777955</v>
      </c>
      <c r="F283" s="2">
        <f t="shared" si="107"/>
        <v>0</v>
      </c>
      <c r="G283" s="3">
        <f t="shared" si="111"/>
        <v>0</v>
      </c>
      <c r="H283" s="3">
        <f t="shared" si="112"/>
        <v>70.610478052225361</v>
      </c>
      <c r="I283" s="3">
        <f t="shared" si="113"/>
        <v>3.0601890842935262</v>
      </c>
      <c r="J283" s="2">
        <f t="shared" si="99"/>
        <v>70.676759744596581</v>
      </c>
      <c r="K283" s="2">
        <f t="shared" si="114"/>
        <v>70.676759744596581</v>
      </c>
      <c r="L283" s="2">
        <f t="shared" si="100"/>
        <v>48.177750337148311</v>
      </c>
      <c r="M283" s="5">
        <f t="shared" si="101"/>
        <v>0.37091597966678436</v>
      </c>
      <c r="N283" s="4">
        <f t="shared" si="102"/>
        <v>0.43058401306821215</v>
      </c>
      <c r="O283" s="4">
        <f t="shared" si="103"/>
        <v>0.30377206037631543</v>
      </c>
      <c r="P283" s="4">
        <f t="shared" si="115"/>
        <v>0</v>
      </c>
      <c r="Q283" s="4">
        <f t="shared" si="116"/>
        <v>0</v>
      </c>
      <c r="R283" s="5">
        <f t="shared" si="117"/>
        <v>0</v>
      </c>
      <c r="S283" s="5">
        <f t="shared" si="118"/>
        <v>-9.9364232322172885</v>
      </c>
      <c r="T283" s="5">
        <f t="shared" si="119"/>
        <v>-0.43063486823672092</v>
      </c>
      <c r="U283" s="6">
        <f t="shared" si="120"/>
        <v>2299.3444606642006</v>
      </c>
      <c r="V283" s="5">
        <f t="shared" si="121"/>
        <v>0</v>
      </c>
      <c r="W283" s="5">
        <f t="shared" si="122"/>
        <v>-0.35268052164177582</v>
      </c>
      <c r="X283" s="5">
        <f t="shared" si="123"/>
        <v>8.1377129147505229</v>
      </c>
      <c r="Y283" s="5">
        <f t="shared" si="124"/>
        <v>0</v>
      </c>
      <c r="Z283" s="5">
        <f t="shared" si="124"/>
        <v>-10.289103753859065</v>
      </c>
      <c r="AA283" s="5">
        <f t="shared" si="104"/>
        <v>-24.466921953486199</v>
      </c>
      <c r="AB283">
        <f t="shared" si="125"/>
        <v>0</v>
      </c>
    </row>
    <row r="284" spans="1:28" x14ac:dyDescent="0.2">
      <c r="A284">
        <f t="shared" si="105"/>
        <v>2.5199999999999902</v>
      </c>
      <c r="B284" s="5">
        <f t="shared" si="108"/>
        <v>0</v>
      </c>
      <c r="C284" s="5">
        <f t="shared" si="109"/>
        <v>238.51211633311411</v>
      </c>
      <c r="D284" s="5">
        <f t="shared" si="110"/>
        <v>91.880611384812497</v>
      </c>
      <c r="E284" s="2">
        <f t="shared" si="106"/>
        <v>238.51211633311411</v>
      </c>
      <c r="F284" s="2">
        <f t="shared" si="107"/>
        <v>0</v>
      </c>
      <c r="G284" s="3">
        <f t="shared" si="111"/>
        <v>0</v>
      </c>
      <c r="H284" s="3">
        <f t="shared" si="112"/>
        <v>70.507587014686763</v>
      </c>
      <c r="I284" s="3">
        <f t="shared" si="113"/>
        <v>2.8155198647586643</v>
      </c>
      <c r="J284" s="2">
        <f t="shared" si="99"/>
        <v>70.563779510046629</v>
      </c>
      <c r="K284" s="2">
        <f t="shared" si="114"/>
        <v>70.563779510046629</v>
      </c>
      <c r="L284" s="2">
        <f t="shared" si="100"/>
        <v>48.100735862335803</v>
      </c>
      <c r="M284" s="5">
        <f t="shared" si="101"/>
        <v>0.37090925584274859</v>
      </c>
      <c r="N284" s="4">
        <f t="shared" si="102"/>
        <v>0.43123206730656233</v>
      </c>
      <c r="O284" s="4">
        <f t="shared" si="103"/>
        <v>0.30393979716880337</v>
      </c>
      <c r="P284" s="4">
        <f t="shared" si="115"/>
        <v>0</v>
      </c>
      <c r="Q284" s="4">
        <f t="shared" si="116"/>
        <v>0</v>
      </c>
      <c r="R284" s="5">
        <f t="shared" si="117"/>
        <v>0</v>
      </c>
      <c r="S284" s="5">
        <f t="shared" si="118"/>
        <v>-9.9059039515993952</v>
      </c>
      <c r="T284" s="5">
        <f t="shared" si="119"/>
        <v>-0.39556408799396148</v>
      </c>
      <c r="U284" s="6">
        <f t="shared" si="120"/>
        <v>2298.5781402378125</v>
      </c>
      <c r="V284" s="5">
        <f t="shared" si="121"/>
        <v>0</v>
      </c>
      <c r="W284" s="5">
        <f t="shared" si="122"/>
        <v>-0.32414308022315652</v>
      </c>
      <c r="X284" s="5">
        <f t="shared" si="123"/>
        <v>8.1173451198511799</v>
      </c>
      <c r="Y284" s="5">
        <f t="shared" si="124"/>
        <v>0</v>
      </c>
      <c r="Z284" s="5">
        <f t="shared" si="124"/>
        <v>-10.230047031822552</v>
      </c>
      <c r="AA284" s="5">
        <f t="shared" si="104"/>
        <v>-24.45221896814278</v>
      </c>
      <c r="AB284">
        <f t="shared" si="125"/>
        <v>0</v>
      </c>
    </row>
    <row r="285" spans="1:28" x14ac:dyDescent="0.2">
      <c r="A285">
        <f t="shared" si="105"/>
        <v>2.52999999999999</v>
      </c>
      <c r="B285" s="5">
        <f t="shared" si="108"/>
        <v>0</v>
      </c>
      <c r="C285" s="5">
        <f t="shared" si="109"/>
        <v>239.21668070090936</v>
      </c>
      <c r="D285" s="5">
        <f t="shared" si="110"/>
        <v>91.907543972511675</v>
      </c>
      <c r="E285" s="2">
        <f t="shared" si="106"/>
        <v>239.21668070090936</v>
      </c>
      <c r="F285" s="2">
        <f t="shared" si="107"/>
        <v>0</v>
      </c>
      <c r="G285" s="3">
        <f t="shared" si="111"/>
        <v>0</v>
      </c>
      <c r="H285" s="3">
        <f t="shared" si="112"/>
        <v>70.405286544368536</v>
      </c>
      <c r="I285" s="3">
        <f t="shared" si="113"/>
        <v>2.5709976750772365</v>
      </c>
      <c r="J285" s="2">
        <f t="shared" si="99"/>
        <v>70.452213609225183</v>
      </c>
      <c r="K285" s="2">
        <f t="shared" si="114"/>
        <v>70.452213609225183</v>
      </c>
      <c r="L285" s="2">
        <f t="shared" si="100"/>
        <v>48.02468548686106</v>
      </c>
      <c r="M285" s="5">
        <f t="shared" si="101"/>
        <v>0.37090251165887117</v>
      </c>
      <c r="N285" s="4">
        <f t="shared" si="102"/>
        <v>0.43187340458464318</v>
      </c>
      <c r="O285" s="4">
        <f t="shared" si="103"/>
        <v>0.30410548145656646</v>
      </c>
      <c r="P285" s="4">
        <f t="shared" si="115"/>
        <v>0</v>
      </c>
      <c r="Q285" s="4">
        <f t="shared" si="116"/>
        <v>0</v>
      </c>
      <c r="R285" s="5">
        <f t="shared" si="117"/>
        <v>0</v>
      </c>
      <c r="S285" s="5">
        <f t="shared" si="118"/>
        <v>-9.8757126105462056</v>
      </c>
      <c r="T285" s="5">
        <f t="shared" si="119"/>
        <v>-0.36063249519543544</v>
      </c>
      <c r="U285" s="6">
        <f t="shared" si="120"/>
        <v>2297.8120752089981</v>
      </c>
      <c r="V285" s="5">
        <f t="shared" si="121"/>
        <v>0</v>
      </c>
      <c r="W285" s="5">
        <f t="shared" si="122"/>
        <v>-0.29568502539868874</v>
      </c>
      <c r="X285" s="5">
        <f t="shared" si="123"/>
        <v>8.0971636582472506</v>
      </c>
      <c r="Y285" s="5">
        <f t="shared" si="124"/>
        <v>0</v>
      </c>
      <c r="Z285" s="5">
        <f t="shared" si="124"/>
        <v>-10.171397635944894</v>
      </c>
      <c r="AA285" s="5">
        <f t="shared" si="104"/>
        <v>-24.437468836948185</v>
      </c>
      <c r="AB285">
        <f t="shared" si="125"/>
        <v>0</v>
      </c>
    </row>
    <row r="286" spans="1:28" x14ac:dyDescent="0.2">
      <c r="A286">
        <f t="shared" si="105"/>
        <v>2.5399999999999898</v>
      </c>
      <c r="B286" s="5">
        <f t="shared" si="108"/>
        <v>0</v>
      </c>
      <c r="C286" s="5">
        <f t="shared" si="109"/>
        <v>239.92022499647126</v>
      </c>
      <c r="D286" s="5">
        <f t="shared" si="110"/>
        <v>91.932032075820601</v>
      </c>
      <c r="E286" s="2">
        <f t="shared" si="106"/>
        <v>239.92022499647126</v>
      </c>
      <c r="F286" s="2">
        <f t="shared" si="107"/>
        <v>0</v>
      </c>
      <c r="G286" s="3">
        <f t="shared" si="111"/>
        <v>0</v>
      </c>
      <c r="H286" s="3">
        <f t="shared" si="112"/>
        <v>70.303572568009088</v>
      </c>
      <c r="I286" s="3">
        <f t="shared" si="113"/>
        <v>2.3266229867077546</v>
      </c>
      <c r="J286" s="2">
        <f t="shared" si="99"/>
        <v>70.342060606351282</v>
      </c>
      <c r="K286" s="2">
        <f t="shared" si="114"/>
        <v>70.342060606351282</v>
      </c>
      <c r="L286" s="2">
        <f t="shared" si="100"/>
        <v>47.949598232004959</v>
      </c>
      <c r="M286" s="5">
        <f t="shared" si="101"/>
        <v>0.37089574650344403</v>
      </c>
      <c r="N286" s="4">
        <f t="shared" si="102"/>
        <v>0.43250795931072378</v>
      </c>
      <c r="O286" s="4">
        <f t="shared" si="103"/>
        <v>0.30426910702146465</v>
      </c>
      <c r="P286" s="4">
        <f t="shared" si="115"/>
        <v>0</v>
      </c>
      <c r="Q286" s="4">
        <f t="shared" si="116"/>
        <v>0</v>
      </c>
      <c r="R286" s="5">
        <f t="shared" si="117"/>
        <v>0</v>
      </c>
      <c r="S286" s="5">
        <f t="shared" si="118"/>
        <v>-9.8458471507560166</v>
      </c>
      <c r="T286" s="5">
        <f t="shared" si="119"/>
        <v>-0.32583798330305414</v>
      </c>
      <c r="U286" s="6">
        <f t="shared" si="120"/>
        <v>2297.0462654926387</v>
      </c>
      <c r="V286" s="5">
        <f t="shared" si="121"/>
        <v>0</v>
      </c>
      <c r="W286" s="5">
        <f t="shared" si="122"/>
        <v>-0.26730539012092602</v>
      </c>
      <c r="X286" s="5">
        <f t="shared" si="123"/>
        <v>8.0771676371935612</v>
      </c>
      <c r="Y286" s="5">
        <f t="shared" si="124"/>
        <v>0</v>
      </c>
      <c r="Z286" s="5">
        <f t="shared" si="124"/>
        <v>-10.113152540876943</v>
      </c>
      <c r="AA286" s="5">
        <f t="shared" si="104"/>
        <v>-24.422670346109491</v>
      </c>
      <c r="AB286">
        <f t="shared" si="125"/>
        <v>0</v>
      </c>
    </row>
    <row r="287" spans="1:28" x14ac:dyDescent="0.2">
      <c r="A287">
        <f t="shared" si="105"/>
        <v>2.5499999999999896</v>
      </c>
      <c r="B287" s="5">
        <f t="shared" si="108"/>
        <v>0</v>
      </c>
      <c r="C287" s="5">
        <f t="shared" si="109"/>
        <v>240.62275506452431</v>
      </c>
      <c r="D287" s="5">
        <f t="shared" si="110"/>
        <v>91.954077172170372</v>
      </c>
      <c r="E287" s="2">
        <f t="shared" si="106"/>
        <v>240.62275506452431</v>
      </c>
      <c r="F287" s="2">
        <f t="shared" si="107"/>
        <v>0</v>
      </c>
      <c r="G287" s="3">
        <f t="shared" si="111"/>
        <v>0</v>
      </c>
      <c r="H287" s="3">
        <f t="shared" si="112"/>
        <v>70.202441042600313</v>
      </c>
      <c r="I287" s="3">
        <f t="shared" si="113"/>
        <v>2.0823962832466596</v>
      </c>
      <c r="J287" s="2">
        <f t="shared" si="99"/>
        <v>70.233319034630938</v>
      </c>
      <c r="K287" s="2">
        <f t="shared" si="114"/>
        <v>70.233319034630938</v>
      </c>
      <c r="L287" s="2">
        <f t="shared" si="100"/>
        <v>47.875473097907928</v>
      </c>
      <c r="M287" s="5">
        <f t="shared" si="101"/>
        <v>0.37088895976719016</v>
      </c>
      <c r="N287" s="4">
        <f t="shared" si="102"/>
        <v>0.43313566655606439</v>
      </c>
      <c r="O287" s="4">
        <f t="shared" si="103"/>
        <v>0.30443066777966088</v>
      </c>
      <c r="P287" s="4">
        <f t="shared" si="115"/>
        <v>0</v>
      </c>
      <c r="Q287" s="4">
        <f t="shared" si="116"/>
        <v>0</v>
      </c>
      <c r="R287" s="5">
        <f t="shared" si="117"/>
        <v>0</v>
      </c>
      <c r="S287" s="5">
        <f t="shared" si="118"/>
        <v>-9.8163055287826904</v>
      </c>
      <c r="T287" s="5">
        <f t="shared" si="119"/>
        <v>-0.291178452554754</v>
      </c>
      <c r="U287" s="6">
        <f t="shared" si="120"/>
        <v>2296.2807110036442</v>
      </c>
      <c r="V287" s="5">
        <f t="shared" si="121"/>
        <v>0</v>
      </c>
      <c r="W287" s="5">
        <f t="shared" si="122"/>
        <v>-0.2390032068086749</v>
      </c>
      <c r="X287" s="5">
        <f t="shared" si="123"/>
        <v>8.057356167011072</v>
      </c>
      <c r="Y287" s="5">
        <f t="shared" si="124"/>
        <v>0</v>
      </c>
      <c r="Z287" s="5">
        <f t="shared" si="124"/>
        <v>-10.055308735591366</v>
      </c>
      <c r="AA287" s="5">
        <f t="shared" si="104"/>
        <v>-24.407822285543681</v>
      </c>
      <c r="AB287">
        <f t="shared" si="125"/>
        <v>0</v>
      </c>
    </row>
    <row r="288" spans="1:28" x14ac:dyDescent="0.2">
      <c r="A288">
        <f t="shared" si="105"/>
        <v>2.5599999999999894</v>
      </c>
      <c r="B288" s="5">
        <f t="shared" si="108"/>
        <v>0</v>
      </c>
      <c r="C288" s="5">
        <f t="shared" si="109"/>
        <v>241.32427670951353</v>
      </c>
      <c r="D288" s="5">
        <f t="shared" si="110"/>
        <v>91.973680743888565</v>
      </c>
      <c r="E288" s="2">
        <f t="shared" si="106"/>
        <v>241.32427670951353</v>
      </c>
      <c r="F288" s="2">
        <f t="shared" si="107"/>
        <v>0</v>
      </c>
      <c r="G288" s="3">
        <f t="shared" si="111"/>
        <v>0</v>
      </c>
      <c r="H288" s="3">
        <f t="shared" si="112"/>
        <v>70.101887955244393</v>
      </c>
      <c r="I288" s="3">
        <f t="shared" si="113"/>
        <v>1.8383180603912228</v>
      </c>
      <c r="J288" s="2">
        <f t="shared" ref="J288:J351" si="126">SQRT(G288^2+H288^2+I288^2)</f>
        <v>70.125987395407137</v>
      </c>
      <c r="K288" s="2">
        <f t="shared" si="114"/>
        <v>70.125987395407137</v>
      </c>
      <c r="L288" s="2">
        <f t="shared" ref="L288:L351" si="127">J288/1.467</f>
        <v>47.802309062990545</v>
      </c>
      <c r="M288" s="5">
        <f t="shared" ref="M288:M351" si="128">cd0+cdspin*(spin/1000)*EXP(-A288/(tau*146.7/K288))</f>
        <v>0.37088215084332354</v>
      </c>
      <c r="N288" s="4">
        <f t="shared" ref="N288:N351" si="129">(romega/K288)*EXP(-A288/(tau*146.7/K288))</f>
        <v>0.43375646207880569</v>
      </c>
      <c r="O288" s="4">
        <f t="shared" ref="O288:O351" si="130">cl2_*N288/(cl0+cl1_*N288)</f>
        <v>0.30459015778377102</v>
      </c>
      <c r="P288" s="4">
        <f t="shared" si="115"/>
        <v>0</v>
      </c>
      <c r="Q288" s="4">
        <f t="shared" si="116"/>
        <v>0</v>
      </c>
      <c r="R288" s="5">
        <f t="shared" si="117"/>
        <v>0</v>
      </c>
      <c r="S288" s="5">
        <f t="shared" si="118"/>
        <v>-9.7870857157596163</v>
      </c>
      <c r="T288" s="5">
        <f t="shared" si="119"/>
        <v>-0.25665181002492354</v>
      </c>
      <c r="U288" s="6">
        <f t="shared" si="120"/>
        <v>2295.5154116569533</v>
      </c>
      <c r="V288" s="5">
        <f t="shared" si="121"/>
        <v>0</v>
      </c>
      <c r="W288" s="5">
        <f t="shared" si="122"/>
        <v>-0.21077750744603979</v>
      </c>
      <c r="X288" s="5">
        <f t="shared" si="123"/>
        <v>8.0377283609580754</v>
      </c>
      <c r="Y288" s="5">
        <f t="shared" si="124"/>
        <v>0</v>
      </c>
      <c r="Z288" s="5">
        <f t="shared" si="124"/>
        <v>-9.9978632232056555</v>
      </c>
      <c r="AA288" s="5">
        <f t="shared" ref="AA288:AA351" si="131">T288+X288-32.174</f>
        <v>-24.392923449066849</v>
      </c>
      <c r="AB288">
        <f t="shared" si="125"/>
        <v>0</v>
      </c>
    </row>
    <row r="289" spans="1:28" x14ac:dyDescent="0.2">
      <c r="A289">
        <f t="shared" ref="A289:A352" si="132">A288+dt</f>
        <v>2.5699999999999892</v>
      </c>
      <c r="B289" s="5">
        <f t="shared" si="108"/>
        <v>0</v>
      </c>
      <c r="C289" s="5">
        <f t="shared" si="109"/>
        <v>242.0247956959048</v>
      </c>
      <c r="D289" s="5">
        <f t="shared" si="110"/>
        <v>91.990844278320012</v>
      </c>
      <c r="E289" s="2">
        <f t="shared" ref="E289:E352" si="133">SQRT(B289^2+C289^2)</f>
        <v>242.0247956959048</v>
      </c>
      <c r="F289" s="2">
        <f t="shared" ref="F289:F352" si="134">ATAN2(C289,B289)*180/PI()</f>
        <v>0</v>
      </c>
      <c r="G289" s="3">
        <f t="shared" si="111"/>
        <v>0</v>
      </c>
      <c r="H289" s="3">
        <f t="shared" si="112"/>
        <v>70.001909323012342</v>
      </c>
      <c r="I289" s="3">
        <f t="shared" si="113"/>
        <v>1.5943888259005543</v>
      </c>
      <c r="J289" s="2">
        <f t="shared" si="126"/>
        <v>70.020064157321357</v>
      </c>
      <c r="K289" s="2">
        <f t="shared" si="114"/>
        <v>70.020064157321357</v>
      </c>
      <c r="L289" s="2">
        <f t="shared" si="127"/>
        <v>47.730105083381972</v>
      </c>
      <c r="M289" s="5">
        <f t="shared" si="128"/>
        <v>0.37087531912760996</v>
      </c>
      <c r="N289" s="4">
        <f t="shared" si="129"/>
        <v>0.43437028234777736</v>
      </c>
      <c r="O289" s="4">
        <f t="shared" si="130"/>
        <v>0.3047475712249888</v>
      </c>
      <c r="P289" s="4">
        <f t="shared" si="115"/>
        <v>0</v>
      </c>
      <c r="Q289" s="4">
        <f t="shared" si="116"/>
        <v>0</v>
      </c>
      <c r="R289" s="5">
        <f t="shared" si="117"/>
        <v>0</v>
      </c>
      <c r="S289" s="5">
        <f t="shared" si="118"/>
        <v>-9.7581856971278196</v>
      </c>
      <c r="T289" s="5">
        <f t="shared" si="119"/>
        <v>-0.22225596968750932</v>
      </c>
      <c r="U289" s="6">
        <f t="shared" si="120"/>
        <v>2294.7503673675333</v>
      </c>
      <c r="V289" s="5">
        <f t="shared" si="121"/>
        <v>0</v>
      </c>
      <c r="W289" s="5">
        <f t="shared" si="122"/>
        <v>-0.18262732368345633</v>
      </c>
      <c r="X289" s="5">
        <f t="shared" si="123"/>
        <v>8.0182833351035523</v>
      </c>
      <c r="Y289" s="5">
        <f t="shared" si="124"/>
        <v>0</v>
      </c>
      <c r="Z289" s="5">
        <f t="shared" si="124"/>
        <v>-9.9408130208112766</v>
      </c>
      <c r="AA289" s="5">
        <f t="shared" si="131"/>
        <v>-24.377972634583955</v>
      </c>
      <c r="AB289">
        <f t="shared" si="125"/>
        <v>0</v>
      </c>
    </row>
    <row r="290" spans="1:28" x14ac:dyDescent="0.2">
      <c r="A290">
        <f t="shared" si="132"/>
        <v>2.579999999999989</v>
      </c>
      <c r="B290" s="5">
        <f t="shared" ref="B290:B353" si="135">B289+G289*dt+0.5*Y289*dt*dt</f>
        <v>0</v>
      </c>
      <c r="C290" s="5">
        <f t="shared" ref="C290:C353" si="136">C289+H289*dt+0.5*Z289*dt*dt</f>
        <v>242.72431774848388</v>
      </c>
      <c r="D290" s="5">
        <f t="shared" ref="D290:D353" si="137">D289+I289*dt+0.5*AA289*dt*dt</f>
        <v>92.00556926794728</v>
      </c>
      <c r="E290" s="2">
        <f t="shared" si="133"/>
        <v>242.72431774848388</v>
      </c>
      <c r="F290" s="2">
        <f t="shared" si="134"/>
        <v>0</v>
      </c>
      <c r="G290" s="3">
        <f t="shared" ref="G290:G353" si="138">G289+Y289*dt</f>
        <v>0</v>
      </c>
      <c r="H290" s="3">
        <f t="shared" ref="H290:H353" si="139">H289+Z289*dt</f>
        <v>69.902501192804223</v>
      </c>
      <c r="I290" s="3">
        <f t="shared" ref="I290:I353" si="140">I289+AA289*dt</f>
        <v>1.3506090995547146</v>
      </c>
      <c r="J290" s="2">
        <f t="shared" si="126"/>
        <v>69.915547755487097</v>
      </c>
      <c r="K290" s="2">
        <f t="shared" ref="K290:K353" si="141">IF(D290&gt;=hwind,SQRT((G290-vxw)^2+(H290-vyw)^2+I290^2),J290)</f>
        <v>69.915547755487097</v>
      </c>
      <c r="L290" s="2">
        <f t="shared" si="127"/>
        <v>47.658860092356576</v>
      </c>
      <c r="M290" s="5">
        <f t="shared" si="128"/>
        <v>0.37086846401842777</v>
      </c>
      <c r="N290" s="4">
        <f t="shared" si="129"/>
        <v>0.43497706456620883</v>
      </c>
      <c r="O290" s="4">
        <f t="shared" si="130"/>
        <v>0.30490290243518176</v>
      </c>
      <c r="P290" s="4">
        <f t="shared" ref="P290:P353" si="142">IF(D290&gt;=hwind,vxw,0)</f>
        <v>0</v>
      </c>
      <c r="Q290" s="4">
        <f t="shared" ref="Q290:Q353" si="143">IF(D290&gt;=hwind,vyw,0)</f>
        <v>0</v>
      </c>
      <c r="R290" s="5">
        <f t="shared" ref="R290:R353" si="144">-const*$M290*$K290*(G290-P290)</f>
        <v>0</v>
      </c>
      <c r="S290" s="5">
        <f t="shared" ref="S290:S353" si="145">-const*$M290*$K290*(H290-Q290)</f>
        <v>-9.7296034723681988</v>
      </c>
      <c r="T290" s="5">
        <f t="shared" ref="T290:T353" si="146">-const*$M290*$K290*I290</f>
        <v>-0.18798885248175301</v>
      </c>
      <c r="U290" s="6">
        <f t="shared" ref="U290:U353" si="147">omega*EXP(-A290/tau)*30/PI()</f>
        <v>2293.9855780503781</v>
      </c>
      <c r="V290" s="5">
        <f t="shared" ref="V290:V353" si="148">const*($O290/omega)*K290*(wy*I290-wz*(H290-Q290))</f>
        <v>0</v>
      </c>
      <c r="W290" s="5">
        <f t="shared" ref="W290:W353" si="149">const*($O290/omega)*K290*(wz*(G290-P290)-wx*I290)</f>
        <v>-0.15455168694067681</v>
      </c>
      <c r="X290" s="5">
        <f t="shared" ref="X290:X353" si="150">const*($O290/omega)*K290*(wx*(H290-Q290)-wy*(G290-P290))</f>
        <v>7.9990202082026647</v>
      </c>
      <c r="Y290" s="5">
        <f t="shared" si="124"/>
        <v>0</v>
      </c>
      <c r="Z290" s="5">
        <f t="shared" si="124"/>
        <v>-9.8841551593088752</v>
      </c>
      <c r="AA290" s="5">
        <f t="shared" si="131"/>
        <v>-24.362968644279086</v>
      </c>
      <c r="AB290">
        <f t="shared" si="125"/>
        <v>0</v>
      </c>
    </row>
    <row r="291" spans="1:28" x14ac:dyDescent="0.2">
      <c r="A291">
        <f t="shared" si="132"/>
        <v>2.5899999999999888</v>
      </c>
      <c r="B291" s="5">
        <f t="shared" si="135"/>
        <v>0</v>
      </c>
      <c r="C291" s="5">
        <f t="shared" si="136"/>
        <v>243.42284855265396</v>
      </c>
      <c r="D291" s="5">
        <f t="shared" si="137"/>
        <v>92.017857210510613</v>
      </c>
      <c r="E291" s="2">
        <f t="shared" si="133"/>
        <v>243.42284855265396</v>
      </c>
      <c r="F291" s="2">
        <f t="shared" si="134"/>
        <v>0</v>
      </c>
      <c r="G291" s="3">
        <f t="shared" si="138"/>
        <v>0</v>
      </c>
      <c r="H291" s="3">
        <f t="shared" si="139"/>
        <v>69.803659641211141</v>
      </c>
      <c r="I291" s="3">
        <f t="shared" si="140"/>
        <v>1.1069794131119237</v>
      </c>
      <c r="J291" s="2">
        <f t="shared" si="126"/>
        <v>69.812436590675617</v>
      </c>
      <c r="K291" s="2">
        <f t="shared" si="141"/>
        <v>69.812436590675617</v>
      </c>
      <c r="L291" s="2">
        <f t="shared" si="127"/>
        <v>47.588572999778876</v>
      </c>
      <c r="M291" s="5">
        <f t="shared" si="128"/>
        <v>0.37086158491682852</v>
      </c>
      <c r="N291" s="4">
        <f t="shared" si="129"/>
        <v>0.43557674669532509</v>
      </c>
      <c r="O291" s="4">
        <f t="shared" si="130"/>
        <v>0.30505614588895863</v>
      </c>
      <c r="P291" s="4">
        <f t="shared" si="142"/>
        <v>0</v>
      </c>
      <c r="Q291" s="4">
        <f t="shared" si="143"/>
        <v>0</v>
      </c>
      <c r="R291" s="5">
        <f t="shared" si="144"/>
        <v>0</v>
      </c>
      <c r="S291" s="5">
        <f t="shared" si="145"/>
        <v>-9.7013370547378592</v>
      </c>
      <c r="T291" s="5">
        <f t="shared" si="146"/>
        <v>-0.15384838638051015</v>
      </c>
      <c r="U291" s="6">
        <f t="shared" si="147"/>
        <v>2293.2210436205123</v>
      </c>
      <c r="V291" s="5">
        <f t="shared" si="148"/>
        <v>0</v>
      </c>
      <c r="W291" s="5">
        <f t="shared" si="149"/>
        <v>-0.12654962851166993</v>
      </c>
      <c r="X291" s="5">
        <f t="shared" si="150"/>
        <v>7.9799381015744064</v>
      </c>
      <c r="Y291" s="5">
        <f t="shared" si="124"/>
        <v>0</v>
      </c>
      <c r="Z291" s="5">
        <f t="shared" si="124"/>
        <v>-9.8278866832495293</v>
      </c>
      <c r="AA291" s="5">
        <f t="shared" si="131"/>
        <v>-24.347910284806105</v>
      </c>
      <c r="AB291">
        <f t="shared" si="125"/>
        <v>0</v>
      </c>
    </row>
    <row r="292" spans="1:28" x14ac:dyDescent="0.2">
      <c r="A292">
        <f t="shared" si="132"/>
        <v>2.5999999999999885</v>
      </c>
      <c r="B292" s="5">
        <f t="shared" si="135"/>
        <v>0</v>
      </c>
      <c r="C292" s="5">
        <f t="shared" si="136"/>
        <v>244.12039375473191</v>
      </c>
      <c r="D292" s="5">
        <f t="shared" si="137"/>
        <v>92.027709609127484</v>
      </c>
      <c r="E292" s="2">
        <f t="shared" si="133"/>
        <v>244.12039375473191</v>
      </c>
      <c r="F292" s="2">
        <f t="shared" si="134"/>
        <v>0</v>
      </c>
      <c r="G292" s="3">
        <f t="shared" si="138"/>
        <v>0</v>
      </c>
      <c r="H292" s="3">
        <f t="shared" si="139"/>
        <v>69.705380774378639</v>
      </c>
      <c r="I292" s="3">
        <f t="shared" si="140"/>
        <v>0.86350031026386265</v>
      </c>
      <c r="J292" s="2">
        <f t="shared" si="126"/>
        <v>69.710729028514251</v>
      </c>
      <c r="K292" s="2">
        <f t="shared" si="141"/>
        <v>69.710729028514251</v>
      </c>
      <c r="L292" s="2">
        <f t="shared" si="127"/>
        <v>47.519242691557089</v>
      </c>
      <c r="M292" s="5">
        <f t="shared" si="128"/>
        <v>0.37085468122659915</v>
      </c>
      <c r="N292" s="4">
        <f t="shared" si="129"/>
        <v>0.43616926747781382</v>
      </c>
      <c r="O292" s="4">
        <f t="shared" si="130"/>
        <v>0.30520729620570619</v>
      </c>
      <c r="P292" s="4">
        <f t="shared" si="142"/>
        <v>0</v>
      </c>
      <c r="Q292" s="4">
        <f t="shared" si="143"/>
        <v>0</v>
      </c>
      <c r="R292" s="5">
        <f t="shared" si="144"/>
        <v>0</v>
      </c>
      <c r="S292" s="5">
        <f t="shared" si="145"/>
        <v>-9.6733844710105892</v>
      </c>
      <c r="T292" s="5">
        <f t="shared" si="146"/>
        <v>-0.11983250646110159</v>
      </c>
      <c r="U292" s="6">
        <f t="shared" si="147"/>
        <v>2292.4567639929865</v>
      </c>
      <c r="V292" s="5">
        <f t="shared" si="148"/>
        <v>0</v>
      </c>
      <c r="W292" s="5">
        <f t="shared" si="149"/>
        <v>-9.8620179671396371E-2</v>
      </c>
      <c r="X292" s="5">
        <f t="shared" si="150"/>
        <v>7.9610361389814672</v>
      </c>
      <c r="Y292" s="5">
        <f t="shared" si="124"/>
        <v>0</v>
      </c>
      <c r="Z292" s="5">
        <f t="shared" si="124"/>
        <v>-9.7720046506819855</v>
      </c>
      <c r="AA292" s="5">
        <f t="shared" si="131"/>
        <v>-24.332796367479634</v>
      </c>
      <c r="AB292">
        <f t="shared" si="125"/>
        <v>0</v>
      </c>
    </row>
    <row r="293" spans="1:28" x14ac:dyDescent="0.2">
      <c r="A293">
        <f t="shared" si="132"/>
        <v>2.6099999999999883</v>
      </c>
      <c r="B293" s="5">
        <f t="shared" si="135"/>
        <v>0</v>
      </c>
      <c r="C293" s="5">
        <f t="shared" si="136"/>
        <v>244.81695896224318</v>
      </c>
      <c r="D293" s="5">
        <f t="shared" si="137"/>
        <v>92.035127972411743</v>
      </c>
      <c r="E293" s="2">
        <f t="shared" si="133"/>
        <v>244.81695896224318</v>
      </c>
      <c r="F293" s="2">
        <f t="shared" si="134"/>
        <v>0</v>
      </c>
      <c r="G293" s="3">
        <f t="shared" si="138"/>
        <v>0</v>
      </c>
      <c r="H293" s="3">
        <f t="shared" si="139"/>
        <v>69.607660727871817</v>
      </c>
      <c r="I293" s="3">
        <f t="shared" si="140"/>
        <v>0.62017234658906628</v>
      </c>
      <c r="J293" s="2">
        <f t="shared" si="126"/>
        <v>69.610423398697861</v>
      </c>
      <c r="K293" s="2">
        <f t="shared" si="141"/>
        <v>69.610423398697861</v>
      </c>
      <c r="L293" s="2">
        <f t="shared" si="127"/>
        <v>47.450868029105564</v>
      </c>
      <c r="M293" s="5">
        <f t="shared" si="128"/>
        <v>0.37084775235432288</v>
      </c>
      <c r="N293" s="4">
        <f t="shared" si="129"/>
        <v>0.4367545664611423</v>
      </c>
      <c r="O293" s="4">
        <f t="shared" si="130"/>
        <v>0.30535634815159485</v>
      </c>
      <c r="P293" s="4">
        <f t="shared" si="142"/>
        <v>0</v>
      </c>
      <c r="Q293" s="4">
        <f t="shared" si="143"/>
        <v>0</v>
      </c>
      <c r="R293" s="5">
        <f t="shared" si="144"/>
        <v>0</v>
      </c>
      <c r="S293" s="5">
        <f t="shared" si="145"/>
        <v>-9.6457437612214481</v>
      </c>
      <c r="T293" s="5">
        <f t="shared" si="146"/>
        <v>-8.5939154978645502E-2</v>
      </c>
      <c r="U293" s="6">
        <f t="shared" si="147"/>
        <v>2291.6927390828819</v>
      </c>
      <c r="V293" s="5">
        <f t="shared" si="148"/>
        <v>0</v>
      </c>
      <c r="W293" s="5">
        <f t="shared" si="149"/>
        <v>-7.0762371784420075E-2</v>
      </c>
      <c r="X293" s="5">
        <f t="shared" si="150"/>
        <v>7.9423134465123244</v>
      </c>
      <c r="Y293" s="5">
        <f t="shared" si="124"/>
        <v>0</v>
      </c>
      <c r="Z293" s="5">
        <f t="shared" si="124"/>
        <v>-9.7165061330058684</v>
      </c>
      <c r="AA293" s="5">
        <f t="shared" si="131"/>
        <v>-24.31762570846632</v>
      </c>
      <c r="AB293">
        <f t="shared" si="125"/>
        <v>0</v>
      </c>
    </row>
    <row r="294" spans="1:28" x14ac:dyDescent="0.2">
      <c r="A294">
        <f t="shared" si="132"/>
        <v>2.6199999999999881</v>
      </c>
      <c r="B294" s="5">
        <f t="shared" si="135"/>
        <v>0</v>
      </c>
      <c r="C294" s="5">
        <f t="shared" si="136"/>
        <v>245.51254974421525</v>
      </c>
      <c r="D294" s="5">
        <f t="shared" si="137"/>
        <v>92.040113814592218</v>
      </c>
      <c r="E294" s="2">
        <f t="shared" si="133"/>
        <v>245.51254974421525</v>
      </c>
      <c r="F294" s="2">
        <f t="shared" si="134"/>
        <v>0</v>
      </c>
      <c r="G294" s="3">
        <f t="shared" si="138"/>
        <v>0</v>
      </c>
      <c r="H294" s="3">
        <f t="shared" si="139"/>
        <v>69.510495666541757</v>
      </c>
      <c r="I294" s="3">
        <f t="shared" si="140"/>
        <v>0.37699608950440311</v>
      </c>
      <c r="J294" s="2">
        <f t="shared" si="126"/>
        <v>69.511517994213179</v>
      </c>
      <c r="K294" s="2">
        <f t="shared" si="141"/>
        <v>69.511517994213179</v>
      </c>
      <c r="L294" s="2">
        <f t="shared" si="127"/>
        <v>47.383447848816068</v>
      </c>
      <c r="M294" s="5">
        <f t="shared" si="128"/>
        <v>0.37084079770944123</v>
      </c>
      <c r="N294" s="4">
        <f t="shared" si="129"/>
        <v>0.43733258402071451</v>
      </c>
      <c r="O294" s="4">
        <f t="shared" si="130"/>
        <v>0.30550329664155118</v>
      </c>
      <c r="P294" s="4">
        <f t="shared" si="142"/>
        <v>0</v>
      </c>
      <c r="Q294" s="4">
        <f t="shared" si="143"/>
        <v>0</v>
      </c>
      <c r="R294" s="5">
        <f t="shared" si="144"/>
        <v>0</v>
      </c>
      <c r="S294" s="5">
        <f t="shared" si="145"/>
        <v>-9.6184129784154173</v>
      </c>
      <c r="T294" s="5">
        <f t="shared" si="146"/>
        <v>-5.216628144181689E-2</v>
      </c>
      <c r="U294" s="6">
        <f t="shared" si="147"/>
        <v>2290.9289688053054</v>
      </c>
      <c r="V294" s="5">
        <f t="shared" si="148"/>
        <v>0</v>
      </c>
      <c r="W294" s="5">
        <f t="shared" si="149"/>
        <v>-4.2975236415311736E-2</v>
      </c>
      <c r="X294" s="5">
        <f t="shared" si="150"/>
        <v>7.9237691524655585</v>
      </c>
      <c r="Y294" s="5">
        <f t="shared" si="124"/>
        <v>0</v>
      </c>
      <c r="Z294" s="5">
        <f t="shared" si="124"/>
        <v>-9.6613882148307297</v>
      </c>
      <c r="AA294" s="5">
        <f t="shared" si="131"/>
        <v>-24.30239712897626</v>
      </c>
      <c r="AB294">
        <f t="shared" si="125"/>
        <v>0</v>
      </c>
    </row>
    <row r="295" spans="1:28" x14ac:dyDescent="0.2">
      <c r="A295">
        <f t="shared" si="132"/>
        <v>2.6299999999999879</v>
      </c>
      <c r="B295" s="5">
        <f t="shared" si="135"/>
        <v>0</v>
      </c>
      <c r="C295" s="5">
        <f t="shared" si="136"/>
        <v>246.20717163146992</v>
      </c>
      <c r="D295" s="5">
        <f t="shared" si="137"/>
        <v>92.042668655630806</v>
      </c>
      <c r="E295" s="2">
        <f t="shared" si="133"/>
        <v>246.20717163146992</v>
      </c>
      <c r="F295" s="2">
        <f t="shared" si="134"/>
        <v>0</v>
      </c>
      <c r="G295" s="3">
        <f t="shared" si="138"/>
        <v>0</v>
      </c>
      <c r="H295" s="3">
        <f t="shared" si="139"/>
        <v>69.413881784393453</v>
      </c>
      <c r="I295" s="3">
        <f t="shared" si="140"/>
        <v>0.1339721182146405</v>
      </c>
      <c r="J295" s="2">
        <f t="shared" si="126"/>
        <v>69.41401107057716</v>
      </c>
      <c r="K295" s="2">
        <f t="shared" si="141"/>
        <v>69.41401107057716</v>
      </c>
      <c r="L295" s="2">
        <f t="shared" si="127"/>
        <v>47.316980961538619</v>
      </c>
      <c r="M295" s="5">
        <f t="shared" si="128"/>
        <v>0.37083381670431625</v>
      </c>
      <c r="N295" s="4">
        <f t="shared" si="129"/>
        <v>0.43790326138284419</v>
      </c>
      <c r="O295" s="4">
        <f t="shared" si="130"/>
        <v>0.30564813674119695</v>
      </c>
      <c r="P295" s="4">
        <f t="shared" si="142"/>
        <v>0</v>
      </c>
      <c r="Q295" s="4">
        <f t="shared" si="143"/>
        <v>0</v>
      </c>
      <c r="R295" s="5">
        <f t="shared" si="144"/>
        <v>0</v>
      </c>
      <c r="S295" s="5">
        <f t="shared" si="145"/>
        <v>-9.5913901884002115</v>
      </c>
      <c r="T295" s="5">
        <f t="shared" si="146"/>
        <v>-1.8511842690981765E-2</v>
      </c>
      <c r="U295" s="6">
        <f t="shared" si="147"/>
        <v>2290.1654530753954</v>
      </c>
      <c r="V295" s="5">
        <f t="shared" si="148"/>
        <v>0</v>
      </c>
      <c r="W295" s="5">
        <f t="shared" si="149"/>
        <v>-1.525780544080263E-2</v>
      </c>
      <c r="X295" s="5">
        <f t="shared" si="150"/>
        <v>7.9054023872364967</v>
      </c>
      <c r="Y295" s="5">
        <f t="shared" si="124"/>
        <v>0</v>
      </c>
      <c r="Z295" s="5">
        <f t="shared" si="124"/>
        <v>-9.6066479938410136</v>
      </c>
      <c r="AA295" s="5">
        <f t="shared" si="131"/>
        <v>-24.287109455454484</v>
      </c>
      <c r="AB295">
        <f t="shared" si="125"/>
        <v>0</v>
      </c>
    </row>
    <row r="296" spans="1:28" x14ac:dyDescent="0.2">
      <c r="A296">
        <f t="shared" si="132"/>
        <v>2.6399999999999877</v>
      </c>
      <c r="B296" s="5">
        <f t="shared" si="135"/>
        <v>0</v>
      </c>
      <c r="C296" s="5">
        <f t="shared" si="136"/>
        <v>246.90083011691416</v>
      </c>
      <c r="D296" s="5">
        <f t="shared" si="137"/>
        <v>92.042794021340185</v>
      </c>
      <c r="E296" s="2">
        <f t="shared" si="133"/>
        <v>246.90083011691416</v>
      </c>
      <c r="F296" s="2">
        <f t="shared" si="134"/>
        <v>0</v>
      </c>
      <c r="G296" s="3">
        <f t="shared" si="138"/>
        <v>0</v>
      </c>
      <c r="H296" s="3">
        <f t="shared" si="139"/>
        <v>69.317815304455038</v>
      </c>
      <c r="I296" s="3">
        <f t="shared" si="140"/>
        <v>-0.10889897633990434</v>
      </c>
      <c r="J296" s="2">
        <f t="shared" si="126"/>
        <v>69.317900845088985</v>
      </c>
      <c r="K296" s="2">
        <f t="shared" si="141"/>
        <v>69.317900845088985</v>
      </c>
      <c r="L296" s="2">
        <f t="shared" si="127"/>
        <v>47.251466152071565</v>
      </c>
      <c r="M296" s="5">
        <f t="shared" si="128"/>
        <v>0.37082680875429219</v>
      </c>
      <c r="N296" s="4">
        <f t="shared" si="129"/>
        <v>0.4384665406475331</v>
      </c>
      <c r="O296" s="4">
        <f t="shared" si="130"/>
        <v>0.30579086366875302</v>
      </c>
      <c r="P296" s="4">
        <f t="shared" si="142"/>
        <v>0</v>
      </c>
      <c r="Q296" s="4">
        <f t="shared" si="143"/>
        <v>0</v>
      </c>
      <c r="R296" s="5">
        <f t="shared" si="144"/>
        <v>0</v>
      </c>
      <c r="S296" s="5">
        <f t="shared" si="145"/>
        <v>-9.564673469503159</v>
      </c>
      <c r="T296" s="5">
        <f t="shared" si="146"/>
        <v>1.5026197021350628E-2</v>
      </c>
      <c r="U296" s="6">
        <f t="shared" si="147"/>
        <v>2289.4021918083149</v>
      </c>
      <c r="V296" s="5">
        <f t="shared" si="148"/>
        <v>0</v>
      </c>
      <c r="W296" s="5">
        <f t="shared" si="149"/>
        <v>1.2390888836357543E-2</v>
      </c>
      <c r="X296" s="5">
        <f t="shared" si="150"/>
        <v>7.8872122832061189</v>
      </c>
      <c r="Y296" s="5">
        <f t="shared" si="124"/>
        <v>0</v>
      </c>
      <c r="Z296" s="5">
        <f t="shared" si="124"/>
        <v>-9.5522825806668017</v>
      </c>
      <c r="AA296" s="5">
        <f t="shared" si="131"/>
        <v>-24.271761519772529</v>
      </c>
      <c r="AB296">
        <f t="shared" si="125"/>
        <v>0</v>
      </c>
    </row>
    <row r="297" spans="1:28" x14ac:dyDescent="0.2">
      <c r="A297">
        <f t="shared" si="132"/>
        <v>2.6499999999999875</v>
      </c>
      <c r="B297" s="5">
        <f t="shared" si="135"/>
        <v>0</v>
      </c>
      <c r="C297" s="5">
        <f t="shared" si="136"/>
        <v>247.59353065582968</v>
      </c>
      <c r="D297" s="5">
        <f t="shared" si="137"/>
        <v>92.040491443500798</v>
      </c>
      <c r="E297" s="2">
        <f t="shared" si="133"/>
        <v>247.59353065582968</v>
      </c>
      <c r="F297" s="2">
        <f t="shared" si="134"/>
        <v>0</v>
      </c>
      <c r="G297" s="3">
        <f t="shared" si="138"/>
        <v>0</v>
      </c>
      <c r="H297" s="3">
        <f t="shared" si="139"/>
        <v>69.22229247864837</v>
      </c>
      <c r="I297" s="3">
        <f t="shared" si="140"/>
        <v>-0.35161659153762964</v>
      </c>
      <c r="J297" s="2">
        <f t="shared" si="126"/>
        <v>69.223185496096491</v>
      </c>
      <c r="K297" s="2">
        <f t="shared" si="141"/>
        <v>69.223185496096491</v>
      </c>
      <c r="L297" s="2">
        <f t="shared" si="127"/>
        <v>47.186902178661548</v>
      </c>
      <c r="M297" s="5">
        <f t="shared" si="128"/>
        <v>0.37081977327775811</v>
      </c>
      <c r="N297" s="4">
        <f t="shared" si="129"/>
        <v>0.43902236481103446</v>
      </c>
      <c r="O297" s="4">
        <f t="shared" si="130"/>
        <v>0.30593147279690647</v>
      </c>
      <c r="P297" s="4">
        <f t="shared" si="142"/>
        <v>0</v>
      </c>
      <c r="Q297" s="4">
        <f t="shared" si="143"/>
        <v>0</v>
      </c>
      <c r="R297" s="5">
        <f t="shared" si="144"/>
        <v>0</v>
      </c>
      <c r="S297" s="5">
        <f t="shared" si="145"/>
        <v>-9.5382609123321949</v>
      </c>
      <c r="T297" s="5">
        <f t="shared" si="146"/>
        <v>4.8449865947813434E-2</v>
      </c>
      <c r="U297" s="6">
        <f t="shared" si="147"/>
        <v>2288.6391849192587</v>
      </c>
      <c r="V297" s="5">
        <f t="shared" si="148"/>
        <v>0</v>
      </c>
      <c r="W297" s="5">
        <f t="shared" si="149"/>
        <v>3.9971813571885111E-2</v>
      </c>
      <c r="X297" s="5">
        <f t="shared" si="150"/>
        <v>7.8691979746323275</v>
      </c>
      <c r="Y297" s="5">
        <f t="shared" si="124"/>
        <v>0</v>
      </c>
      <c r="Z297" s="5">
        <f t="shared" si="124"/>
        <v>-9.4982890987603099</v>
      </c>
      <c r="AA297" s="5">
        <f t="shared" si="131"/>
        <v>-24.256352159419858</v>
      </c>
      <c r="AB297">
        <f t="shared" si="125"/>
        <v>0</v>
      </c>
    </row>
    <row r="298" spans="1:28" x14ac:dyDescent="0.2">
      <c r="A298">
        <f t="shared" si="132"/>
        <v>2.6599999999999873</v>
      </c>
      <c r="B298" s="5">
        <f t="shared" si="135"/>
        <v>0</v>
      </c>
      <c r="C298" s="5">
        <f t="shared" si="136"/>
        <v>248.28527866616122</v>
      </c>
      <c r="D298" s="5">
        <f t="shared" si="137"/>
        <v>92.035762459977462</v>
      </c>
      <c r="E298" s="2">
        <f t="shared" si="133"/>
        <v>248.28527866616122</v>
      </c>
      <c r="F298" s="2">
        <f t="shared" si="134"/>
        <v>0</v>
      </c>
      <c r="G298" s="3">
        <f t="shared" si="138"/>
        <v>0</v>
      </c>
      <c r="H298" s="3">
        <f t="shared" si="139"/>
        <v>69.127309587660761</v>
      </c>
      <c r="I298" s="3">
        <f t="shared" si="140"/>
        <v>-0.59418011313182828</v>
      </c>
      <c r="J298" s="2">
        <f t="shared" si="126"/>
        <v>69.129863162276948</v>
      </c>
      <c r="K298" s="2">
        <f t="shared" si="141"/>
        <v>69.129863162276948</v>
      </c>
      <c r="L298" s="2">
        <f t="shared" si="127"/>
        <v>47.123287772513251</v>
      </c>
      <c r="M298" s="5">
        <f t="shared" si="128"/>
        <v>0.37081270969620994</v>
      </c>
      <c r="N298" s="4">
        <f t="shared" si="129"/>
        <v>0.43957067778818637</v>
      </c>
      <c r="O298" s="4">
        <f t="shared" si="130"/>
        <v>0.30606995965464129</v>
      </c>
      <c r="P298" s="4">
        <f t="shared" si="142"/>
        <v>0</v>
      </c>
      <c r="Q298" s="4">
        <f t="shared" si="143"/>
        <v>0</v>
      </c>
      <c r="R298" s="5">
        <f t="shared" si="144"/>
        <v>0</v>
      </c>
      <c r="S298" s="5">
        <f t="shared" si="145"/>
        <v>-9.5121506195409147</v>
      </c>
      <c r="T298" s="5">
        <f t="shared" si="146"/>
        <v>8.1761184761263761E-2</v>
      </c>
      <c r="U298" s="6">
        <f t="shared" si="147"/>
        <v>2287.8764323234473</v>
      </c>
      <c r="V298" s="5">
        <f t="shared" si="148"/>
        <v>0</v>
      </c>
      <c r="W298" s="5">
        <f t="shared" si="149"/>
        <v>6.7485935262837207E-2</v>
      </c>
      <c r="X298" s="5">
        <f t="shared" si="150"/>
        <v>7.8513585975435518</v>
      </c>
      <c r="Y298" s="5">
        <f t="shared" si="124"/>
        <v>0</v>
      </c>
      <c r="Z298" s="5">
        <f t="shared" si="124"/>
        <v>-9.4446646842780773</v>
      </c>
      <c r="AA298" s="5">
        <f t="shared" si="131"/>
        <v>-24.240880217695185</v>
      </c>
      <c r="AB298">
        <f t="shared" si="125"/>
        <v>0</v>
      </c>
    </row>
    <row r="299" spans="1:28" x14ac:dyDescent="0.2">
      <c r="A299">
        <f t="shared" si="132"/>
        <v>2.6699999999999871</v>
      </c>
      <c r="B299" s="5">
        <f t="shared" si="135"/>
        <v>0</v>
      </c>
      <c r="C299" s="5">
        <f t="shared" si="136"/>
        <v>248.97607952880361</v>
      </c>
      <c r="D299" s="5">
        <f t="shared" si="137"/>
        <v>92.028608614835264</v>
      </c>
      <c r="E299" s="2">
        <f t="shared" si="133"/>
        <v>248.97607952880361</v>
      </c>
      <c r="F299" s="2">
        <f t="shared" si="134"/>
        <v>0</v>
      </c>
      <c r="G299" s="3">
        <f t="shared" si="138"/>
        <v>0</v>
      </c>
      <c r="H299" s="3">
        <f t="shared" si="139"/>
        <v>69.032862940817978</v>
      </c>
      <c r="I299" s="3">
        <f t="shared" si="140"/>
        <v>-0.8365889153087801</v>
      </c>
      <c r="J299" s="2">
        <f t="shared" si="126"/>
        <v>69.037931941933039</v>
      </c>
      <c r="K299" s="2">
        <f t="shared" si="141"/>
        <v>69.037931941933039</v>
      </c>
      <c r="L299" s="2">
        <f t="shared" si="127"/>
        <v>47.060621637309502</v>
      </c>
      <c r="M299" s="5">
        <f t="shared" si="128"/>
        <v>0.37080561743431273</v>
      </c>
      <c r="N299" s="4">
        <f t="shared" si="129"/>
        <v>0.44011142443449702</v>
      </c>
      <c r="O299" s="4">
        <f t="shared" si="130"/>
        <v>0.30620631992902925</v>
      </c>
      <c r="P299" s="4">
        <f t="shared" si="142"/>
        <v>0</v>
      </c>
      <c r="Q299" s="4">
        <f t="shared" si="143"/>
        <v>0</v>
      </c>
      <c r="R299" s="5">
        <f t="shared" si="144"/>
        <v>0</v>
      </c>
      <c r="S299" s="5">
        <f t="shared" si="145"/>
        <v>-9.4863407055977635</v>
      </c>
      <c r="T299" s="5">
        <f t="shared" si="146"/>
        <v>0.11496216646771922</v>
      </c>
      <c r="U299" s="6">
        <f t="shared" si="147"/>
        <v>2287.1139339361312</v>
      </c>
      <c r="V299" s="5">
        <f t="shared" si="148"/>
        <v>0</v>
      </c>
      <c r="W299" s="5">
        <f t="shared" si="149"/>
        <v>9.4934219628926522E-2</v>
      </c>
      <c r="X299" s="5">
        <f t="shared" si="150"/>
        <v>7.8336932896347395</v>
      </c>
      <c r="Y299" s="5">
        <f t="shared" si="124"/>
        <v>0</v>
      </c>
      <c r="Z299" s="5">
        <f t="shared" si="124"/>
        <v>-9.3914064859688366</v>
      </c>
      <c r="AA299" s="5">
        <f t="shared" si="131"/>
        <v>-24.225344543897542</v>
      </c>
      <c r="AB299">
        <f t="shared" si="125"/>
        <v>0</v>
      </c>
    </row>
    <row r="300" spans="1:28" x14ac:dyDescent="0.2">
      <c r="A300">
        <f t="shared" si="132"/>
        <v>2.6799999999999868</v>
      </c>
      <c r="B300" s="5">
        <f t="shared" si="135"/>
        <v>0</v>
      </c>
      <c r="C300" s="5">
        <f t="shared" si="136"/>
        <v>249.6659385878875</v>
      </c>
      <c r="D300" s="5">
        <f t="shared" si="137"/>
        <v>92.01903145845499</v>
      </c>
      <c r="E300" s="2">
        <f t="shared" si="133"/>
        <v>249.6659385878875</v>
      </c>
      <c r="F300" s="2">
        <f t="shared" si="134"/>
        <v>0</v>
      </c>
      <c r="G300" s="3">
        <f t="shared" si="138"/>
        <v>0</v>
      </c>
      <c r="H300" s="3">
        <f t="shared" si="139"/>
        <v>68.938948875958289</v>
      </c>
      <c r="I300" s="3">
        <f t="shared" si="140"/>
        <v>-1.0788423607477555</v>
      </c>
      <c r="J300" s="2">
        <f t="shared" si="126"/>
        <v>68.947389892303647</v>
      </c>
      <c r="K300" s="2">
        <f t="shared" si="141"/>
        <v>68.947389892303647</v>
      </c>
      <c r="L300" s="2">
        <f t="shared" si="127"/>
        <v>46.998902448741404</v>
      </c>
      <c r="M300" s="5">
        <f t="shared" si="128"/>
        <v>0.3707984959199635</v>
      </c>
      <c r="N300" s="4">
        <f t="shared" si="129"/>
        <v>0.44064455056796803</v>
      </c>
      <c r="O300" s="4">
        <f t="shared" si="130"/>
        <v>0.30634054946698264</v>
      </c>
      <c r="P300" s="4">
        <f t="shared" si="142"/>
        <v>0</v>
      </c>
      <c r="Q300" s="4">
        <f t="shared" si="143"/>
        <v>0</v>
      </c>
      <c r="R300" s="5">
        <f t="shared" si="144"/>
        <v>0</v>
      </c>
      <c r="S300" s="5">
        <f t="shared" si="145"/>
        <v>-9.4608292965592646</v>
      </c>
      <c r="T300" s="5">
        <f t="shared" si="146"/>
        <v>0.14805481631720985</v>
      </c>
      <c r="U300" s="6">
        <f t="shared" si="147"/>
        <v>2286.3516896725873</v>
      </c>
      <c r="V300" s="5">
        <f t="shared" si="148"/>
        <v>0</v>
      </c>
      <c r="W300" s="5">
        <f t="shared" si="149"/>
        <v>0.12231763149232712</v>
      </c>
      <c r="X300" s="5">
        <f t="shared" si="150"/>
        <v>7.81620119016576</v>
      </c>
      <c r="Y300" s="5">
        <f t="shared" si="124"/>
        <v>0</v>
      </c>
      <c r="Z300" s="5">
        <f t="shared" si="124"/>
        <v>-9.3385116650669371</v>
      </c>
      <c r="AA300" s="5">
        <f t="shared" si="131"/>
        <v>-24.20974399351703</v>
      </c>
      <c r="AB300">
        <f t="shared" si="125"/>
        <v>0</v>
      </c>
    </row>
    <row r="301" spans="1:28" x14ac:dyDescent="0.2">
      <c r="A301">
        <f t="shared" si="132"/>
        <v>2.6899999999999866</v>
      </c>
      <c r="B301" s="5">
        <f t="shared" si="135"/>
        <v>0</v>
      </c>
      <c r="C301" s="5">
        <f t="shared" si="136"/>
        <v>250.35486115106383</v>
      </c>
      <c r="D301" s="5">
        <f t="shared" si="137"/>
        <v>92.007032547647839</v>
      </c>
      <c r="E301" s="2">
        <f t="shared" si="133"/>
        <v>250.35486115106383</v>
      </c>
      <c r="F301" s="2">
        <f t="shared" si="134"/>
        <v>0</v>
      </c>
      <c r="G301" s="3">
        <f t="shared" si="138"/>
        <v>0</v>
      </c>
      <c r="H301" s="3">
        <f t="shared" si="139"/>
        <v>68.845563759307623</v>
      </c>
      <c r="I301" s="3">
        <f t="shared" si="140"/>
        <v>-1.3209398006829258</v>
      </c>
      <c r="J301" s="2">
        <f t="shared" si="126"/>
        <v>68.858235028890476</v>
      </c>
      <c r="K301" s="2">
        <f t="shared" si="141"/>
        <v>68.858235028890476</v>
      </c>
      <c r="L301" s="2">
        <f t="shared" si="127"/>
        <v>46.938128854049403</v>
      </c>
      <c r="M301" s="5">
        <f t="shared" si="128"/>
        <v>0.37079134458435309</v>
      </c>
      <c r="N301" s="4">
        <f t="shared" si="129"/>
        <v>0.44117000299063502</v>
      </c>
      <c r="O301" s="4">
        <f t="shared" si="130"/>
        <v>0.30647264427696475</v>
      </c>
      <c r="P301" s="4">
        <f t="shared" si="142"/>
        <v>0</v>
      </c>
      <c r="Q301" s="4">
        <f t="shared" si="143"/>
        <v>0</v>
      </c>
      <c r="R301" s="5">
        <f t="shared" si="144"/>
        <v>0</v>
      </c>
      <c r="S301" s="5">
        <f t="shared" si="145"/>
        <v>-9.4356145298473564</v>
      </c>
      <c r="T301" s="5">
        <f t="shared" si="146"/>
        <v>0.18104113171260688</v>
      </c>
      <c r="U301" s="6">
        <f t="shared" si="147"/>
        <v>2285.5896994481232</v>
      </c>
      <c r="V301" s="5">
        <f t="shared" si="148"/>
        <v>0</v>
      </c>
      <c r="W301" s="5">
        <f t="shared" si="149"/>
        <v>0.14963713465602363</v>
      </c>
      <c r="X301" s="5">
        <f t="shared" si="150"/>
        <v>7.7988814398622228</v>
      </c>
      <c r="Y301" s="5">
        <f t="shared" si="124"/>
        <v>0</v>
      </c>
      <c r="Z301" s="5">
        <f t="shared" si="124"/>
        <v>-9.2859773951913329</v>
      </c>
      <c r="AA301" s="5">
        <f t="shared" si="131"/>
        <v>-24.194077428425171</v>
      </c>
      <c r="AB301">
        <f t="shared" si="125"/>
        <v>0</v>
      </c>
    </row>
    <row r="302" spans="1:28" x14ac:dyDescent="0.2">
      <c r="A302">
        <f t="shared" si="132"/>
        <v>2.6999999999999864</v>
      </c>
      <c r="B302" s="5">
        <f t="shared" si="135"/>
        <v>0</v>
      </c>
      <c r="C302" s="5">
        <f t="shared" si="136"/>
        <v>251.04285248978715</v>
      </c>
      <c r="D302" s="5">
        <f t="shared" si="137"/>
        <v>91.992613445769578</v>
      </c>
      <c r="E302" s="2">
        <f t="shared" si="133"/>
        <v>251.04285248978715</v>
      </c>
      <c r="F302" s="2">
        <f t="shared" si="134"/>
        <v>0</v>
      </c>
      <c r="G302" s="3">
        <f t="shared" si="138"/>
        <v>0</v>
      </c>
      <c r="H302" s="3">
        <f t="shared" si="139"/>
        <v>68.752703985355708</v>
      </c>
      <c r="I302" s="3">
        <f t="shared" si="140"/>
        <v>-1.5628805749671775</v>
      </c>
      <c r="J302" s="2">
        <f t="shared" si="126"/>
        <v>68.77046532480027</v>
      </c>
      <c r="K302" s="2">
        <f t="shared" si="141"/>
        <v>68.77046532480027</v>
      </c>
      <c r="L302" s="2">
        <f t="shared" si="127"/>
        <v>46.87829947157482</v>
      </c>
      <c r="M302" s="5">
        <f t="shared" si="128"/>
        <v>0.37078416286202859</v>
      </c>
      <c r="N302" s="4">
        <f t="shared" si="129"/>
        <v>0.44168772950981294</v>
      </c>
      <c r="O302" s="4">
        <f t="shared" si="130"/>
        <v>0.30660260053065952</v>
      </c>
      <c r="P302" s="4">
        <f t="shared" si="142"/>
        <v>0</v>
      </c>
      <c r="Q302" s="4">
        <f t="shared" si="143"/>
        <v>0</v>
      </c>
      <c r="R302" s="5">
        <f t="shared" si="144"/>
        <v>0</v>
      </c>
      <c r="S302" s="5">
        <f t="shared" si="145"/>
        <v>-9.4106945540307798</v>
      </c>
      <c r="T302" s="5">
        <f t="shared" si="146"/>
        <v>0.21392310211649074</v>
      </c>
      <c r="U302" s="6">
        <f t="shared" si="147"/>
        <v>2284.827963178072</v>
      </c>
      <c r="V302" s="5">
        <f t="shared" si="148"/>
        <v>0</v>
      </c>
      <c r="W302" s="5">
        <f t="shared" si="149"/>
        <v>0.17689369178075753</v>
      </c>
      <c r="X302" s="5">
        <f t="shared" si="150"/>
        <v>7.7817331808187511</v>
      </c>
      <c r="Y302" s="5">
        <f t="shared" si="124"/>
        <v>0</v>
      </c>
      <c r="Z302" s="5">
        <f t="shared" si="124"/>
        <v>-9.2338008622500229</v>
      </c>
      <c r="AA302" s="5">
        <f t="shared" si="131"/>
        <v>-24.178343717064756</v>
      </c>
      <c r="AB302">
        <f t="shared" si="125"/>
        <v>0</v>
      </c>
    </row>
    <row r="303" spans="1:28" x14ac:dyDescent="0.2">
      <c r="A303">
        <f t="shared" si="132"/>
        <v>2.7099999999999862</v>
      </c>
      <c r="B303" s="5">
        <f t="shared" si="135"/>
        <v>0</v>
      </c>
      <c r="C303" s="5">
        <f t="shared" si="136"/>
        <v>251.72991783959759</v>
      </c>
      <c r="D303" s="5">
        <f t="shared" si="137"/>
        <v>91.975775722834058</v>
      </c>
      <c r="E303" s="2">
        <f t="shared" si="133"/>
        <v>251.72991783959759</v>
      </c>
      <c r="F303" s="2">
        <f t="shared" si="134"/>
        <v>0</v>
      </c>
      <c r="G303" s="3">
        <f t="shared" si="138"/>
        <v>0</v>
      </c>
      <c r="H303" s="3">
        <f t="shared" si="139"/>
        <v>68.660365976733203</v>
      </c>
      <c r="I303" s="3">
        <f t="shared" si="140"/>
        <v>-1.804664012137825</v>
      </c>
      <c r="J303" s="2">
        <f t="shared" si="126"/>
        <v>68.684078710103165</v>
      </c>
      <c r="K303" s="2">
        <f t="shared" si="141"/>
        <v>68.684078710103165</v>
      </c>
      <c r="L303" s="2">
        <f t="shared" si="127"/>
        <v>46.819412890322539</v>
      </c>
      <c r="M303" s="5">
        <f t="shared" si="128"/>
        <v>0.3707769501909558</v>
      </c>
      <c r="N303" s="4">
        <f t="shared" si="129"/>
        <v>0.44219767895902767</v>
      </c>
      <c r="O303" s="4">
        <f t="shared" si="130"/>
        <v>0.30673041456459771</v>
      </c>
      <c r="P303" s="4">
        <f t="shared" si="142"/>
        <v>0</v>
      </c>
      <c r="Q303" s="4">
        <f t="shared" si="143"/>
        <v>0</v>
      </c>
      <c r="R303" s="5">
        <f t="shared" si="144"/>
        <v>0</v>
      </c>
      <c r="S303" s="5">
        <f t="shared" si="145"/>
        <v>-9.386067528610555</v>
      </c>
      <c r="T303" s="5">
        <f t="shared" si="146"/>
        <v>0.24670270895612276</v>
      </c>
      <c r="U303" s="6">
        <f t="shared" si="147"/>
        <v>2284.0664807777962</v>
      </c>
      <c r="V303" s="5">
        <f t="shared" si="148"/>
        <v>0</v>
      </c>
      <c r="W303" s="5">
        <f t="shared" si="149"/>
        <v>0.20408826426062618</v>
      </c>
      <c r="X303" s="5">
        <f t="shared" si="150"/>
        <v>7.7647555564047304</v>
      </c>
      <c r="Y303" s="5">
        <f t="shared" si="124"/>
        <v>0</v>
      </c>
      <c r="Z303" s="5">
        <f t="shared" si="124"/>
        <v>-9.1819792643499287</v>
      </c>
      <c r="AA303" s="5">
        <f t="shared" si="131"/>
        <v>-24.162541734639149</v>
      </c>
      <c r="AB303">
        <f t="shared" si="125"/>
        <v>0</v>
      </c>
    </row>
    <row r="304" spans="1:28" x14ac:dyDescent="0.2">
      <c r="A304">
        <f t="shared" si="132"/>
        <v>2.719999999999986</v>
      </c>
      <c r="B304" s="5">
        <f t="shared" si="135"/>
        <v>0</v>
      </c>
      <c r="C304" s="5">
        <f t="shared" si="136"/>
        <v>252.41606240040173</v>
      </c>
      <c r="D304" s="5">
        <f t="shared" si="137"/>
        <v>91.956520955625948</v>
      </c>
      <c r="E304" s="2">
        <f t="shared" si="133"/>
        <v>252.41606240040173</v>
      </c>
      <c r="F304" s="2">
        <f t="shared" si="134"/>
        <v>0</v>
      </c>
      <c r="G304" s="3">
        <f t="shared" si="138"/>
        <v>0</v>
      </c>
      <c r="H304" s="3">
        <f t="shared" si="139"/>
        <v>68.568546184089698</v>
      </c>
      <c r="I304" s="3">
        <f t="shared" si="140"/>
        <v>-2.0462894294842164</v>
      </c>
      <c r="J304" s="2">
        <f t="shared" si="126"/>
        <v>68.599073071207471</v>
      </c>
      <c r="K304" s="2">
        <f t="shared" si="141"/>
        <v>68.599073071207471</v>
      </c>
      <c r="L304" s="2">
        <f t="shared" si="127"/>
        <v>46.761467669534746</v>
      </c>
      <c r="M304" s="5">
        <f t="shared" si="128"/>
        <v>0.37076970601258108</v>
      </c>
      <c r="N304" s="4">
        <f t="shared" si="129"/>
        <v>0.44269980121861757</v>
      </c>
      <c r="O304" s="4">
        <f t="shared" si="130"/>
        <v>0.30685608288173932</v>
      </c>
      <c r="P304" s="4">
        <f t="shared" si="142"/>
        <v>0</v>
      </c>
      <c r="Q304" s="4">
        <f t="shared" si="143"/>
        <v>0</v>
      </c>
      <c r="R304" s="5">
        <f t="shared" si="144"/>
        <v>0</v>
      </c>
      <c r="S304" s="5">
        <f t="shared" si="145"/>
        <v>-9.3617316238095114</v>
      </c>
      <c r="T304" s="5">
        <f t="shared" si="146"/>
        <v>0.27938192552658442</v>
      </c>
      <c r="U304" s="6">
        <f t="shared" si="147"/>
        <v>2283.3052521626882</v>
      </c>
      <c r="V304" s="5">
        <f t="shared" si="148"/>
        <v>0</v>
      </c>
      <c r="W304" s="5">
        <f t="shared" si="149"/>
        <v>0.23122181209738987</v>
      </c>
      <c r="X304" s="5">
        <f t="shared" si="150"/>
        <v>7.747947711172535</v>
      </c>
      <c r="Y304" s="5">
        <f t="shared" ref="Y304:Z367" si="151">R304+V304</f>
        <v>0</v>
      </c>
      <c r="Z304" s="5">
        <f t="shared" si="151"/>
        <v>-9.1305098117121215</v>
      </c>
      <c r="AA304" s="5">
        <f t="shared" si="131"/>
        <v>-24.146670363300878</v>
      </c>
      <c r="AB304">
        <f t="shared" si="125"/>
        <v>0</v>
      </c>
    </row>
    <row r="305" spans="1:28" x14ac:dyDescent="0.2">
      <c r="A305">
        <f t="shared" si="132"/>
        <v>2.7299999999999858</v>
      </c>
      <c r="B305" s="5">
        <f t="shared" si="135"/>
        <v>0</v>
      </c>
      <c r="C305" s="5">
        <f t="shared" si="136"/>
        <v>253.10129133675204</v>
      </c>
      <c r="D305" s="5">
        <f t="shared" si="137"/>
        <v>91.934850727812943</v>
      </c>
      <c r="E305" s="2">
        <f t="shared" si="133"/>
        <v>253.10129133675204</v>
      </c>
      <c r="F305" s="2">
        <f t="shared" si="134"/>
        <v>0</v>
      </c>
      <c r="G305" s="3">
        <f t="shared" si="138"/>
        <v>0</v>
      </c>
      <c r="H305" s="3">
        <f t="shared" si="139"/>
        <v>68.47724108597258</v>
      </c>
      <c r="I305" s="3">
        <f t="shared" si="140"/>
        <v>-2.2877561331172251</v>
      </c>
      <c r="J305" s="2">
        <f t="shared" si="126"/>
        <v>68.515446250250946</v>
      </c>
      <c r="K305" s="2">
        <f t="shared" si="141"/>
        <v>68.515446250250946</v>
      </c>
      <c r="L305" s="2">
        <f t="shared" si="127"/>
        <v>46.704462338276038</v>
      </c>
      <c r="M305" s="5">
        <f t="shared" si="128"/>
        <v>0.37076242977189339</v>
      </c>
      <c r="N305" s="4">
        <f t="shared" si="129"/>
        <v>0.44319404723599104</v>
      </c>
      <c r="O305" s="4">
        <f t="shared" si="130"/>
        <v>0.30697960215301096</v>
      </c>
      <c r="P305" s="4">
        <f t="shared" si="142"/>
        <v>0</v>
      </c>
      <c r="Q305" s="4">
        <f t="shared" si="143"/>
        <v>0</v>
      </c>
      <c r="R305" s="5">
        <f t="shared" si="144"/>
        <v>0</v>
      </c>
      <c r="S305" s="5">
        <f t="shared" si="145"/>
        <v>-9.3376850203658623</v>
      </c>
      <c r="T305" s="5">
        <f t="shared" si="146"/>
        <v>0.31196271689215116</v>
      </c>
      <c r="U305" s="6">
        <f t="shared" si="147"/>
        <v>2282.5442772481656</v>
      </c>
      <c r="V305" s="5">
        <f t="shared" si="148"/>
        <v>0</v>
      </c>
      <c r="W305" s="5">
        <f t="shared" si="149"/>
        <v>0.2582952937735461</v>
      </c>
      <c r="X305" s="5">
        <f t="shared" si="150"/>
        <v>7.7313087907682707</v>
      </c>
      <c r="Y305" s="5">
        <f t="shared" si="151"/>
        <v>0</v>
      </c>
      <c r="Z305" s="5">
        <f t="shared" si="151"/>
        <v>-9.079389726592316</v>
      </c>
      <c r="AA305" s="5">
        <f t="shared" si="131"/>
        <v>-24.130728492339578</v>
      </c>
      <c r="AB305">
        <f t="shared" si="125"/>
        <v>0</v>
      </c>
    </row>
    <row r="306" spans="1:28" x14ac:dyDescent="0.2">
      <c r="A306">
        <f t="shared" si="132"/>
        <v>2.7399999999999856</v>
      </c>
      <c r="B306" s="5">
        <f t="shared" si="135"/>
        <v>0</v>
      </c>
      <c r="C306" s="5">
        <f t="shared" si="136"/>
        <v>253.78560977812543</v>
      </c>
      <c r="D306" s="5">
        <f t="shared" si="137"/>
        <v>91.910766630057154</v>
      </c>
      <c r="E306" s="2">
        <f t="shared" si="133"/>
        <v>253.78560977812543</v>
      </c>
      <c r="F306" s="2">
        <f t="shared" si="134"/>
        <v>0</v>
      </c>
      <c r="G306" s="3">
        <f t="shared" si="138"/>
        <v>0</v>
      </c>
      <c r="H306" s="3">
        <f t="shared" si="139"/>
        <v>68.386447188706654</v>
      </c>
      <c r="I306" s="3">
        <f t="shared" si="140"/>
        <v>-2.5290634180406211</v>
      </c>
      <c r="J306" s="2">
        <f t="shared" si="126"/>
        <v>68.433196044509245</v>
      </c>
      <c r="K306" s="2">
        <f t="shared" si="141"/>
        <v>68.433196044509245</v>
      </c>
      <c r="L306" s="2">
        <f t="shared" si="127"/>
        <v>46.648395395030157</v>
      </c>
      <c r="M306" s="5">
        <f t="shared" si="128"/>
        <v>0.37075512091748625</v>
      </c>
      <c r="N306" s="4">
        <f t="shared" si="129"/>
        <v>0.44368036904552022</v>
      </c>
      <c r="O306" s="4">
        <f t="shared" si="130"/>
        <v>0.30710096921879693</v>
      </c>
      <c r="P306" s="4">
        <f t="shared" si="142"/>
        <v>0</v>
      </c>
      <c r="Q306" s="4">
        <f t="shared" si="143"/>
        <v>0</v>
      </c>
      <c r="R306" s="5">
        <f t="shared" si="144"/>
        <v>0</v>
      </c>
      <c r="S306" s="5">
        <f t="shared" si="145"/>
        <v>-9.3139259093308535</v>
      </c>
      <c r="T306" s="5">
        <f t="shared" si="146"/>
        <v>0.34444703978596725</v>
      </c>
      <c r="U306" s="6">
        <f t="shared" si="147"/>
        <v>2281.7835559496766</v>
      </c>
      <c r="V306" s="5">
        <f t="shared" si="148"/>
        <v>0</v>
      </c>
      <c r="W306" s="5">
        <f t="shared" si="149"/>
        <v>0.2853096661242287</v>
      </c>
      <c r="X306" s="5">
        <f t="shared" si="150"/>
        <v>7.7148379418450439</v>
      </c>
      <c r="Y306" s="5">
        <f t="shared" si="151"/>
        <v>0</v>
      </c>
      <c r="Z306" s="5">
        <f t="shared" si="151"/>
        <v>-9.0286162432066241</v>
      </c>
      <c r="AA306" s="5">
        <f t="shared" si="131"/>
        <v>-24.11471501836899</v>
      </c>
      <c r="AB306">
        <f t="shared" si="125"/>
        <v>0</v>
      </c>
    </row>
    <row r="307" spans="1:28" x14ac:dyDescent="0.2">
      <c r="A307">
        <f t="shared" si="132"/>
        <v>2.7499999999999853</v>
      </c>
      <c r="B307" s="5">
        <f t="shared" si="135"/>
        <v>0</v>
      </c>
      <c r="C307" s="5">
        <f t="shared" si="136"/>
        <v>254.46902281920035</v>
      </c>
      <c r="D307" s="5">
        <f t="shared" si="137"/>
        <v>91.884270260125831</v>
      </c>
      <c r="E307" s="2">
        <f t="shared" si="133"/>
        <v>254.46902281920035</v>
      </c>
      <c r="F307" s="2">
        <f t="shared" si="134"/>
        <v>0</v>
      </c>
      <c r="G307" s="3">
        <f t="shared" si="138"/>
        <v>0</v>
      </c>
      <c r="H307" s="3">
        <f t="shared" si="139"/>
        <v>68.296161026274589</v>
      </c>
      <c r="I307" s="3">
        <f t="shared" si="140"/>
        <v>-2.7702105682243108</v>
      </c>
      <c r="J307" s="2">
        <f t="shared" si="126"/>
        <v>68.352320205821329</v>
      </c>
      <c r="K307" s="2">
        <f t="shared" si="141"/>
        <v>68.352320205821329</v>
      </c>
      <c r="L307" s="2">
        <f t="shared" si="127"/>
        <v>46.593265307308336</v>
      </c>
      <c r="M307" s="5">
        <f t="shared" si="128"/>
        <v>0.3707477789016192</v>
      </c>
      <c r="N307" s="4">
        <f t="shared" si="129"/>
        <v>0.44415871978805921</v>
      </c>
      <c r="O307" s="4">
        <f t="shared" si="130"/>
        <v>0.30722018109038379</v>
      </c>
      <c r="P307" s="4">
        <f t="shared" si="142"/>
        <v>0</v>
      </c>
      <c r="Q307" s="4">
        <f t="shared" si="143"/>
        <v>0</v>
      </c>
      <c r="R307" s="5">
        <f t="shared" si="144"/>
        <v>0</v>
      </c>
      <c r="S307" s="5">
        <f t="shared" si="145"/>
        <v>-9.2904524918704183</v>
      </c>
      <c r="T307" s="5">
        <f t="shared" si="146"/>
        <v>0.37683684250808891</v>
      </c>
      <c r="U307" s="6">
        <f t="shared" si="147"/>
        <v>2281.0230881826956</v>
      </c>
      <c r="V307" s="5">
        <f t="shared" si="148"/>
        <v>0</v>
      </c>
      <c r="W307" s="5">
        <f t="shared" si="149"/>
        <v>0.31226588420799273</v>
      </c>
      <c r="X307" s="5">
        <f t="shared" si="150"/>
        <v>7.6985343119787792</v>
      </c>
      <c r="Y307" s="5">
        <f t="shared" si="151"/>
        <v>0</v>
      </c>
      <c r="Z307" s="5">
        <f t="shared" si="151"/>
        <v>-8.9781866076624262</v>
      </c>
      <c r="AA307" s="5">
        <f t="shared" si="131"/>
        <v>-24.098628845513133</v>
      </c>
      <c r="AB307">
        <f t="shared" si="125"/>
        <v>0</v>
      </c>
    </row>
    <row r="308" spans="1:28" x14ac:dyDescent="0.2">
      <c r="A308">
        <f t="shared" si="132"/>
        <v>2.7599999999999851</v>
      </c>
      <c r="B308" s="5">
        <f t="shared" si="135"/>
        <v>0</v>
      </c>
      <c r="C308" s="5">
        <f t="shared" si="136"/>
        <v>255.15153552013271</v>
      </c>
      <c r="D308" s="5">
        <f t="shared" si="137"/>
        <v>91.855363223001319</v>
      </c>
      <c r="E308" s="2">
        <f t="shared" si="133"/>
        <v>255.15153552013271</v>
      </c>
      <c r="F308" s="2">
        <f t="shared" si="134"/>
        <v>0</v>
      </c>
      <c r="G308" s="3">
        <f t="shared" si="138"/>
        <v>0</v>
      </c>
      <c r="H308" s="3">
        <f t="shared" si="139"/>
        <v>68.206379160197969</v>
      </c>
      <c r="I308" s="3">
        <f t="shared" si="140"/>
        <v>-3.011196856679442</v>
      </c>
      <c r="J308" s="2">
        <f t="shared" si="126"/>
        <v>68.272816440032443</v>
      </c>
      <c r="K308" s="2">
        <f t="shared" si="141"/>
        <v>68.272816440032443</v>
      </c>
      <c r="L308" s="2">
        <f t="shared" si="127"/>
        <v>46.539070511269557</v>
      </c>
      <c r="M308" s="5">
        <f t="shared" si="128"/>
        <v>0.37074040318027907</v>
      </c>
      <c r="N308" s="4">
        <f t="shared" si="129"/>
        <v>0.44462905373006933</v>
      </c>
      <c r="O308" s="4">
        <f t="shared" si="130"/>
        <v>0.3073372349513564</v>
      </c>
      <c r="P308" s="4">
        <f t="shared" si="142"/>
        <v>0</v>
      </c>
      <c r="Q308" s="4">
        <f t="shared" si="143"/>
        <v>0</v>
      </c>
      <c r="R308" s="5">
        <f t="shared" si="144"/>
        <v>0</v>
      </c>
      <c r="S308" s="5">
        <f t="shared" si="145"/>
        <v>-9.2672629790708996</v>
      </c>
      <c r="T308" s="5">
        <f t="shared" si="146"/>
        <v>0.4091340648219664</v>
      </c>
      <c r="U308" s="6">
        <f t="shared" si="147"/>
        <v>2280.2628738627272</v>
      </c>
      <c r="V308" s="5">
        <f t="shared" si="148"/>
        <v>0</v>
      </c>
      <c r="W308" s="5">
        <f t="shared" si="149"/>
        <v>0.33916490117654602</v>
      </c>
      <c r="X308" s="5">
        <f t="shared" si="150"/>
        <v>7.6823970495865925</v>
      </c>
      <c r="Y308" s="5">
        <f t="shared" si="151"/>
        <v>0</v>
      </c>
      <c r="Z308" s="5">
        <f t="shared" si="151"/>
        <v>-8.9280980778943544</v>
      </c>
      <c r="AA308" s="5">
        <f t="shared" si="131"/>
        <v>-24.082468885591439</v>
      </c>
      <c r="AB308">
        <f t="shared" si="125"/>
        <v>0</v>
      </c>
    </row>
    <row r="309" spans="1:28" x14ac:dyDescent="0.2">
      <c r="A309">
        <f t="shared" si="132"/>
        <v>2.7699999999999849</v>
      </c>
      <c r="B309" s="5">
        <f t="shared" si="135"/>
        <v>0</v>
      </c>
      <c r="C309" s="5">
        <f t="shared" si="136"/>
        <v>255.8331529068308</v>
      </c>
      <c r="D309" s="5">
        <f t="shared" si="137"/>
        <v>91.824047130990238</v>
      </c>
      <c r="E309" s="2">
        <f t="shared" si="133"/>
        <v>255.8331529068308</v>
      </c>
      <c r="F309" s="2">
        <f t="shared" si="134"/>
        <v>0</v>
      </c>
      <c r="G309" s="3">
        <f t="shared" si="138"/>
        <v>0</v>
      </c>
      <c r="H309" s="3">
        <f t="shared" si="139"/>
        <v>68.117098179419031</v>
      </c>
      <c r="I309" s="3">
        <f t="shared" si="140"/>
        <v>-3.2520215455353565</v>
      </c>
      <c r="J309" s="2">
        <f t="shared" si="126"/>
        <v>68.194682406454817</v>
      </c>
      <c r="K309" s="2">
        <f t="shared" si="141"/>
        <v>68.194682406454817</v>
      </c>
      <c r="L309" s="2">
        <f t="shared" si="127"/>
        <v>46.485809411352975</v>
      </c>
      <c r="M309" s="5">
        <f t="shared" si="128"/>
        <v>0.37073299321324144</v>
      </c>
      <c r="N309" s="4">
        <f t="shared" si="129"/>
        <v>0.44509132628233489</v>
      </c>
      <c r="O309" s="4">
        <f t="shared" si="130"/>
        <v>0.30745212815894551</v>
      </c>
      <c r="P309" s="4">
        <f t="shared" si="142"/>
        <v>0</v>
      </c>
      <c r="Q309" s="4">
        <f t="shared" si="143"/>
        <v>0</v>
      </c>
      <c r="R309" s="5">
        <f t="shared" si="144"/>
        <v>0</v>
      </c>
      <c r="S309" s="5">
        <f t="shared" si="145"/>
        <v>-9.2443555917487803</v>
      </c>
      <c r="T309" s="5">
        <f t="shared" si="146"/>
        <v>0.4413406378494335</v>
      </c>
      <c r="U309" s="6">
        <f t="shared" si="147"/>
        <v>2279.5029129053023</v>
      </c>
      <c r="V309" s="5">
        <f t="shared" si="148"/>
        <v>0</v>
      </c>
      <c r="W309" s="5">
        <f t="shared" si="149"/>
        <v>0.36600766814348995</v>
      </c>
      <c r="X309" s="5">
        <f t="shared" si="150"/>
        <v>7.6664253038477499</v>
      </c>
      <c r="Y309" s="5">
        <f t="shared" si="151"/>
        <v>0</v>
      </c>
      <c r="Z309" s="5">
        <f t="shared" si="151"/>
        <v>-8.8783479236052898</v>
      </c>
      <c r="AA309" s="5">
        <f t="shared" si="131"/>
        <v>-24.066234058302818</v>
      </c>
      <c r="AB309">
        <f t="shared" si="125"/>
        <v>0</v>
      </c>
    </row>
    <row r="310" spans="1:28" x14ac:dyDescent="0.2">
      <c r="A310">
        <f t="shared" si="132"/>
        <v>2.7799999999999847</v>
      </c>
      <c r="B310" s="5">
        <f t="shared" si="135"/>
        <v>0</v>
      </c>
      <c r="C310" s="5">
        <f t="shared" si="136"/>
        <v>256.51387997122879</v>
      </c>
      <c r="D310" s="5">
        <f t="shared" si="137"/>
        <v>91.790323603831979</v>
      </c>
      <c r="E310" s="2">
        <f t="shared" si="133"/>
        <v>256.51387997122879</v>
      </c>
      <c r="F310" s="2">
        <f t="shared" si="134"/>
        <v>0</v>
      </c>
      <c r="G310" s="3">
        <f t="shared" si="138"/>
        <v>0</v>
      </c>
      <c r="H310" s="3">
        <f t="shared" si="139"/>
        <v>68.028314700182975</v>
      </c>
      <c r="I310" s="3">
        <f t="shared" si="140"/>
        <v>-3.4926838861183849</v>
      </c>
      <c r="J310" s="2">
        <f t="shared" si="126"/>
        <v>68.117915717346207</v>
      </c>
      <c r="K310" s="2">
        <f t="shared" si="141"/>
        <v>68.117915717346207</v>
      </c>
      <c r="L310" s="2">
        <f t="shared" si="127"/>
        <v>46.433480379922429</v>
      </c>
      <c r="M310" s="5">
        <f t="shared" si="128"/>
        <v>0.37072554846413097</v>
      </c>
      <c r="N310" s="4">
        <f t="shared" si="129"/>
        <v>0.44554549401825772</v>
      </c>
      <c r="O310" s="4">
        <f t="shared" si="130"/>
        <v>0.3075648582453252</v>
      </c>
      <c r="P310" s="4">
        <f t="shared" si="142"/>
        <v>0</v>
      </c>
      <c r="Q310" s="4">
        <f t="shared" si="143"/>
        <v>0</v>
      </c>
      <c r="R310" s="5">
        <f t="shared" si="144"/>
        <v>0</v>
      </c>
      <c r="S310" s="5">
        <f t="shared" si="145"/>
        <v>-9.2217285602644239</v>
      </c>
      <c r="T310" s="5">
        <f t="shared" si="146"/>
        <v>0.47345848396427515</v>
      </c>
      <c r="U310" s="6">
        <f t="shared" si="147"/>
        <v>2278.7432052259815</v>
      </c>
      <c r="V310" s="5">
        <f t="shared" si="148"/>
        <v>0</v>
      </c>
      <c r="W310" s="5">
        <f t="shared" si="149"/>
        <v>0.39279513405213295</v>
      </c>
      <c r="X310" s="5">
        <f t="shared" si="150"/>
        <v>7.6506182246271965</v>
      </c>
      <c r="Y310" s="5">
        <f t="shared" si="151"/>
        <v>0</v>
      </c>
      <c r="Z310" s="5">
        <f t="shared" si="151"/>
        <v>-8.8289334262122914</v>
      </c>
      <c r="AA310" s="5">
        <f t="shared" si="131"/>
        <v>-24.049923291408525</v>
      </c>
      <c r="AB310">
        <f t="shared" si="125"/>
        <v>0</v>
      </c>
    </row>
    <row r="311" spans="1:28" x14ac:dyDescent="0.2">
      <c r="A311">
        <f t="shared" si="132"/>
        <v>2.7899999999999845</v>
      </c>
      <c r="B311" s="5">
        <f t="shared" si="135"/>
        <v>0</v>
      </c>
      <c r="C311" s="5">
        <f t="shared" si="136"/>
        <v>257.19372167155933</v>
      </c>
      <c r="D311" s="5">
        <f t="shared" si="137"/>
        <v>91.754194268806231</v>
      </c>
      <c r="E311" s="2">
        <f t="shared" si="133"/>
        <v>257.19372167155933</v>
      </c>
      <c r="F311" s="2">
        <f t="shared" si="134"/>
        <v>0</v>
      </c>
      <c r="G311" s="3">
        <f t="shared" si="138"/>
        <v>0</v>
      </c>
      <c r="H311" s="3">
        <f t="shared" si="139"/>
        <v>67.940025365920846</v>
      </c>
      <c r="I311" s="3">
        <f t="shared" si="140"/>
        <v>-3.73318311903247</v>
      </c>
      <c r="J311" s="2">
        <f t="shared" si="126"/>
        <v>68.042513937406781</v>
      </c>
      <c r="K311" s="2">
        <f t="shared" si="141"/>
        <v>68.042513937406781</v>
      </c>
      <c r="L311" s="2">
        <f t="shared" si="127"/>
        <v>46.382081756923505</v>
      </c>
      <c r="M311" s="5">
        <f t="shared" si="128"/>
        <v>0.37071806840048227</v>
      </c>
      <c r="N311" s="4">
        <f t="shared" si="129"/>
        <v>0.44599151469171183</v>
      </c>
      <c r="O311" s="4">
        <f t="shared" si="130"/>
        <v>0.3076754229188598</v>
      </c>
      <c r="P311" s="4">
        <f t="shared" si="142"/>
        <v>0</v>
      </c>
      <c r="Q311" s="4">
        <f t="shared" si="143"/>
        <v>0</v>
      </c>
      <c r="R311" s="5">
        <f t="shared" si="144"/>
        <v>0</v>
      </c>
      <c r="S311" s="5">
        <f t="shared" si="145"/>
        <v>-9.1993801243398359</v>
      </c>
      <c r="T311" s="5">
        <f t="shared" si="146"/>
        <v>0.50548951668444553</v>
      </c>
      <c r="U311" s="6">
        <f t="shared" si="147"/>
        <v>2277.9837507403522</v>
      </c>
      <c r="V311" s="5">
        <f t="shared" si="148"/>
        <v>0</v>
      </c>
      <c r="W311" s="5">
        <f t="shared" si="149"/>
        <v>0.4195282455424405</v>
      </c>
      <c r="X311" s="5">
        <f t="shared" si="150"/>
        <v>7.6349749624017216</v>
      </c>
      <c r="Y311" s="5">
        <f t="shared" si="151"/>
        <v>0</v>
      </c>
      <c r="Z311" s="5">
        <f t="shared" si="151"/>
        <v>-8.7798518787973947</v>
      </c>
      <c r="AA311" s="5">
        <f t="shared" si="131"/>
        <v>-24.03353552091383</v>
      </c>
      <c r="AB311">
        <f t="shared" si="125"/>
        <v>0</v>
      </c>
    </row>
    <row r="312" spans="1:28" x14ac:dyDescent="0.2">
      <c r="A312">
        <f t="shared" si="132"/>
        <v>2.7999999999999843</v>
      </c>
      <c r="B312" s="5">
        <f t="shared" si="135"/>
        <v>0</v>
      </c>
      <c r="C312" s="5">
        <f t="shared" si="136"/>
        <v>257.87268293262457</v>
      </c>
      <c r="D312" s="5">
        <f t="shared" si="137"/>
        <v>91.715660760839853</v>
      </c>
      <c r="E312" s="2">
        <f t="shared" si="133"/>
        <v>257.87268293262457</v>
      </c>
      <c r="F312" s="2">
        <f t="shared" si="134"/>
        <v>0</v>
      </c>
      <c r="G312" s="3">
        <f t="shared" si="138"/>
        <v>0</v>
      </c>
      <c r="H312" s="3">
        <f t="shared" si="139"/>
        <v>67.852226847132869</v>
      </c>
      <c r="I312" s="3">
        <f t="shared" si="140"/>
        <v>-3.9735184742416085</v>
      </c>
      <c r="J312" s="2">
        <f t="shared" si="126"/>
        <v>67.968474583294253</v>
      </c>
      <c r="K312" s="2">
        <f t="shared" si="141"/>
        <v>67.968474583294253</v>
      </c>
      <c r="L312" s="2">
        <f t="shared" si="127"/>
        <v>46.331611849552999</v>
      </c>
      <c r="M312" s="5">
        <f t="shared" si="128"/>
        <v>0.37071055249379969</v>
      </c>
      <c r="N312" s="4">
        <f t="shared" si="129"/>
        <v>0.44642934725444733</v>
      </c>
      <c r="O312" s="4">
        <f t="shared" si="130"/>
        <v>0.30778382006529914</v>
      </c>
      <c r="P312" s="4">
        <f t="shared" si="142"/>
        <v>0</v>
      </c>
      <c r="Q312" s="4">
        <f t="shared" si="143"/>
        <v>0</v>
      </c>
      <c r="R312" s="5">
        <f t="shared" si="144"/>
        <v>0</v>
      </c>
      <c r="S312" s="5">
        <f t="shared" si="145"/>
        <v>-9.1773085328804047</v>
      </c>
      <c r="T312" s="5">
        <f t="shared" si="146"/>
        <v>0.53743564056300885</v>
      </c>
      <c r="U312" s="6">
        <f t="shared" si="147"/>
        <v>2277.2245493640316</v>
      </c>
      <c r="V312" s="5">
        <f t="shared" si="148"/>
        <v>0</v>
      </c>
      <c r="W312" s="5">
        <f t="shared" si="149"/>
        <v>0.44620794681718851</v>
      </c>
      <c r="X312" s="5">
        <f t="shared" si="150"/>
        <v>7.6194946681887084</v>
      </c>
      <c r="Y312" s="5">
        <f t="shared" si="151"/>
        <v>0</v>
      </c>
      <c r="Z312" s="5">
        <f t="shared" si="151"/>
        <v>-8.7311005860632154</v>
      </c>
      <c r="AA312" s="5">
        <f t="shared" si="131"/>
        <v>-24.017069691248281</v>
      </c>
      <c r="AB312">
        <f t="shared" si="125"/>
        <v>0</v>
      </c>
    </row>
    <row r="313" spans="1:28" x14ac:dyDescent="0.2">
      <c r="A313">
        <f t="shared" si="132"/>
        <v>2.8099999999999841</v>
      </c>
      <c r="B313" s="5">
        <f t="shared" si="135"/>
        <v>0</v>
      </c>
      <c r="C313" s="5">
        <f t="shared" si="136"/>
        <v>258.55076864606662</v>
      </c>
      <c r="D313" s="5">
        <f t="shared" si="137"/>
        <v>91.674724722612879</v>
      </c>
      <c r="E313" s="2">
        <f t="shared" si="133"/>
        <v>258.55076864606662</v>
      </c>
      <c r="F313" s="2">
        <f t="shared" si="134"/>
        <v>0</v>
      </c>
      <c r="G313" s="3">
        <f t="shared" si="138"/>
        <v>0</v>
      </c>
      <c r="H313" s="3">
        <f t="shared" si="139"/>
        <v>67.764915841272241</v>
      </c>
      <c r="I313" s="3">
        <f t="shared" si="140"/>
        <v>-4.2136891711540914</v>
      </c>
      <c r="J313" s="2">
        <f t="shared" si="126"/>
        <v>67.89579512315774</v>
      </c>
      <c r="K313" s="2">
        <f t="shared" si="141"/>
        <v>67.89579512315774</v>
      </c>
      <c r="L313" s="2">
        <f t="shared" si="127"/>
        <v>46.282068931941197</v>
      </c>
      <c r="M313" s="5">
        <f t="shared" si="128"/>
        <v>0.37070300021961733</v>
      </c>
      <c r="N313" s="4">
        <f t="shared" si="129"/>
        <v>0.44685895187302638</v>
      </c>
      <c r="O313" s="4">
        <f t="shared" si="130"/>
        <v>0.30789004774892159</v>
      </c>
      <c r="P313" s="4">
        <f t="shared" si="142"/>
        <v>0</v>
      </c>
      <c r="Q313" s="4">
        <f t="shared" si="143"/>
        <v>0</v>
      </c>
      <c r="R313" s="5">
        <f t="shared" si="144"/>
        <v>0</v>
      </c>
      <c r="S313" s="5">
        <f t="shared" si="145"/>
        <v>-9.1555120438006465</v>
      </c>
      <c r="T313" s="5">
        <f t="shared" si="146"/>
        <v>0.56929875107787575</v>
      </c>
      <c r="U313" s="6">
        <f t="shared" si="147"/>
        <v>2276.4656010126628</v>
      </c>
      <c r="V313" s="5">
        <f t="shared" si="148"/>
        <v>0</v>
      </c>
      <c r="W313" s="5">
        <f t="shared" si="149"/>
        <v>0.47283517950738413</v>
      </c>
      <c r="X313" s="5">
        <f t="shared" si="150"/>
        <v>7.6041764934775262</v>
      </c>
      <c r="Y313" s="5">
        <f t="shared" si="151"/>
        <v>0</v>
      </c>
      <c r="Z313" s="5">
        <f t="shared" si="151"/>
        <v>-8.6826768642932617</v>
      </c>
      <c r="AA313" s="5">
        <f t="shared" si="131"/>
        <v>-24.000524755444598</v>
      </c>
      <c r="AB313">
        <f t="shared" si="125"/>
        <v>0</v>
      </c>
    </row>
    <row r="314" spans="1:28" x14ac:dyDescent="0.2">
      <c r="A314">
        <f t="shared" si="132"/>
        <v>2.8199999999999839</v>
      </c>
      <c r="B314" s="5">
        <f t="shared" si="135"/>
        <v>0</v>
      </c>
      <c r="C314" s="5">
        <f t="shared" si="136"/>
        <v>259.22798367063615</v>
      </c>
      <c r="D314" s="5">
        <f t="shared" si="137"/>
        <v>91.631387804663575</v>
      </c>
      <c r="E314" s="2">
        <f t="shared" si="133"/>
        <v>259.22798367063615</v>
      </c>
      <c r="F314" s="2">
        <f t="shared" si="134"/>
        <v>0</v>
      </c>
      <c r="G314" s="3">
        <f t="shared" si="138"/>
        <v>0</v>
      </c>
      <c r="H314" s="3">
        <f t="shared" si="139"/>
        <v>67.678089072629305</v>
      </c>
      <c r="I314" s="3">
        <f t="shared" si="140"/>
        <v>-4.4536944187085377</v>
      </c>
      <c r="J314" s="2">
        <f t="shared" si="126"/>
        <v>67.824472976190407</v>
      </c>
      <c r="K314" s="2">
        <f t="shared" si="141"/>
        <v>67.824472976190407</v>
      </c>
      <c r="L314" s="2">
        <f t="shared" si="127"/>
        <v>46.233451244846897</v>
      </c>
      <c r="M314" s="5">
        <f t="shared" si="128"/>
        <v>0.37069541105755799</v>
      </c>
      <c r="N314" s="4">
        <f t="shared" si="129"/>
        <v>0.44728028994527924</v>
      </c>
      <c r="O314" s="4">
        <f t="shared" si="130"/>
        <v>0.30799410421362405</v>
      </c>
      <c r="P314" s="4">
        <f t="shared" si="142"/>
        <v>0</v>
      </c>
      <c r="Q314" s="4">
        <f t="shared" si="143"/>
        <v>0</v>
      </c>
      <c r="R314" s="5">
        <f t="shared" si="144"/>
        <v>0</v>
      </c>
      <c r="S314" s="5">
        <f t="shared" si="145"/>
        <v>-9.1339889238538774</v>
      </c>
      <c r="T314" s="5">
        <f t="shared" si="146"/>
        <v>0.60108073452040789</v>
      </c>
      <c r="U314" s="6">
        <f t="shared" si="147"/>
        <v>2275.7069056019186</v>
      </c>
      <c r="V314" s="5">
        <f t="shared" si="148"/>
        <v>0</v>
      </c>
      <c r="W314" s="5">
        <f t="shared" si="149"/>
        <v>0.49941088253702465</v>
      </c>
      <c r="X314" s="5">
        <f t="shared" si="150"/>
        <v>7.5890195901635513</v>
      </c>
      <c r="Y314" s="5">
        <f t="shared" si="151"/>
        <v>0</v>
      </c>
      <c r="Z314" s="5">
        <f t="shared" si="151"/>
        <v>-8.6345780413168534</v>
      </c>
      <c r="AA314" s="5">
        <f t="shared" si="131"/>
        <v>-23.983899675316039</v>
      </c>
      <c r="AB314">
        <f t="shared" si="125"/>
        <v>0</v>
      </c>
    </row>
    <row r="315" spans="1:28" x14ac:dyDescent="0.2">
      <c r="A315">
        <f t="shared" si="132"/>
        <v>2.8299999999999836</v>
      </c>
      <c r="B315" s="5">
        <f t="shared" si="135"/>
        <v>0</v>
      </c>
      <c r="C315" s="5">
        <f t="shared" si="136"/>
        <v>259.9043328324604</v>
      </c>
      <c r="D315" s="5">
        <f t="shared" si="137"/>
        <v>91.585651665492719</v>
      </c>
      <c r="E315" s="2">
        <f t="shared" si="133"/>
        <v>259.9043328324604</v>
      </c>
      <c r="F315" s="2">
        <f t="shared" si="134"/>
        <v>0</v>
      </c>
      <c r="G315" s="3">
        <f t="shared" si="138"/>
        <v>0</v>
      </c>
      <c r="H315" s="3">
        <f t="shared" si="139"/>
        <v>67.591743292216137</v>
      </c>
      <c r="I315" s="3">
        <f t="shared" si="140"/>
        <v>-4.6935334154616983</v>
      </c>
      <c r="J315" s="2">
        <f t="shared" si="126"/>
        <v>67.754505512201177</v>
      </c>
      <c r="K315" s="2">
        <f t="shared" si="141"/>
        <v>67.754505512201177</v>
      </c>
      <c r="L315" s="2">
        <f t="shared" si="127"/>
        <v>46.185756995365487</v>
      </c>
      <c r="M315" s="5">
        <f t="shared" si="128"/>
        <v>0.37068778449139228</v>
      </c>
      <c r="N315" s="4">
        <f t="shared" si="129"/>
        <v>0.44769332411626639</v>
      </c>
      <c r="O315" s="4">
        <f t="shared" si="130"/>
        <v>0.30809598788395737</v>
      </c>
      <c r="P315" s="4">
        <f t="shared" si="142"/>
        <v>0</v>
      </c>
      <c r="Q315" s="4">
        <f t="shared" si="143"/>
        <v>0</v>
      </c>
      <c r="R315" s="5">
        <f t="shared" si="144"/>
        <v>0</v>
      </c>
      <c r="S315" s="5">
        <f t="shared" si="145"/>
        <v>-9.1127374484658841</v>
      </c>
      <c r="T315" s="5">
        <f t="shared" si="146"/>
        <v>0.63278346788296713</v>
      </c>
      <c r="U315" s="6">
        <f t="shared" si="147"/>
        <v>2274.9484630474994</v>
      </c>
      <c r="V315" s="5">
        <f t="shared" si="148"/>
        <v>0</v>
      </c>
      <c r="W315" s="5">
        <f t="shared" si="149"/>
        <v>0.52593599198725771</v>
      </c>
      <c r="X315" s="5">
        <f t="shared" si="150"/>
        <v>7.5740231104848439</v>
      </c>
      <c r="Y315" s="5">
        <f t="shared" si="151"/>
        <v>0</v>
      </c>
      <c r="Z315" s="5">
        <f t="shared" si="151"/>
        <v>-8.5868014564786268</v>
      </c>
      <c r="AA315" s="5">
        <f t="shared" si="131"/>
        <v>-23.967193421632189</v>
      </c>
      <c r="AB315">
        <f t="shared" si="125"/>
        <v>0</v>
      </c>
    </row>
    <row r="316" spans="1:28" x14ac:dyDescent="0.2">
      <c r="A316">
        <f t="shared" si="132"/>
        <v>2.8399999999999834</v>
      </c>
      <c r="B316" s="5">
        <f t="shared" si="135"/>
        <v>0</v>
      </c>
      <c r="C316" s="5">
        <f t="shared" si="136"/>
        <v>260.57982092530978</v>
      </c>
      <c r="D316" s="5">
        <f t="shared" si="137"/>
        <v>91.537517971667029</v>
      </c>
      <c r="E316" s="2">
        <f t="shared" si="133"/>
        <v>260.57982092530978</v>
      </c>
      <c r="F316" s="2">
        <f t="shared" si="134"/>
        <v>0</v>
      </c>
      <c r="G316" s="3">
        <f t="shared" si="138"/>
        <v>0</v>
      </c>
      <c r="H316" s="3">
        <f t="shared" si="139"/>
        <v>67.505875277651356</v>
      </c>
      <c r="I316" s="3">
        <f t="shared" si="140"/>
        <v>-4.9332053496780199</v>
      </c>
      <c r="J316" s="2">
        <f t="shared" si="126"/>
        <v>67.685890051205746</v>
      </c>
      <c r="K316" s="2">
        <f t="shared" si="141"/>
        <v>67.685890051205746</v>
      </c>
      <c r="L316" s="2">
        <f t="shared" si="127"/>
        <v>46.138984356650134</v>
      </c>
      <c r="M316" s="5">
        <f t="shared" si="128"/>
        <v>0.37068012000909689</v>
      </c>
      <c r="N316" s="4">
        <f t="shared" si="129"/>
        <v>0.44809801829373214</v>
      </c>
      <c r="O316" s="4">
        <f t="shared" si="130"/>
        <v>0.3081956973661078</v>
      </c>
      <c r="P316" s="4">
        <f t="shared" si="142"/>
        <v>0</v>
      </c>
      <c r="Q316" s="4">
        <f t="shared" si="143"/>
        <v>0</v>
      </c>
      <c r="R316" s="5">
        <f t="shared" si="144"/>
        <v>0</v>
      </c>
      <c r="S316" s="5">
        <f t="shared" si="145"/>
        <v>-9.091755901572558</v>
      </c>
      <c r="T316" s="5">
        <f t="shared" si="146"/>
        <v>0.66440881874548607</v>
      </c>
      <c r="U316" s="6">
        <f t="shared" si="147"/>
        <v>2274.1902732651342</v>
      </c>
      <c r="V316" s="5">
        <f t="shared" si="148"/>
        <v>0</v>
      </c>
      <c r="W316" s="5">
        <f t="shared" si="149"/>
        <v>0.55241144096001638</v>
      </c>
      <c r="X316" s="5">
        <f t="shared" si="150"/>
        <v>7.5591862069614519</v>
      </c>
      <c r="Y316" s="5">
        <f t="shared" si="151"/>
        <v>0</v>
      </c>
      <c r="Z316" s="5">
        <f t="shared" si="151"/>
        <v>-8.5393444606125417</v>
      </c>
      <c r="AA316" s="5">
        <f t="shared" si="131"/>
        <v>-23.950404974293061</v>
      </c>
      <c r="AB316">
        <f t="shared" si="125"/>
        <v>0</v>
      </c>
    </row>
    <row r="317" spans="1:28" x14ac:dyDescent="0.2">
      <c r="A317">
        <f t="shared" si="132"/>
        <v>2.8499999999999832</v>
      </c>
      <c r="B317" s="5">
        <f t="shared" si="135"/>
        <v>0</v>
      </c>
      <c r="C317" s="5">
        <f t="shared" si="136"/>
        <v>261.25445271086329</v>
      </c>
      <c r="D317" s="5">
        <f t="shared" si="137"/>
        <v>91.486988397921536</v>
      </c>
      <c r="E317" s="2">
        <f t="shared" si="133"/>
        <v>261.25445271086329</v>
      </c>
      <c r="F317" s="2">
        <f t="shared" si="134"/>
        <v>0</v>
      </c>
      <c r="G317" s="3">
        <f t="shared" si="138"/>
        <v>0</v>
      </c>
      <c r="H317" s="3">
        <f t="shared" si="139"/>
        <v>67.42048183304523</v>
      </c>
      <c r="I317" s="3">
        <f t="shared" si="140"/>
        <v>-5.1727093994209508</v>
      </c>
      <c r="J317" s="2">
        <f t="shared" si="126"/>
        <v>67.618623863036731</v>
      </c>
      <c r="K317" s="2">
        <f t="shared" si="141"/>
        <v>67.618623863036731</v>
      </c>
      <c r="L317" s="2">
        <f t="shared" si="127"/>
        <v>46.093131467646032</v>
      </c>
      <c r="M317" s="5">
        <f t="shared" si="128"/>
        <v>0.3706724171029121</v>
      </c>
      <c r="N317" s="4">
        <f t="shared" si="129"/>
        <v>0.44849433766304075</v>
      </c>
      <c r="O317" s="4">
        <f t="shared" si="130"/>
        <v>0.30829323144882326</v>
      </c>
      <c r="P317" s="4">
        <f t="shared" si="142"/>
        <v>0</v>
      </c>
      <c r="Q317" s="4">
        <f t="shared" si="143"/>
        <v>0</v>
      </c>
      <c r="R317" s="5">
        <f t="shared" si="144"/>
        <v>0</v>
      </c>
      <c r="S317" s="5">
        <f t="shared" si="145"/>
        <v>-9.0710425754613606</v>
      </c>
      <c r="T317" s="5">
        <f t="shared" si="146"/>
        <v>0.69595864516112804</v>
      </c>
      <c r="U317" s="6">
        <f t="shared" si="147"/>
        <v>2273.4323361705797</v>
      </c>
      <c r="V317" s="5">
        <f t="shared" si="148"/>
        <v>0</v>
      </c>
      <c r="W317" s="5">
        <f t="shared" si="149"/>
        <v>0.57883815944119643</v>
      </c>
      <c r="X317" s="5">
        <f t="shared" si="150"/>
        <v>7.5445080323373981</v>
      </c>
      <c r="Y317" s="5">
        <f t="shared" si="151"/>
        <v>0</v>
      </c>
      <c r="Z317" s="5">
        <f t="shared" si="151"/>
        <v>-8.4922044160201651</v>
      </c>
      <c r="AA317" s="5">
        <f t="shared" si="131"/>
        <v>-23.933533322501475</v>
      </c>
      <c r="AB317">
        <f t="shared" si="125"/>
        <v>0</v>
      </c>
    </row>
    <row r="318" spans="1:28" x14ac:dyDescent="0.2">
      <c r="A318">
        <f t="shared" si="132"/>
        <v>2.859999999999983</v>
      </c>
      <c r="B318" s="5">
        <f t="shared" si="135"/>
        <v>0</v>
      </c>
      <c r="C318" s="5">
        <f t="shared" si="136"/>
        <v>261.92823291897292</v>
      </c>
      <c r="D318" s="5">
        <f t="shared" si="137"/>
        <v>91.434064627261193</v>
      </c>
      <c r="E318" s="2">
        <f t="shared" si="133"/>
        <v>261.92823291897292</v>
      </c>
      <c r="F318" s="2">
        <f t="shared" si="134"/>
        <v>0</v>
      </c>
      <c r="G318" s="3">
        <f t="shared" si="138"/>
        <v>0</v>
      </c>
      <c r="H318" s="3">
        <f t="shared" si="139"/>
        <v>67.335559788885021</v>
      </c>
      <c r="I318" s="3">
        <f t="shared" si="140"/>
        <v>-5.4120447326459651</v>
      </c>
      <c r="J318" s="2">
        <f t="shared" si="126"/>
        <v>67.552704166973726</v>
      </c>
      <c r="K318" s="2">
        <f t="shared" si="141"/>
        <v>67.552704166973726</v>
      </c>
      <c r="L318" s="2">
        <f t="shared" si="127"/>
        <v>46.048196432838253</v>
      </c>
      <c r="M318" s="5">
        <f t="shared" si="128"/>
        <v>0.37066467526939961</v>
      </c>
      <c r="N318" s="4">
        <f t="shared" si="129"/>
        <v>0.44888224870157739</v>
      </c>
      <c r="O318" s="4">
        <f t="shared" si="130"/>
        <v>0.3083885891042828</v>
      </c>
      <c r="P318" s="4">
        <f t="shared" si="142"/>
        <v>0</v>
      </c>
      <c r="Q318" s="4">
        <f t="shared" si="143"/>
        <v>0</v>
      </c>
      <c r="R318" s="5">
        <f t="shared" si="144"/>
        <v>0</v>
      </c>
      <c r="S318" s="5">
        <f t="shared" si="145"/>
        <v>-9.0505957706168179</v>
      </c>
      <c r="T318" s="5">
        <f t="shared" si="146"/>
        <v>0.72743479554112234</v>
      </c>
      <c r="U318" s="6">
        <f t="shared" si="147"/>
        <v>2272.6746516796202</v>
      </c>
      <c r="V318" s="5">
        <f t="shared" si="148"/>
        <v>0</v>
      </c>
      <c r="W318" s="5">
        <f t="shared" si="149"/>
        <v>0.60521707416344406</v>
      </c>
      <c r="X318" s="5">
        <f t="shared" si="150"/>
        <v>7.5299877395253096</v>
      </c>
      <c r="Y318" s="5">
        <f t="shared" si="151"/>
        <v>0</v>
      </c>
      <c r="Z318" s="5">
        <f t="shared" si="151"/>
        <v>-8.445378696453373</v>
      </c>
      <c r="AA318" s="5">
        <f t="shared" si="131"/>
        <v>-23.916577464933567</v>
      </c>
      <c r="AB318">
        <f t="shared" si="125"/>
        <v>0</v>
      </c>
    </row>
    <row r="319" spans="1:28" x14ac:dyDescent="0.2">
      <c r="A319">
        <f t="shared" si="132"/>
        <v>2.8699999999999828</v>
      </c>
      <c r="B319" s="5">
        <f t="shared" si="135"/>
        <v>0</v>
      </c>
      <c r="C319" s="5">
        <f t="shared" si="136"/>
        <v>262.60116624792698</v>
      </c>
      <c r="D319" s="5">
        <f t="shared" si="137"/>
        <v>91.378748351061489</v>
      </c>
      <c r="E319" s="2">
        <f t="shared" si="133"/>
        <v>262.60116624792698</v>
      </c>
      <c r="F319" s="2">
        <f t="shared" si="134"/>
        <v>0</v>
      </c>
      <c r="G319" s="3">
        <f t="shared" si="138"/>
        <v>0</v>
      </c>
      <c r="H319" s="3">
        <f t="shared" si="139"/>
        <v>67.25110600192049</v>
      </c>
      <c r="I319" s="3">
        <f t="shared" si="140"/>
        <v>-5.6512105072953007</v>
      </c>
      <c r="J319" s="2">
        <f t="shared" si="126"/>
        <v>67.488128131392941</v>
      </c>
      <c r="K319" s="2">
        <f t="shared" si="141"/>
        <v>67.488128131392941</v>
      </c>
      <c r="L319" s="2">
        <f t="shared" si="127"/>
        <v>46.004177322012907</v>
      </c>
      <c r="M319" s="5">
        <f t="shared" si="128"/>
        <v>0.37065689400949869</v>
      </c>
      <c r="N319" s="4">
        <f t="shared" si="129"/>
        <v>0.4492617191926061</v>
      </c>
      <c r="O319" s="4">
        <f t="shared" si="130"/>
        <v>0.30848176948890976</v>
      </c>
      <c r="P319" s="4">
        <f t="shared" si="142"/>
        <v>0</v>
      </c>
      <c r="Q319" s="4">
        <f t="shared" si="143"/>
        <v>0</v>
      </c>
      <c r="R319" s="5">
        <f t="shared" si="144"/>
        <v>0</v>
      </c>
      <c r="S319" s="5">
        <f t="shared" si="145"/>
        <v>-9.0304137955698511</v>
      </c>
      <c r="T319" s="5">
        <f t="shared" si="146"/>
        <v>0.75883910853884595</v>
      </c>
      <c r="U319" s="6">
        <f t="shared" si="147"/>
        <v>2271.9172197080688</v>
      </c>
      <c r="V319" s="5">
        <f t="shared" si="148"/>
        <v>0</v>
      </c>
      <c r="W319" s="5">
        <f t="shared" si="149"/>
        <v>0.63154910846862922</v>
      </c>
      <c r="X319" s="5">
        <f t="shared" si="150"/>
        <v>7.5156244815537177</v>
      </c>
      <c r="Y319" s="5">
        <f t="shared" si="151"/>
        <v>0</v>
      </c>
      <c r="Z319" s="5">
        <f t="shared" si="151"/>
        <v>-8.3988646871012218</v>
      </c>
      <c r="AA319" s="5">
        <f t="shared" si="131"/>
        <v>-23.899536409907434</v>
      </c>
      <c r="AB319">
        <f t="shared" si="125"/>
        <v>0</v>
      </c>
    </row>
    <row r="320" spans="1:28" x14ac:dyDescent="0.2">
      <c r="A320">
        <f t="shared" si="132"/>
        <v>2.8799999999999826</v>
      </c>
      <c r="B320" s="5">
        <f t="shared" si="135"/>
        <v>0</v>
      </c>
      <c r="C320" s="5">
        <f t="shared" si="136"/>
        <v>263.27325736471181</v>
      </c>
      <c r="D320" s="5">
        <f t="shared" si="137"/>
        <v>91.321041269168035</v>
      </c>
      <c r="E320" s="2">
        <f t="shared" si="133"/>
        <v>263.27325736471181</v>
      </c>
      <c r="F320" s="2">
        <f t="shared" si="134"/>
        <v>0</v>
      </c>
      <c r="G320" s="3">
        <f t="shared" si="138"/>
        <v>0</v>
      </c>
      <c r="H320" s="3">
        <f t="shared" si="139"/>
        <v>67.167117355049484</v>
      </c>
      <c r="I320" s="3">
        <f t="shared" si="140"/>
        <v>-5.8902058713943752</v>
      </c>
      <c r="J320" s="2">
        <f t="shared" si="126"/>
        <v>67.424892873436576</v>
      </c>
      <c r="K320" s="2">
        <f t="shared" si="141"/>
        <v>67.424892873436576</v>
      </c>
      <c r="L320" s="2">
        <f t="shared" si="127"/>
        <v>45.961072170031748</v>
      </c>
      <c r="M320" s="5">
        <f t="shared" si="128"/>
        <v>0.37064907282858256</v>
      </c>
      <c r="N320" s="4">
        <f t="shared" si="129"/>
        <v>0.44963271823857248</v>
      </c>
      <c r="O320" s="4">
        <f t="shared" si="130"/>
        <v>0.30857277194412835</v>
      </c>
      <c r="P320" s="4">
        <f t="shared" si="142"/>
        <v>0</v>
      </c>
      <c r="Q320" s="4">
        <f t="shared" si="143"/>
        <v>0</v>
      </c>
      <c r="R320" s="5">
        <f t="shared" si="144"/>
        <v>0</v>
      </c>
      <c r="S320" s="5">
        <f t="shared" si="145"/>
        <v>-9.0104949667509722</v>
      </c>
      <c r="T320" s="5">
        <f t="shared" si="146"/>
        <v>0.79017341293322718</v>
      </c>
      <c r="U320" s="6">
        <f t="shared" si="147"/>
        <v>2271.1600401717665</v>
      </c>
      <c r="V320" s="5">
        <f t="shared" si="148"/>
        <v>0</v>
      </c>
      <c r="W320" s="5">
        <f t="shared" si="149"/>
        <v>0.65783518217007031</v>
      </c>
      <c r="X320" s="5">
        <f t="shared" si="150"/>
        <v>7.5014174115170054</v>
      </c>
      <c r="Y320" s="5">
        <f t="shared" si="151"/>
        <v>0</v>
      </c>
      <c r="Z320" s="5">
        <f t="shared" si="151"/>
        <v>-8.3526597845809025</v>
      </c>
      <c r="AA320" s="5">
        <f t="shared" si="131"/>
        <v>-23.882409175549768</v>
      </c>
      <c r="AB320">
        <f t="shared" si="125"/>
        <v>0</v>
      </c>
    </row>
    <row r="321" spans="1:28" x14ac:dyDescent="0.2">
      <c r="A321">
        <f t="shared" si="132"/>
        <v>2.8899999999999824</v>
      </c>
      <c r="B321" s="5">
        <f t="shared" si="135"/>
        <v>0</v>
      </c>
      <c r="C321" s="5">
        <f t="shared" si="136"/>
        <v>263.94451090527309</v>
      </c>
      <c r="D321" s="5">
        <f t="shared" si="137"/>
        <v>91.260945089995317</v>
      </c>
      <c r="E321" s="2">
        <f t="shared" si="133"/>
        <v>263.94451090527309</v>
      </c>
      <c r="F321" s="2">
        <f t="shared" si="134"/>
        <v>0</v>
      </c>
      <c r="G321" s="3">
        <f t="shared" si="138"/>
        <v>0</v>
      </c>
      <c r="H321" s="3">
        <f t="shared" si="139"/>
        <v>67.08359075720368</v>
      </c>
      <c r="I321" s="3">
        <f t="shared" si="140"/>
        <v>-6.1290299631498728</v>
      </c>
      <c r="J321" s="2">
        <f t="shared" si="126"/>
        <v>67.362995458702486</v>
      </c>
      <c r="K321" s="2">
        <f t="shared" si="141"/>
        <v>67.362995458702486</v>
      </c>
      <c r="L321" s="2">
        <f t="shared" si="127"/>
        <v>45.91887897662064</v>
      </c>
      <c r="M321" s="5">
        <f t="shared" si="128"/>
        <v>0.37064121123651367</v>
      </c>
      <c r="N321" s="4">
        <f t="shared" si="129"/>
        <v>0.44999521627383793</v>
      </c>
      <c r="O321" s="4">
        <f t="shared" si="130"/>
        <v>0.30866159599706178</v>
      </c>
      <c r="P321" s="4">
        <f t="shared" si="142"/>
        <v>0</v>
      </c>
      <c r="Q321" s="4">
        <f t="shared" si="143"/>
        <v>0</v>
      </c>
      <c r="R321" s="5">
        <f t="shared" si="144"/>
        <v>0</v>
      </c>
      <c r="S321" s="5">
        <f t="shared" si="145"/>
        <v>-8.9908376083473733</v>
      </c>
      <c r="T321" s="5">
        <f t="shared" si="146"/>
        <v>0.82143952751155325</v>
      </c>
      <c r="U321" s="6">
        <f t="shared" si="147"/>
        <v>2270.4031129865821</v>
      </c>
      <c r="V321" s="5">
        <f t="shared" si="148"/>
        <v>0</v>
      </c>
      <c r="W321" s="5">
        <f t="shared" si="149"/>
        <v>0.68407621141458819</v>
      </c>
      <c r="X321" s="5">
        <f t="shared" si="150"/>
        <v>7.4873656825280603</v>
      </c>
      <c r="Y321" s="5">
        <f t="shared" si="151"/>
        <v>0</v>
      </c>
      <c r="Z321" s="5">
        <f t="shared" si="151"/>
        <v>-8.3067613969327851</v>
      </c>
      <c r="AA321" s="5">
        <f t="shared" si="131"/>
        <v>-23.865194789960384</v>
      </c>
      <c r="AB321">
        <f t="shared" si="125"/>
        <v>0</v>
      </c>
    </row>
    <row r="322" spans="1:28" x14ac:dyDescent="0.2">
      <c r="A322">
        <f t="shared" si="132"/>
        <v>2.8999999999999821</v>
      </c>
      <c r="B322" s="5">
        <f t="shared" si="135"/>
        <v>0</v>
      </c>
      <c r="C322" s="5">
        <f t="shared" si="136"/>
        <v>264.61493147477529</v>
      </c>
      <c r="D322" s="5">
        <f t="shared" si="137"/>
        <v>91.198461530624328</v>
      </c>
      <c r="E322" s="2">
        <f t="shared" si="133"/>
        <v>264.61493147477529</v>
      </c>
      <c r="F322" s="2">
        <f t="shared" si="134"/>
        <v>0</v>
      </c>
      <c r="G322" s="3">
        <f t="shared" si="138"/>
        <v>0</v>
      </c>
      <c r="H322" s="3">
        <f t="shared" si="139"/>
        <v>67.000523143234346</v>
      </c>
      <c r="I322" s="3">
        <f t="shared" si="140"/>
        <v>-6.3676819110494769</v>
      </c>
      <c r="J322" s="2">
        <f t="shared" si="126"/>
        <v>67.302432900953789</v>
      </c>
      <c r="K322" s="2">
        <f t="shared" si="141"/>
        <v>67.302432900953789</v>
      </c>
      <c r="L322" s="2">
        <f t="shared" si="127"/>
        <v>45.877595706171633</v>
      </c>
      <c r="M322" s="5">
        <f t="shared" si="128"/>
        <v>0.37063330874769862</v>
      </c>
      <c r="N322" s="4">
        <f t="shared" si="129"/>
        <v>0.45034918507683736</v>
      </c>
      <c r="O322" s="4">
        <f t="shared" si="130"/>
        <v>0.30874824136117224</v>
      </c>
      <c r="P322" s="4">
        <f t="shared" si="142"/>
        <v>0</v>
      </c>
      <c r="Q322" s="4">
        <f t="shared" si="143"/>
        <v>0</v>
      </c>
      <c r="R322" s="5">
        <f t="shared" si="144"/>
        <v>0</v>
      </c>
      <c r="S322" s="5">
        <f t="shared" si="145"/>
        <v>-8.9714400521638442</v>
      </c>
      <c r="T322" s="5">
        <f t="shared" si="146"/>
        <v>0.8526392609517579</v>
      </c>
      <c r="U322" s="6">
        <f t="shared" si="147"/>
        <v>2269.6464380684129</v>
      </c>
      <c r="V322" s="5">
        <f t="shared" si="148"/>
        <v>0</v>
      </c>
      <c r="W322" s="5">
        <f t="shared" si="149"/>
        <v>0.71027310854445558</v>
      </c>
      <c r="X322" s="5">
        <f t="shared" si="150"/>
        <v>7.4734684476735369</v>
      </c>
      <c r="Y322" s="5">
        <f t="shared" si="151"/>
        <v>0</v>
      </c>
      <c r="Z322" s="5">
        <f t="shared" si="151"/>
        <v>-8.2611669436193882</v>
      </c>
      <c r="AA322" s="5">
        <f t="shared" si="131"/>
        <v>-23.847892291374706</v>
      </c>
      <c r="AB322">
        <f t="shared" si="125"/>
        <v>0</v>
      </c>
    </row>
    <row r="323" spans="1:28" x14ac:dyDescent="0.2">
      <c r="A323">
        <f t="shared" si="132"/>
        <v>2.9099999999999819</v>
      </c>
      <c r="B323" s="5">
        <f t="shared" si="135"/>
        <v>0</v>
      </c>
      <c r="C323" s="5">
        <f t="shared" si="136"/>
        <v>265.28452364786045</v>
      </c>
      <c r="D323" s="5">
        <f t="shared" si="137"/>
        <v>91.133592316899268</v>
      </c>
      <c r="E323" s="2">
        <f t="shared" si="133"/>
        <v>265.28452364786045</v>
      </c>
      <c r="F323" s="2">
        <f t="shared" si="134"/>
        <v>0</v>
      </c>
      <c r="G323" s="3">
        <f t="shared" si="138"/>
        <v>0</v>
      </c>
      <c r="H323" s="3">
        <f t="shared" si="139"/>
        <v>66.917911473798156</v>
      </c>
      <c r="I323" s="3">
        <f t="shared" si="140"/>
        <v>-6.6061608339632238</v>
      </c>
      <c r="J323" s="2">
        <f t="shared" si="126"/>
        <v>67.24320216184887</v>
      </c>
      <c r="K323" s="2">
        <f t="shared" si="141"/>
        <v>67.24320216184887</v>
      </c>
      <c r="L323" s="2">
        <f t="shared" si="127"/>
        <v>45.837220287558871</v>
      </c>
      <c r="M323" s="5">
        <f t="shared" si="128"/>
        <v>0.37062536488114201</v>
      </c>
      <c r="N323" s="4">
        <f t="shared" si="129"/>
        <v>0.45069459778164839</v>
      </c>
      <c r="O323" s="4">
        <f t="shared" si="130"/>
        <v>0.30883270793684225</v>
      </c>
      <c r="P323" s="4">
        <f t="shared" si="142"/>
        <v>0</v>
      </c>
      <c r="Q323" s="4">
        <f t="shared" si="143"/>
        <v>0</v>
      </c>
      <c r="R323" s="5">
        <f t="shared" si="144"/>
        <v>0</v>
      </c>
      <c r="S323" s="5">
        <f t="shared" si="145"/>
        <v>-8.9523006374875074</v>
      </c>
      <c r="T323" s="5">
        <f t="shared" si="146"/>
        <v>0.88377441170426385</v>
      </c>
      <c r="U323" s="6">
        <f t="shared" si="147"/>
        <v>2268.8900153331833</v>
      </c>
      <c r="V323" s="5">
        <f t="shared" si="148"/>
        <v>0</v>
      </c>
      <c r="W323" s="5">
        <f t="shared" si="149"/>
        <v>0.73642678195931832</v>
      </c>
      <c r="X323" s="5">
        <f t="shared" si="150"/>
        <v>7.4597248599718338</v>
      </c>
      <c r="Y323" s="5">
        <f t="shared" si="151"/>
        <v>0</v>
      </c>
      <c r="Z323" s="5">
        <f t="shared" si="151"/>
        <v>-8.2158738555281889</v>
      </c>
      <c r="AA323" s="5">
        <f t="shared" si="131"/>
        <v>-23.830500728323901</v>
      </c>
      <c r="AB323">
        <f t="shared" si="125"/>
        <v>0</v>
      </c>
    </row>
    <row r="324" spans="1:28" x14ac:dyDescent="0.2">
      <c r="A324">
        <f t="shared" si="132"/>
        <v>2.9199999999999817</v>
      </c>
      <c r="B324" s="5">
        <f t="shared" si="135"/>
        <v>0</v>
      </c>
      <c r="C324" s="5">
        <f t="shared" si="136"/>
        <v>265.95329196890566</v>
      </c>
      <c r="D324" s="5">
        <f t="shared" si="137"/>
        <v>91.066339183523212</v>
      </c>
      <c r="E324" s="2">
        <f t="shared" si="133"/>
        <v>265.95329196890566</v>
      </c>
      <c r="F324" s="2">
        <f t="shared" si="134"/>
        <v>0</v>
      </c>
      <c r="G324" s="3">
        <f t="shared" si="138"/>
        <v>0</v>
      </c>
      <c r="H324" s="3">
        <f t="shared" si="139"/>
        <v>66.835752735242878</v>
      </c>
      <c r="I324" s="3">
        <f t="shared" si="140"/>
        <v>-6.8444658412464632</v>
      </c>
      <c r="J324" s="2">
        <f t="shared" si="126"/>
        <v>67.18530015069156</v>
      </c>
      <c r="K324" s="2">
        <f t="shared" si="141"/>
        <v>67.18530015069156</v>
      </c>
      <c r="L324" s="2">
        <f t="shared" si="127"/>
        <v>45.79775061396834</v>
      </c>
      <c r="M324" s="5">
        <f t="shared" si="128"/>
        <v>0.37061737916049997</v>
      </c>
      <c r="N324" s="4">
        <f t="shared" si="129"/>
        <v>0.45103142888896397</v>
      </c>
      <c r="O324" s="4">
        <f t="shared" si="130"/>
        <v>0.30891499581189696</v>
      </c>
      <c r="P324" s="4">
        <f t="shared" si="142"/>
        <v>0</v>
      </c>
      <c r="Q324" s="4">
        <f t="shared" si="143"/>
        <v>0</v>
      </c>
      <c r="R324" s="5">
        <f t="shared" si="144"/>
        <v>0</v>
      </c>
      <c r="S324" s="5">
        <f t="shared" si="145"/>
        <v>-8.9334177109563502</v>
      </c>
      <c r="T324" s="5">
        <f t="shared" si="146"/>
        <v>0.91484676787346297</v>
      </c>
      <c r="U324" s="6">
        <f t="shared" si="147"/>
        <v>2268.1338446968462</v>
      </c>
      <c r="V324" s="5">
        <f t="shared" si="148"/>
        <v>0</v>
      </c>
      <c r="W324" s="5">
        <f t="shared" si="149"/>
        <v>0.76253813597815912</v>
      </c>
      <c r="X324" s="5">
        <f t="shared" si="150"/>
        <v>7.4461340723336731</v>
      </c>
      <c r="Y324" s="5">
        <f t="shared" si="151"/>
        <v>0</v>
      </c>
      <c r="Z324" s="5">
        <f t="shared" si="151"/>
        <v>-8.1708795749781906</v>
      </c>
      <c r="AA324" s="5">
        <f t="shared" si="131"/>
        <v>-23.813019159792866</v>
      </c>
      <c r="AB324">
        <f t="shared" si="125"/>
        <v>0</v>
      </c>
    </row>
    <row r="325" spans="1:28" x14ac:dyDescent="0.2">
      <c r="A325">
        <f t="shared" si="132"/>
        <v>2.9299999999999815</v>
      </c>
      <c r="B325" s="5">
        <f t="shared" si="135"/>
        <v>0</v>
      </c>
      <c r="C325" s="5">
        <f t="shared" si="136"/>
        <v>266.62124095227938</v>
      </c>
      <c r="D325" s="5">
        <f t="shared" si="137"/>
        <v>90.996703874152757</v>
      </c>
      <c r="E325" s="2">
        <f t="shared" si="133"/>
        <v>266.62124095227938</v>
      </c>
      <c r="F325" s="2">
        <f t="shared" si="134"/>
        <v>0</v>
      </c>
      <c r="G325" s="3">
        <f t="shared" si="138"/>
        <v>0</v>
      </c>
      <c r="H325" s="3">
        <f t="shared" si="139"/>
        <v>66.754043939493101</v>
      </c>
      <c r="I325" s="3">
        <f t="shared" si="140"/>
        <v>-7.0825960328443918</v>
      </c>
      <c r="J325" s="2">
        <f t="shared" si="126"/>
        <v>67.128723724201976</v>
      </c>
      <c r="K325" s="2">
        <f t="shared" si="141"/>
        <v>67.128723724201976</v>
      </c>
      <c r="L325" s="2">
        <f t="shared" si="127"/>
        <v>45.759184542741629</v>
      </c>
      <c r="M325" s="5">
        <f t="shared" si="128"/>
        <v>0.37060935111413273</v>
      </c>
      <c r="N325" s="4">
        <f t="shared" si="129"/>
        <v>0.45135965427645802</v>
      </c>
      <c r="O325" s="4">
        <f t="shared" si="130"/>
        <v>0.30899510526206658</v>
      </c>
      <c r="P325" s="4">
        <f t="shared" si="142"/>
        <v>0</v>
      </c>
      <c r="Q325" s="4">
        <f t="shared" si="143"/>
        <v>0</v>
      </c>
      <c r="R325" s="5">
        <f t="shared" si="144"/>
        <v>0</v>
      </c>
      <c r="S325" s="5">
        <f t="shared" si="145"/>
        <v>-8.9147896264315278</v>
      </c>
      <c r="T325" s="5">
        <f t="shared" si="146"/>
        <v>0.94585810709890794</v>
      </c>
      <c r="U325" s="6">
        <f t="shared" si="147"/>
        <v>2267.3779260753836</v>
      </c>
      <c r="V325" s="5">
        <f t="shared" si="148"/>
        <v>0</v>
      </c>
      <c r="W325" s="5">
        <f t="shared" si="149"/>
        <v>0.78860807070137873</v>
      </c>
      <c r="X325" s="5">
        <f t="shared" si="150"/>
        <v>7.4326952375253885</v>
      </c>
      <c r="Y325" s="5">
        <f t="shared" si="151"/>
        <v>0</v>
      </c>
      <c r="Z325" s="5">
        <f t="shared" si="151"/>
        <v>-8.1261815557301489</v>
      </c>
      <c r="AA325" s="5">
        <f t="shared" si="131"/>
        <v>-23.795446655375702</v>
      </c>
      <c r="AB325">
        <f t="shared" ref="AB325:AB388" si="152">IF(($D325-height)*($D326-height)&lt;0,1,0)</f>
        <v>0</v>
      </c>
    </row>
    <row r="326" spans="1:28" x14ac:dyDescent="0.2">
      <c r="A326">
        <f t="shared" si="132"/>
        <v>2.9399999999999813</v>
      </c>
      <c r="B326" s="5">
        <f t="shared" si="135"/>
        <v>0</v>
      </c>
      <c r="C326" s="5">
        <f t="shared" si="136"/>
        <v>267.28837508259653</v>
      </c>
      <c r="D326" s="5">
        <f t="shared" si="137"/>
        <v>90.924688141491544</v>
      </c>
      <c r="E326" s="2">
        <f t="shared" si="133"/>
        <v>267.28837508259653</v>
      </c>
      <c r="F326" s="2">
        <f t="shared" si="134"/>
        <v>0</v>
      </c>
      <c r="G326" s="3">
        <f t="shared" si="138"/>
        <v>0</v>
      </c>
      <c r="H326" s="3">
        <f t="shared" si="139"/>
        <v>66.672782123935804</v>
      </c>
      <c r="I326" s="3">
        <f t="shared" si="140"/>
        <v>-7.3205504993981485</v>
      </c>
      <c r="J326" s="2">
        <f t="shared" si="126"/>
        <v>67.073469686307803</v>
      </c>
      <c r="K326" s="2">
        <f t="shared" si="141"/>
        <v>67.073469686307803</v>
      </c>
      <c r="L326" s="2">
        <f t="shared" si="127"/>
        <v>45.721519895233676</v>
      </c>
      <c r="M326" s="5">
        <f t="shared" si="128"/>
        <v>0.37060128027515626</v>
      </c>
      <c r="N326" s="4">
        <f t="shared" si="129"/>
        <v>0.45167925120853519</v>
      </c>
      <c r="O326" s="4">
        <f t="shared" si="130"/>
        <v>0.30907303675138881</v>
      </c>
      <c r="P326" s="4">
        <f t="shared" si="142"/>
        <v>0</v>
      </c>
      <c r="Q326" s="4">
        <f t="shared" si="143"/>
        <v>0</v>
      </c>
      <c r="R326" s="5">
        <f t="shared" si="144"/>
        <v>0</v>
      </c>
      <c r="S326" s="5">
        <f t="shared" si="145"/>
        <v>-8.8964147448734217</v>
      </c>
      <c r="T326" s="5">
        <f t="shared" si="146"/>
        <v>0.9768101964362973</v>
      </c>
      <c r="U326" s="6">
        <f t="shared" si="147"/>
        <v>2266.6222593848038</v>
      </c>
      <c r="V326" s="5">
        <f t="shared" si="148"/>
        <v>0</v>
      </c>
      <c r="W326" s="5">
        <f t="shared" si="149"/>
        <v>0.8146374818730644</v>
      </c>
      <c r="X326" s="5">
        <f t="shared" si="150"/>
        <v>7.4194075081347926</v>
      </c>
      <c r="Y326" s="5">
        <f t="shared" si="151"/>
        <v>0</v>
      </c>
      <c r="Z326" s="5">
        <f t="shared" si="151"/>
        <v>-8.0817772630003581</v>
      </c>
      <c r="AA326" s="5">
        <f t="shared" si="131"/>
        <v>-23.77778229542891</v>
      </c>
      <c r="AB326">
        <f t="shared" si="152"/>
        <v>0</v>
      </c>
    </row>
    <row r="327" spans="1:28" x14ac:dyDescent="0.2">
      <c r="A327">
        <f t="shared" si="132"/>
        <v>2.9499999999999811</v>
      </c>
      <c r="B327" s="5">
        <f t="shared" si="135"/>
        <v>0</v>
      </c>
      <c r="C327" s="5">
        <f t="shared" si="136"/>
        <v>267.95469881497274</v>
      </c>
      <c r="D327" s="5">
        <f t="shared" si="137"/>
        <v>90.850293747382793</v>
      </c>
      <c r="E327" s="2">
        <f t="shared" si="133"/>
        <v>267.95469881497274</v>
      </c>
      <c r="F327" s="2">
        <f t="shared" si="134"/>
        <v>0</v>
      </c>
      <c r="G327" s="3">
        <f t="shared" si="138"/>
        <v>0</v>
      </c>
      <c r="H327" s="3">
        <f t="shared" si="139"/>
        <v>66.591964351305805</v>
      </c>
      <c r="I327" s="3">
        <f t="shared" si="140"/>
        <v>-7.5583283223524376</v>
      </c>
      <c r="J327" s="2">
        <f t="shared" si="126"/>
        <v>67.019534787956104</v>
      </c>
      <c r="K327" s="2">
        <f t="shared" si="141"/>
        <v>67.019534787956104</v>
      </c>
      <c r="L327" s="2">
        <f t="shared" si="127"/>
        <v>45.684754456684459</v>
      </c>
      <c r="M327" s="5">
        <f t="shared" si="128"/>
        <v>0.37059316618149329</v>
      </c>
      <c r="N327" s="4">
        <f t="shared" si="129"/>
        <v>0.45199019834545934</v>
      </c>
      <c r="O327" s="4">
        <f t="shared" si="130"/>
        <v>0.30914879093255199</v>
      </c>
      <c r="P327" s="4">
        <f t="shared" si="142"/>
        <v>0</v>
      </c>
      <c r="Q327" s="4">
        <f t="shared" si="143"/>
        <v>0</v>
      </c>
      <c r="R327" s="5">
        <f t="shared" si="144"/>
        <v>0</v>
      </c>
      <c r="S327" s="5">
        <f t="shared" si="145"/>
        <v>-8.8782914342214312</v>
      </c>
      <c r="T327" s="5">
        <f t="shared" si="146"/>
        <v>1.00770479223833</v>
      </c>
      <c r="U327" s="6">
        <f t="shared" si="147"/>
        <v>2265.866844541144</v>
      </c>
      <c r="V327" s="5">
        <f t="shared" si="148"/>
        <v>0</v>
      </c>
      <c r="W327" s="5">
        <f t="shared" si="149"/>
        <v>0.8406272607435239</v>
      </c>
      <c r="X327" s="5">
        <f t="shared" si="150"/>
        <v>7.4062700365397465</v>
      </c>
      <c r="Y327" s="5">
        <f t="shared" si="151"/>
        <v>0</v>
      </c>
      <c r="Z327" s="5">
        <f t="shared" si="151"/>
        <v>-8.0376641734779071</v>
      </c>
      <c r="AA327" s="5">
        <f t="shared" si="131"/>
        <v>-23.760025171221923</v>
      </c>
      <c r="AB327">
        <f t="shared" si="152"/>
        <v>0</v>
      </c>
    </row>
    <row r="328" spans="1:28" x14ac:dyDescent="0.2">
      <c r="A328">
        <f t="shared" si="132"/>
        <v>2.9599999999999809</v>
      </c>
      <c r="B328" s="5">
        <f t="shared" si="135"/>
        <v>0</v>
      </c>
      <c r="C328" s="5">
        <f t="shared" si="136"/>
        <v>268.62021657527714</v>
      </c>
      <c r="D328" s="5">
        <f t="shared" si="137"/>
        <v>90.773522462900715</v>
      </c>
      <c r="E328" s="2">
        <f t="shared" si="133"/>
        <v>268.62021657527714</v>
      </c>
      <c r="F328" s="2">
        <f t="shared" si="134"/>
        <v>0</v>
      </c>
      <c r="G328" s="3">
        <f t="shared" si="138"/>
        <v>0</v>
      </c>
      <c r="H328" s="3">
        <f t="shared" si="139"/>
        <v>66.511587709571032</v>
      </c>
      <c r="I328" s="3">
        <f t="shared" si="140"/>
        <v>-7.7959285740646571</v>
      </c>
      <c r="J328" s="2">
        <f t="shared" si="126"/>
        <v>66.966915726945928</v>
      </c>
      <c r="K328" s="2">
        <f t="shared" si="141"/>
        <v>66.966915726945928</v>
      </c>
      <c r="L328" s="2">
        <f t="shared" si="127"/>
        <v>45.648885976104921</v>
      </c>
      <c r="M328" s="5">
        <f t="shared" si="128"/>
        <v>0.37058500837592379</v>
      </c>
      <c r="N328" s="4">
        <f t="shared" si="129"/>
        <v>0.45229247575184872</v>
      </c>
      <c r="O328" s="4">
        <f t="shared" si="130"/>
        <v>0.30922236864717595</v>
      </c>
      <c r="P328" s="4">
        <f t="shared" si="142"/>
        <v>0</v>
      </c>
      <c r="Q328" s="4">
        <f t="shared" si="143"/>
        <v>0</v>
      </c>
      <c r="R328" s="5">
        <f t="shared" si="144"/>
        <v>0</v>
      </c>
      <c r="S328" s="5">
        <f t="shared" si="145"/>
        <v>-8.8604180692774523</v>
      </c>
      <c r="T328" s="5">
        <f t="shared" si="146"/>
        <v>1.0385436400355086</v>
      </c>
      <c r="U328" s="6">
        <f t="shared" si="147"/>
        <v>2265.1116814604693</v>
      </c>
      <c r="V328" s="5">
        <f t="shared" si="148"/>
        <v>0</v>
      </c>
      <c r="W328" s="5">
        <f t="shared" si="149"/>
        <v>0.86657829393215124</v>
      </c>
      <c r="X328" s="5">
        <f t="shared" si="150"/>
        <v>7.3932819748792999</v>
      </c>
      <c r="Y328" s="5">
        <f t="shared" si="151"/>
        <v>0</v>
      </c>
      <c r="Z328" s="5">
        <f t="shared" si="151"/>
        <v>-7.9938397753453012</v>
      </c>
      <c r="AA328" s="5">
        <f t="shared" si="131"/>
        <v>-23.742174385085193</v>
      </c>
      <c r="AB328">
        <f t="shared" si="152"/>
        <v>0</v>
      </c>
    </row>
    <row r="329" spans="1:28" x14ac:dyDescent="0.2">
      <c r="A329">
        <f t="shared" si="132"/>
        <v>2.9699999999999807</v>
      </c>
      <c r="B329" s="5">
        <f t="shared" si="135"/>
        <v>0</v>
      </c>
      <c r="C329" s="5">
        <f t="shared" si="136"/>
        <v>269.28493276038409</v>
      </c>
      <c r="D329" s="5">
        <f t="shared" si="137"/>
        <v>90.694376068440818</v>
      </c>
      <c r="E329" s="2">
        <f t="shared" si="133"/>
        <v>269.28493276038409</v>
      </c>
      <c r="F329" s="2">
        <f t="shared" si="134"/>
        <v>0</v>
      </c>
      <c r="G329" s="3">
        <f t="shared" si="138"/>
        <v>0</v>
      </c>
      <c r="H329" s="3">
        <f t="shared" si="139"/>
        <v>66.43164931181758</v>
      </c>
      <c r="I329" s="3">
        <f t="shared" si="140"/>
        <v>-8.0333503179155095</v>
      </c>
      <c r="J329" s="2">
        <f t="shared" si="126"/>
        <v>66.915609147781552</v>
      </c>
      <c r="K329" s="2">
        <f t="shared" si="141"/>
        <v>66.915609147781552</v>
      </c>
      <c r="L329" s="2">
        <f t="shared" si="127"/>
        <v>45.613912166176924</v>
      </c>
      <c r="M329" s="5">
        <f t="shared" si="128"/>
        <v>0.37057680640613366</v>
      </c>
      <c r="N329" s="4">
        <f t="shared" si="129"/>
        <v>0.4525860649045354</v>
      </c>
      <c r="O329" s="4">
        <f t="shared" si="130"/>
        <v>0.30929377092603377</v>
      </c>
      <c r="P329" s="4">
        <f t="shared" si="142"/>
        <v>0</v>
      </c>
      <c r="Q329" s="4">
        <f t="shared" si="143"/>
        <v>0</v>
      </c>
      <c r="R329" s="5">
        <f t="shared" si="144"/>
        <v>0</v>
      </c>
      <c r="S329" s="5">
        <f t="shared" si="145"/>
        <v>-8.8427930315930272</v>
      </c>
      <c r="T329" s="5">
        <f t="shared" si="146"/>
        <v>1.0693284744169678</v>
      </c>
      <c r="U329" s="6">
        <f t="shared" si="147"/>
        <v>2264.3567700588728</v>
      </c>
      <c r="V329" s="5">
        <f t="shared" si="148"/>
        <v>0</v>
      </c>
      <c r="W329" s="5">
        <f t="shared" si="149"/>
        <v>0.89249146329070561</v>
      </c>
      <c r="X329" s="5">
        <f t="shared" si="150"/>
        <v>7.380442475027472</v>
      </c>
      <c r="Y329" s="5">
        <f t="shared" si="151"/>
        <v>0</v>
      </c>
      <c r="Z329" s="5">
        <f t="shared" si="151"/>
        <v>-7.9503015683023213</v>
      </c>
      <c r="AA329" s="5">
        <f t="shared" si="131"/>
        <v>-23.724229050555557</v>
      </c>
      <c r="AB329">
        <f t="shared" si="152"/>
        <v>0</v>
      </c>
    </row>
    <row r="330" spans="1:28" x14ac:dyDescent="0.2">
      <c r="A330">
        <f t="shared" si="132"/>
        <v>2.9799999999999804</v>
      </c>
      <c r="B330" s="5">
        <f t="shared" si="135"/>
        <v>0</v>
      </c>
      <c r="C330" s="5">
        <f t="shared" si="136"/>
        <v>269.94885173842385</v>
      </c>
      <c r="D330" s="5">
        <f t="shared" si="137"/>
        <v>90.612856353809121</v>
      </c>
      <c r="E330" s="2">
        <f t="shared" si="133"/>
        <v>269.94885173842385</v>
      </c>
      <c r="F330" s="2">
        <f t="shared" si="134"/>
        <v>0</v>
      </c>
      <c r="G330" s="3">
        <f t="shared" si="138"/>
        <v>0</v>
      </c>
      <c r="H330" s="3">
        <f t="shared" si="139"/>
        <v>66.352146296134563</v>
      </c>
      <c r="I330" s="3">
        <f t="shared" si="140"/>
        <v>-8.2705926084210653</v>
      </c>
      <c r="J330" s="2">
        <f t="shared" si="126"/>
        <v>66.865611641546451</v>
      </c>
      <c r="K330" s="2">
        <f t="shared" si="141"/>
        <v>66.865611641546451</v>
      </c>
      <c r="L330" s="2">
        <f t="shared" si="127"/>
        <v>45.57983070316731</v>
      </c>
      <c r="M330" s="5">
        <f t="shared" si="128"/>
        <v>0.37056855982476372</v>
      </c>
      <c r="N330" s="4">
        <f t="shared" si="129"/>
        <v>0.45287094869977901</v>
      </c>
      <c r="O330" s="4">
        <f t="shared" si="130"/>
        <v>0.3093629989892116</v>
      </c>
      <c r="P330" s="4">
        <f t="shared" si="142"/>
        <v>0</v>
      </c>
      <c r="Q330" s="4">
        <f t="shared" si="143"/>
        <v>0</v>
      </c>
      <c r="R330" s="5">
        <f t="shared" si="144"/>
        <v>0</v>
      </c>
      <c r="S330" s="5">
        <f t="shared" si="145"/>
        <v>-8.8254147093601585</v>
      </c>
      <c r="T330" s="5">
        <f t="shared" si="146"/>
        <v>1.1000610189114093</v>
      </c>
      <c r="U330" s="6">
        <f t="shared" si="147"/>
        <v>2263.6021102524751</v>
      </c>
      <c r="V330" s="5">
        <f t="shared" si="148"/>
        <v>0</v>
      </c>
      <c r="W330" s="5">
        <f t="shared" si="149"/>
        <v>0.91836764576706853</v>
      </c>
      <c r="X330" s="5">
        <f t="shared" si="150"/>
        <v>7.3677506885696324</v>
      </c>
      <c r="Y330" s="5">
        <f t="shared" si="151"/>
        <v>0</v>
      </c>
      <c r="Z330" s="5">
        <f t="shared" si="151"/>
        <v>-7.9070470635930903</v>
      </c>
      <c r="AA330" s="5">
        <f t="shared" si="131"/>
        <v>-23.706188292518959</v>
      </c>
      <c r="AB330">
        <f t="shared" si="152"/>
        <v>0</v>
      </c>
    </row>
    <row r="331" spans="1:28" x14ac:dyDescent="0.2">
      <c r="A331">
        <f t="shared" si="132"/>
        <v>2.9899999999999802</v>
      </c>
      <c r="B331" s="5">
        <f t="shared" si="135"/>
        <v>0</v>
      </c>
      <c r="C331" s="5">
        <f t="shared" si="136"/>
        <v>270.61197784903203</v>
      </c>
      <c r="D331" s="5">
        <f t="shared" si="137"/>
        <v>90.528965118310282</v>
      </c>
      <c r="E331" s="2">
        <f t="shared" si="133"/>
        <v>270.61197784903203</v>
      </c>
      <c r="F331" s="2">
        <f t="shared" si="134"/>
        <v>0</v>
      </c>
      <c r="G331" s="3">
        <f t="shared" si="138"/>
        <v>0</v>
      </c>
      <c r="H331" s="3">
        <f t="shared" si="139"/>
        <v>66.273075825498637</v>
      </c>
      <c r="I331" s="3">
        <f t="shared" si="140"/>
        <v>-8.5076544913462548</v>
      </c>
      <c r="J331" s="2">
        <f t="shared" si="126"/>
        <v>66.816919745798046</v>
      </c>
      <c r="K331" s="2">
        <f t="shared" si="141"/>
        <v>66.816919745798046</v>
      </c>
      <c r="L331" s="2">
        <f t="shared" si="127"/>
        <v>45.5466392268562</v>
      </c>
      <c r="M331" s="5">
        <f t="shared" si="128"/>
        <v>0.37056026818945687</v>
      </c>
      <c r="N331" s="4">
        <f t="shared" si="129"/>
        <v>0.45314711145983139</v>
      </c>
      <c r="O331" s="4">
        <f t="shared" si="130"/>
        <v>0.3094300542462079</v>
      </c>
      <c r="P331" s="4">
        <f t="shared" si="142"/>
        <v>0</v>
      </c>
      <c r="Q331" s="4">
        <f t="shared" si="143"/>
        <v>0</v>
      </c>
      <c r="R331" s="5">
        <f t="shared" si="144"/>
        <v>0</v>
      </c>
      <c r="S331" s="5">
        <f t="shared" si="145"/>
        <v>-8.8082814973057211</v>
      </c>
      <c r="T331" s="5">
        <f t="shared" si="146"/>
        <v>1.1307429858682179</v>
      </c>
      <c r="U331" s="6">
        <f t="shared" si="147"/>
        <v>2262.8477019574252</v>
      </c>
      <c r="V331" s="5">
        <f t="shared" si="148"/>
        <v>0</v>
      </c>
      <c r="W331" s="5">
        <f t="shared" si="149"/>
        <v>0.94420771326955977</v>
      </c>
      <c r="X331" s="5">
        <f t="shared" si="150"/>
        <v>7.3552057667814656</v>
      </c>
      <c r="Y331" s="5">
        <f t="shared" si="151"/>
        <v>0</v>
      </c>
      <c r="Z331" s="5">
        <f t="shared" si="151"/>
        <v>-7.8640737840361616</v>
      </c>
      <c r="AA331" s="5">
        <f t="shared" si="131"/>
        <v>-23.688051247350316</v>
      </c>
      <c r="AB331">
        <f t="shared" si="152"/>
        <v>0</v>
      </c>
    </row>
    <row r="332" spans="1:28" x14ac:dyDescent="0.2">
      <c r="A332">
        <f t="shared" si="132"/>
        <v>2.99999999999998</v>
      </c>
      <c r="B332" s="5">
        <f t="shared" si="135"/>
        <v>0</v>
      </c>
      <c r="C332" s="5">
        <f t="shared" si="136"/>
        <v>271.27431540359783</v>
      </c>
      <c r="D332" s="5">
        <f t="shared" si="137"/>
        <v>90.442704170834446</v>
      </c>
      <c r="E332" s="2">
        <f t="shared" si="133"/>
        <v>271.27431540359783</v>
      </c>
      <c r="F332" s="2">
        <f t="shared" si="134"/>
        <v>0</v>
      </c>
      <c r="G332" s="3">
        <f t="shared" si="138"/>
        <v>0</v>
      </c>
      <c r="H332" s="3">
        <f t="shared" si="139"/>
        <v>66.194435087658277</v>
      </c>
      <c r="I332" s="3">
        <f t="shared" si="140"/>
        <v>-8.7445350038197578</v>
      </c>
      <c r="J332" s="2">
        <f t="shared" si="126"/>
        <v>66.769529944483168</v>
      </c>
      <c r="K332" s="2">
        <f t="shared" si="141"/>
        <v>66.769529944483168</v>
      </c>
      <c r="L332" s="2">
        <f t="shared" si="127"/>
        <v>45.51433534047932</v>
      </c>
      <c r="M332" s="5">
        <f t="shared" si="128"/>
        <v>0.37055193106290474</v>
      </c>
      <c r="N332" s="4">
        <f t="shared" si="129"/>
        <v>0.45341453893884548</v>
      </c>
      <c r="O332" s="4">
        <f t="shared" si="130"/>
        <v>0.30949493829597108</v>
      </c>
      <c r="P332" s="4">
        <f t="shared" si="142"/>
        <v>0</v>
      </c>
      <c r="Q332" s="4">
        <f t="shared" si="143"/>
        <v>0</v>
      </c>
      <c r="R332" s="5">
        <f t="shared" si="144"/>
        <v>0</v>
      </c>
      <c r="S332" s="5">
        <f t="shared" si="145"/>
        <v>-8.7913917965894601</v>
      </c>
      <c r="T332" s="5">
        <f t="shared" si="146"/>
        <v>1.1613760763388368</v>
      </c>
      <c r="U332" s="6">
        <f t="shared" si="147"/>
        <v>2262.0935450899005</v>
      </c>
      <c r="V332" s="5">
        <f t="shared" si="148"/>
        <v>0</v>
      </c>
      <c r="W332" s="5">
        <f t="shared" si="149"/>
        <v>0.97001253253187603</v>
      </c>
      <c r="X332" s="5">
        <f t="shared" si="150"/>
        <v>7.3428068606104873</v>
      </c>
      <c r="Y332" s="5">
        <f t="shared" si="151"/>
        <v>0</v>
      </c>
      <c r="Z332" s="5">
        <f t="shared" si="151"/>
        <v>-7.8213792640575841</v>
      </c>
      <c r="AA332" s="5">
        <f t="shared" si="131"/>
        <v>-23.669817063050676</v>
      </c>
      <c r="AB332">
        <f t="shared" si="152"/>
        <v>0</v>
      </c>
    </row>
    <row r="333" spans="1:28" x14ac:dyDescent="0.2">
      <c r="A333">
        <f t="shared" si="132"/>
        <v>3.0099999999999798</v>
      </c>
      <c r="B333" s="5">
        <f t="shared" si="135"/>
        <v>0</v>
      </c>
      <c r="C333" s="5">
        <f t="shared" si="136"/>
        <v>271.9358686855112</v>
      </c>
      <c r="D333" s="5">
        <f t="shared" si="137"/>
        <v>90.3540753299431</v>
      </c>
      <c r="E333" s="2">
        <f t="shared" si="133"/>
        <v>271.9358686855112</v>
      </c>
      <c r="F333" s="2">
        <f t="shared" si="134"/>
        <v>0</v>
      </c>
      <c r="G333" s="3">
        <f t="shared" si="138"/>
        <v>0</v>
      </c>
      <c r="H333" s="3">
        <f t="shared" si="139"/>
        <v>66.116221295017695</v>
      </c>
      <c r="I333" s="3">
        <f t="shared" si="140"/>
        <v>-8.9812331744502654</v>
      </c>
      <c r="J333" s="2">
        <f t="shared" si="126"/>
        <v>66.723438667874404</v>
      </c>
      <c r="K333" s="2">
        <f t="shared" si="141"/>
        <v>66.723438667874404</v>
      </c>
      <c r="L333" s="2">
        <f t="shared" si="127"/>
        <v>45.482916610684661</v>
      </c>
      <c r="M333" s="5">
        <f t="shared" si="128"/>
        <v>0.37054354801289319</v>
      </c>
      <c r="N333" s="4">
        <f t="shared" si="129"/>
        <v>0.45367321832812396</v>
      </c>
      <c r="O333" s="4">
        <f t="shared" si="130"/>
        <v>0.30955765292687565</v>
      </c>
      <c r="P333" s="4">
        <f t="shared" si="142"/>
        <v>0</v>
      </c>
      <c r="Q333" s="4">
        <f t="shared" si="143"/>
        <v>0</v>
      </c>
      <c r="R333" s="5">
        <f t="shared" si="144"/>
        <v>0</v>
      </c>
      <c r="S333" s="5">
        <f t="shared" si="145"/>
        <v>-8.7747440147055453</v>
      </c>
      <c r="T333" s="5">
        <f t="shared" si="146"/>
        <v>1.1919619799584806</v>
      </c>
      <c r="U333" s="6">
        <f t="shared" si="147"/>
        <v>2261.3396395661052</v>
      </c>
      <c r="V333" s="5">
        <f t="shared" si="148"/>
        <v>0</v>
      </c>
      <c r="W333" s="5">
        <f t="shared" si="149"/>
        <v>0.99578296497873464</v>
      </c>
      <c r="X333" s="5">
        <f t="shared" si="150"/>
        <v>7.3305531206601513</v>
      </c>
      <c r="Y333" s="5">
        <f t="shared" si="151"/>
        <v>0</v>
      </c>
      <c r="Z333" s="5">
        <f t="shared" si="151"/>
        <v>-7.7789610497268109</v>
      </c>
      <c r="AA333" s="5">
        <f t="shared" si="131"/>
        <v>-23.651484899381366</v>
      </c>
      <c r="AB333">
        <f t="shared" si="152"/>
        <v>0</v>
      </c>
    </row>
    <row r="334" spans="1:28" x14ac:dyDescent="0.2">
      <c r="A334">
        <f t="shared" si="132"/>
        <v>3.0199999999999796</v>
      </c>
      <c r="B334" s="5">
        <f t="shared" si="135"/>
        <v>0</v>
      </c>
      <c r="C334" s="5">
        <f t="shared" si="136"/>
        <v>272.59664195040887</v>
      </c>
      <c r="D334" s="5">
        <f t="shared" si="137"/>
        <v>90.263080423953639</v>
      </c>
      <c r="E334" s="2">
        <f t="shared" si="133"/>
        <v>272.59664195040887</v>
      </c>
      <c r="F334" s="2">
        <f t="shared" si="134"/>
        <v>0</v>
      </c>
      <c r="G334" s="3">
        <f t="shared" si="138"/>
        <v>0</v>
      </c>
      <c r="H334" s="3">
        <f t="shared" si="139"/>
        <v>66.038431684520432</v>
      </c>
      <c r="I334" s="3">
        <f t="shared" si="140"/>
        <v>-9.217748023444079</v>
      </c>
      <c r="J334" s="2">
        <f t="shared" si="126"/>
        <v>66.678642292527059</v>
      </c>
      <c r="K334" s="2">
        <f t="shared" si="141"/>
        <v>66.678642292527059</v>
      </c>
      <c r="L334" s="2">
        <f t="shared" si="127"/>
        <v>45.452380567503106</v>
      </c>
      <c r="M334" s="5">
        <f t="shared" si="128"/>
        <v>0.37053511861234706</v>
      </c>
      <c r="N334" s="4">
        <f t="shared" si="129"/>
        <v>0.45392313826070341</v>
      </c>
      <c r="O334" s="4">
        <f t="shared" si="130"/>
        <v>0.30961820011663788</v>
      </c>
      <c r="P334" s="4">
        <f t="shared" si="142"/>
        <v>0</v>
      </c>
      <c r="Q334" s="4">
        <f t="shared" si="143"/>
        <v>0</v>
      </c>
      <c r="R334" s="5">
        <f t="shared" si="144"/>
        <v>0</v>
      </c>
      <c r="S334" s="5">
        <f t="shared" si="145"/>
        <v>-8.7583365653876619</v>
      </c>
      <c r="T334" s="5">
        <f t="shared" si="146"/>
        <v>1.2225023748282613</v>
      </c>
      <c r="U334" s="6">
        <f t="shared" si="147"/>
        <v>2260.5859853022721</v>
      </c>
      <c r="V334" s="5">
        <f t="shared" si="148"/>
        <v>0</v>
      </c>
      <c r="W334" s="5">
        <f t="shared" si="149"/>
        <v>1.0215198665922858</v>
      </c>
      <c r="X334" s="5">
        <f t="shared" si="150"/>
        <v>7.3184436971764608</v>
      </c>
      <c r="Y334" s="5">
        <f t="shared" si="151"/>
        <v>0</v>
      </c>
      <c r="Z334" s="5">
        <f t="shared" si="151"/>
        <v>-7.7368166987953764</v>
      </c>
      <c r="AA334" s="5">
        <f t="shared" si="131"/>
        <v>-23.633053927995277</v>
      </c>
      <c r="AB334">
        <f t="shared" si="152"/>
        <v>0</v>
      </c>
    </row>
    <row r="335" spans="1:28" x14ac:dyDescent="0.2">
      <c r="A335">
        <f t="shared" si="132"/>
        <v>3.0299999999999794</v>
      </c>
      <c r="B335" s="5">
        <f t="shared" si="135"/>
        <v>0</v>
      </c>
      <c r="C335" s="5">
        <f t="shared" si="136"/>
        <v>273.2566394264191</v>
      </c>
      <c r="D335" s="5">
        <f t="shared" si="137"/>
        <v>90.169721291022796</v>
      </c>
      <c r="E335" s="2">
        <f t="shared" si="133"/>
        <v>273.2566394264191</v>
      </c>
      <c r="F335" s="2">
        <f t="shared" si="134"/>
        <v>0</v>
      </c>
      <c r="G335" s="3">
        <f t="shared" si="138"/>
        <v>0</v>
      </c>
      <c r="H335" s="3">
        <f t="shared" si="139"/>
        <v>65.96106351753248</v>
      </c>
      <c r="I335" s="3">
        <f t="shared" si="140"/>
        <v>-9.4540785627240318</v>
      </c>
      <c r="J335" s="2">
        <f t="shared" si="126"/>
        <v>66.635137141256877</v>
      </c>
      <c r="K335" s="2">
        <f t="shared" si="141"/>
        <v>66.635137141256877</v>
      </c>
      <c r="L335" s="2">
        <f t="shared" si="127"/>
        <v>45.422724704333248</v>
      </c>
      <c r="M335" s="5">
        <f t="shared" si="128"/>
        <v>0.37052664243937372</v>
      </c>
      <c r="N335" s="4">
        <f t="shared" si="129"/>
        <v>0.45416428881527227</v>
      </c>
      <c r="O335" s="4">
        <f t="shared" si="130"/>
        <v>0.30967658203216947</v>
      </c>
      <c r="P335" s="4">
        <f t="shared" si="142"/>
        <v>0</v>
      </c>
      <c r="Q335" s="4">
        <f t="shared" si="143"/>
        <v>0</v>
      </c>
      <c r="R335" s="5">
        <f t="shared" si="144"/>
        <v>0</v>
      </c>
      <c r="S335" s="5">
        <f t="shared" si="145"/>
        <v>-8.742167868517555</v>
      </c>
      <c r="T335" s="5">
        <f t="shared" si="146"/>
        <v>1.2529989273978046</v>
      </c>
      <c r="U335" s="6">
        <f t="shared" si="147"/>
        <v>2259.8325822146617</v>
      </c>
      <c r="V335" s="5">
        <f t="shared" si="148"/>
        <v>0</v>
      </c>
      <c r="W335" s="5">
        <f t="shared" si="149"/>
        <v>1.0472240877793721</v>
      </c>
      <c r="X335" s="5">
        <f t="shared" si="150"/>
        <v>7.306477740037109</v>
      </c>
      <c r="Y335" s="5">
        <f t="shared" si="151"/>
        <v>0</v>
      </c>
      <c r="Z335" s="5">
        <f t="shared" si="151"/>
        <v>-7.6949437807381829</v>
      </c>
      <c r="AA335" s="5">
        <f t="shared" si="131"/>
        <v>-23.614523332565085</v>
      </c>
      <c r="AB335">
        <f t="shared" si="152"/>
        <v>0</v>
      </c>
    </row>
    <row r="336" spans="1:28" x14ac:dyDescent="0.2">
      <c r="A336">
        <f t="shared" si="132"/>
        <v>3.0399999999999792</v>
      </c>
      <c r="B336" s="5">
        <f t="shared" si="135"/>
        <v>0</v>
      </c>
      <c r="C336" s="5">
        <f t="shared" si="136"/>
        <v>273.91586531440538</v>
      </c>
      <c r="D336" s="5">
        <f t="shared" si="137"/>
        <v>90.073999779228927</v>
      </c>
      <c r="E336" s="2">
        <f t="shared" si="133"/>
        <v>273.91586531440538</v>
      </c>
      <c r="F336" s="2">
        <f t="shared" si="134"/>
        <v>0</v>
      </c>
      <c r="G336" s="3">
        <f t="shared" si="138"/>
        <v>0</v>
      </c>
      <c r="H336" s="3">
        <f t="shared" si="139"/>
        <v>65.884114079725094</v>
      </c>
      <c r="I336" s="3">
        <f t="shared" si="140"/>
        <v>-9.6902237960496826</v>
      </c>
      <c r="J336" s="2">
        <f t="shared" si="126"/>
        <v>66.592919483138431</v>
      </c>
      <c r="K336" s="2">
        <f t="shared" si="141"/>
        <v>66.592919483138431</v>
      </c>
      <c r="L336" s="2">
        <f t="shared" si="127"/>
        <v>45.393946477940304</v>
      </c>
      <c r="M336" s="5">
        <f t="shared" si="128"/>
        <v>0.37051811907730547</v>
      </c>
      <c r="N336" s="4">
        <f t="shared" si="129"/>
        <v>0.45439666151941632</v>
      </c>
      <c r="O336" s="4">
        <f t="shared" si="130"/>
        <v>0.30973280102936962</v>
      </c>
      <c r="P336" s="4">
        <f t="shared" si="142"/>
        <v>0</v>
      </c>
      <c r="Q336" s="4">
        <f t="shared" si="143"/>
        <v>0</v>
      </c>
      <c r="R336" s="5">
        <f t="shared" si="144"/>
        <v>0</v>
      </c>
      <c r="S336" s="5">
        <f t="shared" si="145"/>
        <v>-8.7262363500370572</v>
      </c>
      <c r="T336" s="5">
        <f t="shared" si="146"/>
        <v>1.2834532923484314</v>
      </c>
      <c r="U336" s="6">
        <f t="shared" si="147"/>
        <v>2259.0794302195632</v>
      </c>
      <c r="V336" s="5">
        <f t="shared" si="148"/>
        <v>0</v>
      </c>
      <c r="W336" s="5">
        <f t="shared" si="149"/>
        <v>1.0728964732396942</v>
      </c>
      <c r="X336" s="5">
        <f t="shared" si="150"/>
        <v>7.2946543987430852</v>
      </c>
      <c r="Y336" s="5">
        <f t="shared" si="151"/>
        <v>0</v>
      </c>
      <c r="Z336" s="5">
        <f t="shared" si="151"/>
        <v>-7.6533398767973626</v>
      </c>
      <c r="AA336" s="5">
        <f t="shared" si="131"/>
        <v>-23.595892308908482</v>
      </c>
      <c r="AB336">
        <f t="shared" si="152"/>
        <v>0</v>
      </c>
    </row>
    <row r="337" spans="1:28" x14ac:dyDescent="0.2">
      <c r="A337">
        <f t="shared" si="132"/>
        <v>3.049999999999979</v>
      </c>
      <c r="B337" s="5">
        <f t="shared" si="135"/>
        <v>0</v>
      </c>
      <c r="C337" s="5">
        <f t="shared" si="136"/>
        <v>274.5743237882088</v>
      </c>
      <c r="D337" s="5">
        <f t="shared" si="137"/>
        <v>89.975917746652996</v>
      </c>
      <c r="E337" s="2">
        <f t="shared" si="133"/>
        <v>274.5743237882088</v>
      </c>
      <c r="F337" s="2">
        <f t="shared" si="134"/>
        <v>0</v>
      </c>
      <c r="G337" s="3">
        <f t="shared" si="138"/>
        <v>0</v>
      </c>
      <c r="H337" s="3">
        <f t="shared" si="139"/>
        <v>65.807580680957116</v>
      </c>
      <c r="I337" s="3">
        <f t="shared" si="140"/>
        <v>-9.926182719138767</v>
      </c>
      <c r="J337" s="2">
        <f t="shared" si="126"/>
        <v>66.55198553352416</v>
      </c>
      <c r="K337" s="2">
        <f t="shared" si="141"/>
        <v>66.55198553352416</v>
      </c>
      <c r="L337" s="2">
        <f t="shared" si="127"/>
        <v>45.366043308469088</v>
      </c>
      <c r="M337" s="5">
        <f t="shared" si="128"/>
        <v>0.3705095481147414</v>
      </c>
      <c r="N337" s="4">
        <f t="shared" si="129"/>
        <v>0.45462024935219292</v>
      </c>
      <c r="O337" s="4">
        <f t="shared" si="130"/>
        <v>0.30978685965285707</v>
      </c>
      <c r="P337" s="4">
        <f t="shared" si="142"/>
        <v>0</v>
      </c>
      <c r="Q337" s="4">
        <f t="shared" si="143"/>
        <v>0</v>
      </c>
      <c r="R337" s="5">
        <f t="shared" si="144"/>
        <v>0</v>
      </c>
      <c r="S337" s="5">
        <f t="shared" si="145"/>
        <v>-8.7105404418635199</v>
      </c>
      <c r="T337" s="5">
        <f t="shared" si="146"/>
        <v>1.3138671124769801</v>
      </c>
      <c r="U337" s="6">
        <f t="shared" si="147"/>
        <v>2258.3265292332921</v>
      </c>
      <c r="V337" s="5">
        <f t="shared" si="148"/>
        <v>0</v>
      </c>
      <c r="W337" s="5">
        <f t="shared" si="149"/>
        <v>1.098537861834975</v>
      </c>
      <c r="X337" s="5">
        <f t="shared" si="150"/>
        <v>7.2829728224128019</v>
      </c>
      <c r="Y337" s="5">
        <f t="shared" si="151"/>
        <v>0</v>
      </c>
      <c r="Z337" s="5">
        <f t="shared" si="151"/>
        <v>-7.6120025800285447</v>
      </c>
      <c r="AA337" s="5">
        <f t="shared" si="131"/>
        <v>-23.577160065110217</v>
      </c>
      <c r="AB337">
        <f t="shared" si="152"/>
        <v>0</v>
      </c>
    </row>
    <row r="338" spans="1:28" x14ac:dyDescent="0.2">
      <c r="A338">
        <f t="shared" si="132"/>
        <v>3.0599999999999787</v>
      </c>
      <c r="B338" s="5">
        <f t="shared" si="135"/>
        <v>0</v>
      </c>
      <c r="C338" s="5">
        <f t="shared" si="136"/>
        <v>275.23201899488936</v>
      </c>
      <c r="D338" s="5">
        <f t="shared" si="137"/>
        <v>89.875477061458355</v>
      </c>
      <c r="E338" s="2">
        <f t="shared" si="133"/>
        <v>275.23201899488936</v>
      </c>
      <c r="F338" s="2">
        <f t="shared" si="134"/>
        <v>0</v>
      </c>
      <c r="G338" s="3">
        <f t="shared" si="138"/>
        <v>0</v>
      </c>
      <c r="H338" s="3">
        <f t="shared" si="139"/>
        <v>65.731460655156837</v>
      </c>
      <c r="I338" s="3">
        <f t="shared" si="140"/>
        <v>-10.161954319789869</v>
      </c>
      <c r="J338" s="2">
        <f t="shared" si="126"/>
        <v>66.512331454083963</v>
      </c>
      <c r="K338" s="2">
        <f t="shared" si="141"/>
        <v>66.512331454083963</v>
      </c>
      <c r="L338" s="2">
        <f t="shared" si="127"/>
        <v>45.339012579471003</v>
      </c>
      <c r="M338" s="5">
        <f t="shared" si="128"/>
        <v>0.37050092914558741</v>
      </c>
      <c r="N338" s="4">
        <f t="shared" si="129"/>
        <v>0.45483504674602904</v>
      </c>
      <c r="O338" s="4">
        <f t="shared" si="130"/>
        <v>0.30983876063563986</v>
      </c>
      <c r="P338" s="4">
        <f t="shared" si="142"/>
        <v>0</v>
      </c>
      <c r="Q338" s="4">
        <f t="shared" si="143"/>
        <v>0</v>
      </c>
      <c r="R338" s="5">
        <f t="shared" si="144"/>
        <v>0</v>
      </c>
      <c r="S338" s="5">
        <f t="shared" si="145"/>
        <v>-8.6950785818086285</v>
      </c>
      <c r="T338" s="5">
        <f t="shared" si="146"/>
        <v>1.344242018580345</v>
      </c>
      <c r="U338" s="6">
        <f t="shared" si="147"/>
        <v>2257.5738791721938</v>
      </c>
      <c r="V338" s="5">
        <f t="shared" si="148"/>
        <v>0</v>
      </c>
      <c r="W338" s="5">
        <f t="shared" si="149"/>
        <v>1.1241490864591677</v>
      </c>
      <c r="X338" s="5">
        <f t="shared" si="150"/>
        <v>7.2714321597786169</v>
      </c>
      <c r="Y338" s="5">
        <f t="shared" si="151"/>
        <v>0</v>
      </c>
      <c r="Z338" s="5">
        <f t="shared" si="151"/>
        <v>-7.5709294953494606</v>
      </c>
      <c r="AA338" s="5">
        <f t="shared" si="131"/>
        <v>-23.558325821641038</v>
      </c>
      <c r="AB338">
        <f t="shared" si="152"/>
        <v>0</v>
      </c>
    </row>
    <row r="339" spans="1:28" x14ac:dyDescent="0.2">
      <c r="A339">
        <f t="shared" si="132"/>
        <v>3.0699999999999785</v>
      </c>
      <c r="B339" s="5">
        <f t="shared" si="135"/>
        <v>0</v>
      </c>
      <c r="C339" s="5">
        <f t="shared" si="136"/>
        <v>275.88895505496612</v>
      </c>
      <c r="D339" s="5">
        <f t="shared" si="137"/>
        <v>89.772679601969372</v>
      </c>
      <c r="E339" s="2">
        <f t="shared" si="133"/>
        <v>275.88895505496612</v>
      </c>
      <c r="F339" s="2">
        <f t="shared" si="134"/>
        <v>0</v>
      </c>
      <c r="G339" s="3">
        <f t="shared" si="138"/>
        <v>0</v>
      </c>
      <c r="H339" s="3">
        <f t="shared" si="139"/>
        <v>65.65575136020334</v>
      </c>
      <c r="I339" s="3">
        <f t="shared" si="140"/>
        <v>-10.397537578006279</v>
      </c>
      <c r="J339" s="2">
        <f t="shared" si="126"/>
        <v>66.47395335286518</v>
      </c>
      <c r="K339" s="2">
        <f t="shared" si="141"/>
        <v>66.47395335286518</v>
      </c>
      <c r="L339" s="2">
        <f t="shared" si="127"/>
        <v>45.312851637944902</v>
      </c>
      <c r="M339" s="5">
        <f t="shared" si="128"/>
        <v>0.370492261769096</v>
      </c>
      <c r="N339" s="4">
        <f t="shared" si="129"/>
        <v>0.45504104958794578</v>
      </c>
      <c r="O339" s="4">
        <f t="shared" si="130"/>
        <v>0.30988850689872538</v>
      </c>
      <c r="P339" s="4">
        <f t="shared" si="142"/>
        <v>0</v>
      </c>
      <c r="Q339" s="4">
        <f t="shared" si="143"/>
        <v>0</v>
      </c>
      <c r="R339" s="5">
        <f t="shared" si="144"/>
        <v>0</v>
      </c>
      <c r="S339" s="5">
        <f t="shared" si="145"/>
        <v>-8.6798492135005532</v>
      </c>
      <c r="T339" s="5">
        <f t="shared" si="146"/>
        <v>1.3745796293408032</v>
      </c>
      <c r="U339" s="6">
        <f t="shared" si="147"/>
        <v>2256.8214799526395</v>
      </c>
      <c r="V339" s="5">
        <f t="shared" si="148"/>
        <v>0</v>
      </c>
      <c r="W339" s="5">
        <f t="shared" si="149"/>
        <v>1.1497309739097934</v>
      </c>
      <c r="X339" s="5">
        <f t="shared" si="150"/>
        <v>7.260031559185796</v>
      </c>
      <c r="Y339" s="5">
        <f t="shared" si="151"/>
        <v>0</v>
      </c>
      <c r="Z339" s="5">
        <f t="shared" si="151"/>
        <v>-7.5301182395907595</v>
      </c>
      <c r="AA339" s="5">
        <f t="shared" si="131"/>
        <v>-23.539388811473401</v>
      </c>
      <c r="AB339">
        <f t="shared" si="152"/>
        <v>0</v>
      </c>
    </row>
    <row r="340" spans="1:28" x14ac:dyDescent="0.2">
      <c r="A340">
        <f t="shared" si="132"/>
        <v>3.0799999999999783</v>
      </c>
      <c r="B340" s="5">
        <f t="shared" si="135"/>
        <v>0</v>
      </c>
      <c r="C340" s="5">
        <f t="shared" si="136"/>
        <v>276.54513606265618</v>
      </c>
      <c r="D340" s="5">
        <f t="shared" si="137"/>
        <v>89.667527256748727</v>
      </c>
      <c r="E340" s="2">
        <f t="shared" si="133"/>
        <v>276.54513606265618</v>
      </c>
      <c r="F340" s="2">
        <f t="shared" si="134"/>
        <v>0</v>
      </c>
      <c r="G340" s="3">
        <f t="shared" si="138"/>
        <v>0</v>
      </c>
      <c r="H340" s="3">
        <f t="shared" si="139"/>
        <v>65.580450177807435</v>
      </c>
      <c r="I340" s="3">
        <f t="shared" si="140"/>
        <v>-10.632931466121013</v>
      </c>
      <c r="J340" s="2">
        <f t="shared" si="126"/>
        <v>66.436847284373073</v>
      </c>
      <c r="K340" s="2">
        <f t="shared" si="141"/>
        <v>66.436847284373073</v>
      </c>
      <c r="L340" s="2">
        <f t="shared" si="127"/>
        <v>45.287557794392001</v>
      </c>
      <c r="M340" s="5">
        <f t="shared" si="128"/>
        <v>0.37048354558990415</v>
      </c>
      <c r="N340" s="4">
        <f t="shared" si="129"/>
        <v>0.45523825522010497</v>
      </c>
      <c r="O340" s="4">
        <f t="shared" si="130"/>
        <v>0.30993610155066853</v>
      </c>
      <c r="P340" s="4">
        <f t="shared" si="142"/>
        <v>0</v>
      </c>
      <c r="Q340" s="4">
        <f t="shared" si="143"/>
        <v>0</v>
      </c>
      <c r="R340" s="5">
        <f t="shared" si="144"/>
        <v>0</v>
      </c>
      <c r="S340" s="5">
        <f t="shared" si="145"/>
        <v>-8.6648507863094135</v>
      </c>
      <c r="T340" s="5">
        <f t="shared" si="146"/>
        <v>1.4048815512122039</v>
      </c>
      <c r="U340" s="6">
        <f t="shared" si="147"/>
        <v>2256.06933149103</v>
      </c>
      <c r="V340" s="5">
        <f t="shared" si="148"/>
        <v>0</v>
      </c>
      <c r="W340" s="5">
        <f t="shared" si="149"/>
        <v>1.1752843447604704</v>
      </c>
      <c r="X340" s="5">
        <f t="shared" si="150"/>
        <v>7.2487701685938699</v>
      </c>
      <c r="Y340" s="5">
        <f t="shared" si="151"/>
        <v>0</v>
      </c>
      <c r="Z340" s="5">
        <f t="shared" si="151"/>
        <v>-7.4895664415489431</v>
      </c>
      <c r="AA340" s="5">
        <f t="shared" si="131"/>
        <v>-23.520348280193925</v>
      </c>
      <c r="AB340">
        <f t="shared" si="152"/>
        <v>0</v>
      </c>
    </row>
    <row r="341" spans="1:28" x14ac:dyDescent="0.2">
      <c r="A341">
        <f t="shared" si="132"/>
        <v>3.0899999999999781</v>
      </c>
      <c r="B341" s="5">
        <f t="shared" si="135"/>
        <v>0</v>
      </c>
      <c r="C341" s="5">
        <f t="shared" si="136"/>
        <v>277.20056608611213</v>
      </c>
      <c r="D341" s="5">
        <f t="shared" si="137"/>
        <v>89.560021924673507</v>
      </c>
      <c r="E341" s="2">
        <f t="shared" si="133"/>
        <v>277.20056608611213</v>
      </c>
      <c r="F341" s="2">
        <f t="shared" si="134"/>
        <v>0</v>
      </c>
      <c r="G341" s="3">
        <f t="shared" si="138"/>
        <v>0</v>
      </c>
      <c r="H341" s="3">
        <f t="shared" si="139"/>
        <v>65.505554513391942</v>
      </c>
      <c r="I341" s="3">
        <f t="shared" si="140"/>
        <v>-10.868134948922952</v>
      </c>
      <c r="J341" s="2">
        <f t="shared" si="126"/>
        <v>66.401009249671532</v>
      </c>
      <c r="K341" s="2">
        <f t="shared" si="141"/>
        <v>66.401009249671532</v>
      </c>
      <c r="L341" s="2">
        <f t="shared" si="127"/>
        <v>45.263128322884477</v>
      </c>
      <c r="M341" s="5">
        <f t="shared" si="128"/>
        <v>0.37047478021807068</v>
      </c>
      <c r="N341" s="4">
        <f t="shared" si="129"/>
        <v>0.455426662439681</v>
      </c>
      <c r="O341" s="4">
        <f t="shared" si="130"/>
        <v>0.30998154788706067</v>
      </c>
      <c r="P341" s="4">
        <f t="shared" si="142"/>
        <v>0</v>
      </c>
      <c r="Q341" s="4">
        <f t="shared" si="143"/>
        <v>0</v>
      </c>
      <c r="R341" s="5">
        <f t="shared" si="144"/>
        <v>0</v>
      </c>
      <c r="S341" s="5">
        <f t="shared" si="145"/>
        <v>-8.6500817552759965</v>
      </c>
      <c r="T341" s="5">
        <f t="shared" si="146"/>
        <v>1.4351493783070932</v>
      </c>
      <c r="U341" s="6">
        <f t="shared" si="147"/>
        <v>2255.3174337037926</v>
      </c>
      <c r="V341" s="5">
        <f t="shared" si="148"/>
        <v>0</v>
      </c>
      <c r="W341" s="5">
        <f t="shared" si="149"/>
        <v>1.2008100132347044</v>
      </c>
      <c r="X341" s="5">
        <f t="shared" si="150"/>
        <v>7.2376471355803416</v>
      </c>
      <c r="Y341" s="5">
        <f t="shared" si="151"/>
        <v>0</v>
      </c>
      <c r="Z341" s="5">
        <f t="shared" si="151"/>
        <v>-7.4492717420412919</v>
      </c>
      <c r="AA341" s="5">
        <f t="shared" si="131"/>
        <v>-23.501203486112566</v>
      </c>
      <c r="AB341">
        <f t="shared" si="152"/>
        <v>0</v>
      </c>
    </row>
    <row r="342" spans="1:28" x14ac:dyDescent="0.2">
      <c r="A342">
        <f t="shared" si="132"/>
        <v>3.0999999999999779</v>
      </c>
      <c r="B342" s="5">
        <f t="shared" si="135"/>
        <v>0</v>
      </c>
      <c r="C342" s="5">
        <f t="shared" si="136"/>
        <v>277.85524916765894</v>
      </c>
      <c r="D342" s="5">
        <f t="shared" si="137"/>
        <v>89.450165515009971</v>
      </c>
      <c r="E342" s="2">
        <f t="shared" si="133"/>
        <v>277.85524916765894</v>
      </c>
      <c r="F342" s="2">
        <f t="shared" si="134"/>
        <v>0</v>
      </c>
      <c r="G342" s="3">
        <f t="shared" si="138"/>
        <v>0</v>
      </c>
      <c r="H342" s="3">
        <f t="shared" si="139"/>
        <v>65.43106179597153</v>
      </c>
      <c r="I342" s="3">
        <f t="shared" si="140"/>
        <v>-11.103146983784077</v>
      </c>
      <c r="J342" s="2">
        <f t="shared" si="126"/>
        <v>66.366435196503957</v>
      </c>
      <c r="K342" s="2">
        <f t="shared" si="141"/>
        <v>66.366435196503957</v>
      </c>
      <c r="L342" s="2">
        <f t="shared" si="127"/>
        <v>45.239560461147889</v>
      </c>
      <c r="M342" s="5">
        <f t="shared" si="128"/>
        <v>0.37046596526911219</v>
      </c>
      <c r="N342" s="4">
        <f t="shared" si="129"/>
        <v>0.4556062714980571</v>
      </c>
      <c r="O342" s="4">
        <f t="shared" si="130"/>
        <v>0.31002484938995789</v>
      </c>
      <c r="P342" s="4">
        <f t="shared" si="142"/>
        <v>0</v>
      </c>
      <c r="Q342" s="4">
        <f t="shared" si="143"/>
        <v>0</v>
      </c>
      <c r="R342" s="5">
        <f t="shared" si="144"/>
        <v>0</v>
      </c>
      <c r="S342" s="5">
        <f t="shared" si="145"/>
        <v>-8.6355405810437134</v>
      </c>
      <c r="T342" s="5">
        <f t="shared" si="146"/>
        <v>1.4653846922848464</v>
      </c>
      <c r="U342" s="6">
        <f t="shared" si="147"/>
        <v>2254.565786507384</v>
      </c>
      <c r="V342" s="5">
        <f t="shared" si="148"/>
        <v>0</v>
      </c>
      <c r="W342" s="5">
        <f t="shared" si="149"/>
        <v>1.2263087870810065</v>
      </c>
      <c r="X342" s="5">
        <f t="shared" si="150"/>
        <v>7.2266616073467471</v>
      </c>
      <c r="Y342" s="5">
        <f t="shared" si="151"/>
        <v>0</v>
      </c>
      <c r="Z342" s="5">
        <f t="shared" si="151"/>
        <v>-7.4092317939627073</v>
      </c>
      <c r="AA342" s="5">
        <f t="shared" si="131"/>
        <v>-23.481953700368408</v>
      </c>
      <c r="AB342">
        <f t="shared" si="152"/>
        <v>0</v>
      </c>
    </row>
    <row r="343" spans="1:28" x14ac:dyDescent="0.2">
      <c r="A343">
        <f t="shared" si="132"/>
        <v>3.1099999999999777</v>
      </c>
      <c r="B343" s="5">
        <f t="shared" si="135"/>
        <v>0</v>
      </c>
      <c r="C343" s="5">
        <f t="shared" si="136"/>
        <v>278.50918932402897</v>
      </c>
      <c r="D343" s="5">
        <f t="shared" si="137"/>
        <v>89.337959947487107</v>
      </c>
      <c r="E343" s="2">
        <f t="shared" si="133"/>
        <v>278.50918932402897</v>
      </c>
      <c r="F343" s="2">
        <f t="shared" si="134"/>
        <v>0</v>
      </c>
      <c r="G343" s="3">
        <f t="shared" si="138"/>
        <v>0</v>
      </c>
      <c r="H343" s="3">
        <f t="shared" si="139"/>
        <v>65.3569694780319</v>
      </c>
      <c r="I343" s="3">
        <f t="shared" si="140"/>
        <v>-11.337966520787761</v>
      </c>
      <c r="J343" s="2">
        <f t="shared" si="126"/>
        <v>66.333121019434159</v>
      </c>
      <c r="K343" s="2">
        <f t="shared" si="141"/>
        <v>66.333121019434159</v>
      </c>
      <c r="L343" s="2">
        <f t="shared" si="127"/>
        <v>45.216851410657227</v>
      </c>
      <c r="M343" s="5">
        <f t="shared" si="128"/>
        <v>0.37045710036403762</v>
      </c>
      <c r="N343" s="4">
        <f t="shared" si="129"/>
        <v>0.45577708409934825</v>
      </c>
      <c r="O343" s="4">
        <f t="shared" si="130"/>
        <v>0.31006600972724974</v>
      </c>
      <c r="P343" s="4">
        <f t="shared" si="142"/>
        <v>0</v>
      </c>
      <c r="Q343" s="4">
        <f t="shared" si="143"/>
        <v>0</v>
      </c>
      <c r="R343" s="5">
        <f t="shared" si="144"/>
        <v>0</v>
      </c>
      <c r="S343" s="5">
        <f t="shared" si="145"/>
        <v>-8.6212257297936929</v>
      </c>
      <c r="T343" s="5">
        <f t="shared" si="146"/>
        <v>1.4955890622408705</v>
      </c>
      <c r="U343" s="6">
        <f t="shared" si="147"/>
        <v>2253.8143898182871</v>
      </c>
      <c r="V343" s="5">
        <f t="shared" si="148"/>
        <v>0</v>
      </c>
      <c r="W343" s="5">
        <f t="shared" si="149"/>
        <v>1.2517814674494041</v>
      </c>
      <c r="X343" s="5">
        <f t="shared" si="150"/>
        <v>7.215812730726987</v>
      </c>
      <c r="Y343" s="5">
        <f t="shared" si="151"/>
        <v>0</v>
      </c>
      <c r="Z343" s="5">
        <f t="shared" si="151"/>
        <v>-7.3694442623442891</v>
      </c>
      <c r="AA343" s="5">
        <f t="shared" si="131"/>
        <v>-23.462598207032144</v>
      </c>
      <c r="AB343">
        <f t="shared" si="152"/>
        <v>0</v>
      </c>
    </row>
    <row r="344" spans="1:28" x14ac:dyDescent="0.2">
      <c r="A344">
        <f t="shared" si="132"/>
        <v>3.1199999999999775</v>
      </c>
      <c r="B344" s="5">
        <f t="shared" si="135"/>
        <v>0</v>
      </c>
      <c r="C344" s="5">
        <f t="shared" si="136"/>
        <v>279.16239054659621</v>
      </c>
      <c r="D344" s="5">
        <f t="shared" si="137"/>
        <v>89.223407152368878</v>
      </c>
      <c r="E344" s="2">
        <f t="shared" si="133"/>
        <v>279.16239054659621</v>
      </c>
      <c r="F344" s="2">
        <f t="shared" si="134"/>
        <v>0</v>
      </c>
      <c r="G344" s="3">
        <f t="shared" si="138"/>
        <v>0</v>
      </c>
      <c r="H344" s="3">
        <f t="shared" si="139"/>
        <v>65.283275035408451</v>
      </c>
      <c r="I344" s="3">
        <f t="shared" si="140"/>
        <v>-11.572592502858082</v>
      </c>
      <c r="J344" s="2">
        <f t="shared" si="126"/>
        <v>66.301062560007225</v>
      </c>
      <c r="K344" s="2">
        <f t="shared" si="141"/>
        <v>66.301062560007225</v>
      </c>
      <c r="L344" s="2">
        <f t="shared" si="127"/>
        <v>45.194998336746572</v>
      </c>
      <c r="M344" s="5">
        <f t="shared" si="128"/>
        <v>0.37044818512938238</v>
      </c>
      <c r="N344" s="4">
        <f t="shared" si="129"/>
        <v>0.45593910339825172</v>
      </c>
      <c r="O344" s="4">
        <f t="shared" si="130"/>
        <v>0.31010503275196838</v>
      </c>
      <c r="P344" s="4">
        <f t="shared" si="142"/>
        <v>0</v>
      </c>
      <c r="Q344" s="4">
        <f t="shared" si="143"/>
        <v>0</v>
      </c>
      <c r="R344" s="5">
        <f t="shared" si="144"/>
        <v>0</v>
      </c>
      <c r="S344" s="5">
        <f t="shared" si="145"/>
        <v>-8.607135673183091</v>
      </c>
      <c r="T344" s="5">
        <f t="shared" si="146"/>
        <v>1.5257640445969669</v>
      </c>
      <c r="U344" s="6">
        <f t="shared" si="147"/>
        <v>2253.0632435530138</v>
      </c>
      <c r="V344" s="5">
        <f t="shared" si="148"/>
        <v>0</v>
      </c>
      <c r="W344" s="5">
        <f t="shared" si="149"/>
        <v>1.2772288487694097</v>
      </c>
      <c r="X344" s="5">
        <f t="shared" si="150"/>
        <v>7.2050996521979584</v>
      </c>
      <c r="Y344" s="5">
        <f t="shared" si="151"/>
        <v>0</v>
      </c>
      <c r="Z344" s="5">
        <f t="shared" si="151"/>
        <v>-7.3299068244136816</v>
      </c>
      <c r="AA344" s="5">
        <f t="shared" si="131"/>
        <v>-23.443136303205073</v>
      </c>
      <c r="AB344">
        <f t="shared" si="152"/>
        <v>0</v>
      </c>
    </row>
    <row r="345" spans="1:28" x14ac:dyDescent="0.2">
      <c r="A345">
        <f t="shared" si="132"/>
        <v>3.1299999999999772</v>
      </c>
      <c r="B345" s="5">
        <f t="shared" si="135"/>
        <v>0</v>
      </c>
      <c r="C345" s="5">
        <f t="shared" si="136"/>
        <v>279.8148568016091</v>
      </c>
      <c r="D345" s="5">
        <f t="shared" si="137"/>
        <v>89.106509070525135</v>
      </c>
      <c r="E345" s="2">
        <f t="shared" si="133"/>
        <v>279.8148568016091</v>
      </c>
      <c r="F345" s="2">
        <f t="shared" si="134"/>
        <v>0</v>
      </c>
      <c r="G345" s="3">
        <f t="shared" si="138"/>
        <v>0</v>
      </c>
      <c r="H345" s="3">
        <f t="shared" si="139"/>
        <v>65.209975967164311</v>
      </c>
      <c r="I345" s="3">
        <f t="shared" si="140"/>
        <v>-11.807023865890134</v>
      </c>
      <c r="J345" s="2">
        <f t="shared" si="126"/>
        <v>66.270255606930078</v>
      </c>
      <c r="K345" s="2">
        <f t="shared" si="141"/>
        <v>66.270255606930078</v>
      </c>
      <c r="L345" s="2">
        <f t="shared" si="127"/>
        <v>45.173998368732157</v>
      </c>
      <c r="M345" s="5">
        <f t="shared" si="128"/>
        <v>0.37043921919724021</v>
      </c>
      <c r="N345" s="4">
        <f t="shared" si="129"/>
        <v>0.45609233399722965</v>
      </c>
      <c r="O345" s="4">
        <f t="shared" si="130"/>
        <v>0.31014192250153905</v>
      </c>
      <c r="P345" s="4">
        <f t="shared" si="142"/>
        <v>0</v>
      </c>
      <c r="Q345" s="4">
        <f t="shared" si="143"/>
        <v>0</v>
      </c>
      <c r="R345" s="5">
        <f t="shared" si="144"/>
        <v>0</v>
      </c>
      <c r="S345" s="5">
        <f t="shared" si="145"/>
        <v>-8.5932688882863975</v>
      </c>
      <c r="T345" s="5">
        <f t="shared" si="146"/>
        <v>1.555911182992892</v>
      </c>
      <c r="U345" s="6">
        <f t="shared" si="147"/>
        <v>2252.312347628103</v>
      </c>
      <c r="V345" s="5">
        <f t="shared" si="148"/>
        <v>0</v>
      </c>
      <c r="W345" s="5">
        <f t="shared" si="149"/>
        <v>1.3026517186295121</v>
      </c>
      <c r="X345" s="5">
        <f t="shared" si="150"/>
        <v>7.1945215178924089</v>
      </c>
      <c r="Y345" s="5">
        <f t="shared" si="151"/>
        <v>0</v>
      </c>
      <c r="Z345" s="5">
        <f t="shared" si="151"/>
        <v>-7.2906171696568851</v>
      </c>
      <c r="AA345" s="5">
        <f t="shared" si="131"/>
        <v>-23.423567299114698</v>
      </c>
      <c r="AB345">
        <f t="shared" si="152"/>
        <v>0</v>
      </c>
    </row>
    <row r="346" spans="1:28" x14ac:dyDescent="0.2">
      <c r="A346">
        <f t="shared" si="132"/>
        <v>3.139999999999977</v>
      </c>
      <c r="B346" s="5">
        <f t="shared" si="135"/>
        <v>0</v>
      </c>
      <c r="C346" s="5">
        <f t="shared" si="136"/>
        <v>280.46659203042231</v>
      </c>
      <c r="D346" s="5">
        <f t="shared" si="137"/>
        <v>88.987267653501277</v>
      </c>
      <c r="E346" s="2">
        <f t="shared" si="133"/>
        <v>280.46659203042231</v>
      </c>
      <c r="F346" s="2">
        <f t="shared" si="134"/>
        <v>0</v>
      </c>
      <c r="G346" s="3">
        <f t="shared" si="138"/>
        <v>0</v>
      </c>
      <c r="H346" s="3">
        <f t="shared" si="139"/>
        <v>65.137069795467738</v>
      </c>
      <c r="I346" s="3">
        <f t="shared" si="140"/>
        <v>-12.041259538881281</v>
      </c>
      <c r="J346" s="2">
        <f t="shared" si="126"/>
        <v>66.240695896271617</v>
      </c>
      <c r="K346" s="2">
        <f t="shared" si="141"/>
        <v>66.240695896271617</v>
      </c>
      <c r="L346" s="2">
        <f t="shared" si="127"/>
        <v>45.153848600048818</v>
      </c>
      <c r="M346" s="5">
        <f t="shared" si="128"/>
        <v>0.37043020220529499</v>
      </c>
      <c r="N346" s="4">
        <f t="shared" si="129"/>
        <v>0.45623678194302486</v>
      </c>
      <c r="O346" s="4">
        <f t="shared" si="130"/>
        <v>0.31017668319697234</v>
      </c>
      <c r="P346" s="4">
        <f t="shared" si="142"/>
        <v>0</v>
      </c>
      <c r="Q346" s="4">
        <f t="shared" si="143"/>
        <v>0</v>
      </c>
      <c r="R346" s="5">
        <f t="shared" si="144"/>
        <v>0</v>
      </c>
      <c r="S346" s="5">
        <f t="shared" si="145"/>
        <v>-8.5796238575398789</v>
      </c>
      <c r="T346" s="5">
        <f t="shared" si="146"/>
        <v>1.5860320081792163</v>
      </c>
      <c r="U346" s="6">
        <f t="shared" si="147"/>
        <v>2251.5617019601223</v>
      </c>
      <c r="V346" s="5">
        <f t="shared" si="148"/>
        <v>0</v>
      </c>
      <c r="W346" s="5">
        <f t="shared" si="149"/>
        <v>1.3280508576582544</v>
      </c>
      <c r="X346" s="5">
        <f t="shared" si="150"/>
        <v>7.1840774736139821</v>
      </c>
      <c r="Y346" s="5">
        <f t="shared" si="151"/>
        <v>0</v>
      </c>
      <c r="Z346" s="5">
        <f t="shared" si="151"/>
        <v>-7.2515729998816241</v>
      </c>
      <c r="AA346" s="5">
        <f t="shared" si="131"/>
        <v>-23.403890518206801</v>
      </c>
      <c r="AB346">
        <f t="shared" si="152"/>
        <v>0</v>
      </c>
    </row>
    <row r="347" spans="1:28" x14ac:dyDescent="0.2">
      <c r="A347">
        <f t="shared" si="132"/>
        <v>3.1499999999999768</v>
      </c>
      <c r="B347" s="5">
        <f t="shared" si="135"/>
        <v>0</v>
      </c>
      <c r="C347" s="5">
        <f t="shared" si="136"/>
        <v>281.11760014972702</v>
      </c>
      <c r="D347" s="5">
        <f t="shared" si="137"/>
        <v>88.865684863586552</v>
      </c>
      <c r="E347" s="2">
        <f t="shared" si="133"/>
        <v>281.11760014972702</v>
      </c>
      <c r="F347" s="2">
        <f t="shared" si="134"/>
        <v>0</v>
      </c>
      <c r="G347" s="3">
        <f t="shared" si="138"/>
        <v>0</v>
      </c>
      <c r="H347" s="3">
        <f t="shared" si="139"/>
        <v>65.064554065468926</v>
      </c>
      <c r="I347" s="3">
        <f t="shared" si="140"/>
        <v>-12.275298444063349</v>
      </c>
      <c r="J347" s="2">
        <f t="shared" si="126"/>
        <v>66.212379111682381</v>
      </c>
      <c r="K347" s="2">
        <f t="shared" si="141"/>
        <v>66.212379111682381</v>
      </c>
      <c r="L347" s="2">
        <f t="shared" si="127"/>
        <v>45.134546088399709</v>
      </c>
      <c r="M347" s="5">
        <f t="shared" si="128"/>
        <v>0.37042113379685021</v>
      </c>
      <c r="N347" s="4">
        <f t="shared" si="129"/>
        <v>0.45637245472251436</v>
      </c>
      <c r="O347" s="4">
        <f t="shared" si="130"/>
        <v>0.31020931924199779</v>
      </c>
      <c r="P347" s="4">
        <f t="shared" si="142"/>
        <v>0</v>
      </c>
      <c r="Q347" s="4">
        <f t="shared" si="143"/>
        <v>0</v>
      </c>
      <c r="R347" s="5">
        <f t="shared" si="144"/>
        <v>0</v>
      </c>
      <c r="S347" s="5">
        <f t="shared" si="145"/>
        <v>-8.566199068688956</v>
      </c>
      <c r="T347" s="5">
        <f t="shared" si="146"/>
        <v>1.6161280379115222</v>
      </c>
      <c r="U347" s="6">
        <f t="shared" si="147"/>
        <v>2250.8113064656659</v>
      </c>
      <c r="V347" s="5">
        <f t="shared" si="148"/>
        <v>0</v>
      </c>
      <c r="W347" s="5">
        <f t="shared" si="149"/>
        <v>1.3534270394069563</v>
      </c>
      <c r="X347" s="5">
        <f t="shared" si="150"/>
        <v>7.1737666648544582</v>
      </c>
      <c r="Y347" s="5">
        <f t="shared" si="151"/>
        <v>0</v>
      </c>
      <c r="Z347" s="5">
        <f t="shared" si="151"/>
        <v>-7.2127720292820001</v>
      </c>
      <c r="AA347" s="5">
        <f t="shared" si="131"/>
        <v>-23.384105297234019</v>
      </c>
      <c r="AB347">
        <f t="shared" si="152"/>
        <v>0</v>
      </c>
    </row>
    <row r="348" spans="1:28" x14ac:dyDescent="0.2">
      <c r="A348">
        <f t="shared" si="132"/>
        <v>3.1599999999999766</v>
      </c>
      <c r="B348" s="5">
        <f t="shared" si="135"/>
        <v>0</v>
      </c>
      <c r="C348" s="5">
        <f t="shared" si="136"/>
        <v>281.76788505178024</v>
      </c>
      <c r="D348" s="5">
        <f t="shared" si="137"/>
        <v>88.741762673881055</v>
      </c>
      <c r="E348" s="2">
        <f t="shared" si="133"/>
        <v>281.76788505178024</v>
      </c>
      <c r="F348" s="2">
        <f t="shared" si="134"/>
        <v>0</v>
      </c>
      <c r="G348" s="3">
        <f t="shared" si="138"/>
        <v>0</v>
      </c>
      <c r="H348" s="3">
        <f t="shared" si="139"/>
        <v>64.992426345176099</v>
      </c>
      <c r="I348" s="3">
        <f t="shared" si="140"/>
        <v>-12.509139497035688</v>
      </c>
      <c r="J348" s="2">
        <f t="shared" si="126"/>
        <v>66.185300884633278</v>
      </c>
      <c r="K348" s="2">
        <f t="shared" si="141"/>
        <v>66.185300884633278</v>
      </c>
      <c r="L348" s="2">
        <f t="shared" si="127"/>
        <v>45.116087855919069</v>
      </c>
      <c r="M348" s="5">
        <f t="shared" si="128"/>
        <v>0.37041201362085813</v>
      </c>
      <c r="N348" s="4">
        <f t="shared" si="129"/>
        <v>0.45649936125790636</v>
      </c>
      <c r="O348" s="4">
        <f t="shared" si="130"/>
        <v>0.3102398352221406</v>
      </c>
      <c r="P348" s="4">
        <f t="shared" si="142"/>
        <v>0</v>
      </c>
      <c r="Q348" s="4">
        <f t="shared" si="143"/>
        <v>0</v>
      </c>
      <c r="R348" s="5">
        <f t="shared" si="144"/>
        <v>0</v>
      </c>
      <c r="S348" s="5">
        <f t="shared" si="145"/>
        <v>-8.5529930147385826</v>
      </c>
      <c r="T348" s="5">
        <f t="shared" si="146"/>
        <v>1.6462007768460218</v>
      </c>
      <c r="U348" s="6">
        <f t="shared" si="147"/>
        <v>2250.0611610613569</v>
      </c>
      <c r="V348" s="5">
        <f t="shared" si="148"/>
        <v>0</v>
      </c>
      <c r="W348" s="5">
        <f t="shared" si="149"/>
        <v>1.3787810302341417</v>
      </c>
      <c r="X348" s="5">
        <f t="shared" si="150"/>
        <v>7.1635882368130588</v>
      </c>
      <c r="Y348" s="5">
        <f t="shared" si="151"/>
        <v>0</v>
      </c>
      <c r="Z348" s="5">
        <f t="shared" si="151"/>
        <v>-7.1742119845044412</v>
      </c>
      <c r="AA348" s="5">
        <f t="shared" si="131"/>
        <v>-23.364210986340918</v>
      </c>
      <c r="AB348">
        <f t="shared" si="152"/>
        <v>0</v>
      </c>
    </row>
    <row r="349" spans="1:28" x14ac:dyDescent="0.2">
      <c r="A349">
        <f t="shared" si="132"/>
        <v>3.1699999999999764</v>
      </c>
      <c r="B349" s="5">
        <f t="shared" si="135"/>
        <v>0</v>
      </c>
      <c r="C349" s="5">
        <f t="shared" si="136"/>
        <v>282.41745060463273</v>
      </c>
      <c r="D349" s="5">
        <f t="shared" si="137"/>
        <v>88.615503068361377</v>
      </c>
      <c r="E349" s="2">
        <f t="shared" si="133"/>
        <v>282.41745060463273</v>
      </c>
      <c r="F349" s="2">
        <f t="shared" si="134"/>
        <v>0</v>
      </c>
      <c r="G349" s="3">
        <f t="shared" si="138"/>
        <v>0</v>
      </c>
      <c r="H349" s="3">
        <f t="shared" si="139"/>
        <v>64.920684225331058</v>
      </c>
      <c r="I349" s="3">
        <f t="shared" si="140"/>
        <v>-12.742781606899097</v>
      </c>
      <c r="J349" s="2">
        <f t="shared" si="126"/>
        <v>66.159456794673545</v>
      </c>
      <c r="K349" s="2">
        <f t="shared" si="141"/>
        <v>66.159456794673545</v>
      </c>
      <c r="L349" s="2">
        <f t="shared" si="127"/>
        <v>45.098470889348015</v>
      </c>
      <c r="M349" s="5">
        <f t="shared" si="128"/>
        <v>0.37040284133194712</v>
      </c>
      <c r="N349" s="4">
        <f t="shared" si="129"/>
        <v>0.45661751190128302</v>
      </c>
      <c r="O349" s="4">
        <f t="shared" si="130"/>
        <v>0.31026823590374158</v>
      </c>
      <c r="P349" s="4">
        <f t="shared" si="142"/>
        <v>0</v>
      </c>
      <c r="Q349" s="4">
        <f t="shared" si="143"/>
        <v>0</v>
      </c>
      <c r="R349" s="5">
        <f t="shared" si="144"/>
        <v>0</v>
      </c>
      <c r="S349" s="5">
        <f t="shared" si="145"/>
        <v>-8.5400041939065208</v>
      </c>
      <c r="T349" s="5">
        <f t="shared" si="146"/>
        <v>1.6762517164366535</v>
      </c>
      <c r="U349" s="6">
        <f t="shared" si="147"/>
        <v>2249.3112656638464</v>
      </c>
      <c r="V349" s="5">
        <f t="shared" si="148"/>
        <v>0</v>
      </c>
      <c r="W349" s="5">
        <f t="shared" si="149"/>
        <v>1.4041135891917416</v>
      </c>
      <c r="X349" s="5">
        <f t="shared" si="150"/>
        <v>7.1535413344179339</v>
      </c>
      <c r="Y349" s="5">
        <f t="shared" si="151"/>
        <v>0</v>
      </c>
      <c r="Z349" s="5">
        <f t="shared" si="151"/>
        <v>-7.1358906047147794</v>
      </c>
      <c r="AA349" s="5">
        <f t="shared" si="131"/>
        <v>-23.344206949145413</v>
      </c>
      <c r="AB349">
        <f t="shared" si="152"/>
        <v>0</v>
      </c>
    </row>
    <row r="350" spans="1:28" x14ac:dyDescent="0.2">
      <c r="A350">
        <f t="shared" si="132"/>
        <v>3.1799999999999762</v>
      </c>
      <c r="B350" s="5">
        <f t="shared" si="135"/>
        <v>0</v>
      </c>
      <c r="C350" s="5">
        <f t="shared" si="136"/>
        <v>283.06630065235578</v>
      </c>
      <c r="D350" s="5">
        <f t="shared" si="137"/>
        <v>88.486908041944929</v>
      </c>
      <c r="E350" s="2">
        <f t="shared" si="133"/>
        <v>283.06630065235578</v>
      </c>
      <c r="F350" s="2">
        <f t="shared" si="134"/>
        <v>0</v>
      </c>
      <c r="G350" s="3">
        <f t="shared" si="138"/>
        <v>0</v>
      </c>
      <c r="H350" s="3">
        <f t="shared" si="139"/>
        <v>64.849325319283906</v>
      </c>
      <c r="I350" s="3">
        <f t="shared" si="140"/>
        <v>-12.976223676390552</v>
      </c>
      <c r="J350" s="2">
        <f t="shared" si="126"/>
        <v>66.134842369707329</v>
      </c>
      <c r="K350" s="2">
        <f t="shared" si="141"/>
        <v>66.134842369707329</v>
      </c>
      <c r="L350" s="2">
        <f t="shared" si="127"/>
        <v>45.081692140223126</v>
      </c>
      <c r="M350" s="5">
        <f t="shared" si="128"/>
        <v>0.37039361659044812</v>
      </c>
      <c r="N350" s="4">
        <f t="shared" si="129"/>
        <v>0.45672691842849777</v>
      </c>
      <c r="O350" s="4">
        <f t="shared" si="130"/>
        <v>0.31029452623292031</v>
      </c>
      <c r="P350" s="4">
        <f t="shared" si="142"/>
        <v>0</v>
      </c>
      <c r="Q350" s="4">
        <f t="shared" si="143"/>
        <v>0</v>
      </c>
      <c r="R350" s="5">
        <f t="shared" si="144"/>
        <v>0</v>
      </c>
      <c r="S350" s="5">
        <f t="shared" si="145"/>
        <v>-8.5272311095794517</v>
      </c>
      <c r="T350" s="5">
        <f t="shared" si="146"/>
        <v>1.7062823348337159</v>
      </c>
      <c r="U350" s="6">
        <f t="shared" si="147"/>
        <v>2248.5616201898119</v>
      </c>
      <c r="V350" s="5">
        <f t="shared" si="148"/>
        <v>0</v>
      </c>
      <c r="W350" s="5">
        <f t="shared" si="149"/>
        <v>1.4294254679131062</v>
      </c>
      <c r="X350" s="5">
        <f t="shared" si="150"/>
        <v>7.1436251023495903</v>
      </c>
      <c r="Y350" s="5">
        <f t="shared" si="151"/>
        <v>0</v>
      </c>
      <c r="Z350" s="5">
        <f t="shared" si="151"/>
        <v>-7.097805641666346</v>
      </c>
      <c r="AA350" s="5">
        <f t="shared" si="131"/>
        <v>-23.324092562816695</v>
      </c>
      <c r="AB350">
        <f t="shared" si="152"/>
        <v>0</v>
      </c>
    </row>
    <row r="351" spans="1:28" x14ac:dyDescent="0.2">
      <c r="A351">
        <f t="shared" si="132"/>
        <v>3.189999999999976</v>
      </c>
      <c r="B351" s="5">
        <f t="shared" si="135"/>
        <v>0</v>
      </c>
      <c r="C351" s="5">
        <f t="shared" si="136"/>
        <v>283.71443901526652</v>
      </c>
      <c r="D351" s="5">
        <f t="shared" si="137"/>
        <v>88.355979600552885</v>
      </c>
      <c r="E351" s="2">
        <f t="shared" si="133"/>
        <v>283.71443901526652</v>
      </c>
      <c r="F351" s="2">
        <f t="shared" si="134"/>
        <v>0</v>
      </c>
      <c r="G351" s="3">
        <f t="shared" si="138"/>
        <v>0</v>
      </c>
      <c r="H351" s="3">
        <f t="shared" si="139"/>
        <v>64.778347262867243</v>
      </c>
      <c r="I351" s="3">
        <f t="shared" si="140"/>
        <v>-13.209464602018718</v>
      </c>
      <c r="J351" s="2">
        <f t="shared" si="126"/>
        <v>66.111453086289117</v>
      </c>
      <c r="K351" s="2">
        <f t="shared" si="141"/>
        <v>66.111453086289117</v>
      </c>
      <c r="L351" s="2">
        <f t="shared" si="127"/>
        <v>45.065748525077787</v>
      </c>
      <c r="M351" s="5">
        <f t="shared" si="128"/>
        <v>0.37038433906241941</v>
      </c>
      <c r="N351" s="4">
        <f t="shared" si="129"/>
        <v>0.45682759403242956</v>
      </c>
      <c r="O351" s="4">
        <f t="shared" si="130"/>
        <v>0.31031871133448374</v>
      </c>
      <c r="P351" s="4">
        <f t="shared" si="142"/>
        <v>0</v>
      </c>
      <c r="Q351" s="4">
        <f t="shared" si="143"/>
        <v>0</v>
      </c>
      <c r="R351" s="5">
        <f t="shared" si="144"/>
        <v>0</v>
      </c>
      <c r="S351" s="5">
        <f t="shared" si="145"/>
        <v>-8.5146722702719408</v>
      </c>
      <c r="T351" s="5">
        <f t="shared" si="146"/>
        <v>1.736294096784111</v>
      </c>
      <c r="U351" s="6">
        <f t="shared" si="147"/>
        <v>2247.8122245559598</v>
      </c>
      <c r="V351" s="5">
        <f t="shared" si="148"/>
        <v>0</v>
      </c>
      <c r="W351" s="5">
        <f t="shared" si="149"/>
        <v>1.4547174105029157</v>
      </c>
      <c r="X351" s="5">
        <f t="shared" si="150"/>
        <v>7.1338386850664381</v>
      </c>
      <c r="Y351" s="5">
        <f t="shared" si="151"/>
        <v>0</v>
      </c>
      <c r="Z351" s="5">
        <f t="shared" si="151"/>
        <v>-7.0599548597690251</v>
      </c>
      <c r="AA351" s="5">
        <f t="shared" si="131"/>
        <v>-23.303867218149449</v>
      </c>
      <c r="AB351">
        <f t="shared" si="152"/>
        <v>0</v>
      </c>
    </row>
    <row r="352" spans="1:28" x14ac:dyDescent="0.2">
      <c r="A352">
        <f t="shared" si="132"/>
        <v>3.1999999999999758</v>
      </c>
      <c r="B352" s="5">
        <f t="shared" si="135"/>
        <v>0</v>
      </c>
      <c r="C352" s="5">
        <f t="shared" si="136"/>
        <v>284.36186949015217</v>
      </c>
      <c r="D352" s="5">
        <f t="shared" si="137"/>
        <v>88.222719761171788</v>
      </c>
      <c r="E352" s="2">
        <f t="shared" si="133"/>
        <v>284.36186949015217</v>
      </c>
      <c r="F352" s="2">
        <f t="shared" si="134"/>
        <v>0</v>
      </c>
      <c r="G352" s="3">
        <f t="shared" si="138"/>
        <v>0</v>
      </c>
      <c r="H352" s="3">
        <f t="shared" si="139"/>
        <v>64.707747714269559</v>
      </c>
      <c r="I352" s="3">
        <f t="shared" si="140"/>
        <v>-13.442503274200213</v>
      </c>
      <c r="J352" s="2">
        <f t="shared" ref="J352:J415" si="153">SQRT(G352^2+H352^2+I352^2)</f>
        <v>66.089284369937317</v>
      </c>
      <c r="K352" s="2">
        <f t="shared" si="141"/>
        <v>66.089284369937317</v>
      </c>
      <c r="L352" s="2">
        <f t="shared" ref="L352:L415" si="154">J352/1.467</f>
        <v>45.050636925655972</v>
      </c>
      <c r="M352" s="5">
        <f t="shared" ref="M352:M415" si="155">cd0+cdspin*(spin/1000)*EXP(-A352/(tau*146.7/K352))</f>
        <v>0.37037500841967042</v>
      </c>
      <c r="N352" s="4">
        <f t="shared" ref="N352:N415" si="156">(romega/K352)*EXP(-A352/(tau*146.7/K352))</f>
        <v>0.45691955331560469</v>
      </c>
      <c r="O352" s="4">
        <f t="shared" ref="O352:O415" si="157">cl2_*N352/(cl0+cl1_*N352)</f>
        <v>0.31034079651077856</v>
      </c>
      <c r="P352" s="4">
        <f t="shared" si="142"/>
        <v>0</v>
      </c>
      <c r="Q352" s="4">
        <f t="shared" si="143"/>
        <v>0</v>
      </c>
      <c r="R352" s="5">
        <f t="shared" si="144"/>
        <v>0</v>
      </c>
      <c r="S352" s="5">
        <f t="shared" si="145"/>
        <v>-8.5023261895881266</v>
      </c>
      <c r="T352" s="5">
        <f t="shared" si="146"/>
        <v>1.7662884535332459</v>
      </c>
      <c r="U352" s="6">
        <f t="shared" si="147"/>
        <v>2247.0630786790239</v>
      </c>
      <c r="V352" s="5">
        <f t="shared" si="148"/>
        <v>0</v>
      </c>
      <c r="W352" s="5">
        <f t="shared" si="149"/>
        <v>1.4799901534290099</v>
      </c>
      <c r="X352" s="5">
        <f t="shared" si="150"/>
        <v>7.124181226832194</v>
      </c>
      <c r="Y352" s="5">
        <f t="shared" si="151"/>
        <v>0</v>
      </c>
      <c r="Z352" s="5">
        <f t="shared" si="151"/>
        <v>-7.0223360361591167</v>
      </c>
      <c r="AA352" s="5">
        <f t="shared" ref="AA352:AA415" si="158">T352+X352-32.174</f>
        <v>-23.283530319634558</v>
      </c>
      <c r="AB352">
        <f t="shared" si="152"/>
        <v>0</v>
      </c>
    </row>
    <row r="353" spans="1:28" x14ac:dyDescent="0.2">
      <c r="A353">
        <f t="shared" ref="A353:A416" si="159">A352+dt</f>
        <v>3.2099999999999755</v>
      </c>
      <c r="B353" s="5">
        <f t="shared" si="135"/>
        <v>0</v>
      </c>
      <c r="C353" s="5">
        <f t="shared" si="136"/>
        <v>285.00859585049307</v>
      </c>
      <c r="D353" s="5">
        <f t="shared" si="137"/>
        <v>88.087130551913802</v>
      </c>
      <c r="E353" s="2">
        <f t="shared" ref="E353:E416" si="160">SQRT(B353^2+C353^2)</f>
        <v>285.00859585049307</v>
      </c>
      <c r="F353" s="2">
        <f t="shared" ref="F353:F416" si="161">ATAN2(C353,B353)*180/PI()</f>
        <v>0</v>
      </c>
      <c r="G353" s="3">
        <f t="shared" si="138"/>
        <v>0</v>
      </c>
      <c r="H353" s="3">
        <f t="shared" si="139"/>
        <v>64.637524353907963</v>
      </c>
      <c r="I353" s="3">
        <f t="shared" si="140"/>
        <v>-13.675338577396559</v>
      </c>
      <c r="J353" s="2">
        <f t="shared" si="153"/>
        <v>66.068331595466177</v>
      </c>
      <c r="K353" s="2">
        <f t="shared" si="141"/>
        <v>66.068331595466177</v>
      </c>
      <c r="L353" s="2">
        <f t="shared" si="154"/>
        <v>45.036354189138493</v>
      </c>
      <c r="M353" s="5">
        <f t="shared" si="155"/>
        <v>0.37036562433978443</v>
      </c>
      <c r="N353" s="4">
        <f t="shared" si="156"/>
        <v>0.45700281228219003</v>
      </c>
      <c r="O353" s="4">
        <f t="shared" si="157"/>
        <v>0.31036078724049077</v>
      </c>
      <c r="P353" s="4">
        <f t="shared" si="142"/>
        <v>0</v>
      </c>
      <c r="Q353" s="4">
        <f t="shared" si="143"/>
        <v>0</v>
      </c>
      <c r="R353" s="5">
        <f t="shared" si="144"/>
        <v>0</v>
      </c>
      <c r="S353" s="5">
        <f t="shared" si="145"/>
        <v>-8.4901913861861331</v>
      </c>
      <c r="T353" s="5">
        <f t="shared" si="146"/>
        <v>1.7962668427286612</v>
      </c>
      <c r="U353" s="6">
        <f t="shared" si="147"/>
        <v>2246.3141824757654</v>
      </c>
      <c r="V353" s="5">
        <f t="shared" si="148"/>
        <v>0</v>
      </c>
      <c r="W353" s="5">
        <f t="shared" si="149"/>
        <v>1.5052444254162192</v>
      </c>
      <c r="X353" s="5">
        <f t="shared" si="150"/>
        <v>7.1146518717452949</v>
      </c>
      <c r="Y353" s="5">
        <f t="shared" si="151"/>
        <v>0</v>
      </c>
      <c r="Z353" s="5">
        <f t="shared" si="151"/>
        <v>-6.9849469607699142</v>
      </c>
      <c r="AA353" s="5">
        <f t="shared" si="158"/>
        <v>-23.263081285526042</v>
      </c>
      <c r="AB353">
        <f t="shared" si="152"/>
        <v>0</v>
      </c>
    </row>
    <row r="354" spans="1:28" x14ac:dyDescent="0.2">
      <c r="A354">
        <f t="shared" si="159"/>
        <v>3.2199999999999753</v>
      </c>
      <c r="B354" s="5">
        <f t="shared" ref="B354:B417" si="162">B353+G353*dt+0.5*Y353*dt*dt</f>
        <v>0</v>
      </c>
      <c r="C354" s="5">
        <f t="shared" ref="C354:C417" si="163">C353+H353*dt+0.5*Z353*dt*dt</f>
        <v>285.65462184668411</v>
      </c>
      <c r="D354" s="5">
        <f t="shared" ref="D354:D417" si="164">D353+I353*dt+0.5*AA353*dt*dt</f>
        <v>87.949214012075558</v>
      </c>
      <c r="E354" s="2">
        <f t="shared" si="160"/>
        <v>285.65462184668411</v>
      </c>
      <c r="F354" s="2">
        <f t="shared" si="161"/>
        <v>0</v>
      </c>
      <c r="G354" s="3">
        <f t="shared" ref="G354:G417" si="165">G353+Y353*dt</f>
        <v>0</v>
      </c>
      <c r="H354" s="3">
        <f t="shared" ref="H354:H417" si="166">H353+Z353*dt</f>
        <v>64.56767488430026</v>
      </c>
      <c r="I354" s="3">
        <f t="shared" ref="I354:I417" si="167">I353+AA353*dt</f>
        <v>-13.90796939025182</v>
      </c>
      <c r="J354" s="2">
        <f t="shared" si="153"/>
        <v>66.048590087335555</v>
      </c>
      <c r="K354" s="2">
        <f t="shared" ref="K354:K417" si="168">IF(D354&gt;=hwind,SQRT((G354-vxw)^2+(H354-vyw)^2+I354^2),J354)</f>
        <v>66.048590087335555</v>
      </c>
      <c r="L354" s="2">
        <f t="shared" si="154"/>
        <v>45.022897128381423</v>
      </c>
      <c r="M354" s="5">
        <f t="shared" si="155"/>
        <v>0.37035618650613922</v>
      </c>
      <c r="N354" s="4">
        <f t="shared" si="156"/>
        <v>0.45707738832936717</v>
      </c>
      <c r="O354" s="4">
        <f t="shared" si="157"/>
        <v>0.31037868917739087</v>
      </c>
      <c r="P354" s="4">
        <f t="shared" ref="P354:P417" si="169">IF(D354&gt;=hwind,vxw,0)</f>
        <v>0</v>
      </c>
      <c r="Q354" s="4">
        <f t="shared" ref="Q354:Q417" si="170">IF(D354&gt;=hwind,vyw,0)</f>
        <v>0</v>
      </c>
      <c r="R354" s="5">
        <f t="shared" ref="R354:R417" si="171">-const*$M354*$K354*(G354-P354)</f>
        <v>0</v>
      </c>
      <c r="S354" s="5">
        <f t="shared" ref="S354:S417" si="172">-const*$M354*$K354*(H354-Q354)</f>
        <v>-8.4782663837451651</v>
      </c>
      <c r="T354" s="5">
        <f t="shared" ref="T354:T417" si="173">-const*$M354*$K354*I354</f>
        <v>1.8262306883254376</v>
      </c>
      <c r="U354" s="6">
        <f t="shared" ref="U354:U417" si="174">omega*EXP(-A354/tau)*30/PI()</f>
        <v>2245.5655358629742</v>
      </c>
      <c r="V354" s="5">
        <f t="shared" ref="V354:V417" si="175">const*($O354/omega)*K354*(wy*I354-wz*(H354-Q354))</f>
        <v>0</v>
      </c>
      <c r="W354" s="5">
        <f t="shared" ref="W354:W417" si="176">const*($O354/omega)*K354*(wz*(G354-P354)-wx*I354)</f>
        <v>1.5304809473422356</v>
      </c>
      <c r="X354" s="5">
        <f t="shared" ref="X354:X417" si="177">const*($O354/omega)*K354*(wx*(H354-Q354)-wy*(G354-P354))</f>
        <v>7.1052497637701579</v>
      </c>
      <c r="Y354" s="5">
        <f t="shared" si="151"/>
        <v>0</v>
      </c>
      <c r="Z354" s="5">
        <f t="shared" si="151"/>
        <v>-6.9477854364029294</v>
      </c>
      <c r="AA354" s="5">
        <f t="shared" si="158"/>
        <v>-23.242519547904404</v>
      </c>
      <c r="AB354">
        <f t="shared" si="152"/>
        <v>0</v>
      </c>
    </row>
    <row r="355" spans="1:28" x14ac:dyDescent="0.2">
      <c r="A355">
        <f t="shared" si="159"/>
        <v>3.2299999999999751</v>
      </c>
      <c r="B355" s="5">
        <f t="shared" si="162"/>
        <v>0</v>
      </c>
      <c r="C355" s="5">
        <f t="shared" si="163"/>
        <v>286.29995120625529</v>
      </c>
      <c r="D355" s="5">
        <f t="shared" si="164"/>
        <v>87.80897219219564</v>
      </c>
      <c r="E355" s="2">
        <f t="shared" si="160"/>
        <v>286.29995120625529</v>
      </c>
      <c r="F355" s="2">
        <f t="shared" si="161"/>
        <v>0</v>
      </c>
      <c r="G355" s="3">
        <f t="shared" si="165"/>
        <v>0</v>
      </c>
      <c r="H355" s="3">
        <f t="shared" si="166"/>
        <v>64.498197029936236</v>
      </c>
      <c r="I355" s="3">
        <f t="shared" si="167"/>
        <v>-14.140394585730863</v>
      </c>
      <c r="J355" s="2">
        <f t="shared" si="153"/>
        <v>66.030055120018204</v>
      </c>
      <c r="K355" s="2">
        <f t="shared" si="168"/>
        <v>66.030055120018204</v>
      </c>
      <c r="L355" s="2">
        <f t="shared" si="154"/>
        <v>45.010262522166464</v>
      </c>
      <c r="M355" s="5">
        <f t="shared" si="155"/>
        <v>0.37034669460792752</v>
      </c>
      <c r="N355" s="4">
        <f t="shared" si="156"/>
        <v>0.4571433002380963</v>
      </c>
      <c r="O355" s="4">
        <f t="shared" si="157"/>
        <v>0.31039450814902664</v>
      </c>
      <c r="P355" s="4">
        <f t="shared" si="169"/>
        <v>0</v>
      </c>
      <c r="Q355" s="4">
        <f t="shared" si="170"/>
        <v>0</v>
      </c>
      <c r="R355" s="5">
        <f t="shared" si="171"/>
        <v>0</v>
      </c>
      <c r="S355" s="5">
        <f t="shared" si="172"/>
        <v>-8.4665497109351548</v>
      </c>
      <c r="T355" s="5">
        <f t="shared" si="173"/>
        <v>1.8561814004934367</v>
      </c>
      <c r="U355" s="6">
        <f t="shared" si="174"/>
        <v>2244.8171387574675</v>
      </c>
      <c r="V355" s="5">
        <f t="shared" si="175"/>
        <v>0</v>
      </c>
      <c r="W355" s="5">
        <f t="shared" si="176"/>
        <v>1.5557004321355665</v>
      </c>
      <c r="X355" s="5">
        <f t="shared" si="177"/>
        <v>7.0959740467702463</v>
      </c>
      <c r="Y355" s="5">
        <f t="shared" si="151"/>
        <v>0</v>
      </c>
      <c r="Z355" s="5">
        <f t="shared" si="151"/>
        <v>-6.9108492787995885</v>
      </c>
      <c r="AA355" s="5">
        <f t="shared" si="158"/>
        <v>-23.221844552736314</v>
      </c>
      <c r="AB355">
        <f t="shared" si="152"/>
        <v>0</v>
      </c>
    </row>
    <row r="356" spans="1:28" x14ac:dyDescent="0.2">
      <c r="A356">
        <f t="shared" si="159"/>
        <v>3.2399999999999749</v>
      </c>
      <c r="B356" s="5">
        <f t="shared" si="162"/>
        <v>0</v>
      </c>
      <c r="C356" s="5">
        <f t="shared" si="163"/>
        <v>286.94458763409068</v>
      </c>
      <c r="D356" s="5">
        <f t="shared" si="164"/>
        <v>87.666407154110701</v>
      </c>
      <c r="E356" s="2">
        <f t="shared" si="160"/>
        <v>286.94458763409068</v>
      </c>
      <c r="F356" s="2">
        <f t="shared" si="161"/>
        <v>0</v>
      </c>
      <c r="G356" s="3">
        <f t="shared" si="165"/>
        <v>0</v>
      </c>
      <c r="H356" s="3">
        <f t="shared" si="166"/>
        <v>64.429088537148246</v>
      </c>
      <c r="I356" s="3">
        <f t="shared" si="167"/>
        <v>-14.372613031258227</v>
      </c>
      <c r="J356" s="2">
        <f t="shared" si="153"/>
        <v>66.012721918384656</v>
      </c>
      <c r="K356" s="2">
        <f t="shared" si="168"/>
        <v>66.012721918384656</v>
      </c>
      <c r="L356" s="2">
        <f t="shared" si="154"/>
        <v>44.998447115463293</v>
      </c>
      <c r="M356" s="5">
        <f t="shared" si="155"/>
        <v>0.37033714834017495</v>
      </c>
      <c r="N356" s="4">
        <f t="shared" si="156"/>
        <v>0.45720056816327626</v>
      </c>
      <c r="O356" s="4">
        <f t="shared" si="157"/>
        <v>0.31040825015536494</v>
      </c>
      <c r="P356" s="4">
        <f t="shared" si="169"/>
        <v>0</v>
      </c>
      <c r="Q356" s="4">
        <f t="shared" si="170"/>
        <v>0</v>
      </c>
      <c r="R356" s="5">
        <f t="shared" si="171"/>
        <v>0</v>
      </c>
      <c r="S356" s="5">
        <f t="shared" si="172"/>
        <v>-8.4550399013890143</v>
      </c>
      <c r="T356" s="5">
        <f t="shared" si="173"/>
        <v>1.8861203755264357</v>
      </c>
      <c r="U356" s="6">
        <f t="shared" si="174"/>
        <v>2244.0689910760893</v>
      </c>
      <c r="V356" s="5">
        <f t="shared" si="175"/>
        <v>0</v>
      </c>
      <c r="W356" s="5">
        <f t="shared" si="176"/>
        <v>1.5809035846756503</v>
      </c>
      <c r="X356" s="5">
        <f t="shared" si="177"/>
        <v>7.0868238645429997</v>
      </c>
      <c r="Y356" s="5">
        <f t="shared" si="151"/>
        <v>0</v>
      </c>
      <c r="Z356" s="5">
        <f t="shared" si="151"/>
        <v>-6.874136316713364</v>
      </c>
      <c r="AA356" s="5">
        <f t="shared" si="158"/>
        <v>-23.201055759930565</v>
      </c>
      <c r="AB356">
        <f t="shared" si="152"/>
        <v>0</v>
      </c>
    </row>
    <row r="357" spans="1:28" x14ac:dyDescent="0.2">
      <c r="A357">
        <f t="shared" si="159"/>
        <v>3.2499999999999747</v>
      </c>
      <c r="B357" s="5">
        <f t="shared" si="162"/>
        <v>0</v>
      </c>
      <c r="C357" s="5">
        <f t="shared" si="163"/>
        <v>287.58853481264634</v>
      </c>
      <c r="D357" s="5">
        <f t="shared" si="164"/>
        <v>87.521520971010119</v>
      </c>
      <c r="E357" s="2">
        <f t="shared" si="160"/>
        <v>287.58853481264634</v>
      </c>
      <c r="F357" s="2">
        <f t="shared" si="161"/>
        <v>0</v>
      </c>
      <c r="G357" s="3">
        <f t="shared" si="165"/>
        <v>0</v>
      </c>
      <c r="H357" s="3">
        <f t="shared" si="166"/>
        <v>64.360347173981111</v>
      </c>
      <c r="I357" s="3">
        <f t="shared" si="167"/>
        <v>-14.604623588857534</v>
      </c>
      <c r="J357" s="2">
        <f t="shared" si="153"/>
        <v>65.996585658105019</v>
      </c>
      <c r="K357" s="2">
        <f t="shared" si="168"/>
        <v>65.996585658105019</v>
      </c>
      <c r="L357" s="2">
        <f t="shared" si="154"/>
        <v>44.987447619703488</v>
      </c>
      <c r="M357" s="5">
        <f t="shared" si="155"/>
        <v>0.37032754740375784</v>
      </c>
      <c r="N357" s="4">
        <f t="shared" si="156"/>
        <v>0.45724921362331261</v>
      </c>
      <c r="O357" s="4">
        <f t="shared" si="157"/>
        <v>0.31041992136738117</v>
      </c>
      <c r="P357" s="4">
        <f t="shared" si="169"/>
        <v>0</v>
      </c>
      <c r="Q357" s="4">
        <f t="shared" si="170"/>
        <v>0</v>
      </c>
      <c r="R357" s="5">
        <f t="shared" si="171"/>
        <v>0</v>
      </c>
      <c r="S357" s="5">
        <f t="shared" si="172"/>
        <v>-8.4437354936773747</v>
      </c>
      <c r="T357" s="5">
        <f t="shared" si="173"/>
        <v>1.9160489957532059</v>
      </c>
      <c r="U357" s="6">
        <f t="shared" si="174"/>
        <v>2243.3210927357122</v>
      </c>
      <c r="V357" s="5">
        <f t="shared" si="175"/>
        <v>0</v>
      </c>
      <c r="W357" s="5">
        <f t="shared" si="176"/>
        <v>1.6060911016951378</v>
      </c>
      <c r="X357" s="5">
        <f t="shared" si="177"/>
        <v>7.0777983608564217</v>
      </c>
      <c r="Y357" s="5">
        <f t="shared" si="151"/>
        <v>0</v>
      </c>
      <c r="Z357" s="5">
        <f t="shared" si="151"/>
        <v>-6.8376443919822369</v>
      </c>
      <c r="AA357" s="5">
        <f t="shared" si="158"/>
        <v>-23.180152643390372</v>
      </c>
      <c r="AB357">
        <f t="shared" si="152"/>
        <v>0</v>
      </c>
    </row>
    <row r="358" spans="1:28" x14ac:dyDescent="0.2">
      <c r="A358">
        <f t="shared" si="159"/>
        <v>3.2599999999999745</v>
      </c>
      <c r="B358" s="5">
        <f t="shared" si="162"/>
        <v>0</v>
      </c>
      <c r="C358" s="5">
        <f t="shared" si="163"/>
        <v>288.23179640216659</v>
      </c>
      <c r="D358" s="5">
        <f t="shared" si="164"/>
        <v>87.374315727489375</v>
      </c>
      <c r="E358" s="2">
        <f t="shared" si="160"/>
        <v>288.23179640216659</v>
      </c>
      <c r="F358" s="2">
        <f t="shared" si="161"/>
        <v>0</v>
      </c>
      <c r="G358" s="3">
        <f t="shared" si="165"/>
        <v>0</v>
      </c>
      <c r="H358" s="3">
        <f t="shared" si="166"/>
        <v>64.291970730061294</v>
      </c>
      <c r="I358" s="3">
        <f t="shared" si="167"/>
        <v>-14.836425115291437</v>
      </c>
      <c r="J358" s="2">
        <f t="shared" si="153"/>
        <v>65.981641466067728</v>
      </c>
      <c r="K358" s="2">
        <f t="shared" si="168"/>
        <v>65.981641466067728</v>
      </c>
      <c r="L358" s="2">
        <f t="shared" si="154"/>
        <v>44.977260713065931</v>
      </c>
      <c r="M358" s="5">
        <f t="shared" si="155"/>
        <v>0.37031789150541872</v>
      </c>
      <c r="N358" s="4">
        <f t="shared" si="156"/>
        <v>0.45728925948910176</v>
      </c>
      <c r="O358" s="4">
        <f t="shared" si="157"/>
        <v>0.31042952812559987</v>
      </c>
      <c r="P358" s="4">
        <f t="shared" si="169"/>
        <v>0</v>
      </c>
      <c r="Q358" s="4">
        <f t="shared" si="170"/>
        <v>0</v>
      </c>
      <c r="R358" s="5">
        <f t="shared" si="171"/>
        <v>0</v>
      </c>
      <c r="S358" s="5">
        <f t="shared" si="172"/>
        <v>-8.4326350312857556</v>
      </c>
      <c r="T358" s="5">
        <f t="shared" si="173"/>
        <v>1.9459686294505829</v>
      </c>
      <c r="U358" s="6">
        <f t="shared" si="174"/>
        <v>2242.5734436532366</v>
      </c>
      <c r="V358" s="5">
        <f t="shared" si="175"/>
        <v>0</v>
      </c>
      <c r="W358" s="5">
        <f t="shared" si="176"/>
        <v>1.6312636716844273</v>
      </c>
      <c r="X358" s="5">
        <f t="shared" si="177"/>
        <v>7.0688966794874277</v>
      </c>
      <c r="Y358" s="5">
        <f t="shared" si="151"/>
        <v>0</v>
      </c>
      <c r="Z358" s="5">
        <f t="shared" si="151"/>
        <v>-6.8013713596013279</v>
      </c>
      <c r="AA358" s="5">
        <f t="shared" si="158"/>
        <v>-23.15913469106199</v>
      </c>
      <c r="AB358">
        <f t="shared" si="152"/>
        <v>0</v>
      </c>
    </row>
    <row r="359" spans="1:28" x14ac:dyDescent="0.2">
      <c r="A359">
        <f t="shared" si="159"/>
        <v>3.2699999999999743</v>
      </c>
      <c r="B359" s="5">
        <f t="shared" si="162"/>
        <v>0</v>
      </c>
      <c r="C359" s="5">
        <f t="shared" si="163"/>
        <v>288.87437604089922</v>
      </c>
      <c r="D359" s="5">
        <f t="shared" si="164"/>
        <v>87.224793519601903</v>
      </c>
      <c r="E359" s="2">
        <f t="shared" si="160"/>
        <v>288.87437604089922</v>
      </c>
      <c r="F359" s="2">
        <f t="shared" si="161"/>
        <v>0</v>
      </c>
      <c r="G359" s="3">
        <f t="shared" si="165"/>
        <v>0</v>
      </c>
      <c r="H359" s="3">
        <f t="shared" si="166"/>
        <v>64.223957016465278</v>
      </c>
      <c r="I359" s="3">
        <f t="shared" si="167"/>
        <v>-15.068016462202056</v>
      </c>
      <c r="J359" s="2">
        <f t="shared" si="153"/>
        <v>65.967884420814741</v>
      </c>
      <c r="K359" s="2">
        <f t="shared" si="168"/>
        <v>65.967884420814741</v>
      </c>
      <c r="L359" s="2">
        <f t="shared" si="154"/>
        <v>44.967883040773508</v>
      </c>
      <c r="M359" s="5">
        <f t="shared" si="155"/>
        <v>0.37030818035778107</v>
      </c>
      <c r="N359" s="4">
        <f t="shared" si="156"/>
        <v>0.45732072997244211</v>
      </c>
      <c r="O359" s="4">
        <f t="shared" si="157"/>
        <v>0.31043707693858552</v>
      </c>
      <c r="P359" s="4">
        <f t="shared" si="169"/>
        <v>0</v>
      </c>
      <c r="Q359" s="4">
        <f t="shared" si="170"/>
        <v>0</v>
      </c>
      <c r="R359" s="5">
        <f t="shared" si="171"/>
        <v>0</v>
      </c>
      <c r="S359" s="5">
        <f t="shared" si="172"/>
        <v>-8.4217370625941452</v>
      </c>
      <c r="T359" s="5">
        <f t="shared" si="173"/>
        <v>1.9758806307585866</v>
      </c>
      <c r="U359" s="6">
        <f t="shared" si="174"/>
        <v>2241.8260437455906</v>
      </c>
      <c r="V359" s="5">
        <f t="shared" si="175"/>
        <v>0</v>
      </c>
      <c r="W359" s="5">
        <f t="shared" si="176"/>
        <v>1.6564219747984714</v>
      </c>
      <c r="X359" s="5">
        <f t="shared" si="177"/>
        <v>7.0601179642618188</v>
      </c>
      <c r="Y359" s="5">
        <f t="shared" si="151"/>
        <v>0</v>
      </c>
      <c r="Z359" s="5">
        <f t="shared" si="151"/>
        <v>-6.765315087795674</v>
      </c>
      <c r="AA359" s="5">
        <f t="shared" si="158"/>
        <v>-23.138001404979594</v>
      </c>
      <c r="AB359">
        <f t="shared" si="152"/>
        <v>0</v>
      </c>
    </row>
    <row r="360" spans="1:28" x14ac:dyDescent="0.2">
      <c r="A360">
        <f t="shared" si="159"/>
        <v>3.279999999999974</v>
      </c>
      <c r="B360" s="5">
        <f t="shared" si="162"/>
        <v>0</v>
      </c>
      <c r="C360" s="5">
        <f t="shared" si="163"/>
        <v>289.51627734530945</v>
      </c>
      <c r="D360" s="5">
        <f t="shared" si="164"/>
        <v>87.072956454909644</v>
      </c>
      <c r="E360" s="2">
        <f t="shared" si="160"/>
        <v>289.51627734530945</v>
      </c>
      <c r="F360" s="2">
        <f t="shared" si="161"/>
        <v>0</v>
      </c>
      <c r="G360" s="3">
        <f t="shared" si="165"/>
        <v>0</v>
      </c>
      <c r="H360" s="3">
        <f t="shared" si="166"/>
        <v>64.156303865587319</v>
      </c>
      <c r="I360" s="3">
        <f t="shared" si="167"/>
        <v>-15.299396476251852</v>
      </c>
      <c r="J360" s="2">
        <f t="shared" si="153"/>
        <v>65.955309552992944</v>
      </c>
      <c r="K360" s="2">
        <f t="shared" si="168"/>
        <v>65.955309552992944</v>
      </c>
      <c r="L360" s="2">
        <f t="shared" si="154"/>
        <v>44.959311215400774</v>
      </c>
      <c r="M360" s="5">
        <f t="shared" si="155"/>
        <v>0.37029841367936273</v>
      </c>
      <c r="N360" s="4">
        <f t="shared" si="156"/>
        <v>0.4573436506138831</v>
      </c>
      <c r="O360" s="4">
        <f t="shared" si="157"/>
        <v>0.31044257448138535</v>
      </c>
      <c r="P360" s="4">
        <f t="shared" si="169"/>
        <v>0</v>
      </c>
      <c r="Q360" s="4">
        <f t="shared" si="170"/>
        <v>0</v>
      </c>
      <c r="R360" s="5">
        <f t="shared" si="171"/>
        <v>0</v>
      </c>
      <c r="S360" s="5">
        <f t="shared" si="172"/>
        <v>-8.4110401408589137</v>
      </c>
      <c r="T360" s="5">
        <f t="shared" si="173"/>
        <v>2.0057863395976314</v>
      </c>
      <c r="U360" s="6">
        <f t="shared" si="174"/>
        <v>2241.0788929297291</v>
      </c>
      <c r="V360" s="5">
        <f t="shared" si="175"/>
        <v>0</v>
      </c>
      <c r="W360" s="5">
        <f t="shared" si="176"/>
        <v>1.6815666827659053</v>
      </c>
      <c r="X360" s="5">
        <f t="shared" si="177"/>
        <v>7.051461359095847</v>
      </c>
      <c r="Y360" s="5">
        <f t="shared" si="151"/>
        <v>0</v>
      </c>
      <c r="Z360" s="5">
        <f t="shared" si="151"/>
        <v>-6.7294734580930085</v>
      </c>
      <c r="AA360" s="5">
        <f t="shared" si="158"/>
        <v>-23.116752301306519</v>
      </c>
      <c r="AB360">
        <f t="shared" si="152"/>
        <v>0</v>
      </c>
    </row>
    <row r="361" spans="1:28" x14ac:dyDescent="0.2">
      <c r="A361">
        <f t="shared" si="159"/>
        <v>3.2899999999999738</v>
      </c>
      <c r="B361" s="5">
        <f t="shared" si="162"/>
        <v>0</v>
      </c>
      <c r="C361" s="5">
        <f t="shared" si="163"/>
        <v>290.15750391029241</v>
      </c>
      <c r="D361" s="5">
        <f t="shared" si="164"/>
        <v>86.918806652532069</v>
      </c>
      <c r="E361" s="2">
        <f t="shared" si="160"/>
        <v>290.15750391029241</v>
      </c>
      <c r="F361" s="2">
        <f t="shared" si="161"/>
        <v>0</v>
      </c>
      <c r="G361" s="3">
        <f t="shared" si="165"/>
        <v>0</v>
      </c>
      <c r="H361" s="3">
        <f t="shared" si="166"/>
        <v>64.089009131006392</v>
      </c>
      <c r="I361" s="3">
        <f t="shared" si="167"/>
        <v>-15.530563999264917</v>
      </c>
      <c r="J361" s="2">
        <f t="shared" si="153"/>
        <v>65.94391184582156</v>
      </c>
      <c r="K361" s="2">
        <f t="shared" si="168"/>
        <v>65.94391184582156</v>
      </c>
      <c r="L361" s="2">
        <f t="shared" si="154"/>
        <v>44.951541817192606</v>
      </c>
      <c r="M361" s="5">
        <f t="shared" si="155"/>
        <v>0.37028859119458768</v>
      </c>
      <c r="N361" s="4">
        <f t="shared" si="156"/>
        <v>0.45735804827002224</v>
      </c>
      <c r="O361" s="4">
        <f t="shared" si="157"/>
        <v>0.31044602759392509</v>
      </c>
      <c r="P361" s="4">
        <f t="shared" si="169"/>
        <v>0</v>
      </c>
      <c r="Q361" s="4">
        <f t="shared" si="170"/>
        <v>0</v>
      </c>
      <c r="R361" s="5">
        <f t="shared" si="171"/>
        <v>0</v>
      </c>
      <c r="S361" s="5">
        <f t="shared" si="172"/>
        <v>-8.4005428241970055</v>
      </c>
      <c r="T361" s="5">
        <f t="shared" si="173"/>
        <v>2.0356870815878776</v>
      </c>
      <c r="U361" s="6">
        <f t="shared" si="174"/>
        <v>2240.3319911226367</v>
      </c>
      <c r="V361" s="5">
        <f t="shared" si="175"/>
        <v>0</v>
      </c>
      <c r="W361" s="5">
        <f t="shared" si="176"/>
        <v>1.7066984588005429</v>
      </c>
      <c r="X361" s="5">
        <f t="shared" si="177"/>
        <v>7.0429260080393528</v>
      </c>
      <c r="Y361" s="5">
        <f t="shared" si="151"/>
        <v>0</v>
      </c>
      <c r="Z361" s="5">
        <f t="shared" si="151"/>
        <v>-6.6938443653964628</v>
      </c>
      <c r="AA361" s="5">
        <f t="shared" si="158"/>
        <v>-23.095386910372767</v>
      </c>
      <c r="AB361">
        <f t="shared" si="152"/>
        <v>0</v>
      </c>
    </row>
    <row r="362" spans="1:28" x14ac:dyDescent="0.2">
      <c r="A362">
        <f t="shared" si="159"/>
        <v>3.2999999999999736</v>
      </c>
      <c r="B362" s="5">
        <f t="shared" si="162"/>
        <v>0</v>
      </c>
      <c r="C362" s="5">
        <f t="shared" si="163"/>
        <v>290.7980593093842</v>
      </c>
      <c r="D362" s="5">
        <f t="shared" si="164"/>
        <v>86.762346243193903</v>
      </c>
      <c r="E362" s="2">
        <f t="shared" si="160"/>
        <v>290.7980593093842</v>
      </c>
      <c r="F362" s="2">
        <f t="shared" si="161"/>
        <v>0</v>
      </c>
      <c r="G362" s="3">
        <f t="shared" si="165"/>
        <v>0</v>
      </c>
      <c r="H362" s="3">
        <f t="shared" si="166"/>
        <v>64.022070687352425</v>
      </c>
      <c r="I362" s="3">
        <f t="shared" si="167"/>
        <v>-15.761517868368644</v>
      </c>
      <c r="J362" s="2">
        <f t="shared" si="153"/>
        <v>65.933686235575024</v>
      </c>
      <c r="K362" s="2">
        <f t="shared" si="168"/>
        <v>65.933686235575024</v>
      </c>
      <c r="L362" s="2">
        <f t="shared" si="154"/>
        <v>44.944571394393336</v>
      </c>
      <c r="M362" s="5">
        <f t="shared" si="155"/>
        <v>0.37027871263379686</v>
      </c>
      <c r="N362" s="4">
        <f t="shared" si="156"/>
        <v>0.45736395110026362</v>
      </c>
      <c r="O362" s="4">
        <f t="shared" si="157"/>
        <v>0.31044744327935814</v>
      </c>
      <c r="P362" s="4">
        <f t="shared" si="169"/>
        <v>0</v>
      </c>
      <c r="Q362" s="4">
        <f t="shared" si="170"/>
        <v>0</v>
      </c>
      <c r="R362" s="5">
        <f t="shared" si="171"/>
        <v>0</v>
      </c>
      <c r="S362" s="5">
        <f t="shared" si="172"/>
        <v>-8.3902436755723553</v>
      </c>
      <c r="T362" s="5">
        <f t="shared" si="173"/>
        <v>2.06558416797077</v>
      </c>
      <c r="U362" s="6">
        <f t="shared" si="174"/>
        <v>2239.5853382413225</v>
      </c>
      <c r="V362" s="5">
        <f t="shared" si="175"/>
        <v>0</v>
      </c>
      <c r="W362" s="5">
        <f t="shared" si="176"/>
        <v>1.7318179575152708</v>
      </c>
      <c r="X362" s="5">
        <f t="shared" si="177"/>
        <v>7.0345110553203822</v>
      </c>
      <c r="Y362" s="5">
        <f t="shared" si="151"/>
        <v>0</v>
      </c>
      <c r="Z362" s="5">
        <f t="shared" si="151"/>
        <v>-6.6584257180570843</v>
      </c>
      <c r="AA362" s="5">
        <f t="shared" si="158"/>
        <v>-23.073904776708847</v>
      </c>
      <c r="AB362">
        <f t="shared" si="152"/>
        <v>0</v>
      </c>
    </row>
    <row r="363" spans="1:28" x14ac:dyDescent="0.2">
      <c r="A363">
        <f t="shared" si="159"/>
        <v>3.3099999999999734</v>
      </c>
      <c r="B363" s="5">
        <f t="shared" si="162"/>
        <v>0</v>
      </c>
      <c r="C363" s="5">
        <f t="shared" si="163"/>
        <v>291.43794709497183</v>
      </c>
      <c r="D363" s="5">
        <f t="shared" si="164"/>
        <v>86.603577369271378</v>
      </c>
      <c r="E363" s="2">
        <f t="shared" si="160"/>
        <v>291.43794709497183</v>
      </c>
      <c r="F363" s="2">
        <f t="shared" si="161"/>
        <v>0</v>
      </c>
      <c r="G363" s="3">
        <f t="shared" si="165"/>
        <v>0</v>
      </c>
      <c r="H363" s="3">
        <f t="shared" si="166"/>
        <v>63.955486430171852</v>
      </c>
      <c r="I363" s="3">
        <f t="shared" si="167"/>
        <v>-15.992256916135732</v>
      </c>
      <c r="J363" s="2">
        <f t="shared" si="153"/>
        <v>65.924627612081267</v>
      </c>
      <c r="K363" s="2">
        <f t="shared" si="168"/>
        <v>65.924627612081267</v>
      </c>
      <c r="L363" s="2">
        <f t="shared" si="154"/>
        <v>44.938396463586407</v>
      </c>
      <c r="M363" s="5">
        <f t="shared" si="155"/>
        <v>0.37026877773325723</v>
      </c>
      <c r="N363" s="4">
        <f t="shared" si="156"/>
        <v>0.45736138855304664</v>
      </c>
      <c r="O363" s="4">
        <f t="shared" si="157"/>
        <v>0.31044682870236973</v>
      </c>
      <c r="P363" s="4">
        <f t="shared" si="169"/>
        <v>0</v>
      </c>
      <c r="Q363" s="4">
        <f t="shared" si="170"/>
        <v>0</v>
      </c>
      <c r="R363" s="5">
        <f t="shared" si="171"/>
        <v>0</v>
      </c>
      <c r="S363" s="5">
        <f t="shared" si="172"/>
        <v>-8.3801412627844911</v>
      </c>
      <c r="T363" s="5">
        <f t="shared" si="173"/>
        <v>2.0954788955328034</v>
      </c>
      <c r="U363" s="6">
        <f t="shared" si="174"/>
        <v>2238.8389342028267</v>
      </c>
      <c r="V363" s="5">
        <f t="shared" si="175"/>
        <v>0</v>
      </c>
      <c r="W363" s="5">
        <f t="shared" si="176"/>
        <v>1.7569258248383837</v>
      </c>
      <c r="X363" s="5">
        <f t="shared" si="177"/>
        <v>7.026215645391277</v>
      </c>
      <c r="Y363" s="5">
        <f t="shared" si="151"/>
        <v>0</v>
      </c>
      <c r="Z363" s="5">
        <f t="shared" si="151"/>
        <v>-6.6232154379461079</v>
      </c>
      <c r="AA363" s="5">
        <f t="shared" si="158"/>
        <v>-23.052305459075917</v>
      </c>
      <c r="AB363">
        <f t="shared" si="152"/>
        <v>0</v>
      </c>
    </row>
    <row r="364" spans="1:28" x14ac:dyDescent="0.2">
      <c r="A364">
        <f t="shared" si="159"/>
        <v>3.3199999999999732</v>
      </c>
      <c r="B364" s="5">
        <f t="shared" si="162"/>
        <v>0</v>
      </c>
      <c r="C364" s="5">
        <f t="shared" si="163"/>
        <v>292.07717079850164</v>
      </c>
      <c r="D364" s="5">
        <f t="shared" si="164"/>
        <v>86.442502184837068</v>
      </c>
      <c r="E364" s="2">
        <f t="shared" si="160"/>
        <v>292.07717079850164</v>
      </c>
      <c r="F364" s="2">
        <f t="shared" si="161"/>
        <v>0</v>
      </c>
      <c r="G364" s="3">
        <f t="shared" si="165"/>
        <v>0</v>
      </c>
      <c r="H364" s="3">
        <f t="shared" si="166"/>
        <v>63.889254275792389</v>
      </c>
      <c r="I364" s="3">
        <f t="shared" si="167"/>
        <v>-16.222779970726492</v>
      </c>
      <c r="J364" s="2">
        <f t="shared" si="153"/>
        <v>65.916730819234814</v>
      </c>
      <c r="K364" s="2">
        <f t="shared" si="168"/>
        <v>65.916730819234814</v>
      </c>
      <c r="L364" s="2">
        <f t="shared" si="154"/>
        <v>44.933013510044177</v>
      </c>
      <c r="M364" s="5">
        <f t="shared" si="155"/>
        <v>0.37025878623517006</v>
      </c>
      <c r="N364" s="4">
        <f t="shared" si="156"/>
        <v>0.4573503913515613</v>
      </c>
      <c r="O364" s="4">
        <f t="shared" si="157"/>
        <v>0.31044419118743677</v>
      </c>
      <c r="P364" s="4">
        <f t="shared" si="169"/>
        <v>0</v>
      </c>
      <c r="Q364" s="4">
        <f t="shared" si="170"/>
        <v>0</v>
      </c>
      <c r="R364" s="5">
        <f t="shared" si="171"/>
        <v>0</v>
      </c>
      <c r="S364" s="5">
        <f t="shared" si="172"/>
        <v>-8.370234158459219</v>
      </c>
      <c r="T364" s="5">
        <f t="shared" si="173"/>
        <v>2.1253725465315556</v>
      </c>
      <c r="U364" s="6">
        <f t="shared" si="174"/>
        <v>2238.0927789242141</v>
      </c>
      <c r="V364" s="5">
        <f t="shared" si="175"/>
        <v>0</v>
      </c>
      <c r="W364" s="5">
        <f t="shared" si="176"/>
        <v>1.7820226979323943</v>
      </c>
      <c r="X364" s="5">
        <f t="shared" si="177"/>
        <v>7.0180389229761451</v>
      </c>
      <c r="Y364" s="5">
        <f t="shared" si="151"/>
        <v>0</v>
      </c>
      <c r="Z364" s="5">
        <f t="shared" si="151"/>
        <v>-6.5882114605268249</v>
      </c>
      <c r="AA364" s="5">
        <f t="shared" si="158"/>
        <v>-23.030588530492299</v>
      </c>
      <c r="AB364">
        <f t="shared" si="152"/>
        <v>0</v>
      </c>
    </row>
    <row r="365" spans="1:28" x14ac:dyDescent="0.2">
      <c r="A365">
        <f t="shared" si="159"/>
        <v>3.329999999999973</v>
      </c>
      <c r="B365" s="5">
        <f t="shared" si="162"/>
        <v>0</v>
      </c>
      <c r="C365" s="5">
        <f t="shared" si="163"/>
        <v>292.7157339306865</v>
      </c>
      <c r="D365" s="5">
        <f t="shared" si="164"/>
        <v>86.279122855703278</v>
      </c>
      <c r="E365" s="2">
        <f t="shared" si="160"/>
        <v>292.7157339306865</v>
      </c>
      <c r="F365" s="2">
        <f t="shared" si="161"/>
        <v>0</v>
      </c>
      <c r="G365" s="3">
        <f t="shared" si="165"/>
        <v>0</v>
      </c>
      <c r="H365" s="3">
        <f t="shared" si="166"/>
        <v>63.823372161187123</v>
      </c>
      <c r="I365" s="3">
        <f t="shared" si="167"/>
        <v>-16.453085856031414</v>
      </c>
      <c r="J365" s="2">
        <f t="shared" si="153"/>
        <v>65.909990655524567</v>
      </c>
      <c r="K365" s="2">
        <f t="shared" si="168"/>
        <v>65.909990655524567</v>
      </c>
      <c r="L365" s="2">
        <f t="shared" si="154"/>
        <v>44.928418988087635</v>
      </c>
      <c r="M365" s="5">
        <f t="shared" si="155"/>
        <v>0.37024873788767743</v>
      </c>
      <c r="N365" s="4">
        <f t="shared" si="156"/>
        <v>0.45733099147895917</v>
      </c>
      <c r="O365" s="4">
        <f t="shared" si="157"/>
        <v>0.31043953821704462</v>
      </c>
      <c r="P365" s="4">
        <f t="shared" si="169"/>
        <v>0</v>
      </c>
      <c r="Q365" s="4">
        <f t="shared" si="170"/>
        <v>0</v>
      </c>
      <c r="R365" s="5">
        <f t="shared" si="171"/>
        <v>0</v>
      </c>
      <c r="S365" s="5">
        <f t="shared" si="172"/>
        <v>-8.360520940041404</v>
      </c>
      <c r="T365" s="5">
        <f t="shared" si="173"/>
        <v>2.1552663886240371</v>
      </c>
      <c r="U365" s="6">
        <f t="shared" si="174"/>
        <v>2237.3468723225797</v>
      </c>
      <c r="V365" s="5">
        <f t="shared" si="175"/>
        <v>0</v>
      </c>
      <c r="W365" s="5">
        <f t="shared" si="176"/>
        <v>1.8071092051153532</v>
      </c>
      <c r="X365" s="5">
        <f t="shared" si="177"/>
        <v>7.0099800331196933</v>
      </c>
      <c r="Y365" s="5">
        <f t="shared" si="151"/>
        <v>0</v>
      </c>
      <c r="Z365" s="5">
        <f t="shared" si="151"/>
        <v>-6.5534117349260512</v>
      </c>
      <c r="AA365" s="5">
        <f t="shared" si="158"/>
        <v>-23.008753578256268</v>
      </c>
      <c r="AB365">
        <f t="shared" si="152"/>
        <v>0</v>
      </c>
    </row>
    <row r="366" spans="1:28" x14ac:dyDescent="0.2">
      <c r="A366">
        <f t="shared" si="159"/>
        <v>3.3399999999999728</v>
      </c>
      <c r="B366" s="5">
        <f t="shared" si="162"/>
        <v>0</v>
      </c>
      <c r="C366" s="5">
        <f t="shared" si="163"/>
        <v>293.35363998171164</v>
      </c>
      <c r="D366" s="5">
        <f t="shared" si="164"/>
        <v>86.11344155946405</v>
      </c>
      <c r="E366" s="2">
        <f t="shared" si="160"/>
        <v>293.35363998171164</v>
      </c>
      <c r="F366" s="2">
        <f t="shared" si="161"/>
        <v>0</v>
      </c>
      <c r="G366" s="3">
        <f t="shared" si="165"/>
        <v>0</v>
      </c>
      <c r="H366" s="3">
        <f t="shared" si="166"/>
        <v>63.757838043837864</v>
      </c>
      <c r="I366" s="3">
        <f t="shared" si="167"/>
        <v>-16.683173391813977</v>
      </c>
      <c r="J366" s="2">
        <f t="shared" si="153"/>
        <v>65.904401874575797</v>
      </c>
      <c r="K366" s="2">
        <f t="shared" si="168"/>
        <v>65.904401874575797</v>
      </c>
      <c r="L366" s="2">
        <f t="shared" si="154"/>
        <v>44.92460932145589</v>
      </c>
      <c r="M366" s="5">
        <f t="shared" si="155"/>
        <v>0.37023863244486754</v>
      </c>
      <c r="N366" s="4">
        <f t="shared" si="156"/>
        <v>0.45730322216307562</v>
      </c>
      <c r="O366" s="4">
        <f t="shared" si="157"/>
        <v>0.31043287742986253</v>
      </c>
      <c r="P366" s="4">
        <f t="shared" si="169"/>
        <v>0</v>
      </c>
      <c r="Q366" s="4">
        <f t="shared" si="170"/>
        <v>0</v>
      </c>
      <c r="R366" s="5">
        <f t="shared" si="171"/>
        <v>0</v>
      </c>
      <c r="S366" s="5">
        <f t="shared" si="172"/>
        <v>-8.351000189789719</v>
      </c>
      <c r="T366" s="5">
        <f t="shared" si="173"/>
        <v>2.1851616747973872</v>
      </c>
      <c r="U366" s="6">
        <f t="shared" si="174"/>
        <v>2236.6012143150442</v>
      </c>
      <c r="V366" s="5">
        <f t="shared" si="175"/>
        <v>0</v>
      </c>
      <c r="W366" s="5">
        <f t="shared" si="176"/>
        <v>1.8321859657847115</v>
      </c>
      <c r="X366" s="5">
        <f t="shared" si="177"/>
        <v>7.002038121237363</v>
      </c>
      <c r="Y366" s="5">
        <f t="shared" si="151"/>
        <v>0</v>
      </c>
      <c r="Z366" s="5">
        <f t="shared" si="151"/>
        <v>-6.5188142240050073</v>
      </c>
      <c r="AA366" s="5">
        <f t="shared" si="158"/>
        <v>-22.986800203965249</v>
      </c>
      <c r="AB366">
        <f t="shared" si="152"/>
        <v>0</v>
      </c>
    </row>
    <row r="367" spans="1:28" x14ac:dyDescent="0.2">
      <c r="A367">
        <f t="shared" si="159"/>
        <v>3.3499999999999726</v>
      </c>
      <c r="B367" s="5">
        <f t="shared" si="162"/>
        <v>0</v>
      </c>
      <c r="C367" s="5">
        <f t="shared" si="163"/>
        <v>293.99089242143879</v>
      </c>
      <c r="D367" s="5">
        <f t="shared" si="164"/>
        <v>85.945460485535705</v>
      </c>
      <c r="E367" s="2">
        <f t="shared" si="160"/>
        <v>293.99089242143879</v>
      </c>
      <c r="F367" s="2">
        <f t="shared" si="161"/>
        <v>0</v>
      </c>
      <c r="G367" s="3">
        <f t="shared" si="165"/>
        <v>0</v>
      </c>
      <c r="H367" s="3">
        <f t="shared" si="166"/>
        <v>63.692649901597811</v>
      </c>
      <c r="I367" s="3">
        <f t="shared" si="167"/>
        <v>-16.913041393853629</v>
      </c>
      <c r="J367" s="2">
        <f t="shared" si="153"/>
        <v>65.899959185705981</v>
      </c>
      <c r="K367" s="2">
        <f t="shared" si="168"/>
        <v>65.899959185705981</v>
      </c>
      <c r="L367" s="2">
        <f t="shared" si="154"/>
        <v>44.921580903685054</v>
      </c>
      <c r="M367" s="5">
        <f t="shared" si="155"/>
        <v>0.37022846966677897</v>
      </c>
      <c r="N367" s="4">
        <f t="shared" si="156"/>
        <v>0.45726711786067548</v>
      </c>
      <c r="O367" s="4">
        <f t="shared" si="157"/>
        <v>0.31042421661887659</v>
      </c>
      <c r="P367" s="4">
        <f t="shared" si="169"/>
        <v>0</v>
      </c>
      <c r="Q367" s="4">
        <f t="shared" si="170"/>
        <v>0</v>
      </c>
      <c r="R367" s="5">
        <f t="shared" si="171"/>
        <v>0</v>
      </c>
      <c r="S367" s="5">
        <f t="shared" si="172"/>
        <v>-8.3416704947733429</v>
      </c>
      <c r="T367" s="5">
        <f t="shared" si="173"/>
        <v>2.2150596433019469</v>
      </c>
      <c r="U367" s="6">
        <f t="shared" si="174"/>
        <v>2235.855804818757</v>
      </c>
      <c r="V367" s="5">
        <f t="shared" si="175"/>
        <v>0</v>
      </c>
      <c r="W367" s="5">
        <f t="shared" si="176"/>
        <v>1.8572535903437442</v>
      </c>
      <c r="X367" s="5">
        <f t="shared" si="177"/>
        <v>6.9942123331666819</v>
      </c>
      <c r="Y367" s="5">
        <f t="shared" si="151"/>
        <v>0</v>
      </c>
      <c r="Z367" s="5">
        <f t="shared" si="151"/>
        <v>-6.4844169044295992</v>
      </c>
      <c r="AA367" s="5">
        <f t="shared" si="158"/>
        <v>-22.964728023531372</v>
      </c>
      <c r="AB367">
        <f t="shared" si="152"/>
        <v>0</v>
      </c>
    </row>
    <row r="368" spans="1:28" x14ac:dyDescent="0.2">
      <c r="A368">
        <f t="shared" si="159"/>
        <v>3.3599999999999723</v>
      </c>
      <c r="B368" s="5">
        <f t="shared" si="162"/>
        <v>0</v>
      </c>
      <c r="C368" s="5">
        <f t="shared" si="163"/>
        <v>294.62749469960954</v>
      </c>
      <c r="D368" s="5">
        <f t="shared" si="164"/>
        <v>85.775181835195994</v>
      </c>
      <c r="E368" s="2">
        <f t="shared" si="160"/>
        <v>294.62749469960954</v>
      </c>
      <c r="F368" s="2">
        <f t="shared" si="161"/>
        <v>0</v>
      </c>
      <c r="G368" s="3">
        <f t="shared" si="165"/>
        <v>0</v>
      </c>
      <c r="H368" s="3">
        <f t="shared" si="166"/>
        <v>63.627805732553512</v>
      </c>
      <c r="I368" s="3">
        <f t="shared" si="167"/>
        <v>-17.142688674088941</v>
      </c>
      <c r="J368" s="2">
        <f t="shared" si="153"/>
        <v>65.896657254494386</v>
      </c>
      <c r="K368" s="2">
        <f t="shared" si="168"/>
        <v>65.896657254494386</v>
      </c>
      <c r="L368" s="2">
        <f t="shared" si="154"/>
        <v>44.919330098496509</v>
      </c>
      <c r="M368" s="5">
        <f t="shared" si="155"/>
        <v>0.37021824931940317</v>
      </c>
      <c r="N368" s="4">
        <f t="shared" si="156"/>
        <v>0.45722271424123512</v>
      </c>
      <c r="O368" s="4">
        <f t="shared" si="157"/>
        <v>0.3104135637294847</v>
      </c>
      <c r="P368" s="4">
        <f t="shared" si="169"/>
        <v>0</v>
      </c>
      <c r="Q368" s="4">
        <f t="shared" si="170"/>
        <v>0</v>
      </c>
      <c r="R368" s="5">
        <f t="shared" si="171"/>
        <v>0</v>
      </c>
      <c r="S368" s="5">
        <f t="shared" si="172"/>
        <v>-8.3325304468705657</v>
      </c>
      <c r="T368" s="5">
        <f t="shared" si="173"/>
        <v>2.2449615175867668</v>
      </c>
      <c r="U368" s="6">
        <f t="shared" si="174"/>
        <v>2235.1106437508952</v>
      </c>
      <c r="V368" s="5">
        <f t="shared" si="175"/>
        <v>0</v>
      </c>
      <c r="W368" s="5">
        <f t="shared" si="176"/>
        <v>1.8823126801305896</v>
      </c>
      <c r="X368" s="5">
        <f t="shared" si="177"/>
        <v>6.9865018152198584</v>
      </c>
      <c r="Y368" s="5">
        <f t="shared" ref="Y368:Z431" si="178">R368+V368</f>
        <v>0</v>
      </c>
      <c r="Z368" s="5">
        <f t="shared" si="178"/>
        <v>-6.4502177667399758</v>
      </c>
      <c r="AA368" s="5">
        <f t="shared" si="158"/>
        <v>-22.942536667193373</v>
      </c>
      <c r="AB368">
        <f t="shared" si="152"/>
        <v>0</v>
      </c>
    </row>
    <row r="369" spans="1:28" x14ac:dyDescent="0.2">
      <c r="A369">
        <f t="shared" si="159"/>
        <v>3.3699999999999721</v>
      </c>
      <c r="B369" s="5">
        <f t="shared" si="162"/>
        <v>0</v>
      </c>
      <c r="C369" s="5">
        <f t="shared" si="163"/>
        <v>295.26345024604672</v>
      </c>
      <c r="D369" s="5">
        <f t="shared" si="164"/>
        <v>85.602607821621746</v>
      </c>
      <c r="E369" s="2">
        <f t="shared" si="160"/>
        <v>295.26345024604672</v>
      </c>
      <c r="F369" s="2">
        <f t="shared" si="161"/>
        <v>0</v>
      </c>
      <c r="G369" s="3">
        <f t="shared" si="165"/>
        <v>0</v>
      </c>
      <c r="H369" s="3">
        <f t="shared" si="166"/>
        <v>63.563303554886112</v>
      </c>
      <c r="I369" s="3">
        <f t="shared" si="167"/>
        <v>-17.372114040760874</v>
      </c>
      <c r="J369" s="2">
        <f t="shared" si="153"/>
        <v>65.894490703364568</v>
      </c>
      <c r="K369" s="2">
        <f t="shared" si="168"/>
        <v>65.894490703364568</v>
      </c>
      <c r="L369" s="2">
        <f t="shared" si="154"/>
        <v>44.917853240193978</v>
      </c>
      <c r="M369" s="5">
        <f t="shared" si="155"/>
        <v>0.37020797117468612</v>
      </c>
      <c r="N369" s="4">
        <f t="shared" si="156"/>
        <v>0.45717004817027729</v>
      </c>
      <c r="O369" s="4">
        <f t="shared" si="157"/>
        <v>0.31040092685755127</v>
      </c>
      <c r="P369" s="4">
        <f t="shared" si="169"/>
        <v>0</v>
      </c>
      <c r="Q369" s="4">
        <f t="shared" si="170"/>
        <v>0</v>
      </c>
      <c r="R369" s="5">
        <f t="shared" si="171"/>
        <v>0</v>
      </c>
      <c r="S369" s="5">
        <f t="shared" si="172"/>
        <v>-8.3235786427691902</v>
      </c>
      <c r="T369" s="5">
        <f t="shared" si="173"/>
        <v>2.2748685062375538</v>
      </c>
      <c r="U369" s="6">
        <f t="shared" si="174"/>
        <v>2234.3657310286626</v>
      </c>
      <c r="V369" s="5">
        <f t="shared" si="175"/>
        <v>0</v>
      </c>
      <c r="W369" s="5">
        <f t="shared" si="176"/>
        <v>1.9073638273498976</v>
      </c>
      <c r="X369" s="5">
        <f t="shared" si="177"/>
        <v>6.9789057142374622</v>
      </c>
      <c r="Y369" s="5">
        <f t="shared" si="178"/>
        <v>0</v>
      </c>
      <c r="Z369" s="5">
        <f t="shared" si="178"/>
        <v>-6.4162148154192931</v>
      </c>
      <c r="AA369" s="5">
        <f t="shared" si="158"/>
        <v>-22.920225779524984</v>
      </c>
      <c r="AB369">
        <f t="shared" si="152"/>
        <v>0</v>
      </c>
    </row>
    <row r="370" spans="1:28" x14ac:dyDescent="0.2">
      <c r="A370">
        <f t="shared" si="159"/>
        <v>3.3799999999999719</v>
      </c>
      <c r="B370" s="5">
        <f t="shared" si="162"/>
        <v>0</v>
      </c>
      <c r="C370" s="5">
        <f t="shared" si="163"/>
        <v>295.89876247085476</v>
      </c>
      <c r="D370" s="5">
        <f t="shared" si="164"/>
        <v>85.427740669925157</v>
      </c>
      <c r="E370" s="2">
        <f t="shared" si="160"/>
        <v>295.89876247085476</v>
      </c>
      <c r="F370" s="2">
        <f t="shared" si="161"/>
        <v>0</v>
      </c>
      <c r="G370" s="3">
        <f t="shared" si="165"/>
        <v>0</v>
      </c>
      <c r="H370" s="3">
        <f t="shared" si="166"/>
        <v>63.499141406731916</v>
      </c>
      <c r="I370" s="3">
        <f t="shared" si="167"/>
        <v>-17.601316298556124</v>
      </c>
      <c r="J370" s="2">
        <f t="shared" si="153"/>
        <v>65.893454112179867</v>
      </c>
      <c r="K370" s="2">
        <f t="shared" si="168"/>
        <v>65.893454112179867</v>
      </c>
      <c r="L370" s="2">
        <f t="shared" si="154"/>
        <v>44.917146634069439</v>
      </c>
      <c r="M370" s="5">
        <f t="shared" si="155"/>
        <v>0.37019763501052816</v>
      </c>
      <c r="N370" s="4">
        <f t="shared" si="156"/>
        <v>0.45710915769227095</v>
      </c>
      <c r="O370" s="4">
        <f t="shared" si="157"/>
        <v>0.3103863142474263</v>
      </c>
      <c r="P370" s="4">
        <f t="shared" si="169"/>
        <v>0</v>
      </c>
      <c r="Q370" s="4">
        <f t="shared" si="170"/>
        <v>0</v>
      </c>
      <c r="R370" s="5">
        <f t="shared" si="171"/>
        <v>0</v>
      </c>
      <c r="S370" s="5">
        <f t="shared" si="172"/>
        <v>-8.3148136839687066</v>
      </c>
      <c r="T370" s="5">
        <f t="shared" si="173"/>
        <v>2.3047818029171068</v>
      </c>
      <c r="U370" s="6">
        <f t="shared" si="174"/>
        <v>2233.6210665692911</v>
      </c>
      <c r="V370" s="5">
        <f t="shared" si="175"/>
        <v>0</v>
      </c>
      <c r="W370" s="5">
        <f t="shared" si="176"/>
        <v>1.9324076150071414</v>
      </c>
      <c r="X370" s="5">
        <f t="shared" si="177"/>
        <v>6.9714231776432483</v>
      </c>
      <c r="Y370" s="5">
        <f t="shared" si="178"/>
        <v>0</v>
      </c>
      <c r="Z370" s="5">
        <f t="shared" si="178"/>
        <v>-6.3824060689615649</v>
      </c>
      <c r="AA370" s="5">
        <f t="shared" si="158"/>
        <v>-22.897795019439645</v>
      </c>
      <c r="AB370">
        <f t="shared" si="152"/>
        <v>0</v>
      </c>
    </row>
    <row r="371" spans="1:28" x14ac:dyDescent="0.2">
      <c r="A371">
        <f t="shared" si="159"/>
        <v>3.3899999999999717</v>
      </c>
      <c r="B371" s="5">
        <f t="shared" si="162"/>
        <v>0</v>
      </c>
      <c r="C371" s="5">
        <f t="shared" si="163"/>
        <v>296.53343476461862</v>
      </c>
      <c r="D371" s="5">
        <f t="shared" si="164"/>
        <v>85.250582617188627</v>
      </c>
      <c r="E371" s="2">
        <f t="shared" si="160"/>
        <v>296.53343476461862</v>
      </c>
      <c r="F371" s="2">
        <f t="shared" si="161"/>
        <v>0</v>
      </c>
      <c r="G371" s="3">
        <f t="shared" si="165"/>
        <v>0</v>
      </c>
      <c r="H371" s="3">
        <f t="shared" si="166"/>
        <v>63.435317346042297</v>
      </c>
      <c r="I371" s="3">
        <f t="shared" si="167"/>
        <v>-17.830294248750519</v>
      </c>
      <c r="J371" s="2">
        <f t="shared" si="153"/>
        <v>65.893542018851292</v>
      </c>
      <c r="K371" s="2">
        <f t="shared" si="168"/>
        <v>65.893542018851292</v>
      </c>
      <c r="L371" s="2">
        <f t="shared" si="154"/>
        <v>44.917206556817511</v>
      </c>
      <c r="M371" s="5">
        <f t="shared" si="155"/>
        <v>0.37018724061078312</v>
      </c>
      <c r="N371" s="4">
        <f t="shared" si="156"/>
        <v>0.45704008201311103</v>
      </c>
      <c r="O371" s="4">
        <f t="shared" si="157"/>
        <v>0.31036973428992604</v>
      </c>
      <c r="P371" s="4">
        <f t="shared" si="169"/>
        <v>0</v>
      </c>
      <c r="Q371" s="4">
        <f t="shared" si="170"/>
        <v>0</v>
      </c>
      <c r="R371" s="5">
        <f t="shared" si="171"/>
        <v>0</v>
      </c>
      <c r="S371" s="5">
        <f t="shared" si="172"/>
        <v>-8.3062341767842156</v>
      </c>
      <c r="T371" s="5">
        <f t="shared" si="173"/>
        <v>2.3347025863082664</v>
      </c>
      <c r="U371" s="6">
        <f t="shared" si="174"/>
        <v>2232.8766502900407</v>
      </c>
      <c r="V371" s="5">
        <f t="shared" si="175"/>
        <v>0</v>
      </c>
      <c r="W371" s="5">
        <f t="shared" si="176"/>
        <v>1.9574446168455875</v>
      </c>
      <c r="X371" s="5">
        <f t="shared" si="177"/>
        <v>6.9640533534999545</v>
      </c>
      <c r="Y371" s="5">
        <f t="shared" si="178"/>
        <v>0</v>
      </c>
      <c r="Z371" s="5">
        <f t="shared" si="178"/>
        <v>-6.3487895599386279</v>
      </c>
      <c r="AA371" s="5">
        <f t="shared" si="158"/>
        <v>-22.875244060191779</v>
      </c>
      <c r="AB371">
        <f t="shared" si="152"/>
        <v>0</v>
      </c>
    </row>
    <row r="372" spans="1:28" x14ac:dyDescent="0.2">
      <c r="A372">
        <f t="shared" si="159"/>
        <v>3.3999999999999715</v>
      </c>
      <c r="B372" s="5">
        <f t="shared" si="162"/>
        <v>0</v>
      </c>
      <c r="C372" s="5">
        <f t="shared" si="163"/>
        <v>297.16747049860101</v>
      </c>
      <c r="D372" s="5">
        <f t="shared" si="164"/>
        <v>85.071135912498107</v>
      </c>
      <c r="E372" s="2">
        <f t="shared" si="160"/>
        <v>297.16747049860101</v>
      </c>
      <c r="F372" s="2">
        <f t="shared" si="161"/>
        <v>0</v>
      </c>
      <c r="G372" s="3">
        <f t="shared" si="165"/>
        <v>0</v>
      </c>
      <c r="H372" s="3">
        <f t="shared" si="166"/>
        <v>63.37182945044291</v>
      </c>
      <c r="I372" s="3">
        <f t="shared" si="167"/>
        <v>-18.059046689352439</v>
      </c>
      <c r="J372" s="2">
        <f t="shared" si="153"/>
        <v>65.894748919957451</v>
      </c>
      <c r="K372" s="2">
        <f t="shared" si="168"/>
        <v>65.894748919957451</v>
      </c>
      <c r="L372" s="2">
        <f t="shared" si="154"/>
        <v>44.918029256958043</v>
      </c>
      <c r="M372" s="5">
        <f t="shared" si="155"/>
        <v>0.37017678776525564</v>
      </c>
      <c r="N372" s="4">
        <f t="shared" si="156"/>
        <v>0.45696286148219339</v>
      </c>
      <c r="O372" s="4">
        <f t="shared" si="157"/>
        <v>0.3103511955202804</v>
      </c>
      <c r="P372" s="4">
        <f t="shared" si="169"/>
        <v>0</v>
      </c>
      <c r="Q372" s="4">
        <f t="shared" si="170"/>
        <v>0</v>
      </c>
      <c r="R372" s="5">
        <f t="shared" si="171"/>
        <v>0</v>
      </c>
      <c r="S372" s="5">
        <f t="shared" si="172"/>
        <v>-8.2978387323519414</v>
      </c>
      <c r="T372" s="5">
        <f t="shared" si="173"/>
        <v>2.3646320200594029</v>
      </c>
      <c r="U372" s="6">
        <f t="shared" si="174"/>
        <v>2232.1324821081985</v>
      </c>
      <c r="V372" s="5">
        <f t="shared" si="175"/>
        <v>0</v>
      </c>
      <c r="W372" s="5">
        <f t="shared" si="176"/>
        <v>1.9824753972859754</v>
      </c>
      <c r="X372" s="5">
        <f t="shared" si="177"/>
        <v>6.9567953905661479</v>
      </c>
      <c r="Y372" s="5">
        <f t="shared" si="178"/>
        <v>0</v>
      </c>
      <c r="Z372" s="5">
        <f t="shared" si="178"/>
        <v>-6.3153633350659657</v>
      </c>
      <c r="AA372" s="5">
        <f t="shared" si="158"/>
        <v>-22.852572589374446</v>
      </c>
      <c r="AB372">
        <f t="shared" si="152"/>
        <v>0</v>
      </c>
    </row>
    <row r="373" spans="1:28" x14ac:dyDescent="0.2">
      <c r="A373">
        <f t="shared" si="159"/>
        <v>3.4099999999999713</v>
      </c>
      <c r="B373" s="5">
        <f t="shared" si="162"/>
        <v>0</v>
      </c>
      <c r="C373" s="5">
        <f t="shared" si="163"/>
        <v>297.80087302493871</v>
      </c>
      <c r="D373" s="5">
        <f t="shared" si="164"/>
        <v>84.889402816975121</v>
      </c>
      <c r="E373" s="2">
        <f t="shared" si="160"/>
        <v>297.80087302493871</v>
      </c>
      <c r="F373" s="2">
        <f t="shared" si="161"/>
        <v>0</v>
      </c>
      <c r="G373" s="3">
        <f t="shared" si="165"/>
        <v>0</v>
      </c>
      <c r="H373" s="3">
        <f t="shared" si="166"/>
        <v>63.308675817092251</v>
      </c>
      <c r="I373" s="3">
        <f t="shared" si="167"/>
        <v>-18.287572415246181</v>
      </c>
      <c r="J373" s="2">
        <f t="shared" si="153"/>
        <v>65.897069271376211</v>
      </c>
      <c r="K373" s="2">
        <f t="shared" si="168"/>
        <v>65.897069271376211</v>
      </c>
      <c r="L373" s="2">
        <f t="shared" si="154"/>
        <v>44.91961095526667</v>
      </c>
      <c r="M373" s="5">
        <f t="shared" si="155"/>
        <v>0.37016627626969761</v>
      </c>
      <c r="N373" s="4">
        <f t="shared" si="156"/>
        <v>0.45687753757409993</v>
      </c>
      <c r="O373" s="4">
        <f t="shared" si="157"/>
        <v>0.31033070661604539</v>
      </c>
      <c r="P373" s="4">
        <f t="shared" si="169"/>
        <v>0</v>
      </c>
      <c r="Q373" s="4">
        <f t="shared" si="170"/>
        <v>0</v>
      </c>
      <c r="R373" s="5">
        <f t="shared" si="171"/>
        <v>0</v>
      </c>
      <c r="S373" s="5">
        <f t="shared" si="172"/>
        <v>-8.2896259666364145</v>
      </c>
      <c r="T373" s="5">
        <f t="shared" si="173"/>
        <v>2.3945712527324723</v>
      </c>
      <c r="U373" s="6">
        <f t="shared" si="174"/>
        <v>2231.3885619410785</v>
      </c>
      <c r="V373" s="5">
        <f t="shared" si="175"/>
        <v>0</v>
      </c>
      <c r="W373" s="5">
        <f t="shared" si="176"/>
        <v>2.0075005113688933</v>
      </c>
      <c r="X373" s="5">
        <f t="shared" si="177"/>
        <v>6.9496484383539388</v>
      </c>
      <c r="Y373" s="5">
        <f t="shared" si="178"/>
        <v>0</v>
      </c>
      <c r="Z373" s="5">
        <f t="shared" si="178"/>
        <v>-6.2821254552675212</v>
      </c>
      <c r="AA373" s="5">
        <f t="shared" si="158"/>
        <v>-22.829780308913588</v>
      </c>
      <c r="AB373">
        <f t="shared" si="152"/>
        <v>0</v>
      </c>
    </row>
    <row r="374" spans="1:28" x14ac:dyDescent="0.2">
      <c r="A374">
        <f t="shared" si="159"/>
        <v>3.4199999999999711</v>
      </c>
      <c r="B374" s="5">
        <f t="shared" si="162"/>
        <v>0</v>
      </c>
      <c r="C374" s="5">
        <f t="shared" si="163"/>
        <v>298.43364567683687</v>
      </c>
      <c r="D374" s="5">
        <f t="shared" si="164"/>
        <v>84.705385603807201</v>
      </c>
      <c r="E374" s="2">
        <f t="shared" si="160"/>
        <v>298.43364567683687</v>
      </c>
      <c r="F374" s="2">
        <f t="shared" si="161"/>
        <v>0</v>
      </c>
      <c r="G374" s="3">
        <f t="shared" si="165"/>
        <v>0</v>
      </c>
      <c r="H374" s="3">
        <f t="shared" si="166"/>
        <v>63.245854562539577</v>
      </c>
      <c r="I374" s="3">
        <f t="shared" si="167"/>
        <v>-18.515870218335316</v>
      </c>
      <c r="J374" s="2">
        <f t="shared" si="153"/>
        <v>65.900497488927542</v>
      </c>
      <c r="K374" s="2">
        <f t="shared" si="168"/>
        <v>65.900497488927542</v>
      </c>
      <c r="L374" s="2">
        <f t="shared" si="154"/>
        <v>44.921947845213047</v>
      </c>
      <c r="M374" s="5">
        <f t="shared" si="155"/>
        <v>0.37015570592580299</v>
      </c>
      <c r="N374" s="4">
        <f t="shared" si="156"/>
        <v>0.4567841528699087</v>
      </c>
      <c r="O374" s="4">
        <f t="shared" si="157"/>
        <v>0.31030827639498365</v>
      </c>
      <c r="P374" s="4">
        <f t="shared" si="169"/>
        <v>0</v>
      </c>
      <c r="Q374" s="4">
        <f t="shared" si="170"/>
        <v>0</v>
      </c>
      <c r="R374" s="5">
        <f t="shared" si="171"/>
        <v>0</v>
      </c>
      <c r="S374" s="5">
        <f t="shared" si="172"/>
        <v>-8.2815945004391089</v>
      </c>
      <c r="T374" s="5">
        <f t="shared" si="173"/>
        <v>2.4245214177536569</v>
      </c>
      <c r="U374" s="6">
        <f t="shared" si="174"/>
        <v>2230.6448897060232</v>
      </c>
      <c r="V374" s="5">
        <f t="shared" si="175"/>
        <v>0</v>
      </c>
      <c r="W374" s="5">
        <f t="shared" si="176"/>
        <v>2.0325205046998964</v>
      </c>
      <c r="X374" s="5">
        <f t="shared" si="177"/>
        <v>6.9426116471876229</v>
      </c>
      <c r="Y374" s="5">
        <f t="shared" si="178"/>
        <v>0</v>
      </c>
      <c r="Z374" s="5">
        <f t="shared" si="178"/>
        <v>-6.249073995739213</v>
      </c>
      <c r="AA374" s="5">
        <f t="shared" si="158"/>
        <v>-22.806866935058721</v>
      </c>
      <c r="AB374">
        <f t="shared" si="152"/>
        <v>0</v>
      </c>
    </row>
    <row r="375" spans="1:28" x14ac:dyDescent="0.2">
      <c r="A375">
        <f t="shared" si="159"/>
        <v>3.4299999999999708</v>
      </c>
      <c r="B375" s="5">
        <f t="shared" si="162"/>
        <v>0</v>
      </c>
      <c r="C375" s="5">
        <f t="shared" si="163"/>
        <v>299.06579176876249</v>
      </c>
      <c r="D375" s="5">
        <f t="shared" si="164"/>
        <v>84.519086558277095</v>
      </c>
      <c r="E375" s="2">
        <f t="shared" si="160"/>
        <v>299.06579176876249</v>
      </c>
      <c r="F375" s="2">
        <f t="shared" si="161"/>
        <v>0</v>
      </c>
      <c r="G375" s="3">
        <f t="shared" si="165"/>
        <v>0</v>
      </c>
      <c r="H375" s="3">
        <f t="shared" si="166"/>
        <v>63.183363822582187</v>
      </c>
      <c r="I375" s="3">
        <f t="shared" si="167"/>
        <v>-18.743938887685903</v>
      </c>
      <c r="J375" s="2">
        <f t="shared" si="153"/>
        <v>65.90502794902747</v>
      </c>
      <c r="K375" s="2">
        <f t="shared" si="168"/>
        <v>65.90502794902747</v>
      </c>
      <c r="L375" s="2">
        <f t="shared" si="154"/>
        <v>44.92503609340659</v>
      </c>
      <c r="M375" s="5">
        <f t="shared" si="155"/>
        <v>0.3701450765412016</v>
      </c>
      <c r="N375" s="4">
        <f t="shared" si="156"/>
        <v>0.4566827510381441</v>
      </c>
      <c r="O375" s="4">
        <f t="shared" si="157"/>
        <v>0.31028391381291254</v>
      </c>
      <c r="P375" s="4">
        <f t="shared" si="169"/>
        <v>0</v>
      </c>
      <c r="Q375" s="4">
        <f t="shared" si="170"/>
        <v>0</v>
      </c>
      <c r="R375" s="5">
        <f t="shared" si="171"/>
        <v>0</v>
      </c>
      <c r="S375" s="5">
        <f t="shared" si="172"/>
        <v>-8.2737429594086453</v>
      </c>
      <c r="T375" s="5">
        <f t="shared" si="173"/>
        <v>2.4544836333666291</v>
      </c>
      <c r="U375" s="6">
        <f t="shared" si="174"/>
        <v>2229.9014653204022</v>
      </c>
      <c r="V375" s="5">
        <f t="shared" si="175"/>
        <v>0</v>
      </c>
      <c r="W375" s="5">
        <f t="shared" si="176"/>
        <v>2.0575359133973561</v>
      </c>
      <c r="X375" s="5">
        <f t="shared" si="177"/>
        <v>6.935684168263097</v>
      </c>
      <c r="Y375" s="5">
        <f t="shared" si="178"/>
        <v>0</v>
      </c>
      <c r="Z375" s="5">
        <f t="shared" si="178"/>
        <v>-6.2162070460112897</v>
      </c>
      <c r="AA375" s="5">
        <f t="shared" si="158"/>
        <v>-22.783832198370273</v>
      </c>
      <c r="AB375">
        <f t="shared" si="152"/>
        <v>0</v>
      </c>
    </row>
    <row r="376" spans="1:28" x14ac:dyDescent="0.2">
      <c r="A376">
        <f t="shared" si="159"/>
        <v>3.4399999999999706</v>
      </c>
      <c r="B376" s="5">
        <f t="shared" si="162"/>
        <v>0</v>
      </c>
      <c r="C376" s="5">
        <f t="shared" si="163"/>
        <v>299.69731459663603</v>
      </c>
      <c r="D376" s="5">
        <f t="shared" si="164"/>
        <v>84.330507977790319</v>
      </c>
      <c r="E376" s="2">
        <f t="shared" si="160"/>
        <v>299.69731459663603</v>
      </c>
      <c r="F376" s="2">
        <f t="shared" si="161"/>
        <v>0</v>
      </c>
      <c r="G376" s="3">
        <f t="shared" si="165"/>
        <v>0</v>
      </c>
      <c r="H376" s="3">
        <f t="shared" si="166"/>
        <v>63.121201752122076</v>
      </c>
      <c r="I376" s="3">
        <f t="shared" si="167"/>
        <v>-18.971777209669607</v>
      </c>
      <c r="J376" s="2">
        <f t="shared" si="153"/>
        <v>65.910654989352352</v>
      </c>
      <c r="K376" s="2">
        <f t="shared" si="168"/>
        <v>65.910654989352352</v>
      </c>
      <c r="L376" s="2">
        <f t="shared" si="154"/>
        <v>44.928871840049318</v>
      </c>
      <c r="M376" s="5">
        <f t="shared" si="155"/>
        <v>0.37013438792945175</v>
      </c>
      <c r="N376" s="4">
        <f t="shared" si="156"/>
        <v>0.45657337681538374</v>
      </c>
      <c r="O376" s="4">
        <f t="shared" si="157"/>
        <v>0.31025762796152334</v>
      </c>
      <c r="P376" s="4">
        <f t="shared" si="169"/>
        <v>0</v>
      </c>
      <c r="Q376" s="4">
        <f t="shared" si="170"/>
        <v>0</v>
      </c>
      <c r="R376" s="5">
        <f t="shared" si="171"/>
        <v>0</v>
      </c>
      <c r="S376" s="5">
        <f t="shared" si="172"/>
        <v>-8.266069974052348</v>
      </c>
      <c r="T376" s="5">
        <f t="shared" si="173"/>
        <v>2.484459002588435</v>
      </c>
      <c r="U376" s="6">
        <f t="shared" si="174"/>
        <v>2229.1582887016129</v>
      </c>
      <c r="V376" s="5">
        <f t="shared" si="175"/>
        <v>0</v>
      </c>
      <c r="W376" s="5">
        <f t="shared" si="176"/>
        <v>2.0825472640430807</v>
      </c>
      <c r="X376" s="5">
        <f t="shared" si="177"/>
        <v>6.9288651537080952</v>
      </c>
      <c r="Y376" s="5">
        <f t="shared" si="178"/>
        <v>0</v>
      </c>
      <c r="Z376" s="5">
        <f t="shared" si="178"/>
        <v>-6.1835227100092673</v>
      </c>
      <c r="AA376" s="5">
        <f t="shared" si="158"/>
        <v>-22.760675843703467</v>
      </c>
      <c r="AB376">
        <f t="shared" si="152"/>
        <v>0</v>
      </c>
    </row>
    <row r="377" spans="1:28" x14ac:dyDescent="0.2">
      <c r="A377">
        <f t="shared" si="159"/>
        <v>3.4499999999999704</v>
      </c>
      <c r="B377" s="5">
        <f t="shared" si="162"/>
        <v>0</v>
      </c>
      <c r="C377" s="5">
        <f t="shared" si="163"/>
        <v>300.32821743802174</v>
      </c>
      <c r="D377" s="5">
        <f t="shared" si="164"/>
        <v>84.139652171901432</v>
      </c>
      <c r="E377" s="2">
        <f t="shared" si="160"/>
        <v>300.32821743802174</v>
      </c>
      <c r="F377" s="2">
        <f t="shared" si="161"/>
        <v>0</v>
      </c>
      <c r="G377" s="3">
        <f t="shared" si="165"/>
        <v>0</v>
      </c>
      <c r="H377" s="3">
        <f t="shared" si="166"/>
        <v>63.059366525021986</v>
      </c>
      <c r="I377" s="3">
        <f t="shared" si="167"/>
        <v>-19.199383968106641</v>
      </c>
      <c r="J377" s="2">
        <f t="shared" si="153"/>
        <v>65.917372909513418</v>
      </c>
      <c r="K377" s="2">
        <f t="shared" si="168"/>
        <v>65.917372909513418</v>
      </c>
      <c r="L377" s="2">
        <f t="shared" si="154"/>
        <v>44.933451199395648</v>
      </c>
      <c r="M377" s="5">
        <f t="shared" si="155"/>
        <v>0.37012363991003128</v>
      </c>
      <c r="N377" s="4">
        <f t="shared" si="156"/>
        <v>0.45645607598653665</v>
      </c>
      <c r="O377" s="4">
        <f t="shared" si="157"/>
        <v>0.31022942806617043</v>
      </c>
      <c r="P377" s="4">
        <f t="shared" si="169"/>
        <v>0</v>
      </c>
      <c r="Q377" s="4">
        <f t="shared" si="170"/>
        <v>0</v>
      </c>
      <c r="R377" s="5">
        <f t="shared" si="171"/>
        <v>0</v>
      </c>
      <c r="S377" s="5">
        <f t="shared" si="172"/>
        <v>-8.2585741797492087</v>
      </c>
      <c r="T377" s="5">
        <f t="shared" si="173"/>
        <v>2.5144486131680357</v>
      </c>
      <c r="U377" s="6">
        <f t="shared" si="174"/>
        <v>2228.4153597670806</v>
      </c>
      <c r="V377" s="5">
        <f t="shared" si="175"/>
        <v>0</v>
      </c>
      <c r="W377" s="5">
        <f t="shared" si="176"/>
        <v>2.1075550736356887</v>
      </c>
      <c r="X377" s="5">
        <f t="shared" si="177"/>
        <v>6.9221537566430946</v>
      </c>
      <c r="Y377" s="5">
        <f t="shared" si="178"/>
        <v>0</v>
      </c>
      <c r="Z377" s="5">
        <f t="shared" si="178"/>
        <v>-6.1510191061135195</v>
      </c>
      <c r="AA377" s="5">
        <f t="shared" si="158"/>
        <v>-22.73739763018887</v>
      </c>
      <c r="AB377">
        <f t="shared" si="152"/>
        <v>0</v>
      </c>
    </row>
    <row r="378" spans="1:28" x14ac:dyDescent="0.2">
      <c r="A378">
        <f t="shared" si="159"/>
        <v>3.4599999999999702</v>
      </c>
      <c r="B378" s="5">
        <f t="shared" si="162"/>
        <v>0</v>
      </c>
      <c r="C378" s="5">
        <f t="shared" si="163"/>
        <v>300.95850355231664</v>
      </c>
      <c r="D378" s="5">
        <f t="shared" si="164"/>
        <v>83.946521462338865</v>
      </c>
      <c r="E378" s="2">
        <f t="shared" si="160"/>
        <v>300.95850355231664</v>
      </c>
      <c r="F378" s="2">
        <f t="shared" si="161"/>
        <v>0</v>
      </c>
      <c r="G378" s="3">
        <f t="shared" si="165"/>
        <v>0</v>
      </c>
      <c r="H378" s="3">
        <f t="shared" si="166"/>
        <v>62.997856333960847</v>
      </c>
      <c r="I378" s="3">
        <f t="shared" si="167"/>
        <v>-19.426757944408529</v>
      </c>
      <c r="J378" s="2">
        <f t="shared" si="153"/>
        <v>65.925175971740956</v>
      </c>
      <c r="K378" s="2">
        <f t="shared" si="168"/>
        <v>65.925175971740956</v>
      </c>
      <c r="L378" s="2">
        <f t="shared" si="154"/>
        <v>44.938770260218782</v>
      </c>
      <c r="M378" s="5">
        <f t="shared" si="155"/>
        <v>0.37011283230832753</v>
      </c>
      <c r="N378" s="4">
        <f t="shared" si="156"/>
        <v>0.45633089536480909</v>
      </c>
      <c r="O378" s="4">
        <f t="shared" si="157"/>
        <v>0.31019932348363322</v>
      </c>
      <c r="P378" s="4">
        <f t="shared" si="169"/>
        <v>0</v>
      </c>
      <c r="Q378" s="4">
        <f t="shared" si="170"/>
        <v>0</v>
      </c>
      <c r="R378" s="5">
        <f t="shared" si="171"/>
        <v>0</v>
      </c>
      <c r="S378" s="5">
        <f t="shared" si="172"/>
        <v>-8.2512542167641278</v>
      </c>
      <c r="T378" s="5">
        <f t="shared" si="173"/>
        <v>2.5444535375475161</v>
      </c>
      <c r="U378" s="6">
        <f t="shared" si="174"/>
        <v>2227.6726784342573</v>
      </c>
      <c r="V378" s="5">
        <f t="shared" si="175"/>
        <v>0</v>
      </c>
      <c r="W378" s="5">
        <f t="shared" si="176"/>
        <v>2.132559849546773</v>
      </c>
      <c r="X378" s="5">
        <f t="shared" si="177"/>
        <v>6.9155491312429138</v>
      </c>
      <c r="Y378" s="5">
        <f t="shared" si="178"/>
        <v>0</v>
      </c>
      <c r="Z378" s="5">
        <f t="shared" si="178"/>
        <v>-6.1186943672173548</v>
      </c>
      <c r="AA378" s="5">
        <f t="shared" si="158"/>
        <v>-22.713997331209569</v>
      </c>
      <c r="AB378">
        <f t="shared" si="152"/>
        <v>0</v>
      </c>
    </row>
    <row r="379" spans="1:28" x14ac:dyDescent="0.2">
      <c r="A379">
        <f t="shared" si="159"/>
        <v>3.46999999999997</v>
      </c>
      <c r="B379" s="5">
        <f t="shared" si="162"/>
        <v>0</v>
      </c>
      <c r="C379" s="5">
        <f t="shared" si="163"/>
        <v>301.58817618093786</v>
      </c>
      <c r="D379" s="5">
        <f t="shared" si="164"/>
        <v>83.751118183028211</v>
      </c>
      <c r="E379" s="2">
        <f t="shared" si="160"/>
        <v>301.58817618093786</v>
      </c>
      <c r="F379" s="2">
        <f t="shared" si="161"/>
        <v>0</v>
      </c>
      <c r="G379" s="3">
        <f t="shared" si="165"/>
        <v>0</v>
      </c>
      <c r="H379" s="3">
        <f t="shared" si="166"/>
        <v>62.936669390288671</v>
      </c>
      <c r="I379" s="3">
        <f t="shared" si="167"/>
        <v>-19.653897917720624</v>
      </c>
      <c r="J379" s="2">
        <f t="shared" si="153"/>
        <v>65.934058401577872</v>
      </c>
      <c r="K379" s="2">
        <f t="shared" si="168"/>
        <v>65.934058401577872</v>
      </c>
      <c r="L379" s="2">
        <f t="shared" si="154"/>
        <v>44.94482508628348</v>
      </c>
      <c r="M379" s="5">
        <f t="shared" si="155"/>
        <v>0.37010196495562636</v>
      </c>
      <c r="N379" s="4">
        <f t="shared" si="156"/>
        <v>0.45619788277137385</v>
      </c>
      <c r="O379" s="4">
        <f t="shared" si="157"/>
        <v>0.31016732369985217</v>
      </c>
      <c r="P379" s="4">
        <f t="shared" si="169"/>
        <v>0</v>
      </c>
      <c r="Q379" s="4">
        <f t="shared" si="170"/>
        <v>0</v>
      </c>
      <c r="R379" s="5">
        <f t="shared" si="171"/>
        <v>0</v>
      </c>
      <c r="S379" s="5">
        <f t="shared" si="172"/>
        <v>-8.2441087302634433</v>
      </c>
      <c r="T379" s="5">
        <f t="shared" si="173"/>
        <v>2.5744748328259752</v>
      </c>
      <c r="U379" s="6">
        <f t="shared" si="174"/>
        <v>2226.9302446206225</v>
      </c>
      <c r="V379" s="5">
        <f t="shared" si="175"/>
        <v>0</v>
      </c>
      <c r="W379" s="5">
        <f t="shared" si="176"/>
        <v>2.1575620894798435</v>
      </c>
      <c r="X379" s="5">
        <f t="shared" si="177"/>
        <v>6.9090504327989128</v>
      </c>
      <c r="Y379" s="5">
        <f t="shared" si="178"/>
        <v>0</v>
      </c>
      <c r="Z379" s="5">
        <f t="shared" si="178"/>
        <v>-6.0865466407835997</v>
      </c>
      <c r="AA379" s="5">
        <f t="shared" si="158"/>
        <v>-22.690474734375112</v>
      </c>
      <c r="AB379">
        <f t="shared" si="152"/>
        <v>0</v>
      </c>
    </row>
    <row r="380" spans="1:28" x14ac:dyDescent="0.2">
      <c r="A380">
        <f t="shared" si="159"/>
        <v>3.4799999999999698</v>
      </c>
      <c r="B380" s="5">
        <f t="shared" si="162"/>
        <v>0</v>
      </c>
      <c r="C380" s="5">
        <f t="shared" si="163"/>
        <v>302.21723854750871</v>
      </c>
      <c r="D380" s="5">
        <f t="shared" si="164"/>
        <v>83.553444680114282</v>
      </c>
      <c r="E380" s="2">
        <f t="shared" si="160"/>
        <v>302.21723854750871</v>
      </c>
      <c r="F380" s="2">
        <f t="shared" si="161"/>
        <v>0</v>
      </c>
      <c r="G380" s="3">
        <f t="shared" si="165"/>
        <v>0</v>
      </c>
      <c r="H380" s="3">
        <f t="shared" si="166"/>
        <v>62.875803923880838</v>
      </c>
      <c r="I380" s="3">
        <f t="shared" si="167"/>
        <v>-19.880802665064376</v>
      </c>
      <c r="J380" s="2">
        <f t="shared" si="153"/>
        <v>65.944014388582218</v>
      </c>
      <c r="K380" s="2">
        <f t="shared" si="168"/>
        <v>65.944014388582218</v>
      </c>
      <c r="L380" s="2">
        <f t="shared" si="154"/>
        <v>44.951611716824956</v>
      </c>
      <c r="M380" s="5">
        <f t="shared" si="155"/>
        <v>0.37009103768909962</v>
      </c>
      <c r="N380" s="4">
        <f t="shared" si="156"/>
        <v>0.45605708701475878</v>
      </c>
      <c r="O380" s="4">
        <f t="shared" si="157"/>
        <v>0.31013343832763857</v>
      </c>
      <c r="P380" s="4">
        <f t="shared" si="169"/>
        <v>0</v>
      </c>
      <c r="Q380" s="4">
        <f t="shared" si="170"/>
        <v>0</v>
      </c>
      <c r="R380" s="5">
        <f t="shared" si="171"/>
        <v>0</v>
      </c>
      <c r="S380" s="5">
        <f t="shared" si="172"/>
        <v>-8.2371363703316209</v>
      </c>
      <c r="T380" s="5">
        <f t="shared" si="173"/>
        <v>2.6045135407261109</v>
      </c>
      <c r="U380" s="6">
        <f t="shared" si="174"/>
        <v>2226.1880582436838</v>
      </c>
      <c r="V380" s="5">
        <f t="shared" si="175"/>
        <v>0</v>
      </c>
      <c r="W380" s="5">
        <f t="shared" si="176"/>
        <v>2.1825622814320633</v>
      </c>
      <c r="X380" s="5">
        <f t="shared" si="177"/>
        <v>6.9026568177817618</v>
      </c>
      <c r="Y380" s="5">
        <f t="shared" si="178"/>
        <v>0</v>
      </c>
      <c r="Z380" s="5">
        <f t="shared" si="178"/>
        <v>-6.0545740888995576</v>
      </c>
      <c r="AA380" s="5">
        <f t="shared" si="158"/>
        <v>-22.666829641492129</v>
      </c>
      <c r="AB380">
        <f t="shared" si="152"/>
        <v>0</v>
      </c>
    </row>
    <row r="381" spans="1:28" x14ac:dyDescent="0.2">
      <c r="A381">
        <f t="shared" si="159"/>
        <v>3.4899999999999696</v>
      </c>
      <c r="B381" s="5">
        <f t="shared" si="162"/>
        <v>0</v>
      </c>
      <c r="C381" s="5">
        <f t="shared" si="163"/>
        <v>302.84569385804303</v>
      </c>
      <c r="D381" s="5">
        <f t="shared" si="164"/>
        <v>83.353503311981569</v>
      </c>
      <c r="E381" s="2">
        <f t="shared" si="160"/>
        <v>302.84569385804303</v>
      </c>
      <c r="F381" s="2">
        <f t="shared" si="161"/>
        <v>0</v>
      </c>
      <c r="G381" s="3">
        <f t="shared" si="165"/>
        <v>0</v>
      </c>
      <c r="H381" s="3">
        <f t="shared" si="166"/>
        <v>62.81525818299184</v>
      </c>
      <c r="I381" s="3">
        <f t="shared" si="167"/>
        <v>-20.107470961479297</v>
      </c>
      <c r="J381" s="2">
        <f t="shared" si="153"/>
        <v>65.955038087038176</v>
      </c>
      <c r="K381" s="2">
        <f t="shared" si="168"/>
        <v>65.955038087038176</v>
      </c>
      <c r="L381" s="2">
        <f t="shared" si="154"/>
        <v>44.959126167033517</v>
      </c>
      <c r="M381" s="5">
        <f t="shared" si="155"/>
        <v>0.37008005035179137</v>
      </c>
      <c r="N381" s="4">
        <f t="shared" si="156"/>
        <v>0.45590855786997064</v>
      </c>
      <c r="O381" s="4">
        <f t="shared" si="157"/>
        <v>0.31009767710436142</v>
      </c>
      <c r="P381" s="4">
        <f t="shared" si="169"/>
        <v>0</v>
      </c>
      <c r="Q381" s="4">
        <f t="shared" si="170"/>
        <v>0</v>
      </c>
      <c r="R381" s="5">
        <f t="shared" si="171"/>
        <v>0</v>
      </c>
      <c r="S381" s="5">
        <f t="shared" si="172"/>
        <v>-8.2303357919890878</v>
      </c>
      <c r="T381" s="5">
        <f t="shared" si="173"/>
        <v>2.6345706875635111</v>
      </c>
      <c r="U381" s="6">
        <f t="shared" si="174"/>
        <v>2225.4461192209765</v>
      </c>
      <c r="V381" s="5">
        <f t="shared" si="175"/>
        <v>0</v>
      </c>
      <c r="W381" s="5">
        <f t="shared" si="176"/>
        <v>2.207560903658774</v>
      </c>
      <c r="X381" s="5">
        <f t="shared" si="177"/>
        <v>6.896367443904686</v>
      </c>
      <c r="Y381" s="5">
        <f t="shared" si="178"/>
        <v>0</v>
      </c>
      <c r="Z381" s="5">
        <f t="shared" si="178"/>
        <v>-6.0227748883303143</v>
      </c>
      <c r="AA381" s="5">
        <f t="shared" si="158"/>
        <v>-22.643061868531802</v>
      </c>
      <c r="AB381">
        <f t="shared" si="152"/>
        <v>0</v>
      </c>
    </row>
    <row r="382" spans="1:28" x14ac:dyDescent="0.2">
      <c r="A382">
        <f t="shared" si="159"/>
        <v>3.4999999999999694</v>
      </c>
      <c r="B382" s="5">
        <f t="shared" si="162"/>
        <v>0</v>
      </c>
      <c r="C382" s="5">
        <f t="shared" si="163"/>
        <v>303.47354530112852</v>
      </c>
      <c r="D382" s="5">
        <f t="shared" si="164"/>
        <v>83.15129644927336</v>
      </c>
      <c r="E382" s="2">
        <f t="shared" si="160"/>
        <v>303.47354530112852</v>
      </c>
      <c r="F382" s="2">
        <f t="shared" si="161"/>
        <v>0</v>
      </c>
      <c r="G382" s="3">
        <f t="shared" si="165"/>
        <v>0</v>
      </c>
      <c r="H382" s="3">
        <f t="shared" si="166"/>
        <v>62.755030434108541</v>
      </c>
      <c r="I382" s="3">
        <f t="shared" si="167"/>
        <v>-20.333901580164614</v>
      </c>
      <c r="J382" s="2">
        <f t="shared" si="153"/>
        <v>65.967123616675224</v>
      </c>
      <c r="K382" s="2">
        <f t="shared" si="168"/>
        <v>65.967123616675224</v>
      </c>
      <c r="L382" s="2">
        <f t="shared" si="154"/>
        <v>44.967364428544798</v>
      </c>
      <c r="M382" s="5">
        <f t="shared" si="155"/>
        <v>0.37006900279260341</v>
      </c>
      <c r="N382" s="4">
        <f t="shared" si="156"/>
        <v>0.45575234605737108</v>
      </c>
      <c r="O382" s="4">
        <f t="shared" si="157"/>
        <v>0.31006004988961161</v>
      </c>
      <c r="P382" s="4">
        <f t="shared" si="169"/>
        <v>0</v>
      </c>
      <c r="Q382" s="4">
        <f t="shared" si="170"/>
        <v>0</v>
      </c>
      <c r="R382" s="5">
        <f t="shared" si="171"/>
        <v>0</v>
      </c>
      <c r="S382" s="5">
        <f t="shared" si="172"/>
        <v>-8.223705655211166</v>
      </c>
      <c r="T382" s="5">
        <f t="shared" si="173"/>
        <v>2.6646472842186655</v>
      </c>
      <c r="U382" s="6">
        <f t="shared" si="174"/>
        <v>2224.7044274700615</v>
      </c>
      <c r="V382" s="5">
        <f t="shared" si="175"/>
        <v>0</v>
      </c>
      <c r="W382" s="5">
        <f t="shared" si="176"/>
        <v>2.2325584246408297</v>
      </c>
      <c r="X382" s="5">
        <f t="shared" si="177"/>
        <v>6.8901814701872119</v>
      </c>
      <c r="Y382" s="5">
        <f t="shared" si="178"/>
        <v>0</v>
      </c>
      <c r="Z382" s="5">
        <f t="shared" si="178"/>
        <v>-5.9911472305703359</v>
      </c>
      <c r="AA382" s="5">
        <f t="shared" si="158"/>
        <v>-22.619171245594124</v>
      </c>
      <c r="AB382">
        <f t="shared" si="152"/>
        <v>0</v>
      </c>
    </row>
    <row r="383" spans="1:28" x14ac:dyDescent="0.2">
      <c r="A383">
        <f t="shared" si="159"/>
        <v>3.5099999999999691</v>
      </c>
      <c r="B383" s="5">
        <f t="shared" si="162"/>
        <v>0</v>
      </c>
      <c r="C383" s="5">
        <f t="shared" si="163"/>
        <v>304.10079604810807</v>
      </c>
      <c r="D383" s="5">
        <f t="shared" si="164"/>
        <v>82.946826474909429</v>
      </c>
      <c r="E383" s="2">
        <f t="shared" si="160"/>
        <v>304.10079604810807</v>
      </c>
      <c r="F383" s="2">
        <f t="shared" si="161"/>
        <v>0</v>
      </c>
      <c r="G383" s="3">
        <f t="shared" si="165"/>
        <v>0</v>
      </c>
      <c r="H383" s="3">
        <f t="shared" si="166"/>
        <v>62.695118961802841</v>
      </c>
      <c r="I383" s="3">
        <f t="shared" si="167"/>
        <v>-20.560093292620554</v>
      </c>
      <c r="J383" s="2">
        <f t="shared" si="153"/>
        <v>65.980265063395066</v>
      </c>
      <c r="K383" s="2">
        <f t="shared" si="168"/>
        <v>65.980265063395066</v>
      </c>
      <c r="L383" s="2">
        <f t="shared" si="154"/>
        <v>44.976322469935283</v>
      </c>
      <c r="M383" s="5">
        <f t="shared" si="155"/>
        <v>0.3700578948662791</v>
      </c>
      <c r="N383" s="4">
        <f t="shared" si="156"/>
        <v>0.45558850322131933</v>
      </c>
      <c r="O383" s="4">
        <f t="shared" si="157"/>
        <v>0.31002056666284405</v>
      </c>
      <c r="P383" s="4">
        <f t="shared" si="169"/>
        <v>0</v>
      </c>
      <c r="Q383" s="4">
        <f t="shared" si="170"/>
        <v>0</v>
      </c>
      <c r="R383" s="5">
        <f t="shared" si="171"/>
        <v>0</v>
      </c>
      <c r="S383" s="5">
        <f t="shared" si="172"/>
        <v>-8.217244624948016</v>
      </c>
      <c r="T383" s="5">
        <f t="shared" si="173"/>
        <v>2.6947443261116959</v>
      </c>
      <c r="U383" s="6">
        <f t="shared" si="174"/>
        <v>2223.9629829085306</v>
      </c>
      <c r="V383" s="5">
        <f t="shared" si="175"/>
        <v>0</v>
      </c>
      <c r="W383" s="5">
        <f t="shared" si="176"/>
        <v>2.2575553030547133</v>
      </c>
      <c r="X383" s="5">
        <f t="shared" si="177"/>
        <v>6.8840980570192709</v>
      </c>
      <c r="Y383" s="5">
        <f t="shared" si="178"/>
        <v>0</v>
      </c>
      <c r="Z383" s="5">
        <f t="shared" si="178"/>
        <v>-5.9596893218933022</v>
      </c>
      <c r="AA383" s="5">
        <f t="shared" si="158"/>
        <v>-22.595157616869031</v>
      </c>
      <c r="AB383">
        <f t="shared" si="152"/>
        <v>0</v>
      </c>
    </row>
    <row r="384" spans="1:28" x14ac:dyDescent="0.2">
      <c r="A384">
        <f t="shared" si="159"/>
        <v>3.5199999999999689</v>
      </c>
      <c r="B384" s="5">
        <f t="shared" si="162"/>
        <v>0</v>
      </c>
      <c r="C384" s="5">
        <f t="shared" si="163"/>
        <v>304.72744925325998</v>
      </c>
      <c r="D384" s="5">
        <f t="shared" si="164"/>
        <v>82.74009578410238</v>
      </c>
      <c r="E384" s="2">
        <f t="shared" si="160"/>
        <v>304.72744925325998</v>
      </c>
      <c r="F384" s="2">
        <f t="shared" si="161"/>
        <v>0</v>
      </c>
      <c r="G384" s="3">
        <f t="shared" si="165"/>
        <v>0</v>
      </c>
      <c r="H384" s="3">
        <f t="shared" si="166"/>
        <v>62.63552206858391</v>
      </c>
      <c r="I384" s="3">
        <f t="shared" si="167"/>
        <v>-20.786044868789244</v>
      </c>
      <c r="J384" s="2">
        <f t="shared" si="153"/>
        <v>65.994456480005823</v>
      </c>
      <c r="K384" s="2">
        <f t="shared" si="168"/>
        <v>65.994456480005823</v>
      </c>
      <c r="L384" s="2">
        <f t="shared" si="154"/>
        <v>44.985996237222778</v>
      </c>
      <c r="M384" s="5">
        <f t="shared" si="155"/>
        <v>0.37004672643338621</v>
      </c>
      <c r="N384" s="4">
        <f t="shared" si="156"/>
        <v>0.45541708190859953</v>
      </c>
      <c r="O384" s="4">
        <f t="shared" si="157"/>
        <v>0.30997923752100082</v>
      </c>
      <c r="P384" s="4">
        <f t="shared" si="169"/>
        <v>0</v>
      </c>
      <c r="Q384" s="4">
        <f t="shared" si="170"/>
        <v>0</v>
      </c>
      <c r="R384" s="5">
        <f t="shared" si="171"/>
        <v>0</v>
      </c>
      <c r="S384" s="5">
        <f t="shared" si="172"/>
        <v>-8.2109513711455513</v>
      </c>
      <c r="T384" s="5">
        <f t="shared" si="173"/>
        <v>2.7248627931798231</v>
      </c>
      <c r="U384" s="6">
        <f t="shared" si="174"/>
        <v>2223.2217854539999</v>
      </c>
      <c r="V384" s="5">
        <f t="shared" si="175"/>
        <v>0</v>
      </c>
      <c r="W384" s="5">
        <f t="shared" si="176"/>
        <v>2.2825519877454599</v>
      </c>
      <c r="X384" s="5">
        <f t="shared" si="177"/>
        <v>6.8781163662256901</v>
      </c>
      <c r="Y384" s="5">
        <f t="shared" si="178"/>
        <v>0</v>
      </c>
      <c r="Z384" s="5">
        <f t="shared" si="178"/>
        <v>-5.928399383400091</v>
      </c>
      <c r="AA384" s="5">
        <f t="shared" si="158"/>
        <v>-22.571020840594485</v>
      </c>
      <c r="AB384">
        <f t="shared" si="152"/>
        <v>0</v>
      </c>
    </row>
    <row r="385" spans="1:28" x14ac:dyDescent="0.2">
      <c r="A385">
        <f t="shared" si="159"/>
        <v>3.5299999999999687</v>
      </c>
      <c r="B385" s="5">
        <f t="shared" si="162"/>
        <v>0</v>
      </c>
      <c r="C385" s="5">
        <f t="shared" si="163"/>
        <v>305.35350805397667</v>
      </c>
      <c r="D385" s="5">
        <f t="shared" si="164"/>
        <v>82.531106784372454</v>
      </c>
      <c r="E385" s="2">
        <f t="shared" si="160"/>
        <v>305.35350805397667</v>
      </c>
      <c r="F385" s="2">
        <f t="shared" si="161"/>
        <v>0</v>
      </c>
      <c r="G385" s="3">
        <f t="shared" si="165"/>
        <v>0</v>
      </c>
      <c r="H385" s="3">
        <f t="shared" si="166"/>
        <v>62.576238074749909</v>
      </c>
      <c r="I385" s="3">
        <f t="shared" si="167"/>
        <v>-21.01175507719519</v>
      </c>
      <c r="J385" s="2">
        <f t="shared" si="153"/>
        <v>66.009691886963225</v>
      </c>
      <c r="K385" s="2">
        <f t="shared" si="168"/>
        <v>66.009691886963225</v>
      </c>
      <c r="L385" s="2">
        <f t="shared" si="154"/>
        <v>44.99638165437166</v>
      </c>
      <c r="M385" s="5">
        <f t="shared" si="155"/>
        <v>0.37003549736029895</v>
      </c>
      <c r="N385" s="4">
        <f t="shared" si="156"/>
        <v>0.45523813554664672</v>
      </c>
      <c r="O385" s="4">
        <f t="shared" si="157"/>
        <v>0.30993607267611495</v>
      </c>
      <c r="P385" s="4">
        <f t="shared" si="169"/>
        <v>0</v>
      </c>
      <c r="Q385" s="4">
        <f t="shared" si="170"/>
        <v>0</v>
      </c>
      <c r="R385" s="5">
        <f t="shared" si="171"/>
        <v>0</v>
      </c>
      <c r="S385" s="5">
        <f t="shared" si="172"/>
        <v>-8.2048245687672807</v>
      </c>
      <c r="T385" s="5">
        <f t="shared" si="173"/>
        <v>2.7550036498575619</v>
      </c>
      <c r="U385" s="6">
        <f t="shared" si="174"/>
        <v>2222.4808350241137</v>
      </c>
      <c r="V385" s="5">
        <f t="shared" si="175"/>
        <v>0</v>
      </c>
      <c r="W385" s="5">
        <f t="shared" si="176"/>
        <v>2.307548917702368</v>
      </c>
      <c r="X385" s="5">
        <f t="shared" si="177"/>
        <v>6.8722355611309638</v>
      </c>
      <c r="Y385" s="5">
        <f t="shared" si="178"/>
        <v>0</v>
      </c>
      <c r="Z385" s="5">
        <f t="shared" si="178"/>
        <v>-5.8972756510649127</v>
      </c>
      <c r="AA385" s="5">
        <f t="shared" si="158"/>
        <v>-22.546760789011472</v>
      </c>
      <c r="AB385">
        <f t="shared" si="152"/>
        <v>0</v>
      </c>
    </row>
    <row r="386" spans="1:28" x14ac:dyDescent="0.2">
      <c r="A386">
        <f t="shared" si="159"/>
        <v>3.5399999999999685</v>
      </c>
      <c r="B386" s="5">
        <f t="shared" si="162"/>
        <v>0</v>
      </c>
      <c r="C386" s="5">
        <f t="shared" si="163"/>
        <v>305.97897557094166</v>
      </c>
      <c r="D386" s="5">
        <f t="shared" si="164"/>
        <v>82.319861895561047</v>
      </c>
      <c r="E386" s="2">
        <f t="shared" si="160"/>
        <v>305.97897557094166</v>
      </c>
      <c r="F386" s="2">
        <f t="shared" si="161"/>
        <v>0</v>
      </c>
      <c r="G386" s="3">
        <f t="shared" si="165"/>
        <v>0</v>
      </c>
      <c r="H386" s="3">
        <f t="shared" si="166"/>
        <v>62.517265318239261</v>
      </c>
      <c r="I386" s="3">
        <f t="shared" si="167"/>
        <v>-21.237222685085303</v>
      </c>
      <c r="J386" s="2">
        <f t="shared" si="153"/>
        <v>66.025965273118302</v>
      </c>
      <c r="K386" s="2">
        <f t="shared" si="168"/>
        <v>66.025965273118302</v>
      </c>
      <c r="L386" s="2">
        <f t="shared" si="154"/>
        <v>45.007474623802523</v>
      </c>
      <c r="M386" s="5">
        <f t="shared" si="155"/>
        <v>0.37002420751917836</v>
      </c>
      <c r="N386" s="4">
        <f t="shared" si="156"/>
        <v>0.45505171842158998</v>
      </c>
      <c r="O386" s="4">
        <f t="shared" si="157"/>
        <v>0.30989108245289648</v>
      </c>
      <c r="P386" s="4">
        <f t="shared" si="169"/>
        <v>0</v>
      </c>
      <c r="Q386" s="4">
        <f t="shared" si="170"/>
        <v>0</v>
      </c>
      <c r="R386" s="5">
        <f t="shared" si="171"/>
        <v>0</v>
      </c>
      <c r="S386" s="5">
        <f t="shared" si="172"/>
        <v>-8.1988628978170066</v>
      </c>
      <c r="T386" s="5">
        <f t="shared" si="173"/>
        <v>2.7851678450596618</v>
      </c>
      <c r="U386" s="6">
        <f t="shared" si="174"/>
        <v>2221.7401315365455</v>
      </c>
      <c r="V386" s="5">
        <f t="shared" si="175"/>
        <v>0</v>
      </c>
      <c r="W386" s="5">
        <f t="shared" si="176"/>
        <v>2.3325465220374952</v>
      </c>
      <c r="X386" s="5">
        <f t="shared" si="177"/>
        <v>6.8664548066242856</v>
      </c>
      <c r="Y386" s="5">
        <f t="shared" si="178"/>
        <v>0</v>
      </c>
      <c r="Z386" s="5">
        <f t="shared" si="178"/>
        <v>-5.8663163757795118</v>
      </c>
      <c r="AA386" s="5">
        <f t="shared" si="158"/>
        <v>-22.522377348316052</v>
      </c>
      <c r="AB386">
        <f t="shared" si="152"/>
        <v>0</v>
      </c>
    </row>
    <row r="387" spans="1:28" x14ac:dyDescent="0.2">
      <c r="A387">
        <f t="shared" si="159"/>
        <v>3.5499999999999683</v>
      </c>
      <c r="B387" s="5">
        <f t="shared" si="162"/>
        <v>0</v>
      </c>
      <c r="C387" s="5">
        <f t="shared" si="163"/>
        <v>306.60385490830527</v>
      </c>
      <c r="D387" s="5">
        <f t="shared" si="164"/>
        <v>82.106363549842769</v>
      </c>
      <c r="E387" s="2">
        <f t="shared" si="160"/>
        <v>306.60385490830527</v>
      </c>
      <c r="F387" s="2">
        <f t="shared" si="161"/>
        <v>0</v>
      </c>
      <c r="G387" s="3">
        <f t="shared" si="165"/>
        <v>0</v>
      </c>
      <c r="H387" s="3">
        <f t="shared" si="166"/>
        <v>62.458602154481468</v>
      </c>
      <c r="I387" s="3">
        <f t="shared" si="167"/>
        <v>-21.462446458568465</v>
      </c>
      <c r="J387" s="2">
        <f t="shared" si="153"/>
        <v>66.043270596471174</v>
      </c>
      <c r="K387" s="2">
        <f t="shared" si="168"/>
        <v>66.043270596471174</v>
      </c>
      <c r="L387" s="2">
        <f t="shared" si="154"/>
        <v>45.019271026906047</v>
      </c>
      <c r="M387" s="5">
        <f t="shared" si="155"/>
        <v>0.37001285678795193</v>
      </c>
      <c r="N387" s="4">
        <f t="shared" si="156"/>
        <v>0.45485788565612706</v>
      </c>
      <c r="O387" s="4">
        <f t="shared" si="157"/>
        <v>0.30984427728630348</v>
      </c>
      <c r="P387" s="4">
        <f t="shared" si="169"/>
        <v>0</v>
      </c>
      <c r="Q387" s="4">
        <f t="shared" si="170"/>
        <v>0</v>
      </c>
      <c r="R387" s="5">
        <f t="shared" si="171"/>
        <v>0</v>
      </c>
      <c r="S387" s="5">
        <f t="shared" si="172"/>
        <v>-8.193065043362326</v>
      </c>
      <c r="T387" s="5">
        <f t="shared" si="173"/>
        <v>2.8153563121667768</v>
      </c>
      <c r="U387" s="6">
        <f t="shared" si="174"/>
        <v>2220.9996749089942</v>
      </c>
      <c r="V387" s="5">
        <f t="shared" si="175"/>
        <v>0</v>
      </c>
      <c r="W387" s="5">
        <f t="shared" si="176"/>
        <v>2.3575452199669389</v>
      </c>
      <c r="X387" s="5">
        <f t="shared" si="177"/>
        <v>6.8607732692247785</v>
      </c>
      <c r="Y387" s="5">
        <f t="shared" si="178"/>
        <v>0</v>
      </c>
      <c r="Z387" s="5">
        <f t="shared" si="178"/>
        <v>-5.8355198233953871</v>
      </c>
      <c r="AA387" s="5">
        <f t="shared" si="158"/>
        <v>-22.497870418608443</v>
      </c>
      <c r="AB387">
        <f t="shared" si="152"/>
        <v>0</v>
      </c>
    </row>
    <row r="388" spans="1:28" x14ac:dyDescent="0.2">
      <c r="A388">
        <f t="shared" si="159"/>
        <v>3.5599999999999681</v>
      </c>
      <c r="B388" s="5">
        <f t="shared" si="162"/>
        <v>0</v>
      </c>
      <c r="C388" s="5">
        <f t="shared" si="163"/>
        <v>307.22814915385891</v>
      </c>
      <c r="D388" s="5">
        <f t="shared" si="164"/>
        <v>81.890614191736162</v>
      </c>
      <c r="E388" s="2">
        <f t="shared" si="160"/>
        <v>307.22814915385891</v>
      </c>
      <c r="F388" s="2">
        <f t="shared" si="161"/>
        <v>0</v>
      </c>
      <c r="G388" s="3">
        <f t="shared" si="165"/>
        <v>0</v>
      </c>
      <c r="H388" s="3">
        <f t="shared" si="166"/>
        <v>62.400246956247514</v>
      </c>
      <c r="I388" s="3">
        <f t="shared" si="167"/>
        <v>-21.68742516275455</v>
      </c>
      <c r="J388" s="2">
        <f t="shared" si="153"/>
        <v>66.061601784930673</v>
      </c>
      <c r="K388" s="2">
        <f t="shared" si="168"/>
        <v>66.061601784930673</v>
      </c>
      <c r="L388" s="2">
        <f t="shared" si="154"/>
        <v>45.031766724560782</v>
      </c>
      <c r="M388" s="5">
        <f t="shared" si="155"/>
        <v>0.37000144505029198</v>
      </c>
      <c r="N388" s="4">
        <f t="shared" si="156"/>
        <v>0.45465669318724572</v>
      </c>
      <c r="O388" s="4">
        <f t="shared" si="157"/>
        <v>0.30979566771909661</v>
      </c>
      <c r="P388" s="4">
        <f t="shared" si="169"/>
        <v>0</v>
      </c>
      <c r="Q388" s="4">
        <f t="shared" si="170"/>
        <v>0</v>
      </c>
      <c r="R388" s="5">
        <f t="shared" si="171"/>
        <v>0</v>
      </c>
      <c r="S388" s="5">
        <f t="shared" si="172"/>
        <v>-8.1874296955588939</v>
      </c>
      <c r="T388" s="5">
        <f t="shared" si="173"/>
        <v>2.8455699690138814</v>
      </c>
      <c r="U388" s="6">
        <f t="shared" si="174"/>
        <v>2220.2594650591868</v>
      </c>
      <c r="V388" s="5">
        <f t="shared" si="175"/>
        <v>0</v>
      </c>
      <c r="W388" s="5">
        <f t="shared" si="176"/>
        <v>2.3825454207948877</v>
      </c>
      <c r="X388" s="5">
        <f t="shared" si="177"/>
        <v>6.8551901171468845</v>
      </c>
      <c r="Y388" s="5">
        <f t="shared" si="178"/>
        <v>0</v>
      </c>
      <c r="Z388" s="5">
        <f t="shared" si="178"/>
        <v>-5.8048842747640066</v>
      </c>
      <c r="AA388" s="5">
        <f t="shared" si="158"/>
        <v>-22.473239913839233</v>
      </c>
      <c r="AB388">
        <f t="shared" si="152"/>
        <v>0</v>
      </c>
    </row>
    <row r="389" spans="1:28" x14ac:dyDescent="0.2">
      <c r="A389">
        <f t="shared" si="159"/>
        <v>3.5699999999999679</v>
      </c>
      <c r="B389" s="5">
        <f t="shared" si="162"/>
        <v>0</v>
      </c>
      <c r="C389" s="5">
        <f t="shared" si="163"/>
        <v>307.85186137920766</v>
      </c>
      <c r="D389" s="5">
        <f t="shared" si="164"/>
        <v>81.672616278112926</v>
      </c>
      <c r="E389" s="2">
        <f t="shared" si="160"/>
        <v>307.85186137920766</v>
      </c>
      <c r="F389" s="2">
        <f t="shared" si="161"/>
        <v>0</v>
      </c>
      <c r="G389" s="3">
        <f t="shared" si="165"/>
        <v>0</v>
      </c>
      <c r="H389" s="3">
        <f t="shared" si="166"/>
        <v>62.342198113499876</v>
      </c>
      <c r="I389" s="3">
        <f t="shared" si="167"/>
        <v>-21.912157561892943</v>
      </c>
      <c r="J389" s="2">
        <f t="shared" si="153"/>
        <v>66.080952737079159</v>
      </c>
      <c r="K389" s="2">
        <f t="shared" si="168"/>
        <v>66.080952737079159</v>
      </c>
      <c r="L389" s="2">
        <f t="shared" si="154"/>
        <v>45.044957557654506</v>
      </c>
      <c r="M389" s="5">
        <f t="shared" si="155"/>
        <v>0.36998997219559332</v>
      </c>
      <c r="N389" s="4">
        <f t="shared" si="156"/>
        <v>0.45444819774381118</v>
      </c>
      <c r="O389" s="4">
        <f t="shared" si="157"/>
        <v>0.30974526439938133</v>
      </c>
      <c r="P389" s="4">
        <f t="shared" si="169"/>
        <v>0</v>
      </c>
      <c r="Q389" s="4">
        <f t="shared" si="170"/>
        <v>0</v>
      </c>
      <c r="R389" s="5">
        <f t="shared" si="171"/>
        <v>0</v>
      </c>
      <c r="S389" s="5">
        <f t="shared" si="172"/>
        <v>-8.1819555496753971</v>
      </c>
      <c r="T389" s="5">
        <f t="shared" si="173"/>
        <v>2.8758097178814204</v>
      </c>
      <c r="U389" s="6">
        <f t="shared" si="174"/>
        <v>2219.5195019048774</v>
      </c>
      <c r="V389" s="5">
        <f t="shared" si="175"/>
        <v>0</v>
      </c>
      <c r="W389" s="5">
        <f t="shared" si="176"/>
        <v>2.4075475239004325</v>
      </c>
      <c r="X389" s="5">
        <f t="shared" si="177"/>
        <v>6.84970452036585</v>
      </c>
      <c r="Y389" s="5">
        <f t="shared" si="178"/>
        <v>0</v>
      </c>
      <c r="Z389" s="5">
        <f t="shared" si="178"/>
        <v>-5.7744080257749646</v>
      </c>
      <c r="AA389" s="5">
        <f t="shared" si="158"/>
        <v>-22.448485761752728</v>
      </c>
      <c r="AB389">
        <f t="shared" ref="AB389:AB452" si="179">IF(($D389-height)*($D390-height)&lt;0,1,0)</f>
        <v>0</v>
      </c>
    </row>
    <row r="390" spans="1:28" x14ac:dyDescent="0.2">
      <c r="A390">
        <f t="shared" si="159"/>
        <v>3.5799999999999677</v>
      </c>
      <c r="B390" s="5">
        <f t="shared" si="162"/>
        <v>0</v>
      </c>
      <c r="C390" s="5">
        <f t="shared" si="163"/>
        <v>308.47499463994137</v>
      </c>
      <c r="D390" s="5">
        <f t="shared" si="164"/>
        <v>81.452372278205914</v>
      </c>
      <c r="E390" s="2">
        <f t="shared" si="160"/>
        <v>308.47499463994137</v>
      </c>
      <c r="F390" s="2">
        <f t="shared" si="161"/>
        <v>0</v>
      </c>
      <c r="G390" s="3">
        <f t="shared" si="165"/>
        <v>0</v>
      </c>
      <c r="H390" s="3">
        <f t="shared" si="166"/>
        <v>62.284454033242127</v>
      </c>
      <c r="I390" s="3">
        <f t="shared" si="167"/>
        <v>-22.136642419510469</v>
      </c>
      <c r="J390" s="2">
        <f t="shared" si="153"/>
        <v>66.101317322942378</v>
      </c>
      <c r="K390" s="2">
        <f t="shared" si="168"/>
        <v>66.101317322942378</v>
      </c>
      <c r="L390" s="2">
        <f t="shared" si="154"/>
        <v>45.058839347608981</v>
      </c>
      <c r="M390" s="5">
        <f t="shared" si="155"/>
        <v>0.36997843811894915</v>
      </c>
      <c r="N390" s="4">
        <f t="shared" si="156"/>
        <v>0.45423245682403129</v>
      </c>
      <c r="O390" s="4">
        <f t="shared" si="157"/>
        <v>0.3096930780781369</v>
      </c>
      <c r="P390" s="4">
        <f t="shared" si="169"/>
        <v>0</v>
      </c>
      <c r="Q390" s="4">
        <f t="shared" si="170"/>
        <v>0</v>
      </c>
      <c r="R390" s="5">
        <f t="shared" si="171"/>
        <v>0</v>
      </c>
      <c r="S390" s="5">
        <f t="shared" si="172"/>
        <v>-8.1766413061191479</v>
      </c>
      <c r="T390" s="5">
        <f t="shared" si="173"/>
        <v>2.9060764454891816</v>
      </c>
      <c r="U390" s="6">
        <f t="shared" si="174"/>
        <v>2218.7797853638485</v>
      </c>
      <c r="V390" s="5">
        <f t="shared" si="175"/>
        <v>0</v>
      </c>
      <c r="W390" s="5">
        <f t="shared" si="176"/>
        <v>2.4325519187271283</v>
      </c>
      <c r="X390" s="5">
        <f t="shared" si="177"/>
        <v>6.8443156506832743</v>
      </c>
      <c r="Y390" s="5">
        <f t="shared" si="178"/>
        <v>0</v>
      </c>
      <c r="Z390" s="5">
        <f t="shared" si="178"/>
        <v>-5.7440893873920196</v>
      </c>
      <c r="AA390" s="5">
        <f t="shared" si="158"/>
        <v>-22.423607903827545</v>
      </c>
      <c r="AB390">
        <f t="shared" si="179"/>
        <v>0</v>
      </c>
    </row>
    <row r="391" spans="1:28" x14ac:dyDescent="0.2">
      <c r="A391">
        <f t="shared" si="159"/>
        <v>3.5899999999999674</v>
      </c>
      <c r="B391" s="5">
        <f t="shared" si="162"/>
        <v>0</v>
      </c>
      <c r="C391" s="5">
        <f t="shared" si="163"/>
        <v>309.09755197580444</v>
      </c>
      <c r="D391" s="5">
        <f t="shared" si="164"/>
        <v>81.229884673615615</v>
      </c>
      <c r="E391" s="2">
        <f t="shared" si="160"/>
        <v>309.09755197580444</v>
      </c>
      <c r="F391" s="2">
        <f t="shared" si="161"/>
        <v>0</v>
      </c>
      <c r="G391" s="3">
        <f t="shared" si="165"/>
        <v>0</v>
      </c>
      <c r="H391" s="3">
        <f t="shared" si="166"/>
        <v>62.227013139368211</v>
      </c>
      <c r="I391" s="3">
        <f t="shared" si="167"/>
        <v>-22.360878498548743</v>
      </c>
      <c r="J391" s="2">
        <f t="shared" si="153"/>
        <v>66.122689384763859</v>
      </c>
      <c r="K391" s="2">
        <f t="shared" si="168"/>
        <v>66.122689384763859</v>
      </c>
      <c r="L391" s="2">
        <f t="shared" si="154"/>
        <v>45.073407896907874</v>
      </c>
      <c r="M391" s="5">
        <f t="shared" si="155"/>
        <v>0.36996684272112679</v>
      </c>
      <c r="N391" s="4">
        <f t="shared" si="156"/>
        <v>0.45400952867281685</v>
      </c>
      <c r="O391" s="4">
        <f t="shared" si="157"/>
        <v>0.30963911960673468</v>
      </c>
      <c r="P391" s="4">
        <f t="shared" si="169"/>
        <v>0</v>
      </c>
      <c r="Q391" s="4">
        <f t="shared" si="170"/>
        <v>0</v>
      </c>
      <c r="R391" s="5">
        <f t="shared" si="171"/>
        <v>0</v>
      </c>
      <c r="S391" s="5">
        <f t="shared" si="172"/>
        <v>-8.1714856704623333</v>
      </c>
      <c r="T391" s="5">
        <f t="shared" si="173"/>
        <v>2.9363710229929176</v>
      </c>
      <c r="U391" s="6">
        <f t="shared" si="174"/>
        <v>2218.0403153539091</v>
      </c>
      <c r="V391" s="5">
        <f t="shared" si="175"/>
        <v>0</v>
      </c>
      <c r="W391" s="5">
        <f t="shared" si="176"/>
        <v>2.4575589847752957</v>
      </c>
      <c r="X391" s="5">
        <f t="shared" si="177"/>
        <v>6.8390226817926631</v>
      </c>
      <c r="Y391" s="5">
        <f t="shared" si="178"/>
        <v>0</v>
      </c>
      <c r="Z391" s="5">
        <f t="shared" si="178"/>
        <v>-5.7139266856870377</v>
      </c>
      <c r="AA391" s="5">
        <f t="shared" si="158"/>
        <v>-22.398606295214421</v>
      </c>
      <c r="AB391">
        <f t="shared" si="179"/>
        <v>0</v>
      </c>
    </row>
    <row r="392" spans="1:28" x14ac:dyDescent="0.2">
      <c r="A392">
        <f t="shared" si="159"/>
        <v>3.5999999999999672</v>
      </c>
      <c r="B392" s="5">
        <f t="shared" si="162"/>
        <v>0</v>
      </c>
      <c r="C392" s="5">
        <f t="shared" si="163"/>
        <v>309.71953641086384</v>
      </c>
      <c r="D392" s="5">
        <f t="shared" si="164"/>
        <v>81.00515595831537</v>
      </c>
      <c r="E392" s="2">
        <f t="shared" si="160"/>
        <v>309.71953641086384</v>
      </c>
      <c r="F392" s="2">
        <f t="shared" si="161"/>
        <v>0</v>
      </c>
      <c r="G392" s="3">
        <f t="shared" si="165"/>
        <v>0</v>
      </c>
      <c r="H392" s="3">
        <f t="shared" si="166"/>
        <v>62.169873872511339</v>
      </c>
      <c r="I392" s="3">
        <f t="shared" si="167"/>
        <v>-22.584864561500886</v>
      </c>
      <c r="J392" s="2">
        <f t="shared" si="153"/>
        <v>66.145062737783434</v>
      </c>
      <c r="K392" s="2">
        <f t="shared" si="168"/>
        <v>66.145062737783434</v>
      </c>
      <c r="L392" s="2">
        <f t="shared" si="154"/>
        <v>45.088658989627426</v>
      </c>
      <c r="M392" s="5">
        <f t="shared" si="155"/>
        <v>0.36995518590854148</v>
      </c>
      <c r="N392" s="4">
        <f t="shared" si="156"/>
        <v>0.45377947225905352</v>
      </c>
      <c r="O392" s="4">
        <f t="shared" si="157"/>
        <v>0.30958339993444633</v>
      </c>
      <c r="P392" s="4">
        <f t="shared" si="169"/>
        <v>0</v>
      </c>
      <c r="Q392" s="4">
        <f t="shared" si="170"/>
        <v>0</v>
      </c>
      <c r="R392" s="5">
        <f t="shared" si="171"/>
        <v>0</v>
      </c>
      <c r="S392" s="5">
        <f t="shared" si="172"/>
        <v>-8.1664873534687459</v>
      </c>
      <c r="T392" s="5">
        <f t="shared" si="173"/>
        <v>2.9666943059836557</v>
      </c>
      <c r="U392" s="6">
        <f t="shared" si="174"/>
        <v>2217.3010917928964</v>
      </c>
      <c r="V392" s="5">
        <f t="shared" si="175"/>
        <v>0</v>
      </c>
      <c r="W392" s="5">
        <f t="shared" si="176"/>
        <v>2.4825690915970422</v>
      </c>
      <c r="X392" s="5">
        <f t="shared" si="177"/>
        <v>6.8338247893449564</v>
      </c>
      <c r="Y392" s="5">
        <f t="shared" si="178"/>
        <v>0</v>
      </c>
      <c r="Z392" s="5">
        <f t="shared" si="178"/>
        <v>-5.6839182618717032</v>
      </c>
      <c r="AA392" s="5">
        <f t="shared" si="158"/>
        <v>-22.373480904671389</v>
      </c>
      <c r="AB392">
        <f t="shared" si="179"/>
        <v>0</v>
      </c>
    </row>
    <row r="393" spans="1:28" x14ac:dyDescent="0.2">
      <c r="A393">
        <f t="shared" si="159"/>
        <v>3.609999999999967</v>
      </c>
      <c r="B393" s="5">
        <f t="shared" si="162"/>
        <v>0</v>
      </c>
      <c r="C393" s="5">
        <f t="shared" si="163"/>
        <v>310.34095095367587</v>
      </c>
      <c r="D393" s="5">
        <f t="shared" si="164"/>
        <v>80.778188638655138</v>
      </c>
      <c r="E393" s="2">
        <f t="shared" si="160"/>
        <v>310.34095095367587</v>
      </c>
      <c r="F393" s="2">
        <f t="shared" si="161"/>
        <v>0</v>
      </c>
      <c r="G393" s="3">
        <f t="shared" si="165"/>
        <v>0</v>
      </c>
      <c r="H393" s="3">
        <f t="shared" si="166"/>
        <v>62.113034689892622</v>
      </c>
      <c r="I393" s="3">
        <f t="shared" si="167"/>
        <v>-22.808599370547601</v>
      </c>
      <c r="J393" s="2">
        <f t="shared" si="153"/>
        <v>66.16843117101952</v>
      </c>
      <c r="K393" s="2">
        <f t="shared" si="168"/>
        <v>66.16843117101952</v>
      </c>
      <c r="L393" s="2">
        <f t="shared" si="154"/>
        <v>45.104588391969678</v>
      </c>
      <c r="M393" s="5">
        <f t="shared" si="155"/>
        <v>0.36994346759323027</v>
      </c>
      <c r="N393" s="4">
        <f t="shared" si="156"/>
        <v>0.45354234725279979</v>
      </c>
      <c r="O393" s="4">
        <f t="shared" si="157"/>
        <v>0.3095259301059432</v>
      </c>
      <c r="P393" s="4">
        <f t="shared" si="169"/>
        <v>0</v>
      </c>
      <c r="Q393" s="4">
        <f t="shared" si="170"/>
        <v>0</v>
      </c>
      <c r="R393" s="5">
        <f t="shared" si="171"/>
        <v>0</v>
      </c>
      <c r="S393" s="5">
        <f t="shared" si="172"/>
        <v>-8.1616450711210753</v>
      </c>
      <c r="T393" s="5">
        <f t="shared" si="173"/>
        <v>2.9970471344897494</v>
      </c>
      <c r="U393" s="6">
        <f t="shared" si="174"/>
        <v>2216.5621145986734</v>
      </c>
      <c r="V393" s="5">
        <f t="shared" si="175"/>
        <v>0</v>
      </c>
      <c r="W393" s="5">
        <f t="shared" si="176"/>
        <v>2.507582598793987</v>
      </c>
      <c r="X393" s="5">
        <f t="shared" si="177"/>
        <v>6.8287211510139567</v>
      </c>
      <c r="Y393" s="5">
        <f t="shared" si="178"/>
        <v>0</v>
      </c>
      <c r="Z393" s="5">
        <f t="shared" si="178"/>
        <v>-5.6540624723270883</v>
      </c>
      <c r="AA393" s="5">
        <f t="shared" si="158"/>
        <v>-22.348231714496293</v>
      </c>
      <c r="AB393">
        <f t="shared" si="179"/>
        <v>0</v>
      </c>
    </row>
    <row r="394" spans="1:28" x14ac:dyDescent="0.2">
      <c r="A394">
        <f t="shared" si="159"/>
        <v>3.6199999999999668</v>
      </c>
      <c r="B394" s="5">
        <f t="shared" si="162"/>
        <v>0</v>
      </c>
      <c r="C394" s="5">
        <f t="shared" si="163"/>
        <v>310.96179859745121</v>
      </c>
      <c r="D394" s="5">
        <f t="shared" si="164"/>
        <v>80.548985233363936</v>
      </c>
      <c r="E394" s="2">
        <f t="shared" si="160"/>
        <v>310.96179859745121</v>
      </c>
      <c r="F394" s="2">
        <f t="shared" si="161"/>
        <v>0</v>
      </c>
      <c r="G394" s="3">
        <f t="shared" si="165"/>
        <v>0</v>
      </c>
      <c r="H394" s="3">
        <f t="shared" si="166"/>
        <v>62.056494065169353</v>
      </c>
      <c r="I394" s="3">
        <f t="shared" si="167"/>
        <v>-23.032081687692564</v>
      </c>
      <c r="J394" s="2">
        <f t="shared" si="153"/>
        <v>66.192788448054841</v>
      </c>
      <c r="K394" s="2">
        <f t="shared" si="168"/>
        <v>66.192788448054841</v>
      </c>
      <c r="L394" s="2">
        <f t="shared" si="154"/>
        <v>45.12119185279812</v>
      </c>
      <c r="M394" s="5">
        <f t="shared" si="155"/>
        <v>0.3699316876928237</v>
      </c>
      <c r="N394" s="4">
        <f t="shared" si="156"/>
        <v>0.4532982140024252</v>
      </c>
      <c r="O394" s="4">
        <f t="shared" si="157"/>
        <v>0.30946672125878871</v>
      </c>
      <c r="P394" s="4">
        <f t="shared" si="169"/>
        <v>0</v>
      </c>
      <c r="Q394" s="4">
        <f t="shared" si="170"/>
        <v>0</v>
      </c>
      <c r="R394" s="5">
        <f t="shared" si="171"/>
        <v>0</v>
      </c>
      <c r="S394" s="5">
        <f t="shared" si="172"/>
        <v>-8.1569575446486127</v>
      </c>
      <c r="T394" s="5">
        <f t="shared" si="173"/>
        <v>3.0274303329816106</v>
      </c>
      <c r="U394" s="6">
        <f t="shared" si="174"/>
        <v>2215.8233836891322</v>
      </c>
      <c r="V394" s="5">
        <f t="shared" si="175"/>
        <v>0</v>
      </c>
      <c r="W394" s="5">
        <f t="shared" si="176"/>
        <v>2.5325998560176788</v>
      </c>
      <c r="X394" s="5">
        <f t="shared" si="177"/>
        <v>6.8237109465616479</v>
      </c>
      <c r="Y394" s="5">
        <f t="shared" si="178"/>
        <v>0</v>
      </c>
      <c r="Z394" s="5">
        <f t="shared" si="178"/>
        <v>-5.6243576886309334</v>
      </c>
      <c r="AA394" s="5">
        <f t="shared" si="158"/>
        <v>-22.322858720456743</v>
      </c>
      <c r="AB394">
        <f t="shared" si="179"/>
        <v>0</v>
      </c>
    </row>
    <row r="395" spans="1:28" x14ac:dyDescent="0.2">
      <c r="A395">
        <f t="shared" si="159"/>
        <v>3.6299999999999666</v>
      </c>
      <c r="B395" s="5">
        <f t="shared" si="162"/>
        <v>0</v>
      </c>
      <c r="C395" s="5">
        <f t="shared" si="163"/>
        <v>311.58208232021849</v>
      </c>
      <c r="D395" s="5">
        <f t="shared" si="164"/>
        <v>80.317548273550983</v>
      </c>
      <c r="E395" s="2">
        <f t="shared" si="160"/>
        <v>311.58208232021849</v>
      </c>
      <c r="F395" s="2">
        <f t="shared" si="161"/>
        <v>0</v>
      </c>
      <c r="G395" s="3">
        <f t="shared" si="165"/>
        <v>0</v>
      </c>
      <c r="H395" s="3">
        <f t="shared" si="166"/>
        <v>62.000250488283044</v>
      </c>
      <c r="I395" s="3">
        <f t="shared" si="167"/>
        <v>-23.255310274897131</v>
      </c>
      <c r="J395" s="2">
        <f t="shared" si="153"/>
        <v>66.218128307825026</v>
      </c>
      <c r="K395" s="2">
        <f t="shared" si="168"/>
        <v>66.218128307825026</v>
      </c>
      <c r="L395" s="2">
        <f t="shared" si="154"/>
        <v>45.138465104175204</v>
      </c>
      <c r="M395" s="5">
        <f t="shared" si="155"/>
        <v>0.36991984613051765</v>
      </c>
      <c r="N395" s="4">
        <f t="shared" si="156"/>
        <v>0.45304713351170645</v>
      </c>
      <c r="O395" s="4">
        <f t="shared" si="157"/>
        <v>0.30940578462092438</v>
      </c>
      <c r="P395" s="4">
        <f t="shared" si="169"/>
        <v>0</v>
      </c>
      <c r="Q395" s="4">
        <f t="shared" si="170"/>
        <v>0</v>
      </c>
      <c r="R395" s="5">
        <f t="shared" si="171"/>
        <v>0</v>
      </c>
      <c r="S395" s="5">
        <f t="shared" si="172"/>
        <v>-8.1524235005553596</v>
      </c>
      <c r="T395" s="5">
        <f t="shared" si="173"/>
        <v>3.0578447103791384</v>
      </c>
      <c r="U395" s="6">
        <f t="shared" si="174"/>
        <v>2215.0848989821916</v>
      </c>
      <c r="V395" s="5">
        <f t="shared" si="175"/>
        <v>0</v>
      </c>
      <c r="W395" s="5">
        <f t="shared" si="176"/>
        <v>2.557621202972673</v>
      </c>
      <c r="X395" s="5">
        <f t="shared" si="177"/>
        <v>6.8187933579033269</v>
      </c>
      <c r="Y395" s="5">
        <f t="shared" si="178"/>
        <v>0</v>
      </c>
      <c r="Z395" s="5">
        <f t="shared" si="178"/>
        <v>-5.594802297582687</v>
      </c>
      <c r="AA395" s="5">
        <f t="shared" si="158"/>
        <v>-22.297361931717532</v>
      </c>
      <c r="AB395">
        <f t="shared" si="179"/>
        <v>0</v>
      </c>
    </row>
    <row r="396" spans="1:28" x14ac:dyDescent="0.2">
      <c r="A396">
        <f t="shared" si="159"/>
        <v>3.6399999999999664</v>
      </c>
      <c r="B396" s="5">
        <f t="shared" si="162"/>
        <v>0</v>
      </c>
      <c r="C396" s="5">
        <f t="shared" si="163"/>
        <v>312.20180508498646</v>
      </c>
      <c r="D396" s="5">
        <f t="shared" si="164"/>
        <v>80.083880302705438</v>
      </c>
      <c r="E396" s="2">
        <f t="shared" si="160"/>
        <v>312.20180508498646</v>
      </c>
      <c r="F396" s="2">
        <f t="shared" si="161"/>
        <v>0</v>
      </c>
      <c r="G396" s="3">
        <f t="shared" si="165"/>
        <v>0</v>
      </c>
      <c r="H396" s="3">
        <f t="shared" si="166"/>
        <v>61.944302465307217</v>
      </c>
      <c r="I396" s="3">
        <f t="shared" si="167"/>
        <v>-23.478283894214307</v>
      </c>
      <c r="J396" s="2">
        <f t="shared" si="153"/>
        <v>66.244444465409998</v>
      </c>
      <c r="K396" s="2">
        <f t="shared" si="168"/>
        <v>66.244444465409998</v>
      </c>
      <c r="L396" s="2">
        <f t="shared" si="154"/>
        <v>45.156403861901836</v>
      </c>
      <c r="M396" s="5">
        <f t="shared" si="155"/>
        <v>0.36990794283504352</v>
      </c>
      <c r="N396" s="4">
        <f t="shared" si="156"/>
        <v>0.45278916741689346</v>
      </c>
      <c r="O396" s="4">
        <f t="shared" si="157"/>
        <v>0.30934313150815013</v>
      </c>
      <c r="P396" s="4">
        <f t="shared" si="169"/>
        <v>0</v>
      </c>
      <c r="Q396" s="4">
        <f t="shared" si="170"/>
        <v>0</v>
      </c>
      <c r="R396" s="5">
        <f t="shared" si="171"/>
        <v>0</v>
      </c>
      <c r="S396" s="5">
        <f t="shared" si="172"/>
        <v>-8.1480416706485208</v>
      </c>
      <c r="T396" s="5">
        <f t="shared" si="173"/>
        <v>3.0882910600618292</v>
      </c>
      <c r="U396" s="6">
        <f t="shared" si="174"/>
        <v>2214.3466603957972</v>
      </c>
      <c r="V396" s="5">
        <f t="shared" si="175"/>
        <v>0</v>
      </c>
      <c r="W396" s="5">
        <f t="shared" si="176"/>
        <v>2.5826469694222687</v>
      </c>
      <c r="X396" s="5">
        <f t="shared" si="177"/>
        <v>6.8139675691725312</v>
      </c>
      <c r="Y396" s="5">
        <f t="shared" si="178"/>
        <v>0</v>
      </c>
      <c r="Z396" s="5">
        <f t="shared" si="178"/>
        <v>-5.5653947012262517</v>
      </c>
      <c r="AA396" s="5">
        <f t="shared" si="158"/>
        <v>-22.271741370765639</v>
      </c>
      <c r="AB396">
        <f t="shared" si="179"/>
        <v>0</v>
      </c>
    </row>
    <row r="397" spans="1:28" x14ac:dyDescent="0.2">
      <c r="A397">
        <f t="shared" si="159"/>
        <v>3.6499999999999662</v>
      </c>
      <c r="B397" s="5">
        <f t="shared" si="162"/>
        <v>0</v>
      </c>
      <c r="C397" s="5">
        <f t="shared" si="163"/>
        <v>312.82096983990448</v>
      </c>
      <c r="D397" s="5">
        <f t="shared" si="164"/>
        <v>79.847983876694755</v>
      </c>
      <c r="E397" s="2">
        <f t="shared" si="160"/>
        <v>312.82096983990448</v>
      </c>
      <c r="F397" s="2">
        <f t="shared" si="161"/>
        <v>0</v>
      </c>
      <c r="G397" s="3">
        <f t="shared" si="165"/>
        <v>0</v>
      </c>
      <c r="H397" s="3">
        <f t="shared" si="166"/>
        <v>61.888648518294957</v>
      </c>
      <c r="I397" s="3">
        <f t="shared" si="167"/>
        <v>-23.701001307921963</v>
      </c>
      <c r="J397" s="2">
        <f t="shared" si="153"/>
        <v>66.271730612827454</v>
      </c>
      <c r="K397" s="2">
        <f t="shared" si="168"/>
        <v>66.271730612827454</v>
      </c>
      <c r="L397" s="2">
        <f t="shared" si="154"/>
        <v>45.175003826058251</v>
      </c>
      <c r="M397" s="5">
        <f t="shared" si="155"/>
        <v>0.36989597774063759</v>
      </c>
      <c r="N397" s="4">
        <f t="shared" si="156"/>
        <v>0.4525243779637616</v>
      </c>
      <c r="O397" s="4">
        <f t="shared" si="157"/>
        <v>0.30927877332160197</v>
      </c>
      <c r="P397" s="4">
        <f t="shared" si="169"/>
        <v>0</v>
      </c>
      <c r="Q397" s="4">
        <f t="shared" si="170"/>
        <v>0</v>
      </c>
      <c r="R397" s="5">
        <f t="shared" si="171"/>
        <v>0</v>
      </c>
      <c r="S397" s="5">
        <f t="shared" si="172"/>
        <v>-8.1438107920672635</v>
      </c>
      <c r="T397" s="5">
        <f t="shared" si="173"/>
        <v>3.11877015988154</v>
      </c>
      <c r="U397" s="6">
        <f t="shared" si="174"/>
        <v>2213.6086678479232</v>
      </c>
      <c r="V397" s="5">
        <f t="shared" si="175"/>
        <v>0</v>
      </c>
      <c r="W397" s="5">
        <f t="shared" si="176"/>
        <v>2.6076774751968581</v>
      </c>
      <c r="X397" s="5">
        <f t="shared" si="177"/>
        <v>6.8092327667857093</v>
      </c>
      <c r="Y397" s="5">
        <f t="shared" si="178"/>
        <v>0</v>
      </c>
      <c r="Z397" s="5">
        <f t="shared" si="178"/>
        <v>-5.536133316870405</v>
      </c>
      <c r="AA397" s="5">
        <f t="shared" si="158"/>
        <v>-22.245997073332752</v>
      </c>
      <c r="AB397">
        <f t="shared" si="179"/>
        <v>0</v>
      </c>
    </row>
    <row r="398" spans="1:28" x14ac:dyDescent="0.2">
      <c r="A398">
        <f t="shared" si="159"/>
        <v>3.6599999999999659</v>
      </c>
      <c r="B398" s="5">
        <f t="shared" si="162"/>
        <v>0</v>
      </c>
      <c r="C398" s="5">
        <f t="shared" si="163"/>
        <v>313.43957951842157</v>
      </c>
      <c r="D398" s="5">
        <f t="shared" si="164"/>
        <v>79.609861563761868</v>
      </c>
      <c r="E398" s="2">
        <f t="shared" si="160"/>
        <v>313.43957951842157</v>
      </c>
      <c r="F398" s="2">
        <f t="shared" si="161"/>
        <v>0</v>
      </c>
      <c r="G398" s="3">
        <f t="shared" si="165"/>
        <v>0</v>
      </c>
      <c r="H398" s="3">
        <f t="shared" si="166"/>
        <v>61.833287185126252</v>
      </c>
      <c r="I398" s="3">
        <f t="shared" si="167"/>
        <v>-23.923461278655292</v>
      </c>
      <c r="J398" s="2">
        <f t="shared" si="153"/>
        <v>66.299980419828316</v>
      </c>
      <c r="K398" s="2">
        <f t="shared" si="168"/>
        <v>66.299980419828316</v>
      </c>
      <c r="L398" s="2">
        <f t="shared" si="154"/>
        <v>45.194260681546226</v>
      </c>
      <c r="M398" s="5">
        <f t="shared" si="155"/>
        <v>0.36988395078700992</v>
      </c>
      <c r="N398" s="4">
        <f t="shared" si="156"/>
        <v>0.45225282798466504</v>
      </c>
      <c r="O398" s="4">
        <f t="shared" si="157"/>
        <v>0.30921272154522589</v>
      </c>
      <c r="P398" s="4">
        <f t="shared" si="169"/>
        <v>0</v>
      </c>
      <c r="Q398" s="4">
        <f t="shared" si="170"/>
        <v>0</v>
      </c>
      <c r="R398" s="5">
        <f t="shared" si="171"/>
        <v>0</v>
      </c>
      <c r="S398" s="5">
        <f t="shared" si="172"/>
        <v>-8.1397296073117609</v>
      </c>
      <c r="T398" s="5">
        <f t="shared" si="173"/>
        <v>3.1492827721779055</v>
      </c>
      <c r="U398" s="6">
        <f t="shared" si="174"/>
        <v>2212.8709212565705</v>
      </c>
      <c r="V398" s="5">
        <f t="shared" si="175"/>
        <v>0</v>
      </c>
      <c r="W398" s="5">
        <f t="shared" si="176"/>
        <v>2.632713030204886</v>
      </c>
      <c r="X398" s="5">
        <f t="shared" si="177"/>
        <v>6.8045881395065777</v>
      </c>
      <c r="Y398" s="5">
        <f t="shared" si="178"/>
        <v>0</v>
      </c>
      <c r="Z398" s="5">
        <f t="shared" si="178"/>
        <v>-5.5070165771068744</v>
      </c>
      <c r="AA398" s="5">
        <f t="shared" si="158"/>
        <v>-22.220129088315517</v>
      </c>
      <c r="AB398">
        <f t="shared" si="179"/>
        <v>0</v>
      </c>
    </row>
    <row r="399" spans="1:28" x14ac:dyDescent="0.2">
      <c r="A399">
        <f t="shared" si="159"/>
        <v>3.6699999999999657</v>
      </c>
      <c r="B399" s="5">
        <f t="shared" si="162"/>
        <v>0</v>
      </c>
      <c r="C399" s="5">
        <f t="shared" si="163"/>
        <v>314.05763703944393</v>
      </c>
      <c r="D399" s="5">
        <f t="shared" si="164"/>
        <v>79.369515944520899</v>
      </c>
      <c r="E399" s="2">
        <f t="shared" si="160"/>
        <v>314.05763703944393</v>
      </c>
      <c r="F399" s="2">
        <f t="shared" si="161"/>
        <v>0</v>
      </c>
      <c r="G399" s="3">
        <f t="shared" si="165"/>
        <v>0</v>
      </c>
      <c r="H399" s="3">
        <f t="shared" si="166"/>
        <v>61.778217019355182</v>
      </c>
      <c r="I399" s="3">
        <f t="shared" si="167"/>
        <v>-24.145662569538448</v>
      </c>
      <c r="J399" s="2">
        <f t="shared" si="153"/>
        <v>66.329187534693631</v>
      </c>
      <c r="K399" s="2">
        <f t="shared" si="168"/>
        <v>66.329187534693631</v>
      </c>
      <c r="L399" s="2">
        <f t="shared" si="154"/>
        <v>45.21417009863233</v>
      </c>
      <c r="M399" s="5">
        <f t="shared" si="155"/>
        <v>0.36987186191931198</v>
      </c>
      <c r="N399" s="4">
        <f t="shared" si="156"/>
        <v>0.45197458087560372</v>
      </c>
      <c r="O399" s="4">
        <f t="shared" si="157"/>
        <v>0.30914498774325122</v>
      </c>
      <c r="P399" s="4">
        <f t="shared" si="169"/>
        <v>0</v>
      </c>
      <c r="Q399" s="4">
        <f t="shared" si="170"/>
        <v>0</v>
      </c>
      <c r="R399" s="5">
        <f t="shared" si="171"/>
        <v>0</v>
      </c>
      <c r="S399" s="5">
        <f t="shared" si="172"/>
        <v>-8.1357968642724678</v>
      </c>
      <c r="T399" s="5">
        <f t="shared" si="173"/>
        <v>3.1798296437963858</v>
      </c>
      <c r="U399" s="6">
        <f t="shared" si="174"/>
        <v>2212.1334205397666</v>
      </c>
      <c r="V399" s="5">
        <f t="shared" si="175"/>
        <v>0</v>
      </c>
      <c r="W399" s="5">
        <f t="shared" si="176"/>
        <v>2.6577539344463834</v>
      </c>
      <c r="X399" s="5">
        <f t="shared" si="177"/>
        <v>6.8000328785101676</v>
      </c>
      <c r="Y399" s="5">
        <f t="shared" si="178"/>
        <v>0</v>
      </c>
      <c r="Z399" s="5">
        <f t="shared" si="178"/>
        <v>-5.4780429298260849</v>
      </c>
      <c r="AA399" s="5">
        <f t="shared" si="158"/>
        <v>-22.194137477693445</v>
      </c>
      <c r="AB399">
        <f t="shared" si="179"/>
        <v>0</v>
      </c>
    </row>
    <row r="400" spans="1:28" x14ac:dyDescent="0.2">
      <c r="A400">
        <f t="shared" si="159"/>
        <v>3.6799999999999655</v>
      </c>
      <c r="B400" s="5">
        <f t="shared" si="162"/>
        <v>0</v>
      </c>
      <c r="C400" s="5">
        <f t="shared" si="163"/>
        <v>314.67514530749099</v>
      </c>
      <c r="D400" s="5">
        <f t="shared" si="164"/>
        <v>79.12694961195163</v>
      </c>
      <c r="E400" s="2">
        <f t="shared" si="160"/>
        <v>314.67514530749099</v>
      </c>
      <c r="F400" s="2">
        <f t="shared" si="161"/>
        <v>0</v>
      </c>
      <c r="G400" s="3">
        <f t="shared" si="165"/>
        <v>0</v>
      </c>
      <c r="H400" s="3">
        <f t="shared" si="166"/>
        <v>61.72343659005692</v>
      </c>
      <c r="I400" s="3">
        <f t="shared" si="167"/>
        <v>-24.367603944315384</v>
      </c>
      <c r="J400" s="2">
        <f t="shared" si="153"/>
        <v>66.359345585032642</v>
      </c>
      <c r="K400" s="2">
        <f t="shared" si="168"/>
        <v>66.359345585032642</v>
      </c>
      <c r="L400" s="2">
        <f t="shared" si="154"/>
        <v>45.234727733491916</v>
      </c>
      <c r="M400" s="5">
        <f t="shared" si="155"/>
        <v>0.36985971108810323</v>
      </c>
      <c r="N400" s="4">
        <f t="shared" si="156"/>
        <v>0.45168970057331898</v>
      </c>
      <c r="O400" s="4">
        <f t="shared" si="157"/>
        <v>0.30907558355766274</v>
      </c>
      <c r="P400" s="4">
        <f t="shared" si="169"/>
        <v>0</v>
      </c>
      <c r="Q400" s="4">
        <f t="shared" si="170"/>
        <v>0</v>
      </c>
      <c r="R400" s="5">
        <f t="shared" si="171"/>
        <v>0</v>
      </c>
      <c r="S400" s="5">
        <f t="shared" si="172"/>
        <v>-8.1320113162595273</v>
      </c>
      <c r="T400" s="5">
        <f t="shared" si="173"/>
        <v>3.2104115061089189</v>
      </c>
      <c r="U400" s="6">
        <f t="shared" si="174"/>
        <v>2211.3961656155666</v>
      </c>
      <c r="V400" s="5">
        <f t="shared" si="175"/>
        <v>0</v>
      </c>
      <c r="W400" s="5">
        <f t="shared" si="176"/>
        <v>2.6828004780290486</v>
      </c>
      <c r="X400" s="5">
        <f t="shared" si="177"/>
        <v>6.7955661774464513</v>
      </c>
      <c r="Y400" s="5">
        <f t="shared" si="178"/>
        <v>0</v>
      </c>
      <c r="Z400" s="5">
        <f t="shared" si="178"/>
        <v>-5.4492108382304787</v>
      </c>
      <c r="AA400" s="5">
        <f t="shared" si="158"/>
        <v>-22.168022316444628</v>
      </c>
      <c r="AB400">
        <f t="shared" si="179"/>
        <v>0</v>
      </c>
    </row>
    <row r="401" spans="1:28" x14ac:dyDescent="0.2">
      <c r="A401">
        <f t="shared" si="159"/>
        <v>3.6899999999999653</v>
      </c>
      <c r="B401" s="5">
        <f t="shared" si="162"/>
        <v>0</v>
      </c>
      <c r="C401" s="5">
        <f t="shared" si="163"/>
        <v>315.29210721284966</v>
      </c>
      <c r="D401" s="5">
        <f t="shared" si="164"/>
        <v>78.882165171392643</v>
      </c>
      <c r="E401" s="2">
        <f t="shared" si="160"/>
        <v>315.29210721284966</v>
      </c>
      <c r="F401" s="2">
        <f t="shared" si="161"/>
        <v>0</v>
      </c>
      <c r="G401" s="3">
        <f t="shared" si="165"/>
        <v>0</v>
      </c>
      <c r="H401" s="3">
        <f t="shared" si="166"/>
        <v>61.668944481674615</v>
      </c>
      <c r="I401" s="3">
        <f t="shared" si="167"/>
        <v>-24.589284167479832</v>
      </c>
      <c r="J401" s="2">
        <f t="shared" si="153"/>
        <v>66.390448178581693</v>
      </c>
      <c r="K401" s="2">
        <f t="shared" si="168"/>
        <v>66.390448178581693</v>
      </c>
      <c r="L401" s="2">
        <f t="shared" si="154"/>
        <v>45.255929228753708</v>
      </c>
      <c r="M401" s="5">
        <f t="shared" si="155"/>
        <v>0.36984749824931756</v>
      </c>
      <c r="N401" s="4">
        <f t="shared" si="156"/>
        <v>0.45139825153243185</v>
      </c>
      <c r="O401" s="4">
        <f t="shared" si="157"/>
        <v>0.30900452070567419</v>
      </c>
      <c r="P401" s="4">
        <f t="shared" si="169"/>
        <v>0</v>
      </c>
      <c r="Q401" s="4">
        <f t="shared" si="170"/>
        <v>0</v>
      </c>
      <c r="R401" s="5">
        <f t="shared" si="171"/>
        <v>0</v>
      </c>
      <c r="S401" s="5">
        <f t="shared" si="172"/>
        <v>-8.1283717220323499</v>
      </c>
      <c r="T401" s="5">
        <f t="shared" si="173"/>
        <v>3.2410290750371762</v>
      </c>
      <c r="U401" s="6">
        <f t="shared" si="174"/>
        <v>2210.6591564020546</v>
      </c>
      <c r="V401" s="5">
        <f t="shared" si="175"/>
        <v>0</v>
      </c>
      <c r="W401" s="5">
        <f t="shared" si="176"/>
        <v>2.7078529411868608</v>
      </c>
      <c r="X401" s="5">
        <f t="shared" si="177"/>
        <v>6.7911872325035958</v>
      </c>
      <c r="Y401" s="5">
        <f t="shared" si="178"/>
        <v>0</v>
      </c>
      <c r="Z401" s="5">
        <f t="shared" si="178"/>
        <v>-5.4205187808454891</v>
      </c>
      <c r="AA401" s="5">
        <f t="shared" si="158"/>
        <v>-22.141783692459228</v>
      </c>
      <c r="AB401">
        <f t="shared" si="179"/>
        <v>0</v>
      </c>
    </row>
    <row r="402" spans="1:28" x14ac:dyDescent="0.2">
      <c r="A402">
        <f t="shared" si="159"/>
        <v>3.6999999999999651</v>
      </c>
      <c r="B402" s="5">
        <f t="shared" si="162"/>
        <v>0</v>
      </c>
      <c r="C402" s="5">
        <f t="shared" si="163"/>
        <v>315.9085256317274</v>
      </c>
      <c r="D402" s="5">
        <f t="shared" si="164"/>
        <v>78.635165240533212</v>
      </c>
      <c r="E402" s="2">
        <f t="shared" si="160"/>
        <v>315.9085256317274</v>
      </c>
      <c r="F402" s="2">
        <f t="shared" si="161"/>
        <v>0</v>
      </c>
      <c r="G402" s="3">
        <f t="shared" si="165"/>
        <v>0</v>
      </c>
      <c r="H402" s="3">
        <f t="shared" si="166"/>
        <v>61.614739293866158</v>
      </c>
      <c r="I402" s="3">
        <f t="shared" si="167"/>
        <v>-24.810702004404423</v>
      </c>
      <c r="J402" s="2">
        <f t="shared" si="153"/>
        <v>66.422488904003373</v>
      </c>
      <c r="K402" s="2">
        <f t="shared" si="168"/>
        <v>66.422488904003373</v>
      </c>
      <c r="L402" s="2">
        <f t="shared" si="154"/>
        <v>45.277770214044558</v>
      </c>
      <c r="M402" s="5">
        <f t="shared" si="155"/>
        <v>0.36983522336422825</v>
      </c>
      <c r="N402" s="4">
        <f t="shared" si="156"/>
        <v>0.45110029870263707</v>
      </c>
      <c r="O402" s="4">
        <f t="shared" si="157"/>
        <v>0.30893181097720362</v>
      </c>
      <c r="P402" s="4">
        <f t="shared" si="169"/>
        <v>0</v>
      </c>
      <c r="Q402" s="4">
        <f t="shared" si="170"/>
        <v>0</v>
      </c>
      <c r="R402" s="5">
        <f t="shared" si="171"/>
        <v>0</v>
      </c>
      <c r="S402" s="5">
        <f t="shared" si="172"/>
        <v>-8.1248768458292293</v>
      </c>
      <c r="T402" s="5">
        <f t="shared" si="173"/>
        <v>3.2716830510783699</v>
      </c>
      <c r="U402" s="6">
        <f t="shared" si="174"/>
        <v>2209.9223928173401</v>
      </c>
      <c r="V402" s="5">
        <f t="shared" si="175"/>
        <v>0</v>
      </c>
      <c r="W402" s="5">
        <f t="shared" si="176"/>
        <v>2.7329115943011741</v>
      </c>
      <c r="X402" s="5">
        <f t="shared" si="177"/>
        <v>6.7868952424707132</v>
      </c>
      <c r="Y402" s="5">
        <f t="shared" si="178"/>
        <v>0</v>
      </c>
      <c r="Z402" s="5">
        <f t="shared" si="178"/>
        <v>-5.3919652515280552</v>
      </c>
      <c r="AA402" s="5">
        <f t="shared" si="158"/>
        <v>-22.115421706450917</v>
      </c>
      <c r="AB402">
        <f t="shared" si="179"/>
        <v>0</v>
      </c>
    </row>
    <row r="403" spans="1:28" x14ac:dyDescent="0.2">
      <c r="A403">
        <f t="shared" si="159"/>
        <v>3.7099999999999649</v>
      </c>
      <c r="B403" s="5">
        <f t="shared" si="162"/>
        <v>0</v>
      </c>
      <c r="C403" s="5">
        <f t="shared" si="163"/>
        <v>316.52440342640352</v>
      </c>
      <c r="D403" s="5">
        <f t="shared" si="164"/>
        <v>78.385952449403845</v>
      </c>
      <c r="E403" s="2">
        <f t="shared" si="160"/>
        <v>316.52440342640352</v>
      </c>
      <c r="F403" s="2">
        <f t="shared" si="161"/>
        <v>0</v>
      </c>
      <c r="G403" s="3">
        <f t="shared" si="165"/>
        <v>0</v>
      </c>
      <c r="H403" s="3">
        <f t="shared" si="166"/>
        <v>61.560819641350875</v>
      </c>
      <c r="I403" s="3">
        <f t="shared" si="167"/>
        <v>-25.031856221468932</v>
      </c>
      <c r="J403" s="2">
        <f t="shared" si="153"/>
        <v>66.455461331686081</v>
      </c>
      <c r="K403" s="2">
        <f t="shared" si="168"/>
        <v>66.455461331686081</v>
      </c>
      <c r="L403" s="2">
        <f t="shared" si="154"/>
        <v>45.300246306534476</v>
      </c>
      <c r="M403" s="5">
        <f t="shared" si="155"/>
        <v>0.36982288639941246</v>
      </c>
      <c r="N403" s="4">
        <f t="shared" si="156"/>
        <v>0.45079590750596482</v>
      </c>
      <c r="O403" s="4">
        <f t="shared" si="157"/>
        <v>0.30885746623235133</v>
      </c>
      <c r="P403" s="4">
        <f t="shared" si="169"/>
        <v>0</v>
      </c>
      <c r="Q403" s="4">
        <f t="shared" si="170"/>
        <v>0</v>
      </c>
      <c r="R403" s="5">
        <f t="shared" si="171"/>
        <v>0</v>
      </c>
      <c r="S403" s="5">
        <f t="shared" si="172"/>
        <v>-8.1215254573970768</v>
      </c>
      <c r="T403" s="5">
        <f t="shared" si="173"/>
        <v>3.3023741193336433</v>
      </c>
      <c r="U403" s="6">
        <f t="shared" si="174"/>
        <v>2209.18587477956</v>
      </c>
      <c r="V403" s="5">
        <f t="shared" si="175"/>
        <v>0</v>
      </c>
      <c r="W403" s="5">
        <f t="shared" si="176"/>
        <v>2.7579766979242901</v>
      </c>
      <c r="X403" s="5">
        <f t="shared" si="177"/>
        <v>6.7826894088001577</v>
      </c>
      <c r="Y403" s="5">
        <f t="shared" si="178"/>
        <v>0</v>
      </c>
      <c r="Z403" s="5">
        <f t="shared" si="178"/>
        <v>-5.3635487594727866</v>
      </c>
      <c r="AA403" s="5">
        <f t="shared" si="158"/>
        <v>-22.088936471866198</v>
      </c>
      <c r="AB403">
        <f t="shared" si="179"/>
        <v>0</v>
      </c>
    </row>
    <row r="404" spans="1:28" x14ac:dyDescent="0.2">
      <c r="A404">
        <f t="shared" si="159"/>
        <v>3.7199999999999647</v>
      </c>
      <c r="B404" s="5">
        <f t="shared" si="162"/>
        <v>0</v>
      </c>
      <c r="C404" s="5">
        <f t="shared" si="163"/>
        <v>317.13974344537905</v>
      </c>
      <c r="D404" s="5">
        <f t="shared" si="164"/>
        <v>78.134529440365569</v>
      </c>
      <c r="E404" s="2">
        <f t="shared" si="160"/>
        <v>317.13974344537905</v>
      </c>
      <c r="F404" s="2">
        <f t="shared" si="161"/>
        <v>0</v>
      </c>
      <c r="G404" s="3">
        <f t="shared" si="165"/>
        <v>0</v>
      </c>
      <c r="H404" s="3">
        <f t="shared" si="166"/>
        <v>61.50718415375615</v>
      </c>
      <c r="I404" s="3">
        <f t="shared" si="167"/>
        <v>-25.252745586187594</v>
      </c>
      <c r="J404" s="2">
        <f t="shared" si="153"/>
        <v>66.489359014542984</v>
      </c>
      <c r="K404" s="2">
        <f t="shared" si="168"/>
        <v>66.489359014542984</v>
      </c>
      <c r="L404" s="2">
        <f t="shared" si="154"/>
        <v>45.323353111481239</v>
      </c>
      <c r="M404" s="5">
        <f t="shared" si="155"/>
        <v>0.36981048732671473</v>
      </c>
      <c r="N404" s="4">
        <f t="shared" si="156"/>
        <v>0.45048514381412641</v>
      </c>
      <c r="O404" s="4">
        <f t="shared" si="157"/>
        <v>0.30878149839888219</v>
      </c>
      <c r="P404" s="4">
        <f t="shared" si="169"/>
        <v>0</v>
      </c>
      <c r="Q404" s="4">
        <f t="shared" si="170"/>
        <v>0</v>
      </c>
      <c r="R404" s="5">
        <f t="shared" si="171"/>
        <v>0</v>
      </c>
      <c r="S404" s="5">
        <f t="shared" si="172"/>
        <v>-8.1183163320210703</v>
      </c>
      <c r="T404" s="5">
        <f t="shared" si="173"/>
        <v>3.3331029495389464</v>
      </c>
      <c r="U404" s="6">
        <f t="shared" si="174"/>
        <v>2208.4496022068797</v>
      </c>
      <c r="V404" s="5">
        <f t="shared" si="175"/>
        <v>0</v>
      </c>
      <c r="W404" s="5">
        <f t="shared" si="176"/>
        <v>2.7830485028054563</v>
      </c>
      <c r="X404" s="5">
        <f t="shared" si="177"/>
        <v>6.7785689356692727</v>
      </c>
      <c r="Y404" s="5">
        <f t="shared" si="178"/>
        <v>0</v>
      </c>
      <c r="Z404" s="5">
        <f t="shared" si="178"/>
        <v>-5.3352678292156135</v>
      </c>
      <c r="AA404" s="5">
        <f t="shared" si="158"/>
        <v>-22.062328114791782</v>
      </c>
      <c r="AB404">
        <f t="shared" si="179"/>
        <v>0</v>
      </c>
    </row>
    <row r="405" spans="1:28" x14ac:dyDescent="0.2">
      <c r="A405">
        <f t="shared" si="159"/>
        <v>3.7299999999999645</v>
      </c>
      <c r="B405" s="5">
        <f t="shared" si="162"/>
        <v>0</v>
      </c>
      <c r="C405" s="5">
        <f t="shared" si="163"/>
        <v>317.75454852352516</v>
      </c>
      <c r="D405" s="5">
        <f t="shared" si="164"/>
        <v>77.880898868097944</v>
      </c>
      <c r="E405" s="2">
        <f t="shared" si="160"/>
        <v>317.75454852352516</v>
      </c>
      <c r="F405" s="2">
        <f t="shared" si="161"/>
        <v>0</v>
      </c>
      <c r="G405" s="3">
        <f t="shared" si="165"/>
        <v>0</v>
      </c>
      <c r="H405" s="3">
        <f t="shared" si="166"/>
        <v>61.453831475463993</v>
      </c>
      <c r="I405" s="3">
        <f t="shared" si="167"/>
        <v>-25.473368867335513</v>
      </c>
      <c r="J405" s="2">
        <f t="shared" si="153"/>
        <v>66.524175488810585</v>
      </c>
      <c r="K405" s="2">
        <f t="shared" si="168"/>
        <v>66.524175488810585</v>
      </c>
      <c r="L405" s="2">
        <f t="shared" si="154"/>
        <v>45.347086222774763</v>
      </c>
      <c r="M405" s="5">
        <f t="shared" si="155"/>
        <v>0.36979802612321011</v>
      </c>
      <c r="N405" s="4">
        <f t="shared" si="156"/>
        <v>0.45016807392595259</v>
      </c>
      <c r="O405" s="4">
        <f t="shared" si="157"/>
        <v>0.30870391946971348</v>
      </c>
      <c r="P405" s="4">
        <f t="shared" si="169"/>
        <v>0</v>
      </c>
      <c r="Q405" s="4">
        <f t="shared" si="170"/>
        <v>0</v>
      </c>
      <c r="R405" s="5">
        <f t="shared" si="171"/>
        <v>0</v>
      </c>
      <c r="S405" s="5">
        <f t="shared" si="172"/>
        <v>-8.1152482505543411</v>
      </c>
      <c r="T405" s="5">
        <f t="shared" si="173"/>
        <v>3.3638701960984467</v>
      </c>
      <c r="U405" s="6">
        <f t="shared" si="174"/>
        <v>2207.7135750174912</v>
      </c>
      <c r="V405" s="5">
        <f t="shared" si="175"/>
        <v>0</v>
      </c>
      <c r="W405" s="5">
        <f t="shared" si="176"/>
        <v>2.80812724991927</v>
      </c>
      <c r="X405" s="5">
        <f t="shared" si="177"/>
        <v>6.7745330300415674</v>
      </c>
      <c r="Y405" s="5">
        <f t="shared" si="178"/>
        <v>0</v>
      </c>
      <c r="Z405" s="5">
        <f t="shared" si="178"/>
        <v>-5.3071210006350711</v>
      </c>
      <c r="AA405" s="5">
        <f t="shared" si="158"/>
        <v>-22.035596773859986</v>
      </c>
      <c r="AB405">
        <f t="shared" si="179"/>
        <v>0</v>
      </c>
    </row>
    <row r="406" spans="1:28" x14ac:dyDescent="0.2">
      <c r="A406">
        <f t="shared" si="159"/>
        <v>3.7399999999999642</v>
      </c>
      <c r="B406" s="5">
        <f t="shared" si="162"/>
        <v>0</v>
      </c>
      <c r="C406" s="5">
        <f t="shared" si="163"/>
        <v>318.36882148222981</v>
      </c>
      <c r="D406" s="5">
        <f t="shared" si="164"/>
        <v>77.625063399585898</v>
      </c>
      <c r="E406" s="2">
        <f t="shared" si="160"/>
        <v>318.36882148222981</v>
      </c>
      <c r="F406" s="2">
        <f t="shared" si="161"/>
        <v>0</v>
      </c>
      <c r="G406" s="3">
        <f t="shared" si="165"/>
        <v>0</v>
      </c>
      <c r="H406" s="3">
        <f t="shared" si="166"/>
        <v>61.400760265457642</v>
      </c>
      <c r="I406" s="3">
        <f t="shared" si="167"/>
        <v>-25.693724835074111</v>
      </c>
      <c r="J406" s="2">
        <f t="shared" si="153"/>
        <v>66.559904274846332</v>
      </c>
      <c r="K406" s="2">
        <f t="shared" si="168"/>
        <v>66.559904274846332</v>
      </c>
      <c r="L406" s="2">
        <f t="shared" si="154"/>
        <v>45.371441223480794</v>
      </c>
      <c r="M406" s="5">
        <f t="shared" si="155"/>
        <v>0.36978550277116612</v>
      </c>
      <c r="N406" s="4">
        <f t="shared" si="156"/>
        <v>0.44984476454493932</v>
      </c>
      <c r="O406" s="4">
        <f t="shared" si="157"/>
        <v>0.30862474150040781</v>
      </c>
      <c r="P406" s="4">
        <f t="shared" si="169"/>
        <v>0</v>
      </c>
      <c r="Q406" s="4">
        <f t="shared" si="170"/>
        <v>0</v>
      </c>
      <c r="R406" s="5">
        <f t="shared" si="171"/>
        <v>0</v>
      </c>
      <c r="S406" s="5">
        <f t="shared" si="172"/>
        <v>-8.1123199994475534</v>
      </c>
      <c r="T406" s="5">
        <f t="shared" si="173"/>
        <v>3.3946764981204005</v>
      </c>
      <c r="U406" s="6">
        <f t="shared" si="174"/>
        <v>2206.9777931296126</v>
      </c>
      <c r="V406" s="5">
        <f t="shared" si="175"/>
        <v>0</v>
      </c>
      <c r="W406" s="5">
        <f t="shared" si="176"/>
        <v>2.8332131704964465</v>
      </c>
      <c r="X406" s="5">
        <f t="shared" si="177"/>
        <v>6.7705809017273113</v>
      </c>
      <c r="Y406" s="5">
        <f t="shared" si="178"/>
        <v>0</v>
      </c>
      <c r="Z406" s="5">
        <f t="shared" si="178"/>
        <v>-5.2791068289511074</v>
      </c>
      <c r="AA406" s="5">
        <f t="shared" si="158"/>
        <v>-22.008742600152289</v>
      </c>
      <c r="AB406">
        <f t="shared" si="179"/>
        <v>0</v>
      </c>
    </row>
    <row r="407" spans="1:28" x14ac:dyDescent="0.2">
      <c r="A407">
        <f t="shared" si="159"/>
        <v>3.749999999999964</v>
      </c>
      <c r="B407" s="5">
        <f t="shared" si="162"/>
        <v>0</v>
      </c>
      <c r="C407" s="5">
        <f t="shared" si="163"/>
        <v>318.98256512954293</v>
      </c>
      <c r="D407" s="5">
        <f t="shared" si="164"/>
        <v>77.367025714105154</v>
      </c>
      <c r="E407" s="2">
        <f t="shared" si="160"/>
        <v>318.98256512954293</v>
      </c>
      <c r="F407" s="2">
        <f t="shared" si="161"/>
        <v>0</v>
      </c>
      <c r="G407" s="3">
        <f t="shared" si="165"/>
        <v>0</v>
      </c>
      <c r="H407" s="3">
        <f t="shared" si="166"/>
        <v>61.347969197168133</v>
      </c>
      <c r="I407" s="3">
        <f t="shared" si="167"/>
        <v>-25.913812261075634</v>
      </c>
      <c r="J407" s="2">
        <f t="shared" si="153"/>
        <v>66.5965388779249</v>
      </c>
      <c r="K407" s="2">
        <f t="shared" si="168"/>
        <v>66.5965388779249</v>
      </c>
      <c r="L407" s="2">
        <f t="shared" si="154"/>
        <v>45.396413686383703</v>
      </c>
      <c r="M407" s="5">
        <f t="shared" si="155"/>
        <v>0.36977291725800432</v>
      </c>
      <c r="N407" s="4">
        <f t="shared" si="156"/>
        <v>0.44951528275691294</v>
      </c>
      <c r="O407" s="4">
        <f t="shared" si="157"/>
        <v>0.30854397660667443</v>
      </c>
      <c r="P407" s="4">
        <f t="shared" si="169"/>
        <v>0</v>
      </c>
      <c r="Q407" s="4">
        <f t="shared" si="170"/>
        <v>0</v>
      </c>
      <c r="R407" s="5">
        <f t="shared" si="171"/>
        <v>0</v>
      </c>
      <c r="S407" s="5">
        <f t="shared" si="172"/>
        <v>-8.1095303707783568</v>
      </c>
      <c r="T407" s="5">
        <f t="shared" si="173"/>
        <v>3.4255224794554735</v>
      </c>
      <c r="U407" s="6">
        <f t="shared" si="174"/>
        <v>2206.2422564614913</v>
      </c>
      <c r="V407" s="5">
        <f t="shared" si="175"/>
        <v>0</v>
      </c>
      <c r="W407" s="5">
        <f t="shared" si="176"/>
        <v>2.8583064860569327</v>
      </c>
      <c r="X407" s="5">
        <f t="shared" si="177"/>
        <v>6.7667117634434888</v>
      </c>
      <c r="Y407" s="5">
        <f t="shared" si="178"/>
        <v>0</v>
      </c>
      <c r="Z407" s="5">
        <f t="shared" si="178"/>
        <v>-5.2512238847214245</v>
      </c>
      <c r="AA407" s="5">
        <f t="shared" si="158"/>
        <v>-21.981765757101037</v>
      </c>
      <c r="AB407">
        <f t="shared" si="179"/>
        <v>0</v>
      </c>
    </row>
    <row r="408" spans="1:28" x14ac:dyDescent="0.2">
      <c r="A408">
        <f t="shared" si="159"/>
        <v>3.7599999999999638</v>
      </c>
      <c r="B408" s="5">
        <f t="shared" si="162"/>
        <v>0</v>
      </c>
      <c r="C408" s="5">
        <f t="shared" si="163"/>
        <v>319.59578226032039</v>
      </c>
      <c r="D408" s="5">
        <f t="shared" si="164"/>
        <v>77.106788503206545</v>
      </c>
      <c r="E408" s="2">
        <f t="shared" si="160"/>
        <v>319.59578226032039</v>
      </c>
      <c r="F408" s="2">
        <f t="shared" si="161"/>
        <v>0</v>
      </c>
      <c r="G408" s="3">
        <f t="shared" si="165"/>
        <v>0</v>
      </c>
      <c r="H408" s="3">
        <f t="shared" si="166"/>
        <v>61.295456958320919</v>
      </c>
      <c r="I408" s="3">
        <f t="shared" si="167"/>
        <v>-26.133629918646644</v>
      </c>
      <c r="J408" s="2">
        <f t="shared" si="153"/>
        <v>66.634072789033056</v>
      </c>
      <c r="K408" s="2">
        <f t="shared" si="168"/>
        <v>66.634072789033056</v>
      </c>
      <c r="L408" s="2">
        <f t="shared" si="154"/>
        <v>45.421999174528324</v>
      </c>
      <c r="M408" s="5">
        <f t="shared" si="155"/>
        <v>0.36976026957626107</v>
      </c>
      <c r="N408" s="4">
        <f t="shared" si="156"/>
        <v>0.44917969600782415</v>
      </c>
      <c r="O408" s="4">
        <f t="shared" si="157"/>
        <v>0.30846163696187801</v>
      </c>
      <c r="P408" s="4">
        <f t="shared" si="169"/>
        <v>0</v>
      </c>
      <c r="Q408" s="4">
        <f t="shared" si="170"/>
        <v>0</v>
      </c>
      <c r="R408" s="5">
        <f t="shared" si="171"/>
        <v>0</v>
      </c>
      <c r="S408" s="5">
        <f t="shared" si="172"/>
        <v>-8.1068781622807506</v>
      </c>
      <c r="T408" s="5">
        <f t="shared" si="173"/>
        <v>3.4564087487375006</v>
      </c>
      <c r="U408" s="6">
        <f t="shared" si="174"/>
        <v>2205.5069649314005</v>
      </c>
      <c r="V408" s="5">
        <f t="shared" si="175"/>
        <v>0</v>
      </c>
      <c r="W408" s="5">
        <f t="shared" si="176"/>
        <v>2.8834074084453101</v>
      </c>
      <c r="X408" s="5">
        <f t="shared" si="177"/>
        <v>6.7629248308730849</v>
      </c>
      <c r="Y408" s="5">
        <f t="shared" si="178"/>
        <v>0</v>
      </c>
      <c r="Z408" s="5">
        <f t="shared" si="178"/>
        <v>-5.223470753835441</v>
      </c>
      <c r="AA408" s="5">
        <f t="shared" si="158"/>
        <v>-21.954666420389415</v>
      </c>
      <c r="AB408">
        <f t="shared" si="179"/>
        <v>0</v>
      </c>
    </row>
    <row r="409" spans="1:28" x14ac:dyDescent="0.2">
      <c r="A409">
        <f t="shared" si="159"/>
        <v>3.7699999999999636</v>
      </c>
      <c r="B409" s="5">
        <f t="shared" si="162"/>
        <v>0</v>
      </c>
      <c r="C409" s="5">
        <f t="shared" si="163"/>
        <v>320.20847565636592</v>
      </c>
      <c r="D409" s="5">
        <f t="shared" si="164"/>
        <v>76.844354470699059</v>
      </c>
      <c r="E409" s="2">
        <f t="shared" si="160"/>
        <v>320.20847565636592</v>
      </c>
      <c r="F409" s="2">
        <f t="shared" si="161"/>
        <v>0</v>
      </c>
      <c r="G409" s="3">
        <f t="shared" si="165"/>
        <v>0</v>
      </c>
      <c r="H409" s="3">
        <f t="shared" si="166"/>
        <v>61.243222250782566</v>
      </c>
      <c r="I409" s="3">
        <f t="shared" si="167"/>
        <v>-26.353176582850537</v>
      </c>
      <c r="J409" s="2">
        <f t="shared" si="153"/>
        <v>66.672499485662385</v>
      </c>
      <c r="K409" s="2">
        <f t="shared" si="168"/>
        <v>66.672499485662385</v>
      </c>
      <c r="L409" s="2">
        <f t="shared" si="154"/>
        <v>45.448193241760315</v>
      </c>
      <c r="M409" s="5">
        <f t="shared" si="155"/>
        <v>0.36974755972354756</v>
      </c>
      <c r="N409" s="4">
        <f t="shared" si="156"/>
        <v>0.4488380720816868</v>
      </c>
      <c r="O409" s="4">
        <f t="shared" si="157"/>
        <v>0.30837773479455682</v>
      </c>
      <c r="P409" s="4">
        <f t="shared" si="169"/>
        <v>0</v>
      </c>
      <c r="Q409" s="4">
        <f t="shared" si="170"/>
        <v>0</v>
      </c>
      <c r="R409" s="5">
        <f t="shared" si="171"/>
        <v>0</v>
      </c>
      <c r="S409" s="5">
        <f t="shared" si="172"/>
        <v>-8.1043621773741794</v>
      </c>
      <c r="T409" s="5">
        <f t="shared" si="173"/>
        <v>3.4873358994266135</v>
      </c>
      <c r="U409" s="6">
        <f t="shared" si="174"/>
        <v>2204.7719184576417</v>
      </c>
      <c r="V409" s="5">
        <f t="shared" si="175"/>
        <v>0</v>
      </c>
      <c r="W409" s="5">
        <f t="shared" si="176"/>
        <v>2.9085161398684662</v>
      </c>
      <c r="X409" s="5">
        <f t="shared" si="177"/>
        <v>6.7592193227236841</v>
      </c>
      <c r="Y409" s="5">
        <f t="shared" si="178"/>
        <v>0</v>
      </c>
      <c r="Z409" s="5">
        <f t="shared" si="178"/>
        <v>-5.1958460375057136</v>
      </c>
      <c r="AA409" s="5">
        <f t="shared" si="158"/>
        <v>-21.927444777849701</v>
      </c>
      <c r="AB409">
        <f t="shared" si="179"/>
        <v>0</v>
      </c>
    </row>
    <row r="410" spans="1:28" x14ac:dyDescent="0.2">
      <c r="A410">
        <f t="shared" si="159"/>
        <v>3.7799999999999634</v>
      </c>
      <c r="B410" s="5">
        <f t="shared" si="162"/>
        <v>0</v>
      </c>
      <c r="C410" s="5">
        <f t="shared" si="163"/>
        <v>320.82064808657191</v>
      </c>
      <c r="D410" s="5">
        <f t="shared" si="164"/>
        <v>76.579726332631665</v>
      </c>
      <c r="E410" s="2">
        <f t="shared" si="160"/>
        <v>320.82064808657191</v>
      </c>
      <c r="F410" s="2">
        <f t="shared" si="161"/>
        <v>0</v>
      </c>
      <c r="G410" s="3">
        <f t="shared" si="165"/>
        <v>0</v>
      </c>
      <c r="H410" s="3">
        <f t="shared" si="166"/>
        <v>61.191263790407511</v>
      </c>
      <c r="I410" s="3">
        <f t="shared" si="167"/>
        <v>-26.572451030629033</v>
      </c>
      <c r="J410" s="2">
        <f t="shared" si="153"/>
        <v>66.711812432600084</v>
      </c>
      <c r="K410" s="2">
        <f t="shared" si="168"/>
        <v>66.711812432600084</v>
      </c>
      <c r="L410" s="2">
        <f t="shared" si="154"/>
        <v>45.474991433265224</v>
      </c>
      <c r="M410" s="5">
        <f t="shared" si="155"/>
        <v>0.36973478770250928</v>
      </c>
      <c r="N410" s="4">
        <f t="shared" si="156"/>
        <v>0.44849047907866679</v>
      </c>
      <c r="O410" s="4">
        <f t="shared" si="157"/>
        <v>0.30829228238595102</v>
      </c>
      <c r="P410" s="4">
        <f t="shared" si="169"/>
        <v>0</v>
      </c>
      <c r="Q410" s="4">
        <f t="shared" si="170"/>
        <v>0</v>
      </c>
      <c r="R410" s="5">
        <f t="shared" si="171"/>
        <v>0</v>
      </c>
      <c r="S410" s="5">
        <f t="shared" si="172"/>
        <v>-8.1019812251924783</v>
      </c>
      <c r="T410" s="5">
        <f t="shared" si="173"/>
        <v>3.5183045098547585</v>
      </c>
      <c r="U410" s="6">
        <f t="shared" si="174"/>
        <v>2204.0371169585428</v>
      </c>
      <c r="V410" s="5">
        <f t="shared" si="175"/>
        <v>0</v>
      </c>
      <c r="W410" s="5">
        <f t="shared" si="176"/>
        <v>2.9336328729354966</v>
      </c>
      <c r="X410" s="5">
        <f t="shared" si="177"/>
        <v>6.7555944607853329</v>
      </c>
      <c r="Y410" s="5">
        <f t="shared" si="178"/>
        <v>0</v>
      </c>
      <c r="Z410" s="5">
        <f t="shared" si="178"/>
        <v>-5.1683483522569817</v>
      </c>
      <c r="AA410" s="5">
        <f t="shared" si="158"/>
        <v>-21.900101029359909</v>
      </c>
      <c r="AB410">
        <f t="shared" si="179"/>
        <v>0</v>
      </c>
    </row>
    <row r="411" spans="1:28" x14ac:dyDescent="0.2">
      <c r="A411">
        <f t="shared" si="159"/>
        <v>3.7899999999999632</v>
      </c>
      <c r="B411" s="5">
        <f t="shared" si="162"/>
        <v>0</v>
      </c>
      <c r="C411" s="5">
        <f t="shared" si="163"/>
        <v>321.43230230705836</v>
      </c>
      <c r="D411" s="5">
        <f t="shared" si="164"/>
        <v>76.312906817273912</v>
      </c>
      <c r="E411" s="2">
        <f t="shared" si="160"/>
        <v>321.43230230705836</v>
      </c>
      <c r="F411" s="2">
        <f t="shared" si="161"/>
        <v>0</v>
      </c>
      <c r="G411" s="3">
        <f t="shared" si="165"/>
        <v>0</v>
      </c>
      <c r="H411" s="3">
        <f t="shared" si="166"/>
        <v>61.139580306884945</v>
      </c>
      <c r="I411" s="3">
        <f t="shared" si="167"/>
        <v>-26.791452040922632</v>
      </c>
      <c r="J411" s="2">
        <f t="shared" si="153"/>
        <v>66.752005082717105</v>
      </c>
      <c r="K411" s="2">
        <f t="shared" si="168"/>
        <v>66.752005082717105</v>
      </c>
      <c r="L411" s="2">
        <f t="shared" si="154"/>
        <v>45.502389286105725</v>
      </c>
      <c r="M411" s="5">
        <f t="shared" si="155"/>
        <v>0.36972195352078485</v>
      </c>
      <c r="N411" s="4">
        <f t="shared" si="156"/>
        <v>0.44813698539333663</v>
      </c>
      <c r="O411" s="4">
        <f t="shared" si="157"/>
        <v>0.30820529206754232</v>
      </c>
      <c r="P411" s="4">
        <f t="shared" si="169"/>
        <v>0</v>
      </c>
      <c r="Q411" s="4">
        <f t="shared" si="170"/>
        <v>0</v>
      </c>
      <c r="R411" s="5">
        <f t="shared" si="171"/>
        <v>0</v>
      </c>
      <c r="S411" s="5">
        <f t="shared" si="172"/>
        <v>-8.0997341206125206</v>
      </c>
      <c r="T411" s="5">
        <f t="shared" si="173"/>
        <v>3.5493151432735326</v>
      </c>
      <c r="U411" s="6">
        <f t="shared" si="174"/>
        <v>2203.3025603524593</v>
      </c>
      <c r="V411" s="5">
        <f t="shared" si="175"/>
        <v>0</v>
      </c>
      <c r="W411" s="5">
        <f t="shared" si="176"/>
        <v>2.9587577906997957</v>
      </c>
      <c r="X411" s="5">
        <f t="shared" si="177"/>
        <v>6.7520494699876661</v>
      </c>
      <c r="Y411" s="5">
        <f t="shared" si="178"/>
        <v>0</v>
      </c>
      <c r="Z411" s="5">
        <f t="shared" si="178"/>
        <v>-5.1409763299127249</v>
      </c>
      <c r="AA411" s="5">
        <f t="shared" si="158"/>
        <v>-21.8726353867388</v>
      </c>
      <c r="AB411">
        <f t="shared" si="179"/>
        <v>0</v>
      </c>
    </row>
    <row r="412" spans="1:28" x14ac:dyDescent="0.2">
      <c r="A412">
        <f t="shared" si="159"/>
        <v>3.799999999999963</v>
      </c>
      <c r="B412" s="5">
        <f t="shared" si="162"/>
        <v>0</v>
      </c>
      <c r="C412" s="5">
        <f t="shared" si="163"/>
        <v>322.04344106131072</v>
      </c>
      <c r="D412" s="5">
        <f t="shared" si="164"/>
        <v>76.043898665095355</v>
      </c>
      <c r="E412" s="2">
        <f t="shared" si="160"/>
        <v>322.04344106131072</v>
      </c>
      <c r="F412" s="2">
        <f t="shared" si="161"/>
        <v>0</v>
      </c>
      <c r="G412" s="3">
        <f t="shared" si="165"/>
        <v>0</v>
      </c>
      <c r="H412" s="3">
        <f t="shared" si="166"/>
        <v>61.088170543585818</v>
      </c>
      <c r="I412" s="3">
        <f t="shared" si="167"/>
        <v>-27.010178394790021</v>
      </c>
      <c r="J412" s="2">
        <f t="shared" si="153"/>
        <v>66.793070877753536</v>
      </c>
      <c r="K412" s="2">
        <f t="shared" si="168"/>
        <v>66.793070877753536</v>
      </c>
      <c r="L412" s="2">
        <f t="shared" si="154"/>
        <v>45.53038232975701</v>
      </c>
      <c r="M412" s="5">
        <f t="shared" si="155"/>
        <v>0.36970905719096436</v>
      </c>
      <c r="N412" s="4">
        <f t="shared" si="156"/>
        <v>0.44777765969310346</v>
      </c>
      <c r="O412" s="4">
        <f t="shared" si="157"/>
        <v>0.30811677621860512</v>
      </c>
      <c r="P412" s="4">
        <f t="shared" si="169"/>
        <v>0</v>
      </c>
      <c r="Q412" s="4">
        <f t="shared" si="170"/>
        <v>0</v>
      </c>
      <c r="R412" s="5">
        <f t="shared" si="171"/>
        <v>0</v>
      </c>
      <c r="S412" s="5">
        <f t="shared" si="172"/>
        <v>-8.097619684282618</v>
      </c>
      <c r="T412" s="5">
        <f t="shared" si="173"/>
        <v>3.5803683479043373</v>
      </c>
      <c r="U412" s="6">
        <f t="shared" si="174"/>
        <v>2202.5682485577731</v>
      </c>
      <c r="V412" s="5">
        <f t="shared" si="175"/>
        <v>0</v>
      </c>
      <c r="W412" s="5">
        <f t="shared" si="176"/>
        <v>2.9838910667032987</v>
      </c>
      <c r="X412" s="5">
        <f t="shared" si="177"/>
        <v>6.7485835784562349</v>
      </c>
      <c r="Y412" s="5">
        <f t="shared" si="178"/>
        <v>0</v>
      </c>
      <c r="Z412" s="5">
        <f t="shared" si="178"/>
        <v>-5.1137286175793193</v>
      </c>
      <c r="AA412" s="5">
        <f t="shared" si="158"/>
        <v>-21.845048073639425</v>
      </c>
      <c r="AB412">
        <f t="shared" si="179"/>
        <v>0</v>
      </c>
    </row>
    <row r="413" spans="1:28" x14ac:dyDescent="0.2">
      <c r="A413">
        <f t="shared" si="159"/>
        <v>3.8099999999999627</v>
      </c>
      <c r="B413" s="5">
        <f t="shared" si="162"/>
        <v>0</v>
      </c>
      <c r="C413" s="5">
        <f t="shared" si="163"/>
        <v>322.65406708031571</v>
      </c>
      <c r="D413" s="5">
        <f t="shared" si="164"/>
        <v>75.772704628743782</v>
      </c>
      <c r="E413" s="2">
        <f t="shared" si="160"/>
        <v>322.65406708031571</v>
      </c>
      <c r="F413" s="2">
        <f t="shared" si="161"/>
        <v>0</v>
      </c>
      <c r="G413" s="3">
        <f t="shared" si="165"/>
        <v>0</v>
      </c>
      <c r="H413" s="3">
        <f t="shared" si="166"/>
        <v>61.037033257410023</v>
      </c>
      <c r="I413" s="3">
        <f t="shared" si="167"/>
        <v>-27.228628875526415</v>
      </c>
      <c r="J413" s="2">
        <f t="shared" si="153"/>
        <v>66.835003249100907</v>
      </c>
      <c r="K413" s="2">
        <f t="shared" si="168"/>
        <v>66.835003249100907</v>
      </c>
      <c r="L413" s="2">
        <f t="shared" si="154"/>
        <v>45.558966086640019</v>
      </c>
      <c r="M413" s="5">
        <f t="shared" si="155"/>
        <v>0.36969609873054698</v>
      </c>
      <c r="N413" s="4">
        <f t="shared" si="156"/>
        <v>0.44741257089682196</v>
      </c>
      <c r="O413" s="4">
        <f t="shared" si="157"/>
        <v>0.30802674726377077</v>
      </c>
      <c r="P413" s="4">
        <f t="shared" si="169"/>
        <v>0</v>
      </c>
      <c r="Q413" s="4">
        <f t="shared" si="170"/>
        <v>0</v>
      </c>
      <c r="R413" s="5">
        <f t="shared" si="171"/>
        <v>0</v>
      </c>
      <c r="S413" s="5">
        <f t="shared" si="172"/>
        <v>-8.095636742650564</v>
      </c>
      <c r="T413" s="5">
        <f t="shared" si="173"/>
        <v>3.61146465699079</v>
      </c>
      <c r="U413" s="6">
        <f t="shared" si="174"/>
        <v>2201.8341814928954</v>
      </c>
      <c r="V413" s="5">
        <f t="shared" si="175"/>
        <v>0</v>
      </c>
      <c r="W413" s="5">
        <f t="shared" si="176"/>
        <v>3.0090328650228351</v>
      </c>
      <c r="X413" s="5">
        <f t="shared" si="177"/>
        <v>6.745196017568027</v>
      </c>
      <c r="Y413" s="5">
        <f t="shared" si="178"/>
        <v>0</v>
      </c>
      <c r="Z413" s="5">
        <f t="shared" si="178"/>
        <v>-5.0866038776277289</v>
      </c>
      <c r="AA413" s="5">
        <f t="shared" si="158"/>
        <v>-21.817339325441182</v>
      </c>
      <c r="AB413">
        <f t="shared" si="179"/>
        <v>0</v>
      </c>
    </row>
    <row r="414" spans="1:28" x14ac:dyDescent="0.2">
      <c r="A414">
        <f t="shared" si="159"/>
        <v>3.8199999999999625</v>
      </c>
      <c r="B414" s="5">
        <f t="shared" si="162"/>
        <v>0</v>
      </c>
      <c r="C414" s="5">
        <f t="shared" si="163"/>
        <v>323.26418308269598</v>
      </c>
      <c r="D414" s="5">
        <f t="shared" si="164"/>
        <v>75.499327473022248</v>
      </c>
      <c r="E414" s="2">
        <f t="shared" si="160"/>
        <v>323.26418308269598</v>
      </c>
      <c r="F414" s="2">
        <f t="shared" si="161"/>
        <v>0</v>
      </c>
      <c r="G414" s="3">
        <f t="shared" si="165"/>
        <v>0</v>
      </c>
      <c r="H414" s="3">
        <f t="shared" si="166"/>
        <v>60.986167218633746</v>
      </c>
      <c r="I414" s="3">
        <f t="shared" si="167"/>
        <v>-27.446802268780825</v>
      </c>
      <c r="J414" s="2">
        <f t="shared" si="153"/>
        <v>66.877795618581132</v>
      </c>
      <c r="K414" s="2">
        <f t="shared" si="168"/>
        <v>66.877795618581132</v>
      </c>
      <c r="L414" s="2">
        <f t="shared" si="154"/>
        <v>45.588136072652439</v>
      </c>
      <c r="M414" s="5">
        <f t="shared" si="155"/>
        <v>0.36968307816189799</v>
      </c>
      <c r="N414" s="4">
        <f t="shared" si="156"/>
        <v>0.44704178815360074</v>
      </c>
      <c r="O414" s="4">
        <f t="shared" si="157"/>
        <v>0.307935217670606</v>
      </c>
      <c r="P414" s="4">
        <f t="shared" si="169"/>
        <v>0</v>
      </c>
      <c r="Q414" s="4">
        <f t="shared" si="170"/>
        <v>0</v>
      </c>
      <c r="R414" s="5">
        <f t="shared" si="171"/>
        <v>0</v>
      </c>
      <c r="S414" s="5">
        <f t="shared" si="172"/>
        <v>-8.0937841279913467</v>
      </c>
      <c r="T414" s="5">
        <f t="shared" si="173"/>
        <v>3.6426045888533847</v>
      </c>
      <c r="U414" s="6">
        <f t="shared" si="174"/>
        <v>2201.1003590762616</v>
      </c>
      <c r="V414" s="5">
        <f t="shared" si="175"/>
        <v>0</v>
      </c>
      <c r="W414" s="5">
        <f t="shared" si="176"/>
        <v>3.034183340318561</v>
      </c>
      <c r="X414" s="5">
        <f t="shared" si="177"/>
        <v>6.7418860220061614</v>
      </c>
      <c r="Y414" s="5">
        <f t="shared" si="178"/>
        <v>0</v>
      </c>
      <c r="Z414" s="5">
        <f t="shared" si="178"/>
        <v>-5.0596007876727853</v>
      </c>
      <c r="AA414" s="5">
        <f t="shared" si="158"/>
        <v>-21.789509389140456</v>
      </c>
      <c r="AB414">
        <f t="shared" si="179"/>
        <v>0</v>
      </c>
    </row>
    <row r="415" spans="1:28" x14ac:dyDescent="0.2">
      <c r="A415">
        <f t="shared" si="159"/>
        <v>3.8299999999999623</v>
      </c>
      <c r="B415" s="5">
        <f t="shared" si="162"/>
        <v>0</v>
      </c>
      <c r="C415" s="5">
        <f t="shared" si="163"/>
        <v>323.87379177484297</v>
      </c>
      <c r="D415" s="5">
        <f t="shared" si="164"/>
        <v>75.223769974864979</v>
      </c>
      <c r="E415" s="2">
        <f t="shared" si="160"/>
        <v>323.87379177484297</v>
      </c>
      <c r="F415" s="2">
        <f t="shared" si="161"/>
        <v>0</v>
      </c>
      <c r="G415" s="3">
        <f t="shared" si="165"/>
        <v>0</v>
      </c>
      <c r="H415" s="3">
        <f t="shared" si="166"/>
        <v>60.935571210757018</v>
      </c>
      <c r="I415" s="3">
        <f t="shared" si="167"/>
        <v>-27.664697362672229</v>
      </c>
      <c r="J415" s="2">
        <f t="shared" si="153"/>
        <v>66.921441399221848</v>
      </c>
      <c r="K415" s="2">
        <f t="shared" si="168"/>
        <v>66.921441399221848</v>
      </c>
      <c r="L415" s="2">
        <f t="shared" si="154"/>
        <v>45.617887797697236</v>
      </c>
      <c r="M415" s="5">
        <f t="shared" si="155"/>
        <v>0.36966999551220536</v>
      </c>
      <c r="N415" s="4">
        <f t="shared" si="156"/>
        <v>0.44666538082181234</v>
      </c>
      <c r="O415" s="4">
        <f t="shared" si="157"/>
        <v>0.30784219994720513</v>
      </c>
      <c r="P415" s="4">
        <f t="shared" si="169"/>
        <v>0</v>
      </c>
      <c r="Q415" s="4">
        <f t="shared" si="170"/>
        <v>0</v>
      </c>
      <c r="R415" s="5">
        <f t="shared" si="171"/>
        <v>0</v>
      </c>
      <c r="S415" s="5">
        <f t="shared" si="172"/>
        <v>-8.0920606784344908</v>
      </c>
      <c r="T415" s="5">
        <f t="shared" si="173"/>
        <v>3.6737886469463557</v>
      </c>
      <c r="U415" s="6">
        <f t="shared" si="174"/>
        <v>2200.366781226337</v>
      </c>
      <c r="V415" s="5">
        <f t="shared" si="175"/>
        <v>0</v>
      </c>
      <c r="W415" s="5">
        <f t="shared" si="176"/>
        <v>3.05934263788442</v>
      </c>
      <c r="X415" s="5">
        <f t="shared" si="177"/>
        <v>6.7386528298137183</v>
      </c>
      <c r="Y415" s="5">
        <f t="shared" si="178"/>
        <v>0</v>
      </c>
      <c r="Z415" s="5">
        <f t="shared" si="178"/>
        <v>-5.0327180405500709</v>
      </c>
      <c r="AA415" s="5">
        <f t="shared" si="158"/>
        <v>-21.761558523239927</v>
      </c>
      <c r="AB415">
        <f t="shared" si="179"/>
        <v>0</v>
      </c>
    </row>
    <row r="416" spans="1:28" x14ac:dyDescent="0.2">
      <c r="A416">
        <f t="shared" si="159"/>
        <v>3.8399999999999621</v>
      </c>
      <c r="B416" s="5">
        <f t="shared" si="162"/>
        <v>0</v>
      </c>
      <c r="C416" s="5">
        <f t="shared" si="163"/>
        <v>324.48289585104851</v>
      </c>
      <c r="D416" s="5">
        <f t="shared" si="164"/>
        <v>74.946034923312098</v>
      </c>
      <c r="E416" s="2">
        <f t="shared" si="160"/>
        <v>324.48289585104851</v>
      </c>
      <c r="F416" s="2">
        <f t="shared" si="161"/>
        <v>0</v>
      </c>
      <c r="G416" s="3">
        <f t="shared" si="165"/>
        <v>0</v>
      </c>
      <c r="H416" s="3">
        <f t="shared" si="166"/>
        <v>60.885244030351515</v>
      </c>
      <c r="I416" s="3">
        <f t="shared" si="167"/>
        <v>-27.882312947904627</v>
      </c>
      <c r="J416" s="2">
        <f t="shared" ref="J416:J479" si="180">SQRT(G416^2+H416^2+I416^2)</f>
        <v>66.965933996027758</v>
      </c>
      <c r="K416" s="2">
        <f t="shared" si="168"/>
        <v>66.965933996027758</v>
      </c>
      <c r="L416" s="2">
        <f t="shared" ref="L416:L479" si="181">J416/1.467</f>
        <v>45.648216766208421</v>
      </c>
      <c r="M416" s="5">
        <f t="shared" ref="M416:M479" si="182">cd0+cdspin*(spin/1000)*EXP(-A416/(tau*146.7/K416))</f>
        <v>0.36965685081343597</v>
      </c>
      <c r="N416" s="4">
        <f t="shared" ref="N416:N479" si="183">(romega/K416)*EXP(-A416/(tau*146.7/K416))</f>
        <v>0.44628341844831626</v>
      </c>
      <c r="O416" s="4">
        <f t="shared" ref="O416:O479" si="184">cl2_*N416/(cl0+cl1_*N416)</f>
        <v>0.30774770663979889</v>
      </c>
      <c r="P416" s="4">
        <f t="shared" si="169"/>
        <v>0</v>
      </c>
      <c r="Q416" s="4">
        <f t="shared" si="170"/>
        <v>0</v>
      </c>
      <c r="R416" s="5">
        <f t="shared" si="171"/>
        <v>0</v>
      </c>
      <c r="S416" s="5">
        <f t="shared" si="172"/>
        <v>-8.0904652379909727</v>
      </c>
      <c r="T416" s="5">
        <f t="shared" si="173"/>
        <v>3.7050173199167129</v>
      </c>
      <c r="U416" s="6">
        <f t="shared" si="174"/>
        <v>2199.6334478616122</v>
      </c>
      <c r="V416" s="5">
        <f t="shared" si="175"/>
        <v>0</v>
      </c>
      <c r="W416" s="5">
        <f t="shared" si="176"/>
        <v>3.0845108937006041</v>
      </c>
      <c r="X416" s="5">
        <f t="shared" si="177"/>
        <v>6.7354956824466861</v>
      </c>
      <c r="Y416" s="5">
        <f t="shared" si="178"/>
        <v>0</v>
      </c>
      <c r="Z416" s="5">
        <f t="shared" si="178"/>
        <v>-5.0059543442903687</v>
      </c>
      <c r="AA416" s="5">
        <f t="shared" ref="AA416:AA479" si="185">T416+X416-32.174</f>
        <v>-21.7334869976366</v>
      </c>
      <c r="AB416">
        <f t="shared" si="179"/>
        <v>0</v>
      </c>
    </row>
    <row r="417" spans="1:28" x14ac:dyDescent="0.2">
      <c r="A417">
        <f t="shared" ref="A417:A474" si="186">A416+dt</f>
        <v>3.8499999999999619</v>
      </c>
      <c r="B417" s="5">
        <f t="shared" si="162"/>
        <v>0</v>
      </c>
      <c r="C417" s="5">
        <f t="shared" si="163"/>
        <v>325.09149799363479</v>
      </c>
      <c r="D417" s="5">
        <f t="shared" si="164"/>
        <v>74.666125119483169</v>
      </c>
      <c r="E417" s="2">
        <f t="shared" ref="E417:E480" si="187">SQRT(B417^2+C417^2)</f>
        <v>325.09149799363479</v>
      </c>
      <c r="F417" s="2">
        <f t="shared" ref="F417:F480" si="188">ATAN2(C417,B417)*180/PI()</f>
        <v>0</v>
      </c>
      <c r="G417" s="3">
        <f t="shared" si="165"/>
        <v>0</v>
      </c>
      <c r="H417" s="3">
        <f t="shared" si="166"/>
        <v>60.835184486908609</v>
      </c>
      <c r="I417" s="3">
        <f t="shared" si="167"/>
        <v>-28.099647817880992</v>
      </c>
      <c r="J417" s="2">
        <f t="shared" si="180"/>
        <v>67.011266806747884</v>
      </c>
      <c r="K417" s="2">
        <f t="shared" si="168"/>
        <v>67.011266806747884</v>
      </c>
      <c r="L417" s="2">
        <f t="shared" si="181"/>
        <v>45.679118477674081</v>
      </c>
      <c r="M417" s="5">
        <f t="shared" si="182"/>
        <v>0.36964364410229095</v>
      </c>
      <c r="N417" s="4">
        <f t="shared" si="183"/>
        <v>0.4458959707479026</v>
      </c>
      <c r="O417" s="4">
        <f t="shared" si="184"/>
        <v>0.30765175033037817</v>
      </c>
      <c r="P417" s="4">
        <f t="shared" si="169"/>
        <v>0</v>
      </c>
      <c r="Q417" s="4">
        <f t="shared" si="170"/>
        <v>0</v>
      </c>
      <c r="R417" s="5">
        <f t="shared" si="171"/>
        <v>0</v>
      </c>
      <c r="S417" s="5">
        <f t="shared" si="172"/>
        <v>-8.088996656579706</v>
      </c>
      <c r="T417" s="5">
        <f t="shared" si="173"/>
        <v>3.7362910816654109</v>
      </c>
      <c r="U417" s="6">
        <f t="shared" si="174"/>
        <v>2198.9003589006065</v>
      </c>
      <c r="V417" s="5">
        <f t="shared" si="175"/>
        <v>0</v>
      </c>
      <c r="W417" s="5">
        <f t="shared" si="176"/>
        <v>3.1096882344879506</v>
      </c>
      <c r="X417" s="5">
        <f t="shared" si="177"/>
        <v>6.7324138248259953</v>
      </c>
      <c r="Y417" s="5">
        <f t="shared" si="178"/>
        <v>0</v>
      </c>
      <c r="Z417" s="5">
        <f t="shared" si="178"/>
        <v>-4.9793084220917549</v>
      </c>
      <c r="AA417" s="5">
        <f t="shared" si="185"/>
        <v>-21.705295093508592</v>
      </c>
      <c r="AB417">
        <f t="shared" si="179"/>
        <v>0</v>
      </c>
    </row>
    <row r="418" spans="1:28" x14ac:dyDescent="0.2">
      <c r="A418">
        <f t="shared" si="186"/>
        <v>3.8599999999999617</v>
      </c>
      <c r="B418" s="5">
        <f t="shared" ref="B418:B481" si="189">B417+G417*dt+0.5*Y417*dt*dt</f>
        <v>0</v>
      </c>
      <c r="C418" s="5">
        <f t="shared" ref="C418:C481" si="190">C417+H417*dt+0.5*Z417*dt*dt</f>
        <v>325.69960087308277</v>
      </c>
      <c r="D418" s="5">
        <f t="shared" ref="D418:D481" si="191">D417+I417*dt+0.5*AA417*dt*dt</f>
        <v>74.384043376549684</v>
      </c>
      <c r="E418" s="2">
        <f t="shared" si="187"/>
        <v>325.69960087308277</v>
      </c>
      <c r="F418" s="2">
        <f t="shared" si="188"/>
        <v>0</v>
      </c>
      <c r="G418" s="3">
        <f t="shared" ref="G418:G481" si="192">G417+Y417*dt</f>
        <v>0</v>
      </c>
      <c r="H418" s="3">
        <f t="shared" ref="H418:H481" si="193">H417+Z417*dt</f>
        <v>60.785391402687694</v>
      </c>
      <c r="I418" s="3">
        <f t="shared" ref="I418:I481" si="194">I417+AA417*dt</f>
        <v>-28.316700768816077</v>
      </c>
      <c r="J418" s="2">
        <f t="shared" si="180"/>
        <v>67.057433222638394</v>
      </c>
      <c r="K418" s="2">
        <f t="shared" ref="K418:K481" si="195">IF(D418&gt;=hwind,SQRT((G418-vxw)^2+(H418-vyw)^2+I418^2),J418)</f>
        <v>67.057433222638394</v>
      </c>
      <c r="L418" s="2">
        <f t="shared" si="181"/>
        <v>45.710588427156367</v>
      </c>
      <c r="M418" s="5">
        <f t="shared" si="182"/>
        <v>0.36963037542016092</v>
      </c>
      <c r="N418" s="4">
        <f t="shared" si="183"/>
        <v>0.44550310758296574</v>
      </c>
      <c r="O418" s="4">
        <f t="shared" si="184"/>
        <v>0.30755434363433576</v>
      </c>
      <c r="P418" s="4">
        <f t="shared" ref="P418:P481" si="196">IF(D418&gt;=hwind,vxw,0)</f>
        <v>0</v>
      </c>
      <c r="Q418" s="4">
        <f t="shared" ref="Q418:Q481" si="197">IF(D418&gt;=hwind,vyw,0)</f>
        <v>0</v>
      </c>
      <c r="R418" s="5">
        <f t="shared" ref="R418:R481" si="198">-const*$M418*$K418*(G418-P418)</f>
        <v>0</v>
      </c>
      <c r="S418" s="5">
        <f t="shared" ref="S418:S481" si="199">-const*$M418*$K418*(H418-Q418)</f>
        <v>-8.087653790053583</v>
      </c>
      <c r="T418" s="5">
        <f t="shared" ref="T418:T481" si="200">-const*$M418*$K418*I418</f>
        <v>3.76761039141063</v>
      </c>
      <c r="U418" s="6">
        <f t="shared" ref="U418:U481" si="201">omega*EXP(-A418/tau)*30/PI()</f>
        <v>2198.1675142618651</v>
      </c>
      <c r="V418" s="5">
        <f t="shared" ref="V418:V481" si="202">const*($O418/omega)*K418*(wy*I418-wz*(H418-Q418))</f>
        <v>0</v>
      </c>
      <c r="W418" s="5">
        <f t="shared" ref="W418:W481" si="203">const*($O418/omega)*K418*(wz*(G418-P418)-wx*I418)</f>
        <v>3.1348747777642667</v>
      </c>
      <c r="X418" s="5">
        <f t="shared" ref="X418:X481" si="204">const*($O418/omega)*K418*(wx*(H418-Q418)-wy*(G418-P418))</f>
        <v>6.7294065053886447</v>
      </c>
      <c r="Y418" s="5">
        <f t="shared" si="178"/>
        <v>0</v>
      </c>
      <c r="Z418" s="5">
        <f t="shared" si="178"/>
        <v>-4.9527790122893158</v>
      </c>
      <c r="AA418" s="5">
        <f t="shared" si="185"/>
        <v>-21.676983103200726</v>
      </c>
      <c r="AB418">
        <f t="shared" si="179"/>
        <v>0</v>
      </c>
    </row>
    <row r="419" spans="1:28" x14ac:dyDescent="0.2">
      <c r="A419">
        <f t="shared" si="186"/>
        <v>3.8699999999999615</v>
      </c>
      <c r="B419" s="5">
        <f t="shared" si="189"/>
        <v>0</v>
      </c>
      <c r="C419" s="5">
        <f t="shared" si="190"/>
        <v>326.30720714815902</v>
      </c>
      <c r="D419" s="5">
        <f t="shared" si="191"/>
        <v>74.099792519706355</v>
      </c>
      <c r="E419" s="2">
        <f t="shared" si="187"/>
        <v>326.30720714815902</v>
      </c>
      <c r="F419" s="2">
        <f t="shared" si="188"/>
        <v>0</v>
      </c>
      <c r="G419" s="3">
        <f t="shared" si="192"/>
        <v>0</v>
      </c>
      <c r="H419" s="3">
        <f t="shared" si="193"/>
        <v>60.735863612564799</v>
      </c>
      <c r="I419" s="3">
        <f t="shared" si="194"/>
        <v>-28.533470599848084</v>
      </c>
      <c r="J419" s="2">
        <f t="shared" si="180"/>
        <v>67.104426629220725</v>
      </c>
      <c r="K419" s="2">
        <f t="shared" si="195"/>
        <v>67.104426629220725</v>
      </c>
      <c r="L419" s="2">
        <f t="shared" si="181"/>
        <v>45.742622105808266</v>
      </c>
      <c r="M419" s="5">
        <f t="shared" si="182"/>
        <v>0.36961704481308061</v>
      </c>
      <c r="N419" s="4">
        <f t="shared" si="183"/>
        <v>0.44510489894341532</v>
      </c>
      <c r="O419" s="4">
        <f t="shared" si="184"/>
        <v>0.30745549919812581</v>
      </c>
      <c r="P419" s="4">
        <f t="shared" si="196"/>
        <v>0</v>
      </c>
      <c r="Q419" s="4">
        <f t="shared" si="197"/>
        <v>0</v>
      </c>
      <c r="R419" s="5">
        <f t="shared" si="198"/>
        <v>0</v>
      </c>
      <c r="S419" s="5">
        <f t="shared" si="199"/>
        <v>-8.0864355002249919</v>
      </c>
      <c r="T419" s="5">
        <f t="shared" si="200"/>
        <v>3.7989756937531105</v>
      </c>
      <c r="U419" s="6">
        <f t="shared" si="201"/>
        <v>2197.4349138639609</v>
      </c>
      <c r="V419" s="5">
        <f t="shared" si="202"/>
        <v>0</v>
      </c>
      <c r="W419" s="5">
        <f t="shared" si="203"/>
        <v>3.1600706319025065</v>
      </c>
      <c r="X419" s="5">
        <f t="shared" si="204"/>
        <v>6.7264729761378534</v>
      </c>
      <c r="Y419" s="5">
        <f t="shared" si="178"/>
        <v>0</v>
      </c>
      <c r="Z419" s="5">
        <f t="shared" si="178"/>
        <v>-4.9263648683224854</v>
      </c>
      <c r="AA419" s="5">
        <f t="shared" si="185"/>
        <v>-21.648551330109036</v>
      </c>
      <c r="AB419">
        <f t="shared" si="179"/>
        <v>0</v>
      </c>
    </row>
    <row r="420" spans="1:28" x14ac:dyDescent="0.2">
      <c r="A420">
        <f t="shared" si="186"/>
        <v>3.8799999999999613</v>
      </c>
      <c r="B420" s="5">
        <f t="shared" si="189"/>
        <v>0</v>
      </c>
      <c r="C420" s="5">
        <f t="shared" si="190"/>
        <v>326.91431946604126</v>
      </c>
      <c r="D420" s="5">
        <f t="shared" si="191"/>
        <v>73.813375386141374</v>
      </c>
      <c r="E420" s="2">
        <f t="shared" si="187"/>
        <v>326.91431946604126</v>
      </c>
      <c r="F420" s="2">
        <f t="shared" si="188"/>
        <v>0</v>
      </c>
      <c r="G420" s="3">
        <f t="shared" si="192"/>
        <v>0</v>
      </c>
      <c r="H420" s="3">
        <f t="shared" si="193"/>
        <v>60.686599963881577</v>
      </c>
      <c r="I420" s="3">
        <f t="shared" si="194"/>
        <v>-28.749956113149175</v>
      </c>
      <c r="J420" s="2">
        <f t="shared" si="180"/>
        <v>67.152240407034782</v>
      </c>
      <c r="K420" s="2">
        <f t="shared" si="195"/>
        <v>67.152240407034782</v>
      </c>
      <c r="L420" s="2">
        <f t="shared" si="181"/>
        <v>45.775215001387032</v>
      </c>
      <c r="M420" s="5">
        <f t="shared" si="182"/>
        <v>0.36960365233168302</v>
      </c>
      <c r="N420" s="4">
        <f t="shared" si="183"/>
        <v>0.44470141492683285</v>
      </c>
      <c r="O420" s="4">
        <f t="shared" si="184"/>
        <v>0.30735522969694112</v>
      </c>
      <c r="P420" s="4">
        <f t="shared" si="196"/>
        <v>0</v>
      </c>
      <c r="Q420" s="4">
        <f t="shared" si="197"/>
        <v>0</v>
      </c>
      <c r="R420" s="5">
        <f t="shared" si="198"/>
        <v>0</v>
      </c>
      <c r="S420" s="5">
        <f t="shared" si="199"/>
        <v>-8.0853406548908549</v>
      </c>
      <c r="T420" s="5">
        <f t="shared" si="200"/>
        <v>3.830387418743519</v>
      </c>
      <c r="U420" s="6">
        <f t="shared" si="201"/>
        <v>2196.7025576254937</v>
      </c>
      <c r="V420" s="5">
        <f t="shared" si="202"/>
        <v>0</v>
      </c>
      <c r="W420" s="5">
        <f t="shared" si="203"/>
        <v>3.1852758961907814</v>
      </c>
      <c r="X420" s="5">
        <f t="shared" si="204"/>
        <v>6.723612492692272</v>
      </c>
      <c r="Y420" s="5">
        <f t="shared" si="178"/>
        <v>0</v>
      </c>
      <c r="Z420" s="5">
        <f t="shared" si="178"/>
        <v>-4.9000647587000739</v>
      </c>
      <c r="AA420" s="5">
        <f t="shared" si="185"/>
        <v>-21.620000088564208</v>
      </c>
      <c r="AB420">
        <f t="shared" si="179"/>
        <v>0</v>
      </c>
    </row>
    <row r="421" spans="1:28" x14ac:dyDescent="0.2">
      <c r="A421">
        <f t="shared" si="186"/>
        <v>3.889999999999961</v>
      </c>
      <c r="B421" s="5">
        <f t="shared" si="189"/>
        <v>0</v>
      </c>
      <c r="C421" s="5">
        <f t="shared" si="190"/>
        <v>327.52094046244218</v>
      </c>
      <c r="D421" s="5">
        <f t="shared" si="191"/>
        <v>73.524794825005443</v>
      </c>
      <c r="E421" s="2">
        <f t="shared" si="187"/>
        <v>327.52094046244218</v>
      </c>
      <c r="F421" s="2">
        <f t="shared" si="188"/>
        <v>0</v>
      </c>
      <c r="G421" s="3">
        <f t="shared" si="192"/>
        <v>0</v>
      </c>
      <c r="H421" s="3">
        <f t="shared" si="193"/>
        <v>60.637599316294576</v>
      </c>
      <c r="I421" s="3">
        <f t="shared" si="194"/>
        <v>-28.966156114034817</v>
      </c>
      <c r="J421" s="2">
        <f t="shared" si="180"/>
        <v>67.200867932387041</v>
      </c>
      <c r="K421" s="2">
        <f t="shared" si="195"/>
        <v>67.200867932387041</v>
      </c>
      <c r="L421" s="2">
        <f t="shared" si="181"/>
        <v>45.80836259876417</v>
      </c>
      <c r="M421" s="5">
        <f t="shared" si="182"/>
        <v>0.36959019803115345</v>
      </c>
      <c r="N421" s="4">
        <f t="shared" si="183"/>
        <v>0.44429272571888095</v>
      </c>
      <c r="O421" s="4">
        <f t="shared" si="184"/>
        <v>0.30725354783241043</v>
      </c>
      <c r="P421" s="4">
        <f t="shared" si="196"/>
        <v>0</v>
      </c>
      <c r="Q421" s="4">
        <f t="shared" si="197"/>
        <v>0</v>
      </c>
      <c r="R421" s="5">
        <f t="shared" si="198"/>
        <v>0</v>
      </c>
      <c r="S421" s="5">
        <f t="shared" si="199"/>
        <v>-8.0843681278571093</v>
      </c>
      <c r="T421" s="5">
        <f t="shared" si="200"/>
        <v>3.8618459819518169</v>
      </c>
      <c r="U421" s="6">
        <f t="shared" si="201"/>
        <v>2195.9704454650905</v>
      </c>
      <c r="V421" s="5">
        <f t="shared" si="202"/>
        <v>0</v>
      </c>
      <c r="W421" s="5">
        <f t="shared" si="203"/>
        <v>3.2104906608941417</v>
      </c>
      <c r="X421" s="5">
        <f t="shared" si="204"/>
        <v>6.720824314334175</v>
      </c>
      <c r="Y421" s="5">
        <f t="shared" si="178"/>
        <v>0</v>
      </c>
      <c r="Z421" s="5">
        <f t="shared" si="178"/>
        <v>-4.8738774669629681</v>
      </c>
      <c r="AA421" s="5">
        <f t="shared" si="185"/>
        <v>-21.59132970371401</v>
      </c>
      <c r="AB421">
        <f t="shared" si="179"/>
        <v>0</v>
      </c>
    </row>
    <row r="422" spans="1:28" x14ac:dyDescent="0.2">
      <c r="A422">
        <f t="shared" si="186"/>
        <v>3.8999999999999608</v>
      </c>
      <c r="B422" s="5">
        <f t="shared" si="189"/>
        <v>0</v>
      </c>
      <c r="C422" s="5">
        <f t="shared" si="190"/>
        <v>328.12707276173177</v>
      </c>
      <c r="D422" s="5">
        <f t="shared" si="191"/>
        <v>73.234053697379906</v>
      </c>
      <c r="E422" s="2">
        <f t="shared" si="187"/>
        <v>328.12707276173177</v>
      </c>
      <c r="F422" s="2">
        <f t="shared" si="188"/>
        <v>0</v>
      </c>
      <c r="G422" s="3">
        <f t="shared" si="192"/>
        <v>0</v>
      </c>
      <c r="H422" s="3">
        <f t="shared" si="193"/>
        <v>60.588860541624946</v>
      </c>
      <c r="I422" s="3">
        <f t="shared" si="194"/>
        <v>-29.182069411071957</v>
      </c>
      <c r="J422" s="2">
        <f t="shared" si="180"/>
        <v>67.250302578093269</v>
      </c>
      <c r="K422" s="2">
        <f t="shared" si="195"/>
        <v>67.250302578093269</v>
      </c>
      <c r="L422" s="2">
        <f t="shared" si="181"/>
        <v>45.842060380431676</v>
      </c>
      <c r="M422" s="5">
        <f t="shared" si="182"/>
        <v>0.36957668197118249</v>
      </c>
      <c r="N422" s="4">
        <f t="shared" si="183"/>
        <v>0.4438789015739717</v>
      </c>
      <c r="O422" s="4">
        <f t="shared" si="184"/>
        <v>0.30715046633031562</v>
      </c>
      <c r="P422" s="4">
        <f t="shared" si="196"/>
        <v>0</v>
      </c>
      <c r="Q422" s="4">
        <f t="shared" si="197"/>
        <v>0</v>
      </c>
      <c r="R422" s="5">
        <f t="shared" si="198"/>
        <v>0</v>
      </c>
      <c r="S422" s="5">
        <f t="shared" si="199"/>
        <v>-8.0835167989626342</v>
      </c>
      <c r="T422" s="5">
        <f t="shared" si="200"/>
        <v>3.8933517845385657</v>
      </c>
      <c r="U422" s="6">
        <f t="shared" si="201"/>
        <v>2195.2385773014062</v>
      </c>
      <c r="V422" s="5">
        <f t="shared" si="202"/>
        <v>0</v>
      </c>
      <c r="W422" s="5">
        <f t="shared" si="203"/>
        <v>3.2357150073181078</v>
      </c>
      <c r="X422" s="5">
        <f t="shared" si="204"/>
        <v>6.7181077040566963</v>
      </c>
      <c r="Y422" s="5">
        <f t="shared" si="178"/>
        <v>0</v>
      </c>
      <c r="Z422" s="5">
        <f t="shared" si="178"/>
        <v>-4.8478017916445264</v>
      </c>
      <c r="AA422" s="5">
        <f t="shared" si="185"/>
        <v>-21.562540511404737</v>
      </c>
      <c r="AB422">
        <f t="shared" si="179"/>
        <v>0</v>
      </c>
    </row>
    <row r="423" spans="1:28" x14ac:dyDescent="0.2">
      <c r="A423">
        <f t="shared" si="186"/>
        <v>3.9099999999999606</v>
      </c>
      <c r="B423" s="5">
        <f t="shared" si="189"/>
        <v>0</v>
      </c>
      <c r="C423" s="5">
        <f t="shared" si="190"/>
        <v>328.73271897705843</v>
      </c>
      <c r="D423" s="5">
        <f t="shared" si="191"/>
        <v>72.941154876243615</v>
      </c>
      <c r="E423" s="2">
        <f t="shared" si="187"/>
        <v>328.73271897705843</v>
      </c>
      <c r="F423" s="2">
        <f t="shared" si="188"/>
        <v>0</v>
      </c>
      <c r="G423" s="3">
        <f t="shared" si="192"/>
        <v>0</v>
      </c>
      <c r="H423" s="3">
        <f t="shared" si="193"/>
        <v>60.540382523708502</v>
      </c>
      <c r="I423" s="3">
        <f t="shared" si="194"/>
        <v>-29.397694816186004</v>
      </c>
      <c r="J423" s="2">
        <f t="shared" si="180"/>
        <v>67.300537714215622</v>
      </c>
      <c r="K423" s="2">
        <f t="shared" si="195"/>
        <v>67.300537714215622</v>
      </c>
      <c r="L423" s="2">
        <f t="shared" si="181"/>
        <v>45.876303827004513</v>
      </c>
      <c r="M423" s="5">
        <f t="shared" si="182"/>
        <v>0.36956310421591959</v>
      </c>
      <c r="N423" s="4">
        <f t="shared" si="183"/>
        <v>0.44346001279620173</v>
      </c>
      <c r="O423" s="4">
        <f t="shared" si="184"/>
        <v>0.3070459979383286</v>
      </c>
      <c r="P423" s="4">
        <f t="shared" si="196"/>
        <v>0</v>
      </c>
      <c r="Q423" s="4">
        <f t="shared" si="197"/>
        <v>0</v>
      </c>
      <c r="R423" s="5">
        <f t="shared" si="198"/>
        <v>0</v>
      </c>
      <c r="S423" s="5">
        <f t="shared" si="199"/>
        <v>-8.0827855541025873</v>
      </c>
      <c r="T423" s="5">
        <f t="shared" si="200"/>
        <v>3.9249052133281639</v>
      </c>
      <c r="U423" s="6">
        <f t="shared" si="201"/>
        <v>2194.5069530531214</v>
      </c>
      <c r="V423" s="5">
        <f t="shared" si="202"/>
        <v>0</v>
      </c>
      <c r="W423" s="5">
        <f t="shared" si="203"/>
        <v>3.2609490078738808</v>
      </c>
      <c r="X423" s="5">
        <f t="shared" si="204"/>
        <v>6.7154619286099937</v>
      </c>
      <c r="Y423" s="5">
        <f t="shared" si="178"/>
        <v>0</v>
      </c>
      <c r="Z423" s="5">
        <f t="shared" si="178"/>
        <v>-4.8218365462287061</v>
      </c>
      <c r="AA423" s="5">
        <f t="shared" si="185"/>
        <v>-21.533632858061843</v>
      </c>
      <c r="AB423">
        <f t="shared" si="179"/>
        <v>0</v>
      </c>
    </row>
    <row r="424" spans="1:28" x14ac:dyDescent="0.2">
      <c r="A424">
        <f t="shared" si="186"/>
        <v>3.9199999999999604</v>
      </c>
      <c r="B424" s="5">
        <f t="shared" si="189"/>
        <v>0</v>
      </c>
      <c r="C424" s="5">
        <f t="shared" si="190"/>
        <v>329.3378817104682</v>
      </c>
      <c r="D424" s="5">
        <f t="shared" si="191"/>
        <v>72.64610124643886</v>
      </c>
      <c r="E424" s="2">
        <f t="shared" si="187"/>
        <v>329.3378817104682</v>
      </c>
      <c r="F424" s="2">
        <f t="shared" si="188"/>
        <v>0</v>
      </c>
      <c r="G424" s="3">
        <f t="shared" si="192"/>
        <v>0</v>
      </c>
      <c r="H424" s="3">
        <f t="shared" si="193"/>
        <v>60.492164158246212</v>
      </c>
      <c r="I424" s="3">
        <f t="shared" si="194"/>
        <v>-29.613031144766623</v>
      </c>
      <c r="J424" s="2">
        <f t="shared" si="180"/>
        <v>67.351566708793982</v>
      </c>
      <c r="K424" s="2">
        <f t="shared" si="195"/>
        <v>67.351566708793982</v>
      </c>
      <c r="L424" s="2">
        <f t="shared" si="181"/>
        <v>45.911088417719142</v>
      </c>
      <c r="M424" s="5">
        <f t="shared" si="182"/>
        <v>0.36954946483392548</v>
      </c>
      <c r="N424" s="4">
        <f t="shared" si="183"/>
        <v>0.44303612972055922</v>
      </c>
      <c r="O424" s="4">
        <f t="shared" si="184"/>
        <v>0.30694015542377046</v>
      </c>
      <c r="P424" s="4">
        <f t="shared" si="196"/>
        <v>0</v>
      </c>
      <c r="Q424" s="4">
        <f t="shared" si="197"/>
        <v>0</v>
      </c>
      <c r="R424" s="5">
        <f t="shared" si="198"/>
        <v>0</v>
      </c>
      <c r="S424" s="5">
        <f t="shared" si="199"/>
        <v>-8.0821732852511694</v>
      </c>
      <c r="T424" s="5">
        <f t="shared" si="200"/>
        <v>3.956506640883958</v>
      </c>
      <c r="U424" s="6">
        <f t="shared" si="201"/>
        <v>2193.7755726389451</v>
      </c>
      <c r="V424" s="5">
        <f t="shared" si="202"/>
        <v>0</v>
      </c>
      <c r="W424" s="5">
        <f t="shared" si="203"/>
        <v>3.2861927261452131</v>
      </c>
      <c r="X424" s="5">
        <f t="shared" si="204"/>
        <v>6.7128862585464146</v>
      </c>
      <c r="Y424" s="5">
        <f t="shared" si="178"/>
        <v>0</v>
      </c>
      <c r="Z424" s="5">
        <f t="shared" si="178"/>
        <v>-4.7959805591059563</v>
      </c>
      <c r="AA424" s="5">
        <f t="shared" si="185"/>
        <v>-21.504607100569629</v>
      </c>
      <c r="AB424">
        <f t="shared" si="179"/>
        <v>0</v>
      </c>
    </row>
    <row r="425" spans="1:28" x14ac:dyDescent="0.2">
      <c r="A425">
        <f t="shared" si="186"/>
        <v>3.9299999999999602</v>
      </c>
      <c r="B425" s="5">
        <f t="shared" si="189"/>
        <v>0</v>
      </c>
      <c r="C425" s="5">
        <f t="shared" si="190"/>
        <v>329.94256355302269</v>
      </c>
      <c r="D425" s="5">
        <f t="shared" si="191"/>
        <v>72.348895704636163</v>
      </c>
      <c r="E425" s="2">
        <f t="shared" si="187"/>
        <v>329.94256355302269</v>
      </c>
      <c r="F425" s="2">
        <f t="shared" si="188"/>
        <v>0</v>
      </c>
      <c r="G425" s="3">
        <f t="shared" si="192"/>
        <v>0</v>
      </c>
      <c r="H425" s="3">
        <f t="shared" si="193"/>
        <v>60.444204352655149</v>
      </c>
      <c r="I425" s="3">
        <f t="shared" si="194"/>
        <v>-29.828077215772318</v>
      </c>
      <c r="J425" s="2">
        <f t="shared" si="180"/>
        <v>67.403382928571261</v>
      </c>
      <c r="K425" s="2">
        <f t="shared" si="195"/>
        <v>67.403382928571261</v>
      </c>
      <c r="L425" s="2">
        <f t="shared" si="181"/>
        <v>45.946409630927917</v>
      </c>
      <c r="M425" s="5">
        <f t="shared" si="182"/>
        <v>0.36953576389812459</v>
      </c>
      <c r="N425" s="4">
        <f t="shared" si="183"/>
        <v>0.44260732269440983</v>
      </c>
      <c r="O425" s="4">
        <f t="shared" si="184"/>
        <v>0.30683295157139212</v>
      </c>
      <c r="P425" s="4">
        <f t="shared" si="196"/>
        <v>0</v>
      </c>
      <c r="Q425" s="4">
        <f t="shared" si="197"/>
        <v>0</v>
      </c>
      <c r="R425" s="5">
        <f t="shared" si="198"/>
        <v>0</v>
      </c>
      <c r="S425" s="5">
        <f t="shared" si="199"/>
        <v>-8.0816788904837189</v>
      </c>
      <c r="T425" s="5">
        <f t="shared" si="200"/>
        <v>3.9881564255851836</v>
      </c>
      <c r="U425" s="6">
        <f t="shared" si="201"/>
        <v>2193.044435977612</v>
      </c>
      <c r="V425" s="5">
        <f t="shared" si="202"/>
        <v>0</v>
      </c>
      <c r="W425" s="5">
        <f t="shared" si="203"/>
        <v>3.3114462169568779</v>
      </c>
      <c r="X425" s="5">
        <f t="shared" si="204"/>
        <v>6.7103799682646024</v>
      </c>
      <c r="Y425" s="5">
        <f t="shared" si="178"/>
        <v>0</v>
      </c>
      <c r="Z425" s="5">
        <f t="shared" si="178"/>
        <v>-4.7702326735268414</v>
      </c>
      <c r="AA425" s="5">
        <f t="shared" si="185"/>
        <v>-21.475463606150214</v>
      </c>
      <c r="AB425">
        <f t="shared" si="179"/>
        <v>0</v>
      </c>
    </row>
    <row r="426" spans="1:28" x14ac:dyDescent="0.2">
      <c r="A426">
        <f t="shared" si="186"/>
        <v>3.93999999999996</v>
      </c>
      <c r="B426" s="5">
        <f t="shared" si="189"/>
        <v>0</v>
      </c>
      <c r="C426" s="5">
        <f t="shared" si="190"/>
        <v>330.54676708491559</v>
      </c>
      <c r="D426" s="5">
        <f t="shared" si="191"/>
        <v>72.04954115929813</v>
      </c>
      <c r="E426" s="2">
        <f t="shared" si="187"/>
        <v>330.54676708491559</v>
      </c>
      <c r="F426" s="2">
        <f t="shared" si="188"/>
        <v>0</v>
      </c>
      <c r="G426" s="3">
        <f t="shared" si="192"/>
        <v>0</v>
      </c>
      <c r="H426" s="3">
        <f t="shared" si="193"/>
        <v>60.396502025919879</v>
      </c>
      <c r="I426" s="3">
        <f t="shared" si="194"/>
        <v>-30.042831851833821</v>
      </c>
      <c r="J426" s="2">
        <f t="shared" si="180"/>
        <v>67.455979739712504</v>
      </c>
      <c r="K426" s="2">
        <f t="shared" si="195"/>
        <v>67.455979739712504</v>
      </c>
      <c r="L426" s="2">
        <f t="shared" si="181"/>
        <v>45.982262944589301</v>
      </c>
      <c r="M426" s="5">
        <f t="shared" si="182"/>
        <v>0.3695220014857572</v>
      </c>
      <c r="N426" s="4">
        <f t="shared" si="183"/>
        <v>0.44217366205926611</v>
      </c>
      <c r="O426" s="4">
        <f t="shared" si="184"/>
        <v>0.30672439918117705</v>
      </c>
      <c r="P426" s="4">
        <f t="shared" si="196"/>
        <v>0</v>
      </c>
      <c r="Q426" s="4">
        <f t="shared" si="197"/>
        <v>0</v>
      </c>
      <c r="R426" s="5">
        <f t="shared" si="198"/>
        <v>0</v>
      </c>
      <c r="S426" s="5">
        <f t="shared" si="199"/>
        <v>-8.0813012739981964</v>
      </c>
      <c r="T426" s="5">
        <f t="shared" si="200"/>
        <v>4.0198549117057158</v>
      </c>
      <c r="U426" s="6">
        <f t="shared" si="201"/>
        <v>2192.3135429878848</v>
      </c>
      <c r="V426" s="5">
        <f t="shared" si="202"/>
        <v>0</v>
      </c>
      <c r="W426" s="5">
        <f t="shared" si="203"/>
        <v>3.3367095264447011</v>
      </c>
      <c r="X426" s="5">
        <f t="shared" si="204"/>
        <v>6.7079423360525308</v>
      </c>
      <c r="Y426" s="5">
        <f t="shared" si="178"/>
        <v>0</v>
      </c>
      <c r="Z426" s="5">
        <f t="shared" si="178"/>
        <v>-4.7445917475534953</v>
      </c>
      <c r="AA426" s="5">
        <f t="shared" si="185"/>
        <v>-21.446202752241753</v>
      </c>
      <c r="AB426">
        <f t="shared" si="179"/>
        <v>0</v>
      </c>
    </row>
    <row r="427" spans="1:28" x14ac:dyDescent="0.2">
      <c r="A427">
        <f t="shared" si="186"/>
        <v>3.9499999999999598</v>
      </c>
      <c r="B427" s="5">
        <f t="shared" si="189"/>
        <v>0</v>
      </c>
      <c r="C427" s="5">
        <f t="shared" si="190"/>
        <v>331.15049487558741</v>
      </c>
      <c r="D427" s="5">
        <f t="shared" si="191"/>
        <v>71.748040530642172</v>
      </c>
      <c r="E427" s="2">
        <f t="shared" si="187"/>
        <v>331.15049487558741</v>
      </c>
      <c r="F427" s="2">
        <f t="shared" si="188"/>
        <v>0</v>
      </c>
      <c r="G427" s="3">
        <f t="shared" si="192"/>
        <v>0</v>
      </c>
      <c r="H427" s="3">
        <f t="shared" si="193"/>
        <v>60.349056108444344</v>
      </c>
      <c r="I427" s="3">
        <f t="shared" si="194"/>
        <v>-30.25729387935624</v>
      </c>
      <c r="J427" s="2">
        <f t="shared" si="180"/>
        <v>67.509350508517656</v>
      </c>
      <c r="K427" s="2">
        <f t="shared" si="195"/>
        <v>67.509350508517656</v>
      </c>
      <c r="L427" s="2">
        <f t="shared" si="181"/>
        <v>46.018643836753682</v>
      </c>
      <c r="M427" s="5">
        <f t="shared" si="182"/>
        <v>0.36950817767833127</v>
      </c>
      <c r="N427" s="4">
        <f t="shared" si="183"/>
        <v>0.44173521813284655</v>
      </c>
      <c r="O427" s="4">
        <f t="shared" si="184"/>
        <v>0.30661451106616727</v>
      </c>
      <c r="P427" s="4">
        <f t="shared" si="196"/>
        <v>0</v>
      </c>
      <c r="Q427" s="4">
        <f t="shared" si="197"/>
        <v>0</v>
      </c>
      <c r="R427" s="5">
        <f t="shared" si="198"/>
        <v>0</v>
      </c>
      <c r="S427" s="5">
        <f t="shared" si="199"/>
        <v>-8.0810393461360128</v>
      </c>
      <c r="T427" s="5">
        <f t="shared" si="200"/>
        <v>4.0516024294945847</v>
      </c>
      <c r="U427" s="6">
        <f t="shared" si="201"/>
        <v>2191.5828935885543</v>
      </c>
      <c r="V427" s="5">
        <f t="shared" si="202"/>
        <v>0</v>
      </c>
      <c r="W427" s="5">
        <f t="shared" si="203"/>
        <v>3.361982692127107</v>
      </c>
      <c r="X427" s="5">
        <f t="shared" si="204"/>
        <v>6.7055726441294796</v>
      </c>
      <c r="Y427" s="5">
        <f t="shared" si="178"/>
        <v>0</v>
      </c>
      <c r="Z427" s="5">
        <f t="shared" si="178"/>
        <v>-4.7190566540089058</v>
      </c>
      <c r="AA427" s="5">
        <f t="shared" si="185"/>
        <v>-21.416824926375934</v>
      </c>
      <c r="AB427">
        <f t="shared" si="179"/>
        <v>0</v>
      </c>
    </row>
    <row r="428" spans="1:28" x14ac:dyDescent="0.2">
      <c r="A428">
        <f t="shared" si="186"/>
        <v>3.9599999999999596</v>
      </c>
      <c r="B428" s="5">
        <f t="shared" si="189"/>
        <v>0</v>
      </c>
      <c r="C428" s="5">
        <f t="shared" si="190"/>
        <v>331.75374948383916</v>
      </c>
      <c r="D428" s="5">
        <f t="shared" si="191"/>
        <v>71.444396750602294</v>
      </c>
      <c r="E428" s="2">
        <f t="shared" si="187"/>
        <v>331.75374948383916</v>
      </c>
      <c r="F428" s="2">
        <f t="shared" si="188"/>
        <v>0</v>
      </c>
      <c r="G428" s="3">
        <f t="shared" si="192"/>
        <v>0</v>
      </c>
      <c r="H428" s="3">
        <f t="shared" si="193"/>
        <v>60.301865541904256</v>
      </c>
      <c r="I428" s="3">
        <f t="shared" si="194"/>
        <v>-30.471462128620001</v>
      </c>
      <c r="J428" s="2">
        <f t="shared" si="180"/>
        <v>67.563488602127578</v>
      </c>
      <c r="K428" s="2">
        <f t="shared" si="195"/>
        <v>67.563488602127578</v>
      </c>
      <c r="L428" s="2">
        <f t="shared" si="181"/>
        <v>46.055547786044698</v>
      </c>
      <c r="M428" s="5">
        <f t="shared" si="182"/>
        <v>0.36949429256157396</v>
      </c>
      <c r="N428" s="4">
        <f t="shared" si="183"/>
        <v>0.44129206119142855</v>
      </c>
      <c r="O428" s="4">
        <f t="shared" si="184"/>
        <v>0.30650330005031323</v>
      </c>
      <c r="P428" s="4">
        <f t="shared" si="196"/>
        <v>0</v>
      </c>
      <c r="Q428" s="4">
        <f t="shared" si="197"/>
        <v>0</v>
      </c>
      <c r="R428" s="5">
        <f t="shared" si="198"/>
        <v>0</v>
      </c>
      <c r="S428" s="5">
        <f t="shared" si="199"/>
        <v>-8.0808920234021482</v>
      </c>
      <c r="T428" s="5">
        <f t="shared" si="200"/>
        <v>4.0833992952581903</v>
      </c>
      <c r="U428" s="6">
        <f t="shared" si="201"/>
        <v>2190.8524876984361</v>
      </c>
      <c r="V428" s="5">
        <f t="shared" si="202"/>
        <v>0</v>
      </c>
      <c r="W428" s="5">
        <f t="shared" si="203"/>
        <v>3.3872657429781312</v>
      </c>
      <c r="X428" s="5">
        <f t="shared" si="204"/>
        <v>6.7032701786868998</v>
      </c>
      <c r="Y428" s="5">
        <f t="shared" si="178"/>
        <v>0</v>
      </c>
      <c r="Z428" s="5">
        <f t="shared" si="178"/>
        <v>-4.6936262804240165</v>
      </c>
      <c r="AA428" s="5">
        <f t="shared" si="185"/>
        <v>-21.38733052605491</v>
      </c>
      <c r="AB428">
        <f t="shared" si="179"/>
        <v>0</v>
      </c>
    </row>
    <row r="429" spans="1:28" x14ac:dyDescent="0.2">
      <c r="A429">
        <f t="shared" si="186"/>
        <v>3.9699999999999593</v>
      </c>
      <c r="B429" s="5">
        <f t="shared" si="189"/>
        <v>0</v>
      </c>
      <c r="C429" s="5">
        <f t="shared" si="190"/>
        <v>332.35653345794418</v>
      </c>
      <c r="D429" s="5">
        <f t="shared" si="191"/>
        <v>71.138612762789791</v>
      </c>
      <c r="E429" s="2">
        <f t="shared" si="187"/>
        <v>332.35653345794418</v>
      </c>
      <c r="F429" s="2">
        <f t="shared" si="188"/>
        <v>0</v>
      </c>
      <c r="G429" s="3">
        <f t="shared" si="192"/>
        <v>0</v>
      </c>
      <c r="H429" s="3">
        <f t="shared" si="193"/>
        <v>60.254929279100018</v>
      </c>
      <c r="I429" s="3">
        <f t="shared" si="194"/>
        <v>-30.68533543388055</v>
      </c>
      <c r="J429" s="2">
        <f t="shared" si="180"/>
        <v>67.618387389223571</v>
      </c>
      <c r="K429" s="2">
        <f t="shared" si="195"/>
        <v>67.618387389223571</v>
      </c>
      <c r="L429" s="2">
        <f t="shared" si="181"/>
        <v>46.092970272136036</v>
      </c>
      <c r="M429" s="5">
        <f t="shared" si="182"/>
        <v>0.36948034622538284</v>
      </c>
      <c r="N429" s="4">
        <f t="shared" si="183"/>
        <v>0.44084426145249966</v>
      </c>
      <c r="O429" s="4">
        <f t="shared" si="184"/>
        <v>0.30639077896634703</v>
      </c>
      <c r="P429" s="4">
        <f t="shared" si="196"/>
        <v>0</v>
      </c>
      <c r="Q429" s="4">
        <f t="shared" si="197"/>
        <v>0</v>
      </c>
      <c r="R429" s="5">
        <f t="shared" si="198"/>
        <v>0</v>
      </c>
      <c r="S429" s="5">
        <f t="shared" si="199"/>
        <v>-8.0808582284846295</v>
      </c>
      <c r="T429" s="5">
        <f t="shared" si="200"/>
        <v>4.115245811444229</v>
      </c>
      <c r="U429" s="6">
        <f t="shared" si="201"/>
        <v>2190.1223252363743</v>
      </c>
      <c r="V429" s="5">
        <f t="shared" si="202"/>
        <v>0</v>
      </c>
      <c r="W429" s="5">
        <f t="shared" si="203"/>
        <v>3.4125586995018722</v>
      </c>
      <c r="X429" s="5">
        <f t="shared" si="204"/>
        <v>6.7010342299282195</v>
      </c>
      <c r="Y429" s="5">
        <f t="shared" si="178"/>
        <v>0</v>
      </c>
      <c r="Z429" s="5">
        <f t="shared" si="178"/>
        <v>-4.6682995289827574</v>
      </c>
      <c r="AA429" s="5">
        <f t="shared" si="185"/>
        <v>-21.357719958627552</v>
      </c>
      <c r="AB429">
        <f t="shared" si="179"/>
        <v>0</v>
      </c>
    </row>
    <row r="430" spans="1:28" x14ac:dyDescent="0.2">
      <c r="A430">
        <f t="shared" si="186"/>
        <v>3.9799999999999591</v>
      </c>
      <c r="B430" s="5">
        <f t="shared" si="189"/>
        <v>0</v>
      </c>
      <c r="C430" s="5">
        <f t="shared" si="190"/>
        <v>332.95884933575877</v>
      </c>
      <c r="D430" s="5">
        <f t="shared" si="191"/>
        <v>70.830691522453066</v>
      </c>
      <c r="E430" s="2">
        <f t="shared" si="187"/>
        <v>332.95884933575877</v>
      </c>
      <c r="F430" s="2">
        <f t="shared" si="188"/>
        <v>0</v>
      </c>
      <c r="G430" s="3">
        <f t="shared" si="192"/>
        <v>0</v>
      </c>
      <c r="H430" s="3">
        <f t="shared" si="193"/>
        <v>60.20824628381019</v>
      </c>
      <c r="I430" s="3">
        <f t="shared" si="194"/>
        <v>-30.898912633466825</v>
      </c>
      <c r="J430" s="2">
        <f t="shared" si="180"/>
        <v>67.674040240719776</v>
      </c>
      <c r="K430" s="2">
        <f t="shared" si="195"/>
        <v>67.674040240719776</v>
      </c>
      <c r="L430" s="2">
        <f t="shared" si="181"/>
        <v>46.130906776223433</v>
      </c>
      <c r="M430" s="5">
        <f t="shared" si="182"/>
        <v>0.36946633876377699</v>
      </c>
      <c r="N430" s="4">
        <f t="shared" si="183"/>
        <v>0.44039188905771209</v>
      </c>
      <c r="O430" s="4">
        <f t="shared" si="184"/>
        <v>0.30627696065368054</v>
      </c>
      <c r="P430" s="4">
        <f t="shared" si="196"/>
        <v>0</v>
      </c>
      <c r="Q430" s="4">
        <f t="shared" si="197"/>
        <v>0</v>
      </c>
      <c r="R430" s="5">
        <f t="shared" si="198"/>
        <v>0</v>
      </c>
      <c r="S430" s="5">
        <f t="shared" si="199"/>
        <v>-8.0809368902732395</v>
      </c>
      <c r="T430" s="5">
        <f t="shared" si="200"/>
        <v>4.1471422667272293</v>
      </c>
      <c r="U430" s="6">
        <f t="shared" si="201"/>
        <v>2189.3924061212401</v>
      </c>
      <c r="V430" s="5">
        <f t="shared" si="202"/>
        <v>0</v>
      </c>
      <c r="W430" s="5">
        <f t="shared" si="203"/>
        <v>3.4378615738083065</v>
      </c>
      <c r="X430" s="5">
        <f t="shared" si="204"/>
        <v>6.6988640921075033</v>
      </c>
      <c r="Y430" s="5">
        <f t="shared" si="178"/>
        <v>0</v>
      </c>
      <c r="Z430" s="5">
        <f t="shared" si="178"/>
        <v>-4.643075316464933</v>
      </c>
      <c r="AA430" s="5">
        <f t="shared" si="185"/>
        <v>-21.327993641165268</v>
      </c>
      <c r="AB430">
        <f t="shared" si="179"/>
        <v>0</v>
      </c>
    </row>
    <row r="431" spans="1:28" x14ac:dyDescent="0.2">
      <c r="A431">
        <f t="shared" si="186"/>
        <v>3.9899999999999589</v>
      </c>
      <c r="B431" s="5">
        <f t="shared" si="189"/>
        <v>0</v>
      </c>
      <c r="C431" s="5">
        <f t="shared" si="190"/>
        <v>333.56069964483106</v>
      </c>
      <c r="D431" s="5">
        <f t="shared" si="191"/>
        <v>70.52063599643634</v>
      </c>
      <c r="E431" s="2">
        <f t="shared" si="187"/>
        <v>333.56069964483106</v>
      </c>
      <c r="F431" s="2">
        <f t="shared" si="188"/>
        <v>0</v>
      </c>
      <c r="G431" s="3">
        <f t="shared" si="192"/>
        <v>0</v>
      </c>
      <c r="H431" s="3">
        <f t="shared" si="193"/>
        <v>60.161815530645541</v>
      </c>
      <c r="I431" s="3">
        <f t="shared" si="194"/>
        <v>-31.112192569878477</v>
      </c>
      <c r="J431" s="2">
        <f t="shared" si="180"/>
        <v>67.730440530448533</v>
      </c>
      <c r="K431" s="2">
        <f t="shared" si="195"/>
        <v>67.730440530448533</v>
      </c>
      <c r="L431" s="2">
        <f t="shared" si="181"/>
        <v>46.169352781491838</v>
      </c>
      <c r="M431" s="5">
        <f t="shared" si="182"/>
        <v>0.36945227027484817</v>
      </c>
      <c r="N431" s="4">
        <f t="shared" si="183"/>
        <v>0.43993501405614432</v>
      </c>
      <c r="O431" s="4">
        <f t="shared" si="184"/>
        <v>0.30616185795632883</v>
      </c>
      <c r="P431" s="4">
        <f t="shared" si="196"/>
        <v>0</v>
      </c>
      <c r="Q431" s="4">
        <f t="shared" si="197"/>
        <v>0</v>
      </c>
      <c r="R431" s="5">
        <f t="shared" si="198"/>
        <v>0</v>
      </c>
      <c r="S431" s="5">
        <f t="shared" si="199"/>
        <v>-8.0811269438775586</v>
      </c>
      <c r="T431" s="5">
        <f t="shared" si="200"/>
        <v>4.1790889360957157</v>
      </c>
      <c r="U431" s="6">
        <f t="shared" si="201"/>
        <v>2188.6627302719312</v>
      </c>
      <c r="V431" s="5">
        <f t="shared" si="202"/>
        <v>0</v>
      </c>
      <c r="W431" s="5">
        <f t="shared" si="203"/>
        <v>3.4631743696904462</v>
      </c>
      <c r="X431" s="5">
        <f t="shared" si="204"/>
        <v>6.696759063567022</v>
      </c>
      <c r="Y431" s="5">
        <f t="shared" si="178"/>
        <v>0</v>
      </c>
      <c r="Z431" s="5">
        <f t="shared" si="178"/>
        <v>-4.6179525741871128</v>
      </c>
      <c r="AA431" s="5">
        <f t="shared" si="185"/>
        <v>-21.298152000337261</v>
      </c>
      <c r="AB431">
        <f t="shared" si="179"/>
        <v>0</v>
      </c>
    </row>
    <row r="432" spans="1:28" x14ac:dyDescent="0.2">
      <c r="A432">
        <f t="shared" si="186"/>
        <v>3.9999999999999587</v>
      </c>
      <c r="B432" s="5">
        <f t="shared" si="189"/>
        <v>0</v>
      </c>
      <c r="C432" s="5">
        <f t="shared" si="190"/>
        <v>334.16208690250886</v>
      </c>
      <c r="D432" s="5">
        <f t="shared" si="191"/>
        <v>70.208449163137544</v>
      </c>
      <c r="E432" s="2">
        <f t="shared" si="187"/>
        <v>334.16208690250886</v>
      </c>
      <c r="F432" s="2">
        <f t="shared" si="188"/>
        <v>0</v>
      </c>
      <c r="G432" s="3">
        <f t="shared" si="192"/>
        <v>0</v>
      </c>
      <c r="H432" s="3">
        <f t="shared" si="193"/>
        <v>60.115636004903671</v>
      </c>
      <c r="I432" s="3">
        <f t="shared" si="194"/>
        <v>-31.325174089881848</v>
      </c>
      <c r="J432" s="2">
        <f t="shared" si="180"/>
        <v>67.787581635838549</v>
      </c>
      <c r="K432" s="2">
        <f t="shared" si="195"/>
        <v>67.787581635838549</v>
      </c>
      <c r="L432" s="2">
        <f t="shared" si="181"/>
        <v>46.20830377357774</v>
      </c>
      <c r="M432" s="5">
        <f t="shared" si="182"/>
        <v>0.36943814086071092</v>
      </c>
      <c r="N432" s="4">
        <f t="shared" si="183"/>
        <v>0.43947370638787225</v>
      </c>
      <c r="O432" s="4">
        <f t="shared" si="184"/>
        <v>0.30604548372085832</v>
      </c>
      <c r="P432" s="4">
        <f t="shared" si="196"/>
        <v>0</v>
      </c>
      <c r="Q432" s="4">
        <f t="shared" si="197"/>
        <v>0</v>
      </c>
      <c r="R432" s="5">
        <f t="shared" si="198"/>
        <v>0</v>
      </c>
      <c r="S432" s="5">
        <f t="shared" si="199"/>
        <v>-8.0814273306442352</v>
      </c>
      <c r="T432" s="5">
        <f t="shared" si="200"/>
        <v>4.2110860809409063</v>
      </c>
      <c r="U432" s="6">
        <f t="shared" si="201"/>
        <v>2187.9332976073715</v>
      </c>
      <c r="V432" s="5">
        <f t="shared" si="202"/>
        <v>0</v>
      </c>
      <c r="W432" s="5">
        <f t="shared" si="203"/>
        <v>3.4884970827027919</v>
      </c>
      <c r="X432" s="5">
        <f t="shared" si="204"/>
        <v>6.6947184467736944</v>
      </c>
      <c r="Y432" s="5">
        <f t="shared" ref="Y432:Z495" si="205">R432+V432</f>
        <v>0</v>
      </c>
      <c r="Z432" s="5">
        <f t="shared" si="205"/>
        <v>-4.5929302479414433</v>
      </c>
      <c r="AA432" s="5">
        <f t="shared" si="185"/>
        <v>-21.268195472285399</v>
      </c>
      <c r="AB432">
        <f t="shared" si="179"/>
        <v>0</v>
      </c>
    </row>
    <row r="433" spans="1:28" x14ac:dyDescent="0.2">
      <c r="A433">
        <f t="shared" si="186"/>
        <v>4.0099999999999589</v>
      </c>
      <c r="B433" s="5">
        <f t="shared" si="189"/>
        <v>0</v>
      </c>
      <c r="C433" s="5">
        <f t="shared" si="190"/>
        <v>334.7630136160455</v>
      </c>
      <c r="D433" s="5">
        <f t="shared" si="191"/>
        <v>69.894134012465116</v>
      </c>
      <c r="E433" s="2">
        <f t="shared" si="187"/>
        <v>334.7630136160455</v>
      </c>
      <c r="F433" s="2">
        <f t="shared" si="188"/>
        <v>0</v>
      </c>
      <c r="G433" s="3">
        <f t="shared" si="192"/>
        <v>0</v>
      </c>
      <c r="H433" s="3">
        <f t="shared" si="193"/>
        <v>60.069706702424256</v>
      </c>
      <c r="I433" s="3">
        <f t="shared" si="194"/>
        <v>-31.537856044604702</v>
      </c>
      <c r="J433" s="2">
        <f t="shared" si="180"/>
        <v>67.84545693858567</v>
      </c>
      <c r="K433" s="2">
        <f t="shared" si="195"/>
        <v>67.84545693858567</v>
      </c>
      <c r="L433" s="2">
        <f t="shared" si="181"/>
        <v>46.247755241026354</v>
      </c>
      <c r="M433" s="5">
        <f t="shared" si="182"/>
        <v>0.36942395062745359</v>
      </c>
      <c r="N433" s="4">
        <f t="shared" si="183"/>
        <v>0.43900803586785458</v>
      </c>
      <c r="O433" s="4">
        <f t="shared" si="184"/>
        <v>0.30592785079436163</v>
      </c>
      <c r="P433" s="4">
        <f t="shared" si="196"/>
        <v>0</v>
      </c>
      <c r="Q433" s="4">
        <f t="shared" si="197"/>
        <v>0</v>
      </c>
      <c r="R433" s="5">
        <f t="shared" si="198"/>
        <v>0</v>
      </c>
      <c r="S433" s="5">
        <f t="shared" si="199"/>
        <v>-8.0818369981735234</v>
      </c>
      <c r="T433" s="5">
        <f t="shared" si="200"/>
        <v>4.2431339491469551</v>
      </c>
      <c r="U433" s="6">
        <f t="shared" si="201"/>
        <v>2187.2041080465146</v>
      </c>
      <c r="V433" s="5">
        <f t="shared" si="202"/>
        <v>0</v>
      </c>
      <c r="W433" s="5">
        <f t="shared" si="203"/>
        <v>3.5138297002410241</v>
      </c>
      <c r="X433" s="5">
        <f t="shared" si="204"/>
        <v>6.6927415483543937</v>
      </c>
      <c r="Y433" s="5">
        <f t="shared" si="205"/>
        <v>0</v>
      </c>
      <c r="Z433" s="5">
        <f t="shared" si="205"/>
        <v>-4.5680072979324997</v>
      </c>
      <c r="AA433" s="5">
        <f t="shared" si="185"/>
        <v>-21.23812450249865</v>
      </c>
      <c r="AB433">
        <f t="shared" si="179"/>
        <v>0</v>
      </c>
    </row>
    <row r="434" spans="1:28" x14ac:dyDescent="0.2">
      <c r="A434">
        <f t="shared" si="186"/>
        <v>4.0199999999999587</v>
      </c>
      <c r="B434" s="5">
        <f t="shared" si="189"/>
        <v>0</v>
      </c>
      <c r="C434" s="5">
        <f t="shared" si="190"/>
        <v>335.36348228270487</v>
      </c>
      <c r="D434" s="5">
        <f t="shared" si="191"/>
        <v>69.577693545793949</v>
      </c>
      <c r="E434" s="2">
        <f t="shared" si="187"/>
        <v>335.36348228270487</v>
      </c>
      <c r="F434" s="2">
        <f t="shared" si="188"/>
        <v>0</v>
      </c>
      <c r="G434" s="3">
        <f t="shared" si="192"/>
        <v>0</v>
      </c>
      <c r="H434" s="3">
        <f t="shared" si="193"/>
        <v>60.024026629444933</v>
      </c>
      <c r="I434" s="3">
        <f t="shared" si="194"/>
        <v>-31.750237289629688</v>
      </c>
      <c r="J434" s="2">
        <f t="shared" si="180"/>
        <v>67.904059825316082</v>
      </c>
      <c r="K434" s="2">
        <f t="shared" si="195"/>
        <v>67.904059825316082</v>
      </c>
      <c r="L434" s="2">
        <f t="shared" si="181"/>
        <v>46.287702675743745</v>
      </c>
      <c r="M434" s="5">
        <f t="shared" si="182"/>
        <v>0.36940969968508841</v>
      </c>
      <c r="N434" s="4">
        <f t="shared" si="183"/>
        <v>0.43853807217013496</v>
      </c>
      <c r="O434" s="4">
        <f t="shared" si="184"/>
        <v>0.30580897202245833</v>
      </c>
      <c r="P434" s="4">
        <f t="shared" si="196"/>
        <v>0</v>
      </c>
      <c r="Q434" s="4">
        <f t="shared" si="197"/>
        <v>0</v>
      </c>
      <c r="R434" s="5">
        <f t="shared" si="198"/>
        <v>0</v>
      </c>
      <c r="S434" s="5">
        <f t="shared" si="199"/>
        <v>-8.0823549003350568</v>
      </c>
      <c r="T434" s="5">
        <f t="shared" si="200"/>
        <v>4.275232775182654</v>
      </c>
      <c r="U434" s="6">
        <f t="shared" si="201"/>
        <v>2186.4751615083383</v>
      </c>
      <c r="V434" s="5">
        <f t="shared" si="202"/>
        <v>0</v>
      </c>
      <c r="W434" s="5">
        <f t="shared" si="203"/>
        <v>3.5391722016229008</v>
      </c>
      <c r="X434" s="5">
        <f t="shared" si="204"/>
        <v>6.6908276791301411</v>
      </c>
      <c r="Y434" s="5">
        <f t="shared" si="205"/>
        <v>0</v>
      </c>
      <c r="Z434" s="5">
        <f t="shared" si="205"/>
        <v>-4.5431826987121564</v>
      </c>
      <c r="AA434" s="5">
        <f t="shared" si="185"/>
        <v>-21.207939545687204</v>
      </c>
      <c r="AB434">
        <f t="shared" si="179"/>
        <v>0</v>
      </c>
    </row>
    <row r="435" spans="1:28" x14ac:dyDescent="0.2">
      <c r="A435">
        <f t="shared" si="186"/>
        <v>4.0299999999999585</v>
      </c>
      <c r="B435" s="5">
        <f t="shared" si="189"/>
        <v>0</v>
      </c>
      <c r="C435" s="5">
        <f t="shared" si="190"/>
        <v>335.96349538986442</v>
      </c>
      <c r="D435" s="5">
        <f t="shared" si="191"/>
        <v>69.259130775920369</v>
      </c>
      <c r="E435" s="2">
        <f t="shared" si="187"/>
        <v>335.96349538986442</v>
      </c>
      <c r="F435" s="2">
        <f t="shared" si="188"/>
        <v>0</v>
      </c>
      <c r="G435" s="3">
        <f t="shared" si="192"/>
        <v>0</v>
      </c>
      <c r="H435" s="3">
        <f t="shared" si="193"/>
        <v>59.978594802457813</v>
      </c>
      <c r="I435" s="3">
        <f t="shared" si="194"/>
        <v>-31.962316685086559</v>
      </c>
      <c r="J435" s="2">
        <f t="shared" si="180"/>
        <v>67.963383688241876</v>
      </c>
      <c r="K435" s="2">
        <f t="shared" si="195"/>
        <v>67.963383688241876</v>
      </c>
      <c r="L435" s="2">
        <f t="shared" si="181"/>
        <v>46.328141573443673</v>
      </c>
      <c r="M435" s="5">
        <f t="shared" si="182"/>
        <v>0.36939538814750195</v>
      </c>
      <c r="N435" s="4">
        <f t="shared" si="183"/>
        <v>0.43806388481236241</v>
      </c>
      <c r="O435" s="4">
        <f t="shared" si="184"/>
        <v>0.30568886024732178</v>
      </c>
      <c r="P435" s="4">
        <f t="shared" si="196"/>
        <v>0</v>
      </c>
      <c r="Q435" s="4">
        <f t="shared" si="197"/>
        <v>0</v>
      </c>
      <c r="R435" s="5">
        <f t="shared" si="198"/>
        <v>0</v>
      </c>
      <c r="S435" s="5">
        <f t="shared" si="199"/>
        <v>-8.0829799972828589</v>
      </c>
      <c r="T435" s="5">
        <f t="shared" si="200"/>
        <v>4.3073827801945788</v>
      </c>
      <c r="U435" s="6">
        <f t="shared" si="201"/>
        <v>2185.7464579118487</v>
      </c>
      <c r="V435" s="5">
        <f t="shared" si="202"/>
        <v>0</v>
      </c>
      <c r="W435" s="5">
        <f t="shared" si="203"/>
        <v>3.5645245581703002</v>
      </c>
      <c r="X435" s="5">
        <f t="shared" si="204"/>
        <v>6.6889761541491159</v>
      </c>
      <c r="Y435" s="5">
        <f t="shared" si="205"/>
        <v>0</v>
      </c>
      <c r="Z435" s="5">
        <f t="shared" si="205"/>
        <v>-4.5184554391125591</v>
      </c>
      <c r="AA435" s="5">
        <f t="shared" si="185"/>
        <v>-21.177641065656303</v>
      </c>
      <c r="AB435">
        <f t="shared" si="179"/>
        <v>0</v>
      </c>
    </row>
    <row r="436" spans="1:28" x14ac:dyDescent="0.2">
      <c r="A436">
        <f t="shared" si="186"/>
        <v>4.0399999999999583</v>
      </c>
      <c r="B436" s="5">
        <f t="shared" si="189"/>
        <v>0</v>
      </c>
      <c r="C436" s="5">
        <f t="shared" si="190"/>
        <v>336.56305541511705</v>
      </c>
      <c r="D436" s="5">
        <f t="shared" si="191"/>
        <v>68.938448727016223</v>
      </c>
      <c r="E436" s="2">
        <f t="shared" si="187"/>
        <v>336.56305541511705</v>
      </c>
      <c r="F436" s="2">
        <f t="shared" si="188"/>
        <v>0</v>
      </c>
      <c r="G436" s="3">
        <f t="shared" si="192"/>
        <v>0</v>
      </c>
      <c r="H436" s="3">
        <f t="shared" si="193"/>
        <v>59.933410248066686</v>
      </c>
      <c r="I436" s="3">
        <f t="shared" si="194"/>
        <v>-32.174093095743125</v>
      </c>
      <c r="J436" s="2">
        <f t="shared" si="180"/>
        <v>68.023421925808833</v>
      </c>
      <c r="K436" s="2">
        <f t="shared" si="195"/>
        <v>68.023421925808833</v>
      </c>
      <c r="L436" s="2">
        <f t="shared" si="181"/>
        <v>46.369067434089182</v>
      </c>
      <c r="M436" s="5">
        <f t="shared" si="182"/>
        <v>0.36938101613240487</v>
      </c>
      <c r="N436" s="4">
        <f t="shared" si="183"/>
        <v>0.43758554314063447</v>
      </c>
      <c r="O436" s="4">
        <f t="shared" si="184"/>
        <v>0.30556752830573447</v>
      </c>
      <c r="P436" s="4">
        <f t="shared" si="196"/>
        <v>0</v>
      </c>
      <c r="Q436" s="4">
        <f t="shared" si="197"/>
        <v>0</v>
      </c>
      <c r="R436" s="5">
        <f t="shared" si="198"/>
        <v>0</v>
      </c>
      <c r="S436" s="5">
        <f t="shared" si="199"/>
        <v>-8.0837112554695576</v>
      </c>
      <c r="T436" s="5">
        <f t="shared" si="200"/>
        <v>4.3395841721016346</v>
      </c>
      <c r="U436" s="6">
        <f t="shared" si="201"/>
        <v>2185.017997176079</v>
      </c>
      <c r="V436" s="5">
        <f t="shared" si="202"/>
        <v>0</v>
      </c>
      <c r="W436" s="5">
        <f t="shared" si="203"/>
        <v>3.5898867332923921</v>
      </c>
      <c r="X436" s="5">
        <f t="shared" si="204"/>
        <v>6.6871862927185797</v>
      </c>
      <c r="Y436" s="5">
        <f t="shared" si="205"/>
        <v>0</v>
      </c>
      <c r="Z436" s="5">
        <f t="shared" si="205"/>
        <v>-4.4938245221771655</v>
      </c>
      <c r="AA436" s="5">
        <f t="shared" si="185"/>
        <v>-21.147229535179786</v>
      </c>
      <c r="AB436">
        <f t="shared" si="179"/>
        <v>0</v>
      </c>
    </row>
    <row r="437" spans="1:28" x14ac:dyDescent="0.2">
      <c r="A437">
        <f t="shared" si="186"/>
        <v>4.0499999999999581</v>
      </c>
      <c r="B437" s="5">
        <f t="shared" si="189"/>
        <v>0</v>
      </c>
      <c r="C437" s="5">
        <f t="shared" si="190"/>
        <v>337.16216482637162</v>
      </c>
      <c r="D437" s="5">
        <f t="shared" si="191"/>
        <v>68.615650434582037</v>
      </c>
      <c r="E437" s="2">
        <f t="shared" si="187"/>
        <v>337.16216482637162</v>
      </c>
      <c r="F437" s="2">
        <f t="shared" si="188"/>
        <v>0</v>
      </c>
      <c r="G437" s="3">
        <f t="shared" si="192"/>
        <v>0</v>
      </c>
      <c r="H437" s="3">
        <f t="shared" si="193"/>
        <v>59.888472002844914</v>
      </c>
      <c r="I437" s="3">
        <f t="shared" si="194"/>
        <v>-32.385565391094921</v>
      </c>
      <c r="J437" s="2">
        <f t="shared" si="180"/>
        <v>68.084167943336311</v>
      </c>
      <c r="K437" s="2">
        <f t="shared" si="195"/>
        <v>68.084167943336311</v>
      </c>
      <c r="L437" s="2">
        <f t="shared" si="181"/>
        <v>46.410475762328772</v>
      </c>
      <c r="M437" s="5">
        <f t="shared" si="182"/>
        <v>0.36936658376128229</v>
      </c>
      <c r="N437" s="4">
        <f t="shared" si="183"/>
        <v>0.4371031163146632</v>
      </c>
      <c r="O437" s="4">
        <f t="shared" si="184"/>
        <v>0.30544498902716916</v>
      </c>
      <c r="P437" s="4">
        <f t="shared" si="196"/>
        <v>0</v>
      </c>
      <c r="Q437" s="4">
        <f t="shared" si="197"/>
        <v>0</v>
      </c>
      <c r="R437" s="5">
        <f t="shared" si="198"/>
        <v>0</v>
      </c>
      <c r="S437" s="5">
        <f t="shared" si="199"/>
        <v>-8.0845476476598286</v>
      </c>
      <c r="T437" s="5">
        <f t="shared" si="200"/>
        <v>4.3718371456909519</v>
      </c>
      <c r="U437" s="6">
        <f t="shared" si="201"/>
        <v>2184.2897792200893</v>
      </c>
      <c r="V437" s="5">
        <f t="shared" si="202"/>
        <v>0</v>
      </c>
      <c r="W437" s="5">
        <f t="shared" si="203"/>
        <v>3.6152586825698596</v>
      </c>
      <c r="X437" s="5">
        <f t="shared" si="204"/>
        <v>6.6854574184356084</v>
      </c>
      <c r="Y437" s="5">
        <f t="shared" si="205"/>
        <v>0</v>
      </c>
      <c r="Z437" s="5">
        <f t="shared" si="205"/>
        <v>-4.4692889650899694</v>
      </c>
      <c r="AA437" s="5">
        <f t="shared" si="185"/>
        <v>-21.116705435873438</v>
      </c>
      <c r="AB437">
        <f t="shared" si="179"/>
        <v>0</v>
      </c>
    </row>
    <row r="438" spans="1:28" x14ac:dyDescent="0.2">
      <c r="A438">
        <f t="shared" si="186"/>
        <v>4.0599999999999579</v>
      </c>
      <c r="B438" s="5">
        <f t="shared" si="189"/>
        <v>0</v>
      </c>
      <c r="C438" s="5">
        <f t="shared" si="190"/>
        <v>337.76082608195179</v>
      </c>
      <c r="D438" s="5">
        <f t="shared" si="191"/>
        <v>68.290738945399283</v>
      </c>
      <c r="E438" s="2">
        <f t="shared" si="187"/>
        <v>337.76082608195179</v>
      </c>
      <c r="F438" s="2">
        <f t="shared" si="188"/>
        <v>0</v>
      </c>
      <c r="G438" s="3">
        <f t="shared" si="192"/>
        <v>0</v>
      </c>
      <c r="H438" s="3">
        <f t="shared" si="193"/>
        <v>59.843779113194017</v>
      </c>
      <c r="I438" s="3">
        <f t="shared" si="194"/>
        <v>-32.596732445453654</v>
      </c>
      <c r="J438" s="2">
        <f t="shared" si="180"/>
        <v>68.145615153649075</v>
      </c>
      <c r="K438" s="2">
        <f t="shared" si="195"/>
        <v>68.145615153649075</v>
      </c>
      <c r="L438" s="2">
        <f t="shared" si="181"/>
        <v>46.452362067927112</v>
      </c>
      <c r="M438" s="5">
        <f t="shared" si="182"/>
        <v>0.36935209115934342</v>
      </c>
      <c r="N438" s="4">
        <f t="shared" si="183"/>
        <v>0.43661667329326642</v>
      </c>
      <c r="O438" s="4">
        <f t="shared" si="184"/>
        <v>0.30532125523189829</v>
      </c>
      <c r="P438" s="4">
        <f t="shared" si="196"/>
        <v>0</v>
      </c>
      <c r="Q438" s="4">
        <f t="shared" si="197"/>
        <v>0</v>
      </c>
      <c r="R438" s="5">
        <f t="shared" si="198"/>
        <v>0</v>
      </c>
      <c r="S438" s="5">
        <f t="shared" si="199"/>
        <v>-8.0854881529430269</v>
      </c>
      <c r="T438" s="5">
        <f t="shared" si="200"/>
        <v>4.4041418827151038</v>
      </c>
      <c r="U438" s="6">
        <f t="shared" si="201"/>
        <v>2183.5618039629658</v>
      </c>
      <c r="V438" s="5">
        <f t="shared" si="202"/>
        <v>0</v>
      </c>
      <c r="W438" s="5">
        <f t="shared" si="203"/>
        <v>3.6406403538401499</v>
      </c>
      <c r="X438" s="5">
        <f t="shared" si="204"/>
        <v>6.6837888592166932</v>
      </c>
      <c r="Y438" s="5">
        <f t="shared" si="205"/>
        <v>0</v>
      </c>
      <c r="Z438" s="5">
        <f t="shared" si="205"/>
        <v>-4.4448477991028774</v>
      </c>
      <c r="AA438" s="5">
        <f t="shared" si="185"/>
        <v>-21.086069258068203</v>
      </c>
      <c r="AB438">
        <f t="shared" si="179"/>
        <v>0</v>
      </c>
    </row>
    <row r="439" spans="1:28" x14ac:dyDescent="0.2">
      <c r="A439">
        <f t="shared" si="186"/>
        <v>4.0699999999999577</v>
      </c>
      <c r="B439" s="5">
        <f t="shared" si="189"/>
        <v>0</v>
      </c>
      <c r="C439" s="5">
        <f t="shared" si="190"/>
        <v>338.35904163069375</v>
      </c>
      <c r="D439" s="5">
        <f t="shared" si="191"/>
        <v>67.963717317481837</v>
      </c>
      <c r="E439" s="2">
        <f t="shared" si="187"/>
        <v>338.35904163069375</v>
      </c>
      <c r="F439" s="2">
        <f t="shared" si="188"/>
        <v>0</v>
      </c>
      <c r="G439" s="3">
        <f t="shared" si="192"/>
        <v>0</v>
      </c>
      <c r="H439" s="3">
        <f t="shared" si="193"/>
        <v>59.799330635202992</v>
      </c>
      <c r="I439" s="3">
        <f t="shared" si="194"/>
        <v>-32.807593138034335</v>
      </c>
      <c r="J439" s="2">
        <f t="shared" si="180"/>
        <v>68.207756977701038</v>
      </c>
      <c r="K439" s="2">
        <f t="shared" si="195"/>
        <v>68.207756977701038</v>
      </c>
      <c r="L439" s="2">
        <f t="shared" si="181"/>
        <v>46.494721866190204</v>
      </c>
      <c r="M439" s="5">
        <f t="shared" si="182"/>
        <v>0.36933753845547179</v>
      </c>
      <c r="N439" s="4">
        <f t="shared" si="183"/>
        <v>0.43612628282018656</v>
      </c>
      <c r="O439" s="4">
        <f t="shared" si="184"/>
        <v>0.30519633972913185</v>
      </c>
      <c r="P439" s="4">
        <f t="shared" si="196"/>
        <v>0</v>
      </c>
      <c r="Q439" s="4">
        <f t="shared" si="197"/>
        <v>0</v>
      </c>
      <c r="R439" s="5">
        <f t="shared" si="198"/>
        <v>0</v>
      </c>
      <c r="S439" s="5">
        <f t="shared" si="199"/>
        <v>-8.0865317567450354</v>
      </c>
      <c r="T439" s="5">
        <f t="shared" si="200"/>
        <v>4.4364985519905993</v>
      </c>
      <c r="U439" s="6">
        <f t="shared" si="201"/>
        <v>2182.8340713238231</v>
      </c>
      <c r="V439" s="5">
        <f t="shared" si="202"/>
        <v>0</v>
      </c>
      <c r="W439" s="5">
        <f t="shared" si="203"/>
        <v>3.6660316872837075</v>
      </c>
      <c r="X439" s="5">
        <f t="shared" si="204"/>
        <v>6.6821799473261949</v>
      </c>
      <c r="Y439" s="5">
        <f t="shared" si="205"/>
        <v>0</v>
      </c>
      <c r="Z439" s="5">
        <f t="shared" si="205"/>
        <v>-4.4205000694613279</v>
      </c>
      <c r="AA439" s="5">
        <f t="shared" si="185"/>
        <v>-21.055321500683206</v>
      </c>
      <c r="AB439">
        <f t="shared" si="179"/>
        <v>0</v>
      </c>
    </row>
    <row r="440" spans="1:28" x14ac:dyDescent="0.2">
      <c r="A440">
        <f t="shared" si="186"/>
        <v>4.0799999999999574</v>
      </c>
      <c r="B440" s="5">
        <f t="shared" si="189"/>
        <v>0</v>
      </c>
      <c r="C440" s="5">
        <f t="shared" si="190"/>
        <v>338.95681391204226</v>
      </c>
      <c r="D440" s="5">
        <f t="shared" si="191"/>
        <v>67.634588620026463</v>
      </c>
      <c r="E440" s="2">
        <f t="shared" si="187"/>
        <v>338.95681391204226</v>
      </c>
      <c r="F440" s="2">
        <f t="shared" si="188"/>
        <v>0</v>
      </c>
      <c r="G440" s="3">
        <f t="shared" si="192"/>
        <v>0</v>
      </c>
      <c r="H440" s="3">
        <f t="shared" si="193"/>
        <v>59.755125634508381</v>
      </c>
      <c r="I440" s="3">
        <f t="shared" si="194"/>
        <v>-33.018146353041168</v>
      </c>
      <c r="J440" s="2">
        <f t="shared" si="180"/>
        <v>68.270586845190707</v>
      </c>
      <c r="K440" s="2">
        <f t="shared" si="195"/>
        <v>68.270586845190707</v>
      </c>
      <c r="L440" s="2">
        <f t="shared" si="181"/>
        <v>46.537550678384939</v>
      </c>
      <c r="M440" s="5">
        <f t="shared" si="182"/>
        <v>0.36932292578217463</v>
      </c>
      <c r="N440" s="4">
        <f t="shared" si="183"/>
        <v>0.43563201341023672</v>
      </c>
      <c r="O440" s="4">
        <f t="shared" si="184"/>
        <v>0.30507025531518256</v>
      </c>
      <c r="P440" s="4">
        <f t="shared" si="196"/>
        <v>0</v>
      </c>
      <c r="Q440" s="4">
        <f t="shared" si="197"/>
        <v>0</v>
      </c>
      <c r="R440" s="5">
        <f t="shared" si="198"/>
        <v>0</v>
      </c>
      <c r="S440" s="5">
        <f t="shared" si="199"/>
        <v>-8.0876774508392657</v>
      </c>
      <c r="T440" s="5">
        <f t="shared" si="200"/>
        <v>4.4689073094975971</v>
      </c>
      <c r="U440" s="6">
        <f t="shared" si="201"/>
        <v>2182.1065812218012</v>
      </c>
      <c r="V440" s="5">
        <f t="shared" si="202"/>
        <v>0</v>
      </c>
      <c r="W440" s="5">
        <f t="shared" si="203"/>
        <v>3.6914326155111357</v>
      </c>
      <c r="X440" s="5">
        <f t="shared" si="204"/>
        <v>6.6806300194036439</v>
      </c>
      <c r="Y440" s="5">
        <f t="shared" si="205"/>
        <v>0</v>
      </c>
      <c r="Z440" s="5">
        <f t="shared" si="205"/>
        <v>-4.3962448353281296</v>
      </c>
      <c r="AA440" s="5">
        <f t="shared" si="185"/>
        <v>-21.02446267109876</v>
      </c>
      <c r="AB440">
        <f t="shared" si="179"/>
        <v>0</v>
      </c>
    </row>
    <row r="441" spans="1:28" x14ac:dyDescent="0.2">
      <c r="A441">
        <f t="shared" si="186"/>
        <v>4.0899999999999572</v>
      </c>
      <c r="B441" s="5">
        <f t="shared" si="189"/>
        <v>0</v>
      </c>
      <c r="C441" s="5">
        <f t="shared" si="190"/>
        <v>339.55414535614557</v>
      </c>
      <c r="D441" s="5">
        <f t="shared" si="191"/>
        <v>67.303355933362496</v>
      </c>
      <c r="E441" s="2">
        <f t="shared" si="187"/>
        <v>339.55414535614557</v>
      </c>
      <c r="F441" s="2">
        <f t="shared" si="188"/>
        <v>0</v>
      </c>
      <c r="G441" s="3">
        <f t="shared" si="192"/>
        <v>0</v>
      </c>
      <c r="H441" s="3">
        <f t="shared" si="193"/>
        <v>59.711163186155098</v>
      </c>
      <c r="I441" s="3">
        <f t="shared" si="194"/>
        <v>-33.228390979752156</v>
      </c>
      <c r="J441" s="2">
        <f t="shared" si="180"/>
        <v>68.334098195168409</v>
      </c>
      <c r="K441" s="2">
        <f t="shared" si="195"/>
        <v>68.334098195168409</v>
      </c>
      <c r="L441" s="2">
        <f t="shared" si="181"/>
        <v>46.580844032152967</v>
      </c>
      <c r="M441" s="5">
        <f t="shared" si="182"/>
        <v>0.36930825327553307</v>
      </c>
      <c r="N441" s="4">
        <f t="shared" si="183"/>
        <v>0.43513393333577577</v>
      </c>
      <c r="O441" s="4">
        <f t="shared" si="184"/>
        <v>0.30494301477166008</v>
      </c>
      <c r="P441" s="4">
        <f t="shared" si="196"/>
        <v>0</v>
      </c>
      <c r="Q441" s="4">
        <f t="shared" si="197"/>
        <v>0</v>
      </c>
      <c r="R441" s="5">
        <f t="shared" si="198"/>
        <v>0</v>
      </c>
      <c r="S441" s="5">
        <f t="shared" si="199"/>
        <v>-8.0889242333568845</v>
      </c>
      <c r="T441" s="5">
        <f t="shared" si="200"/>
        <v>4.5013682984808367</v>
      </c>
      <c r="U441" s="6">
        <f t="shared" si="201"/>
        <v>2181.3793335760688</v>
      </c>
      <c r="V441" s="5">
        <f t="shared" si="202"/>
        <v>0</v>
      </c>
      <c r="W441" s="5">
        <f t="shared" si="203"/>
        <v>3.7168430636512495</v>
      </c>
      <c r="X441" s="5">
        <f t="shared" si="204"/>
        <v>6.6791384164898799</v>
      </c>
      <c r="Y441" s="5">
        <f t="shared" si="205"/>
        <v>0</v>
      </c>
      <c r="Z441" s="5">
        <f t="shared" si="205"/>
        <v>-4.372081169705635</v>
      </c>
      <c r="AA441" s="5">
        <f t="shared" si="185"/>
        <v>-20.993493285029281</v>
      </c>
      <c r="AB441">
        <f t="shared" si="179"/>
        <v>0</v>
      </c>
    </row>
    <row r="442" spans="1:28" x14ac:dyDescent="0.2">
      <c r="A442">
        <f t="shared" si="186"/>
        <v>4.099999999999957</v>
      </c>
      <c r="B442" s="5">
        <f t="shared" si="189"/>
        <v>0</v>
      </c>
      <c r="C442" s="5">
        <f t="shared" si="190"/>
        <v>340.15103838394862</v>
      </c>
      <c r="D442" s="5">
        <f t="shared" si="191"/>
        <v>66.970022348900727</v>
      </c>
      <c r="E442" s="2">
        <f t="shared" si="187"/>
        <v>340.15103838394862</v>
      </c>
      <c r="F442" s="2">
        <f t="shared" si="188"/>
        <v>0</v>
      </c>
      <c r="G442" s="3">
        <f t="shared" si="192"/>
        <v>0</v>
      </c>
      <c r="H442" s="3">
        <f t="shared" si="193"/>
        <v>59.667442374458041</v>
      </c>
      <c r="I442" s="3">
        <f t="shared" si="194"/>
        <v>-33.438325912602451</v>
      </c>
      <c r="J442" s="2">
        <f t="shared" si="180"/>
        <v>68.398284476635027</v>
      </c>
      <c r="K442" s="2">
        <f t="shared" si="195"/>
        <v>68.398284476635027</v>
      </c>
      <c r="L442" s="2">
        <f t="shared" si="181"/>
        <v>46.624597461918896</v>
      </c>
      <c r="M442" s="5">
        <f t="shared" si="182"/>
        <v>0.36929352107515145</v>
      </c>
      <c r="N442" s="4">
        <f t="shared" si="183"/>
        <v>0.43463211061351309</v>
      </c>
      <c r="O442" s="4">
        <f t="shared" si="184"/>
        <v>0.30481463086369354</v>
      </c>
      <c r="P442" s="4">
        <f t="shared" si="196"/>
        <v>0</v>
      </c>
      <c r="Q442" s="4">
        <f t="shared" si="197"/>
        <v>0</v>
      </c>
      <c r="R442" s="5">
        <f t="shared" si="198"/>
        <v>0</v>
      </c>
      <c r="S442" s="5">
        <f t="shared" si="199"/>
        <v>-8.0902711087961823</v>
      </c>
      <c r="T442" s="5">
        <f t="shared" si="200"/>
        <v>4.5338816495516916</v>
      </c>
      <c r="U442" s="6">
        <f t="shared" si="201"/>
        <v>2180.6523283058204</v>
      </c>
      <c r="V442" s="5">
        <f t="shared" si="202"/>
        <v>0</v>
      </c>
      <c r="W442" s="5">
        <f t="shared" si="203"/>
        <v>3.7422629494399837</v>
      </c>
      <c r="X442" s="5">
        <f t="shared" si="204"/>
        <v>6.6777044840520601</v>
      </c>
      <c r="Y442" s="5">
        <f t="shared" si="205"/>
        <v>0</v>
      </c>
      <c r="Z442" s="5">
        <f t="shared" si="205"/>
        <v>-4.3480081593561986</v>
      </c>
      <c r="AA442" s="5">
        <f t="shared" si="185"/>
        <v>-20.962413866396247</v>
      </c>
      <c r="AB442">
        <f t="shared" si="179"/>
        <v>0</v>
      </c>
    </row>
    <row r="443" spans="1:28" x14ac:dyDescent="0.2">
      <c r="A443">
        <f t="shared" si="186"/>
        <v>4.1099999999999568</v>
      </c>
      <c r="B443" s="5">
        <f t="shared" si="189"/>
        <v>0</v>
      </c>
      <c r="C443" s="5">
        <f t="shared" si="190"/>
        <v>340.74749540728521</v>
      </c>
      <c r="D443" s="5">
        <f t="shared" si="191"/>
        <v>66.634590969081373</v>
      </c>
      <c r="E443" s="2">
        <f t="shared" si="187"/>
        <v>340.74749540728521</v>
      </c>
      <c r="F443" s="2">
        <f t="shared" si="188"/>
        <v>0</v>
      </c>
      <c r="G443" s="3">
        <f t="shared" si="192"/>
        <v>0</v>
      </c>
      <c r="H443" s="3">
        <f t="shared" si="193"/>
        <v>59.623962292864476</v>
      </c>
      <c r="I443" s="3">
        <f t="shared" si="194"/>
        <v>-33.647950051266413</v>
      </c>
      <c r="J443" s="2">
        <f t="shared" si="180"/>
        <v>68.463139149132246</v>
      </c>
      <c r="K443" s="2">
        <f t="shared" si="195"/>
        <v>68.463139149132246</v>
      </c>
      <c r="L443" s="2">
        <f t="shared" si="181"/>
        <v>46.668806509292601</v>
      </c>
      <c r="M443" s="5">
        <f t="shared" si="182"/>
        <v>0.3692787293241076</v>
      </c>
      <c r="N443" s="4">
        <f t="shared" si="183"/>
        <v>0.43412661299164346</v>
      </c>
      <c r="O443" s="4">
        <f t="shared" si="184"/>
        <v>0.30468511633818374</v>
      </c>
      <c r="P443" s="4">
        <f t="shared" si="196"/>
        <v>0</v>
      </c>
      <c r="Q443" s="4">
        <f t="shared" si="197"/>
        <v>0</v>
      </c>
      <c r="R443" s="5">
        <f t="shared" si="198"/>
        <v>0</v>
      </c>
      <c r="S443" s="5">
        <f t="shared" si="199"/>
        <v>-8.0917170880311389</v>
      </c>
      <c r="T443" s="5">
        <f t="shared" si="200"/>
        <v>4.5664474807913713</v>
      </c>
      <c r="U443" s="6">
        <f t="shared" si="201"/>
        <v>2179.9255653302771</v>
      </c>
      <c r="V443" s="5">
        <f t="shared" si="202"/>
        <v>0</v>
      </c>
      <c r="W443" s="5">
        <f t="shared" si="203"/>
        <v>3.7676921833100954</v>
      </c>
      <c r="X443" s="5">
        <f t="shared" si="204"/>
        <v>6.6763275720075068</v>
      </c>
      <c r="Y443" s="5">
        <f t="shared" si="205"/>
        <v>0</v>
      </c>
      <c r="Z443" s="5">
        <f t="shared" si="205"/>
        <v>-4.3240249047210435</v>
      </c>
      <c r="AA443" s="5">
        <f t="shared" si="185"/>
        <v>-20.931224947201123</v>
      </c>
      <c r="AB443">
        <f t="shared" si="179"/>
        <v>0</v>
      </c>
    </row>
    <row r="444" spans="1:28" x14ac:dyDescent="0.2">
      <c r="A444">
        <f t="shared" si="186"/>
        <v>4.1199999999999566</v>
      </c>
      <c r="B444" s="5">
        <f t="shared" si="189"/>
        <v>0</v>
      </c>
      <c r="C444" s="5">
        <f t="shared" si="190"/>
        <v>341.34351882896863</v>
      </c>
      <c r="D444" s="5">
        <f t="shared" si="191"/>
        <v>66.297064907321342</v>
      </c>
      <c r="E444" s="2">
        <f t="shared" si="187"/>
        <v>341.34351882896863</v>
      </c>
      <c r="F444" s="2">
        <f t="shared" si="188"/>
        <v>0</v>
      </c>
      <c r="G444" s="3">
        <f t="shared" si="192"/>
        <v>0</v>
      </c>
      <c r="H444" s="3">
        <f t="shared" si="193"/>
        <v>59.580722043817268</v>
      </c>
      <c r="I444" s="3">
        <f t="shared" si="194"/>
        <v>-33.857262300738427</v>
      </c>
      <c r="J444" s="2">
        <f t="shared" si="180"/>
        <v>68.528655683324303</v>
      </c>
      <c r="K444" s="2">
        <f t="shared" si="195"/>
        <v>68.528655683324303</v>
      </c>
      <c r="L444" s="2">
        <f t="shared" si="181"/>
        <v>46.713466723465778</v>
      </c>
      <c r="M444" s="5">
        <f t="shared" si="182"/>
        <v>0.36926387816890227</v>
      </c>
      <c r="N444" s="4">
        <f t="shared" si="183"/>
        <v>0.4336175079373113</v>
      </c>
      <c r="O444" s="4">
        <f t="shared" si="184"/>
        <v>0.30455448392208284</v>
      </c>
      <c r="P444" s="4">
        <f t="shared" si="196"/>
        <v>0</v>
      </c>
      <c r="Q444" s="4">
        <f t="shared" si="197"/>
        <v>0</v>
      </c>
      <c r="R444" s="5">
        <f t="shared" si="198"/>
        <v>0</v>
      </c>
      <c r="S444" s="5">
        <f t="shared" si="199"/>
        <v>-8.0932611883191559</v>
      </c>
      <c r="T444" s="5">
        <f t="shared" si="200"/>
        <v>4.5990658978551675</v>
      </c>
      <c r="U444" s="6">
        <f t="shared" si="201"/>
        <v>2179.1990445686874</v>
      </c>
      <c r="V444" s="5">
        <f t="shared" si="202"/>
        <v>0</v>
      </c>
      <c r="W444" s="5">
        <f t="shared" si="203"/>
        <v>3.7931306684816395</v>
      </c>
      <c r="X444" s="5">
        <f t="shared" si="204"/>
        <v>6.6750070347464083</v>
      </c>
      <c r="Y444" s="5">
        <f t="shared" si="205"/>
        <v>0</v>
      </c>
      <c r="Z444" s="5">
        <f t="shared" si="205"/>
        <v>-4.3001305198375164</v>
      </c>
      <c r="AA444" s="5">
        <f t="shared" si="185"/>
        <v>-20.899927067398423</v>
      </c>
      <c r="AB444">
        <f t="shared" si="179"/>
        <v>0</v>
      </c>
    </row>
    <row r="445" spans="1:28" x14ac:dyDescent="0.2">
      <c r="A445">
        <f t="shared" si="186"/>
        <v>4.1299999999999564</v>
      </c>
      <c r="B445" s="5">
        <f t="shared" si="189"/>
        <v>0</v>
      </c>
      <c r="C445" s="5">
        <f t="shared" si="190"/>
        <v>341.93911104288082</v>
      </c>
      <c r="D445" s="5">
        <f t="shared" si="191"/>
        <v>65.957447287960591</v>
      </c>
      <c r="E445" s="2">
        <f t="shared" si="187"/>
        <v>341.93911104288082</v>
      </c>
      <c r="F445" s="2">
        <f t="shared" si="188"/>
        <v>0</v>
      </c>
      <c r="G445" s="3">
        <f t="shared" si="192"/>
        <v>0</v>
      </c>
      <c r="H445" s="3">
        <f t="shared" si="193"/>
        <v>59.537720738618894</v>
      </c>
      <c r="I445" s="3">
        <f t="shared" si="194"/>
        <v>-34.066261571412412</v>
      </c>
      <c r="J445" s="2">
        <f t="shared" si="180"/>
        <v>68.594827561570995</v>
      </c>
      <c r="K445" s="2">
        <f t="shared" si="195"/>
        <v>68.594827561570995</v>
      </c>
      <c r="L445" s="2">
        <f t="shared" si="181"/>
        <v>46.758573661602583</v>
      </c>
      <c r="M445" s="5">
        <f t="shared" si="182"/>
        <v>0.36924896775940885</v>
      </c>
      <c r="N445" s="4">
        <f t="shared" si="183"/>
        <v>0.43310486262440551</v>
      </c>
      <c r="O445" s="4">
        <f t="shared" si="184"/>
        <v>0.30442274632070548</v>
      </c>
      <c r="P445" s="4">
        <f t="shared" si="196"/>
        <v>0</v>
      </c>
      <c r="Q445" s="4">
        <f t="shared" si="197"/>
        <v>0</v>
      </c>
      <c r="R445" s="5">
        <f t="shared" si="198"/>
        <v>0</v>
      </c>
      <c r="S445" s="5">
        <f t="shared" si="199"/>
        <v>-8.0949024333079311</v>
      </c>
      <c r="T445" s="5">
        <f t="shared" si="200"/>
        <v>4.6317369940777438</v>
      </c>
      <c r="U445" s="6">
        <f t="shared" si="201"/>
        <v>2178.472765940327</v>
      </c>
      <c r="V445" s="5">
        <f t="shared" si="202"/>
        <v>0</v>
      </c>
      <c r="W445" s="5">
        <f t="shared" si="203"/>
        <v>3.8185783010531589</v>
      </c>
      <c r="X445" s="5">
        <f t="shared" si="204"/>
        <v>6.6737422311533861</v>
      </c>
      <c r="Y445" s="5">
        <f t="shared" si="205"/>
        <v>0</v>
      </c>
      <c r="Z445" s="5">
        <f t="shared" si="205"/>
        <v>-4.2763241322547723</v>
      </c>
      <c r="AA445" s="5">
        <f t="shared" si="185"/>
        <v>-20.868520774768868</v>
      </c>
      <c r="AB445">
        <f t="shared" si="179"/>
        <v>0</v>
      </c>
    </row>
    <row r="446" spans="1:28" x14ac:dyDescent="0.2">
      <c r="A446">
        <f t="shared" si="186"/>
        <v>4.1399999999999562</v>
      </c>
      <c r="B446" s="5">
        <f t="shared" si="189"/>
        <v>0</v>
      </c>
      <c r="C446" s="5">
        <f t="shared" si="190"/>
        <v>342.53427443406042</v>
      </c>
      <c r="D446" s="5">
        <f t="shared" si="191"/>
        <v>65.615741246207733</v>
      </c>
      <c r="E446" s="2">
        <f t="shared" si="187"/>
        <v>342.53427443406042</v>
      </c>
      <c r="F446" s="2">
        <f t="shared" si="188"/>
        <v>0</v>
      </c>
      <c r="G446" s="3">
        <f t="shared" si="192"/>
        <v>0</v>
      </c>
      <c r="H446" s="3">
        <f t="shared" si="193"/>
        <v>59.494957497296348</v>
      </c>
      <c r="I446" s="3">
        <f t="shared" si="194"/>
        <v>-34.274946779160103</v>
      </c>
      <c r="J446" s="2">
        <f t="shared" si="180"/>
        <v>68.661648278492095</v>
      </c>
      <c r="K446" s="2">
        <f t="shared" si="195"/>
        <v>68.661648278492095</v>
      </c>
      <c r="L446" s="2">
        <f t="shared" si="181"/>
        <v>46.804122889224331</v>
      </c>
      <c r="M446" s="5">
        <f t="shared" si="182"/>
        <v>0.36923399824882375</v>
      </c>
      <c r="N446" s="4">
        <f t="shared" si="183"/>
        <v>0.43258874392168334</v>
      </c>
      <c r="O446" s="4">
        <f t="shared" si="184"/>
        <v>0.30428991621606699</v>
      </c>
      <c r="P446" s="4">
        <f t="shared" si="196"/>
        <v>0</v>
      </c>
      <c r="Q446" s="4">
        <f t="shared" si="197"/>
        <v>0</v>
      </c>
      <c r="R446" s="5">
        <f t="shared" si="198"/>
        <v>0</v>
      </c>
      <c r="S446" s="5">
        <f t="shared" si="199"/>
        <v>-8.0966398530415518</v>
      </c>
      <c r="T446" s="5">
        <f t="shared" si="200"/>
        <v>4.6644608505794292</v>
      </c>
      <c r="U446" s="6">
        <f t="shared" si="201"/>
        <v>2177.7467293644991</v>
      </c>
      <c r="V446" s="5">
        <f t="shared" si="202"/>
        <v>0</v>
      </c>
      <c r="W446" s="5">
        <f t="shared" si="203"/>
        <v>3.8440349700935501</v>
      </c>
      <c r="X446" s="5">
        <f t="shared" si="204"/>
        <v>6.6725325246279157</v>
      </c>
      <c r="Y446" s="5">
        <f t="shared" si="205"/>
        <v>0</v>
      </c>
      <c r="Z446" s="5">
        <f t="shared" si="205"/>
        <v>-4.2526048829480017</v>
      </c>
      <c r="AA446" s="5">
        <f t="shared" si="185"/>
        <v>-20.837006624792654</v>
      </c>
      <c r="AB446">
        <f t="shared" si="179"/>
        <v>0</v>
      </c>
    </row>
    <row r="447" spans="1:28" x14ac:dyDescent="0.2">
      <c r="A447">
        <f t="shared" si="186"/>
        <v>4.1499999999999559</v>
      </c>
      <c r="B447" s="5">
        <f t="shared" si="189"/>
        <v>0</v>
      </c>
      <c r="C447" s="5">
        <f t="shared" si="190"/>
        <v>343.12901137878924</v>
      </c>
      <c r="D447" s="5">
        <f t="shared" si="191"/>
        <v>65.271949928084894</v>
      </c>
      <c r="E447" s="2">
        <f t="shared" si="187"/>
        <v>343.12901137878924</v>
      </c>
      <c r="F447" s="2">
        <f t="shared" si="188"/>
        <v>0</v>
      </c>
      <c r="G447" s="3">
        <f t="shared" si="192"/>
        <v>0</v>
      </c>
      <c r="H447" s="3">
        <f t="shared" si="193"/>
        <v>59.452431448466868</v>
      </c>
      <c r="I447" s="3">
        <f t="shared" si="194"/>
        <v>-34.483316845408027</v>
      </c>
      <c r="J447" s="2">
        <f t="shared" si="180"/>
        <v>68.729111341522909</v>
      </c>
      <c r="K447" s="2">
        <f t="shared" si="195"/>
        <v>68.729111341522909</v>
      </c>
      <c r="L447" s="2">
        <f t="shared" si="181"/>
        <v>46.850109980588208</v>
      </c>
      <c r="M447" s="5">
        <f t="shared" si="182"/>
        <v>0.36921896979361568</v>
      </c>
      <c r="N447" s="4">
        <f t="shared" si="183"/>
        <v>0.43206921838122375</v>
      </c>
      <c r="O447" s="4">
        <f t="shared" si="184"/>
        <v>0.30415600626525302</v>
      </c>
      <c r="P447" s="4">
        <f t="shared" si="196"/>
        <v>0</v>
      </c>
      <c r="Q447" s="4">
        <f t="shared" si="197"/>
        <v>0</v>
      </c>
      <c r="R447" s="5">
        <f t="shared" si="198"/>
        <v>0</v>
      </c>
      <c r="S447" s="5">
        <f t="shared" si="199"/>
        <v>-8.0984724839656845</v>
      </c>
      <c r="T447" s="5">
        <f t="shared" si="200"/>
        <v>4.6972375363734384</v>
      </c>
      <c r="U447" s="6">
        <f t="shared" si="201"/>
        <v>2177.0209347605319</v>
      </c>
      <c r="V447" s="5">
        <f t="shared" si="202"/>
        <v>0</v>
      </c>
      <c r="W447" s="5">
        <f t="shared" si="203"/>
        <v>3.8695005577345758</v>
      </c>
      <c r="X447" s="5">
        <f t="shared" si="204"/>
        <v>6.6713772831036113</v>
      </c>
      <c r="Y447" s="5">
        <f t="shared" si="205"/>
        <v>0</v>
      </c>
      <c r="Z447" s="5">
        <f t="shared" si="205"/>
        <v>-4.2289719262311092</v>
      </c>
      <c r="AA447" s="5">
        <f t="shared" si="185"/>
        <v>-20.805385180522951</v>
      </c>
      <c r="AB447">
        <f t="shared" si="179"/>
        <v>0</v>
      </c>
    </row>
    <row r="448" spans="1:28" x14ac:dyDescent="0.2">
      <c r="A448">
        <f t="shared" si="186"/>
        <v>4.1599999999999557</v>
      </c>
      <c r="B448" s="5">
        <f t="shared" si="189"/>
        <v>0</v>
      </c>
      <c r="C448" s="5">
        <f t="shared" si="190"/>
        <v>343.7233242446776</v>
      </c>
      <c r="D448" s="5">
        <f t="shared" si="191"/>
        <v>64.926076490371798</v>
      </c>
      <c r="E448" s="2">
        <f t="shared" si="187"/>
        <v>343.7233242446776</v>
      </c>
      <c r="F448" s="2">
        <f t="shared" si="188"/>
        <v>0</v>
      </c>
      <c r="G448" s="3">
        <f t="shared" si="192"/>
        <v>0</v>
      </c>
      <c r="H448" s="3">
        <f t="shared" si="193"/>
        <v>59.410141729204554</v>
      </c>
      <c r="I448" s="3">
        <f t="shared" si="194"/>
        <v>-34.691370697213259</v>
      </c>
      <c r="J448" s="2">
        <f t="shared" si="180"/>
        <v>68.797210271461154</v>
      </c>
      <c r="K448" s="2">
        <f t="shared" si="195"/>
        <v>68.797210271461154</v>
      </c>
      <c r="L448" s="2">
        <f t="shared" si="181"/>
        <v>46.896530519060086</v>
      </c>
      <c r="M448" s="5">
        <f t="shared" si="182"/>
        <v>0.36920388255347597</v>
      </c>
      <c r="N448" s="4">
        <f t="shared" si="183"/>
        <v>0.43154635222720816</v>
      </c>
      <c r="O448" s="4">
        <f t="shared" si="184"/>
        <v>0.3040210290988174</v>
      </c>
      <c r="P448" s="4">
        <f t="shared" si="196"/>
        <v>0</v>
      </c>
      <c r="Q448" s="4">
        <f t="shared" si="197"/>
        <v>0</v>
      </c>
      <c r="R448" s="5">
        <f t="shared" si="198"/>
        <v>0</v>
      </c>
      <c r="S448" s="5">
        <f t="shared" si="199"/>
        <v>-8.1003993689319884</v>
      </c>
      <c r="T448" s="5">
        <f t="shared" si="200"/>
        <v>4.7300671084740475</v>
      </c>
      <c r="U448" s="6">
        <f t="shared" si="201"/>
        <v>2176.2953820477819</v>
      </c>
      <c r="V448" s="5">
        <f t="shared" si="202"/>
        <v>0</v>
      </c>
      <c r="W448" s="5">
        <f t="shared" si="203"/>
        <v>3.8949749392639719</v>
      </c>
      <c r="X448" s="5">
        <f t="shared" si="204"/>
        <v>6.6702758790663976</v>
      </c>
      <c r="Y448" s="5">
        <f t="shared" si="205"/>
        <v>0</v>
      </c>
      <c r="Z448" s="5">
        <f t="shared" si="205"/>
        <v>-4.2054244296680166</v>
      </c>
      <c r="AA448" s="5">
        <f t="shared" si="185"/>
        <v>-20.773657012459555</v>
      </c>
      <c r="AB448">
        <f t="shared" si="179"/>
        <v>0</v>
      </c>
    </row>
    <row r="449" spans="1:28" x14ac:dyDescent="0.2">
      <c r="A449">
        <f t="shared" si="186"/>
        <v>4.1699999999999555</v>
      </c>
      <c r="B449" s="5">
        <f t="shared" si="189"/>
        <v>0</v>
      </c>
      <c r="C449" s="5">
        <f t="shared" si="190"/>
        <v>344.31721539074817</v>
      </c>
      <c r="D449" s="5">
        <f t="shared" si="191"/>
        <v>64.578124100549047</v>
      </c>
      <c r="E449" s="2">
        <f t="shared" si="187"/>
        <v>344.31721539074817</v>
      </c>
      <c r="F449" s="2">
        <f t="shared" si="188"/>
        <v>0</v>
      </c>
      <c r="G449" s="3">
        <f t="shared" si="192"/>
        <v>0</v>
      </c>
      <c r="H449" s="3">
        <f t="shared" si="193"/>
        <v>59.368087484907875</v>
      </c>
      <c r="I449" s="3">
        <f t="shared" si="194"/>
        <v>-34.899107267337854</v>
      </c>
      <c r="J449" s="2">
        <f t="shared" si="180"/>
        <v>68.865938603004821</v>
      </c>
      <c r="K449" s="2">
        <f t="shared" si="195"/>
        <v>68.865938603004821</v>
      </c>
      <c r="L449" s="2">
        <f t="shared" si="181"/>
        <v>46.943380097481132</v>
      </c>
      <c r="M449" s="5">
        <f t="shared" si="182"/>
        <v>0.36918873669126867</v>
      </c>
      <c r="N449" s="4">
        <f t="shared" si="183"/>
        <v>0.43102021134502883</v>
      </c>
      <c r="O449" s="4">
        <f t="shared" si="184"/>
        <v>0.30388499731921037</v>
      </c>
      <c r="P449" s="4">
        <f t="shared" si="196"/>
        <v>0</v>
      </c>
      <c r="Q449" s="4">
        <f t="shared" si="197"/>
        <v>0</v>
      </c>
      <c r="R449" s="5">
        <f t="shared" si="198"/>
        <v>0</v>
      </c>
      <c r="S449" s="5">
        <f t="shared" si="199"/>
        <v>-8.1024195572016495</v>
      </c>
      <c r="T449" s="5">
        <f t="shared" si="200"/>
        <v>4.762949612005599</v>
      </c>
      <c r="U449" s="6">
        <f t="shared" si="201"/>
        <v>2175.570071145632</v>
      </c>
      <c r="V449" s="5">
        <f t="shared" si="202"/>
        <v>0</v>
      </c>
      <c r="W449" s="5">
        <f t="shared" si="203"/>
        <v>3.9204579832190931</v>
      </c>
      <c r="X449" s="5">
        <f t="shared" si="204"/>
        <v>6.669227689571529</v>
      </c>
      <c r="Y449" s="5">
        <f t="shared" si="205"/>
        <v>0</v>
      </c>
      <c r="Z449" s="5">
        <f t="shared" si="205"/>
        <v>-4.1819615739825569</v>
      </c>
      <c r="AA449" s="5">
        <f t="shared" si="185"/>
        <v>-20.741822698422872</v>
      </c>
      <c r="AB449">
        <f t="shared" si="179"/>
        <v>0</v>
      </c>
    </row>
    <row r="450" spans="1:28" x14ac:dyDescent="0.2">
      <c r="A450">
        <f t="shared" si="186"/>
        <v>4.1799999999999553</v>
      </c>
      <c r="B450" s="5">
        <f t="shared" si="189"/>
        <v>0</v>
      </c>
      <c r="C450" s="5">
        <f t="shared" si="190"/>
        <v>344.91068716751857</v>
      </c>
      <c r="D450" s="5">
        <f t="shared" si="191"/>
        <v>64.228095936740743</v>
      </c>
      <c r="E450" s="2">
        <f t="shared" si="187"/>
        <v>344.91068716751857</v>
      </c>
      <c r="F450" s="2">
        <f t="shared" si="188"/>
        <v>0</v>
      </c>
      <c r="G450" s="3">
        <f t="shared" si="192"/>
        <v>0</v>
      </c>
      <c r="H450" s="3">
        <f t="shared" si="193"/>
        <v>59.326267869168049</v>
      </c>
      <c r="I450" s="3">
        <f t="shared" si="194"/>
        <v>-35.106525494322085</v>
      </c>
      <c r="J450" s="2">
        <f t="shared" si="180"/>
        <v>68.935289885281307</v>
      </c>
      <c r="K450" s="2">
        <f t="shared" si="195"/>
        <v>68.935289885281307</v>
      </c>
      <c r="L450" s="2">
        <f t="shared" si="181"/>
        <v>46.990654318528499</v>
      </c>
      <c r="M450" s="5">
        <f t="shared" si="182"/>
        <v>0.36917353237298056</v>
      </c>
      <c r="N450" s="4">
        <f t="shared" si="183"/>
        <v>0.43049086127072289</v>
      </c>
      <c r="O450" s="4">
        <f t="shared" si="184"/>
        <v>0.30374792349923674</v>
      </c>
      <c r="P450" s="4">
        <f t="shared" si="196"/>
        <v>0</v>
      </c>
      <c r="Q450" s="4">
        <f t="shared" si="197"/>
        <v>0</v>
      </c>
      <c r="R450" s="5">
        <f t="shared" si="198"/>
        <v>0</v>
      </c>
      <c r="S450" s="5">
        <f t="shared" si="199"/>
        <v>-8.1045321044481078</v>
      </c>
      <c r="T450" s="5">
        <f t="shared" si="200"/>
        <v>4.7958850803123889</v>
      </c>
      <c r="U450" s="6">
        <f t="shared" si="201"/>
        <v>2174.8450019734928</v>
      </c>
      <c r="V450" s="5">
        <f t="shared" si="202"/>
        <v>0</v>
      </c>
      <c r="W450" s="5">
        <f t="shared" si="203"/>
        <v>3.9459495514811067</v>
      </c>
      <c r="X450" s="5">
        <f t="shared" si="204"/>
        <v>6.6682320962595201</v>
      </c>
      <c r="Y450" s="5">
        <f t="shared" si="205"/>
        <v>0</v>
      </c>
      <c r="Z450" s="5">
        <f t="shared" si="205"/>
        <v>-4.1585825529670011</v>
      </c>
      <c r="AA450" s="5">
        <f t="shared" si="185"/>
        <v>-20.709882823428089</v>
      </c>
      <c r="AB450">
        <f t="shared" si="179"/>
        <v>0</v>
      </c>
    </row>
    <row r="451" spans="1:28" x14ac:dyDescent="0.2">
      <c r="A451">
        <f t="shared" si="186"/>
        <v>4.1899999999999551</v>
      </c>
      <c r="B451" s="5">
        <f t="shared" si="189"/>
        <v>0</v>
      </c>
      <c r="C451" s="5">
        <f t="shared" si="190"/>
        <v>345.50374191708261</v>
      </c>
      <c r="D451" s="5">
        <f t="shared" si="191"/>
        <v>63.875995187656351</v>
      </c>
      <c r="E451" s="2">
        <f t="shared" si="187"/>
        <v>345.50374191708261</v>
      </c>
      <c r="F451" s="2">
        <f t="shared" si="188"/>
        <v>0</v>
      </c>
      <c r="G451" s="3">
        <f t="shared" si="192"/>
        <v>0</v>
      </c>
      <c r="H451" s="3">
        <f t="shared" si="193"/>
        <v>59.284682043638377</v>
      </c>
      <c r="I451" s="3">
        <f t="shared" si="194"/>
        <v>-35.313624322556365</v>
      </c>
      <c r="J451" s="2">
        <f t="shared" si="180"/>
        <v>69.005257682367528</v>
      </c>
      <c r="K451" s="2">
        <f t="shared" si="195"/>
        <v>69.005257682367528</v>
      </c>
      <c r="L451" s="2">
        <f t="shared" si="181"/>
        <v>47.038348795069886</v>
      </c>
      <c r="M451" s="5">
        <f t="shared" si="182"/>
        <v>0.36915826976767152</v>
      </c>
      <c r="N451" s="4">
        <f t="shared" si="183"/>
        <v>0.42995836718073066</v>
      </c>
      <c r="O451" s="4">
        <f t="shared" si="184"/>
        <v>0.30360982018054289</v>
      </c>
      <c r="P451" s="4">
        <f t="shared" si="196"/>
        <v>0</v>
      </c>
      <c r="Q451" s="4">
        <f t="shared" si="197"/>
        <v>0</v>
      </c>
      <c r="R451" s="5">
        <f t="shared" si="198"/>
        <v>0</v>
      </c>
      <c r="S451" s="5">
        <f t="shared" si="199"/>
        <v>-8.1067360727589257</v>
      </c>
      <c r="T451" s="5">
        <f t="shared" si="200"/>
        <v>4.8288735350693193</v>
      </c>
      <c r="U451" s="6">
        <f t="shared" si="201"/>
        <v>2174.1201744507998</v>
      </c>
      <c r="V451" s="5">
        <f t="shared" si="202"/>
        <v>0</v>
      </c>
      <c r="W451" s="5">
        <f t="shared" si="203"/>
        <v>3.9714494993696317</v>
      </c>
      <c r="X451" s="5">
        <f t="shared" si="204"/>
        <v>6.6672884853709462</v>
      </c>
      <c r="Y451" s="5">
        <f t="shared" si="205"/>
        <v>0</v>
      </c>
      <c r="Z451" s="5">
        <f t="shared" si="205"/>
        <v>-4.1352865733892941</v>
      </c>
      <c r="AA451" s="5">
        <f t="shared" si="185"/>
        <v>-20.677837979559733</v>
      </c>
      <c r="AB451">
        <f t="shared" si="179"/>
        <v>0</v>
      </c>
    </row>
    <row r="452" spans="1:28" x14ac:dyDescent="0.2">
      <c r="A452">
        <f t="shared" si="186"/>
        <v>4.1999999999999549</v>
      </c>
      <c r="B452" s="5">
        <f t="shared" si="189"/>
        <v>0</v>
      </c>
      <c r="C452" s="5">
        <f t="shared" si="190"/>
        <v>346.09638197319032</v>
      </c>
      <c r="D452" s="5">
        <f t="shared" si="191"/>
        <v>63.52182505253181</v>
      </c>
      <c r="E452" s="2">
        <f t="shared" si="187"/>
        <v>346.09638197319032</v>
      </c>
      <c r="F452" s="2">
        <f t="shared" si="188"/>
        <v>0</v>
      </c>
      <c r="G452" s="3">
        <f t="shared" si="192"/>
        <v>0</v>
      </c>
      <c r="H452" s="3">
        <f t="shared" si="193"/>
        <v>59.243329177904485</v>
      </c>
      <c r="I452" s="3">
        <f t="shared" si="194"/>
        <v>-35.520402702351959</v>
      </c>
      <c r="J452" s="2">
        <f t="shared" si="180"/>
        <v>69.075835573801058</v>
      </c>
      <c r="K452" s="2">
        <f t="shared" si="195"/>
        <v>69.075835573801058</v>
      </c>
      <c r="L452" s="2">
        <f t="shared" si="181"/>
        <v>47.086459150511963</v>
      </c>
      <c r="M452" s="5">
        <f t="shared" si="182"/>
        <v>0.36914294904742484</v>
      </c>
      <c r="N452" s="4">
        <f t="shared" si="183"/>
        <v>0.42942279388197691</v>
      </c>
      <c r="O452" s="4">
        <f t="shared" si="184"/>
        <v>0.30347069987213521</v>
      </c>
      <c r="P452" s="4">
        <f t="shared" si="196"/>
        <v>0</v>
      </c>
      <c r="Q452" s="4">
        <f t="shared" si="197"/>
        <v>0</v>
      </c>
      <c r="R452" s="5">
        <f t="shared" si="198"/>
        <v>0</v>
      </c>
      <c r="S452" s="5">
        <f t="shared" si="199"/>
        <v>-8.1090305306368311</v>
      </c>
      <c r="T452" s="5">
        <f t="shared" si="200"/>
        <v>4.8619149863933293</v>
      </c>
      <c r="U452" s="6">
        <f t="shared" si="201"/>
        <v>2173.3955884970183</v>
      </c>
      <c r="V452" s="5">
        <f t="shared" si="202"/>
        <v>0</v>
      </c>
      <c r="W452" s="5">
        <f t="shared" si="203"/>
        <v>3.9969576757378382</v>
      </c>
      <c r="X452" s="5">
        <f t="shared" si="204"/>
        <v>6.6663962477601553</v>
      </c>
      <c r="Y452" s="5">
        <f t="shared" si="205"/>
        <v>0</v>
      </c>
      <c r="Z452" s="5">
        <f t="shared" si="205"/>
        <v>-4.1120728548989929</v>
      </c>
      <c r="AA452" s="5">
        <f t="shared" si="185"/>
        <v>-20.645688765846515</v>
      </c>
      <c r="AB452">
        <f t="shared" si="179"/>
        <v>0</v>
      </c>
    </row>
    <row r="453" spans="1:28" x14ac:dyDescent="0.2">
      <c r="A453">
        <f t="shared" si="186"/>
        <v>4.2099999999999547</v>
      </c>
      <c r="B453" s="5">
        <f t="shared" si="189"/>
        <v>0</v>
      </c>
      <c r="C453" s="5">
        <f t="shared" si="190"/>
        <v>346.68860966132661</v>
      </c>
      <c r="D453" s="5">
        <f t="shared" si="191"/>
        <v>63.165588741069996</v>
      </c>
      <c r="E453" s="2">
        <f t="shared" si="187"/>
        <v>346.68860966132661</v>
      </c>
      <c r="F453" s="2">
        <f t="shared" si="188"/>
        <v>0</v>
      </c>
      <c r="G453" s="3">
        <f t="shared" si="192"/>
        <v>0</v>
      </c>
      <c r="H453" s="3">
        <f t="shared" si="193"/>
        <v>59.202208449355496</v>
      </c>
      <c r="I453" s="3">
        <f t="shared" si="194"/>
        <v>-35.72685959001042</v>
      </c>
      <c r="J453" s="2">
        <f t="shared" si="180"/>
        <v>69.147017155082395</v>
      </c>
      <c r="K453" s="2">
        <f t="shared" si="195"/>
        <v>69.147017155082395</v>
      </c>
      <c r="L453" s="2">
        <f t="shared" si="181"/>
        <v>47.134981019142735</v>
      </c>
      <c r="M453" s="5">
        <f t="shared" si="182"/>
        <v>0.36912757038729793</v>
      </c>
      <c r="N453" s="4">
        <f t="shared" si="183"/>
        <v>0.42888420580227216</v>
      </c>
      <c r="O453" s="4">
        <f t="shared" si="184"/>
        <v>0.30333057504892652</v>
      </c>
      <c r="P453" s="4">
        <f t="shared" si="196"/>
        <v>0</v>
      </c>
      <c r="Q453" s="4">
        <f t="shared" si="197"/>
        <v>0</v>
      </c>
      <c r="R453" s="5">
        <f t="shared" si="198"/>
        <v>0</v>
      </c>
      <c r="S453" s="5">
        <f t="shared" si="199"/>
        <v>-8.1114145529999409</v>
      </c>
      <c r="T453" s="5">
        <f t="shared" si="200"/>
        <v>4.8950094329555522</v>
      </c>
      <c r="U453" s="6">
        <f t="shared" si="201"/>
        <v>2172.6712440316364</v>
      </c>
      <c r="V453" s="5">
        <f t="shared" si="202"/>
        <v>0</v>
      </c>
      <c r="W453" s="5">
        <f t="shared" si="203"/>
        <v>4.0224739230679303</v>
      </c>
      <c r="X453" s="5">
        <f t="shared" si="204"/>
        <v>6.6655547789078682</v>
      </c>
      <c r="Y453" s="5">
        <f t="shared" si="205"/>
        <v>0</v>
      </c>
      <c r="Z453" s="5">
        <f t="shared" si="205"/>
        <v>-4.0889406299320106</v>
      </c>
      <c r="AA453" s="5">
        <f t="shared" si="185"/>
        <v>-20.613435788136577</v>
      </c>
      <c r="AB453">
        <f t="shared" ref="AB453:AB516" si="206">IF(($D453-height)*($D454-height)&lt;0,1,0)</f>
        <v>0</v>
      </c>
    </row>
    <row r="454" spans="1:28" x14ac:dyDescent="0.2">
      <c r="A454">
        <f t="shared" si="186"/>
        <v>4.2199999999999545</v>
      </c>
      <c r="B454" s="5">
        <f t="shared" si="189"/>
        <v>0</v>
      </c>
      <c r="C454" s="5">
        <f t="shared" si="190"/>
        <v>347.28042729878871</v>
      </c>
      <c r="D454" s="5">
        <f t="shared" si="191"/>
        <v>62.807289473380486</v>
      </c>
      <c r="E454" s="2">
        <f t="shared" si="187"/>
        <v>347.28042729878871</v>
      </c>
      <c r="F454" s="2">
        <f t="shared" si="188"/>
        <v>0</v>
      </c>
      <c r="G454" s="3">
        <f t="shared" si="192"/>
        <v>0</v>
      </c>
      <c r="H454" s="3">
        <f t="shared" si="193"/>
        <v>59.161319043056174</v>
      </c>
      <c r="I454" s="3">
        <f t="shared" si="194"/>
        <v>-35.932993947891788</v>
      </c>
      <c r="J454" s="2">
        <f t="shared" si="180"/>
        <v>69.218796038168051</v>
      </c>
      <c r="K454" s="2">
        <f t="shared" si="195"/>
        <v>69.218796038168051</v>
      </c>
      <c r="L454" s="2">
        <f t="shared" si="181"/>
        <v>47.183910046467652</v>
      </c>
      <c r="M454" s="5">
        <f t="shared" si="182"/>
        <v>0.36911213396527276</v>
      </c>
      <c r="N454" s="4">
        <f t="shared" si="183"/>
        <v>0.42834266698103457</v>
      </c>
      <c r="O454" s="4">
        <f t="shared" si="184"/>
        <v>0.30318945815031401</v>
      </c>
      <c r="P454" s="4">
        <f t="shared" si="196"/>
        <v>0</v>
      </c>
      <c r="Q454" s="4">
        <f t="shared" si="197"/>
        <v>0</v>
      </c>
      <c r="R454" s="5">
        <f t="shared" si="198"/>
        <v>0</v>
      </c>
      <c r="S454" s="5">
        <f t="shared" si="199"/>
        <v>-8.1138872211811357</v>
      </c>
      <c r="T454" s="5">
        <f t="shared" si="200"/>
        <v>4.9281568620941441</v>
      </c>
      <c r="U454" s="6">
        <f t="shared" si="201"/>
        <v>2171.9471409741736</v>
      </c>
      <c r="V454" s="5">
        <f t="shared" si="202"/>
        <v>0</v>
      </c>
      <c r="W454" s="5">
        <f t="shared" si="203"/>
        <v>4.0479980775669953</v>
      </c>
      <c r="X454" s="5">
        <f t="shared" si="204"/>
        <v>6.6647634789327039</v>
      </c>
      <c r="Y454" s="5">
        <f t="shared" si="205"/>
        <v>0</v>
      </c>
      <c r="Z454" s="5">
        <f t="shared" si="205"/>
        <v>-4.0658891436141404</v>
      </c>
      <c r="AA454" s="5">
        <f t="shared" si="185"/>
        <v>-20.581079658973152</v>
      </c>
      <c r="AB454">
        <f t="shared" si="206"/>
        <v>0</v>
      </c>
    </row>
    <row r="455" spans="1:28" x14ac:dyDescent="0.2">
      <c r="A455">
        <f t="shared" si="186"/>
        <v>4.2299999999999542</v>
      </c>
      <c r="B455" s="5">
        <f t="shared" si="189"/>
        <v>0</v>
      </c>
      <c r="C455" s="5">
        <f t="shared" si="190"/>
        <v>347.87183719476207</v>
      </c>
      <c r="D455" s="5">
        <f t="shared" si="191"/>
        <v>62.44693047991862</v>
      </c>
      <c r="E455" s="2">
        <f t="shared" si="187"/>
        <v>347.87183719476207</v>
      </c>
      <c r="F455" s="2">
        <f t="shared" si="188"/>
        <v>0</v>
      </c>
      <c r="G455" s="3">
        <f t="shared" si="192"/>
        <v>0</v>
      </c>
      <c r="H455" s="3">
        <f t="shared" si="193"/>
        <v>59.120660151620037</v>
      </c>
      <c r="I455" s="3">
        <f t="shared" si="194"/>
        <v>-36.138804744481519</v>
      </c>
      <c r="J455" s="2">
        <f t="shared" si="180"/>
        <v>69.291165851954844</v>
      </c>
      <c r="K455" s="2">
        <f t="shared" si="195"/>
        <v>69.291165851954844</v>
      </c>
      <c r="L455" s="2">
        <f t="shared" si="181"/>
        <v>47.233241889539769</v>
      </c>
      <c r="M455" s="5">
        <f t="shared" si="182"/>
        <v>0.36909663996220687</v>
      </c>
      <c r="N455" s="4">
        <f t="shared" si="183"/>
        <v>0.42779824106032632</v>
      </c>
      <c r="O455" s="4">
        <f t="shared" si="184"/>
        <v>0.30304736157878592</v>
      </c>
      <c r="P455" s="4">
        <f t="shared" si="196"/>
        <v>0</v>
      </c>
      <c r="Q455" s="4">
        <f t="shared" si="197"/>
        <v>0</v>
      </c>
      <c r="R455" s="5">
        <f t="shared" si="198"/>
        <v>0</v>
      </c>
      <c r="S455" s="5">
        <f t="shared" si="199"/>
        <v>-8.1164476229266178</v>
      </c>
      <c r="T455" s="5">
        <f t="shared" si="200"/>
        <v>4.9613572499277758</v>
      </c>
      <c r="U455" s="6">
        <f t="shared" si="201"/>
        <v>2171.2232792441732</v>
      </c>
      <c r="V455" s="5">
        <f t="shared" si="202"/>
        <v>0</v>
      </c>
      <c r="W455" s="5">
        <f t="shared" si="203"/>
        <v>4.0735299692631859</v>
      </c>
      <c r="X455" s="5">
        <f t="shared" si="204"/>
        <v>6.6640217526016352</v>
      </c>
      <c r="Y455" s="5">
        <f t="shared" si="205"/>
        <v>0</v>
      </c>
      <c r="Z455" s="5">
        <f t="shared" si="205"/>
        <v>-4.0429176536634319</v>
      </c>
      <c r="AA455" s="5">
        <f t="shared" si="185"/>
        <v>-20.548620997470589</v>
      </c>
      <c r="AB455">
        <f t="shared" si="206"/>
        <v>0</v>
      </c>
    </row>
    <row r="456" spans="1:28" x14ac:dyDescent="0.2">
      <c r="A456">
        <f t="shared" si="186"/>
        <v>4.239999999999954</v>
      </c>
      <c r="B456" s="5">
        <f t="shared" si="189"/>
        <v>0</v>
      </c>
      <c r="C456" s="5">
        <f t="shared" si="190"/>
        <v>348.4628416503956</v>
      </c>
      <c r="D456" s="5">
        <f t="shared" si="191"/>
        <v>62.084515001423938</v>
      </c>
      <c r="E456" s="2">
        <f t="shared" si="187"/>
        <v>348.4628416503956</v>
      </c>
      <c r="F456" s="2">
        <f t="shared" si="188"/>
        <v>0</v>
      </c>
      <c r="G456" s="3">
        <f t="shared" si="192"/>
        <v>0</v>
      </c>
      <c r="H456" s="3">
        <f t="shared" si="193"/>
        <v>59.080230975083403</v>
      </c>
      <c r="I456" s="3">
        <f t="shared" si="194"/>
        <v>-36.344290954456227</v>
      </c>
      <c r="J456" s="2">
        <f t="shared" si="180"/>
        <v>69.364120242754993</v>
      </c>
      <c r="K456" s="2">
        <f t="shared" si="195"/>
        <v>69.364120242754993</v>
      </c>
      <c r="L456" s="2">
        <f t="shared" si="181"/>
        <v>47.282972217283564</v>
      </c>
      <c r="M456" s="5">
        <f t="shared" si="182"/>
        <v>0.36908108856178451</v>
      </c>
      <c r="N456" s="4">
        <f t="shared" si="183"/>
        <v>0.42725099127620536</v>
      </c>
      <c r="O456" s="4">
        <f t="shared" si="184"/>
        <v>0.30290429769855876</v>
      </c>
      <c r="P456" s="4">
        <f t="shared" si="196"/>
        <v>0</v>
      </c>
      <c r="Q456" s="4">
        <f t="shared" si="197"/>
        <v>0</v>
      </c>
      <c r="R456" s="5">
        <f t="shared" si="198"/>
        <v>0</v>
      </c>
      <c r="S456" s="5">
        <f t="shared" si="199"/>
        <v>-8.1190948523936601</v>
      </c>
      <c r="T456" s="5">
        <f t="shared" si="200"/>
        <v>4.9946105614697363</v>
      </c>
      <c r="U456" s="6">
        <f t="shared" si="201"/>
        <v>2170.4996587612059</v>
      </c>
      <c r="V456" s="5">
        <f t="shared" si="202"/>
        <v>0</v>
      </c>
      <c r="W456" s="5">
        <f t="shared" si="203"/>
        <v>4.099069422102172</v>
      </c>
      <c r="X456" s="5">
        <f t="shared" si="204"/>
        <v>6.6633290093393516</v>
      </c>
      <c r="Y456" s="5">
        <f t="shared" si="205"/>
        <v>0</v>
      </c>
      <c r="Z456" s="5">
        <f t="shared" si="205"/>
        <v>-4.0200254302914882</v>
      </c>
      <c r="AA456" s="5">
        <f t="shared" si="185"/>
        <v>-20.516060429190912</v>
      </c>
      <c r="AB456">
        <f t="shared" si="206"/>
        <v>0</v>
      </c>
    </row>
    <row r="457" spans="1:28" x14ac:dyDescent="0.2">
      <c r="A457">
        <f t="shared" si="186"/>
        <v>4.2499999999999538</v>
      </c>
      <c r="B457" s="5">
        <f t="shared" si="189"/>
        <v>0</v>
      </c>
      <c r="C457" s="5">
        <f t="shared" si="190"/>
        <v>349.05344295887488</v>
      </c>
      <c r="D457" s="5">
        <f t="shared" si="191"/>
        <v>61.720046288857915</v>
      </c>
      <c r="E457" s="2">
        <f t="shared" si="187"/>
        <v>349.05344295887488</v>
      </c>
      <c r="F457" s="2">
        <f t="shared" si="188"/>
        <v>0</v>
      </c>
      <c r="G457" s="3">
        <f t="shared" si="192"/>
        <v>0</v>
      </c>
      <c r="H457" s="3">
        <f t="shared" si="193"/>
        <v>59.040030720780486</v>
      </c>
      <c r="I457" s="3">
        <f t="shared" si="194"/>
        <v>-36.549451558748139</v>
      </c>
      <c r="J457" s="2">
        <f t="shared" si="180"/>
        <v>69.437652874762264</v>
      </c>
      <c r="K457" s="2">
        <f t="shared" si="195"/>
        <v>69.437652874762264</v>
      </c>
      <c r="L457" s="2">
        <f t="shared" si="181"/>
        <v>47.333096710812718</v>
      </c>
      <c r="M457" s="5">
        <f t="shared" si="182"/>
        <v>0.36906547995046751</v>
      </c>
      <c r="N457" s="4">
        <f t="shared" si="183"/>
        <v>0.42670098045038923</v>
      </c>
      <c r="O457" s="4">
        <f t="shared" si="184"/>
        <v>0.30276027883424383</v>
      </c>
      <c r="P457" s="4">
        <f t="shared" si="196"/>
        <v>0</v>
      </c>
      <c r="Q457" s="4">
        <f t="shared" si="197"/>
        <v>0</v>
      </c>
      <c r="R457" s="5">
        <f t="shared" si="198"/>
        <v>0</v>
      </c>
      <c r="S457" s="5">
        <f t="shared" si="199"/>
        <v>-8.121828010147512</v>
      </c>
      <c r="T457" s="5">
        <f t="shared" si="200"/>
        <v>5.0279167507426061</v>
      </c>
      <c r="U457" s="6">
        <f t="shared" si="201"/>
        <v>2169.7762794448695</v>
      </c>
      <c r="V457" s="5">
        <f t="shared" si="202"/>
        <v>0</v>
      </c>
      <c r="W457" s="5">
        <f t="shared" si="203"/>
        <v>4.1246162540438593</v>
      </c>
      <c r="X457" s="5">
        <f t="shared" si="204"/>
        <v>6.6626846632365924</v>
      </c>
      <c r="Y457" s="5">
        <f t="shared" si="205"/>
        <v>0</v>
      </c>
      <c r="Z457" s="5">
        <f t="shared" si="205"/>
        <v>-3.9972117561036526</v>
      </c>
      <c r="AA457" s="5">
        <f t="shared" si="185"/>
        <v>-20.483398586020801</v>
      </c>
      <c r="AB457">
        <f t="shared" si="206"/>
        <v>0</v>
      </c>
    </row>
    <row r="458" spans="1:28" x14ac:dyDescent="0.2">
      <c r="A458">
        <f t="shared" si="186"/>
        <v>4.2599999999999536</v>
      </c>
      <c r="B458" s="5">
        <f t="shared" si="189"/>
        <v>0</v>
      </c>
      <c r="C458" s="5">
        <f t="shared" si="190"/>
        <v>349.64364340549486</v>
      </c>
      <c r="D458" s="5">
        <f t="shared" si="191"/>
        <v>61.353527603341135</v>
      </c>
      <c r="E458" s="2">
        <f t="shared" si="187"/>
        <v>349.64364340549486</v>
      </c>
      <c r="F458" s="2">
        <f t="shared" si="188"/>
        <v>0</v>
      </c>
      <c r="G458" s="3">
        <f t="shared" si="192"/>
        <v>0</v>
      </c>
      <c r="H458" s="3">
        <f t="shared" si="193"/>
        <v>59.000058603219451</v>
      </c>
      <c r="I458" s="3">
        <f t="shared" si="194"/>
        <v>-36.754285544608344</v>
      </c>
      <c r="J458" s="2">
        <f t="shared" si="180"/>
        <v>69.511757430509093</v>
      </c>
      <c r="K458" s="2">
        <f t="shared" si="195"/>
        <v>69.511757430509093</v>
      </c>
      <c r="L458" s="2">
        <f t="shared" si="181"/>
        <v>47.383611063741711</v>
      </c>
      <c r="M458" s="5">
        <f t="shared" si="182"/>
        <v>0.36904981431744682</v>
      </c>
      <c r="N458" s="4">
        <f t="shared" si="183"/>
        <v>0.42614827098222685</v>
      </c>
      <c r="O458" s="4">
        <f t="shared" si="184"/>
        <v>0.30261531726954349</v>
      </c>
      <c r="P458" s="4">
        <f t="shared" si="196"/>
        <v>0</v>
      </c>
      <c r="Q458" s="4">
        <f t="shared" si="197"/>
        <v>0</v>
      </c>
      <c r="R458" s="5">
        <f t="shared" si="198"/>
        <v>0</v>
      </c>
      <c r="S458" s="5">
        <f t="shared" si="199"/>
        <v>-8.1246462031575124</v>
      </c>
      <c r="T458" s="5">
        <f t="shared" si="200"/>
        <v>5.0612757608934764</v>
      </c>
      <c r="U458" s="6">
        <f t="shared" si="201"/>
        <v>2169.0531412147884</v>
      </c>
      <c r="V458" s="5">
        <f t="shared" si="202"/>
        <v>0</v>
      </c>
      <c r="W458" s="5">
        <f t="shared" si="203"/>
        <v>4.1501702771593081</v>
      </c>
      <c r="X458" s="5">
        <f t="shared" si="204"/>
        <v>6.6620881330574084</v>
      </c>
      <c r="Y458" s="5">
        <f t="shared" si="205"/>
        <v>0</v>
      </c>
      <c r="Z458" s="5">
        <f t="shared" si="205"/>
        <v>-3.9744759259982043</v>
      </c>
      <c r="AA458" s="5">
        <f t="shared" si="185"/>
        <v>-20.450636106049114</v>
      </c>
      <c r="AB458">
        <f t="shared" si="206"/>
        <v>0</v>
      </c>
    </row>
    <row r="459" spans="1:28" x14ac:dyDescent="0.2">
      <c r="A459">
        <f t="shared" si="186"/>
        <v>4.2699999999999534</v>
      </c>
      <c r="B459" s="5">
        <f t="shared" si="189"/>
        <v>0</v>
      </c>
      <c r="C459" s="5">
        <f t="shared" si="190"/>
        <v>350.23344526773076</v>
      </c>
      <c r="D459" s="5">
        <f t="shared" si="191"/>
        <v>60.984962216089748</v>
      </c>
      <c r="E459" s="2">
        <f t="shared" si="187"/>
        <v>350.23344526773076</v>
      </c>
      <c r="F459" s="2">
        <f t="shared" si="188"/>
        <v>0</v>
      </c>
      <c r="G459" s="3">
        <f t="shared" si="192"/>
        <v>0</v>
      </c>
      <c r="H459" s="3">
        <f t="shared" si="193"/>
        <v>58.960313843959469</v>
      </c>
      <c r="I459" s="3">
        <f t="shared" si="194"/>
        <v>-36.958791905668832</v>
      </c>
      <c r="J459" s="2">
        <f t="shared" si="180"/>
        <v>69.586427611314619</v>
      </c>
      <c r="K459" s="2">
        <f t="shared" si="195"/>
        <v>69.586427611314619</v>
      </c>
      <c r="L459" s="2">
        <f t="shared" si="181"/>
        <v>47.434510982491219</v>
      </c>
      <c r="M459" s="5">
        <f t="shared" si="182"/>
        <v>0.36903409185459429</v>
      </c>
      <c r="N459" s="4">
        <f t="shared" si="183"/>
        <v>0.42559292484097716</v>
      </c>
      <c r="O459" s="4">
        <f t="shared" si="184"/>
        <v>0.30246942524597747</v>
      </c>
      <c r="P459" s="4">
        <f t="shared" si="196"/>
        <v>0</v>
      </c>
      <c r="Q459" s="4">
        <f t="shared" si="197"/>
        <v>0</v>
      </c>
      <c r="R459" s="5">
        <f t="shared" si="198"/>
        <v>0</v>
      </c>
      <c r="S459" s="5">
        <f t="shared" si="199"/>
        <v>-8.1275485447924005</v>
      </c>
      <c r="T459" s="5">
        <f t="shared" si="200"/>
        <v>5.0946875243096841</v>
      </c>
      <c r="U459" s="6">
        <f t="shared" si="201"/>
        <v>2168.3302439906147</v>
      </c>
      <c r="V459" s="5">
        <f t="shared" si="202"/>
        <v>0</v>
      </c>
      <c r="W459" s="5">
        <f t="shared" si="203"/>
        <v>4.1757312977278458</v>
      </c>
      <c r="X459" s="5">
        <f t="shared" si="204"/>
        <v>6.6615388422454034</v>
      </c>
      <c r="Y459" s="5">
        <f t="shared" si="205"/>
        <v>0</v>
      </c>
      <c r="Z459" s="5">
        <f t="shared" si="205"/>
        <v>-3.9518172470645547</v>
      </c>
      <c r="AA459" s="5">
        <f t="shared" si="185"/>
        <v>-20.417773633444913</v>
      </c>
      <c r="AB459">
        <f t="shared" si="206"/>
        <v>0</v>
      </c>
    </row>
    <row r="460" spans="1:28" x14ac:dyDescent="0.2">
      <c r="A460">
        <f t="shared" si="186"/>
        <v>4.2799999999999532</v>
      </c>
      <c r="B460" s="5">
        <f t="shared" si="189"/>
        <v>0</v>
      </c>
      <c r="C460" s="5">
        <f t="shared" si="190"/>
        <v>350.82285081530802</v>
      </c>
      <c r="D460" s="5">
        <f t="shared" si="191"/>
        <v>60.614353408351384</v>
      </c>
      <c r="E460" s="2">
        <f t="shared" si="187"/>
        <v>350.82285081530802</v>
      </c>
      <c r="F460" s="2">
        <f t="shared" si="188"/>
        <v>0</v>
      </c>
      <c r="G460" s="3">
        <f t="shared" si="192"/>
        <v>0</v>
      </c>
      <c r="H460" s="3">
        <f t="shared" si="193"/>
        <v>58.920795671488825</v>
      </c>
      <c r="I460" s="3">
        <f t="shared" si="194"/>
        <v>-37.162969642003283</v>
      </c>
      <c r="J460" s="2">
        <f t="shared" si="180"/>
        <v>69.661657137723864</v>
      </c>
      <c r="K460" s="2">
        <f t="shared" si="195"/>
        <v>69.661657137723864</v>
      </c>
      <c r="L460" s="2">
        <f t="shared" si="181"/>
        <v>47.485792186587496</v>
      </c>
      <c r="M460" s="5">
        <f t="shared" si="182"/>
        <v>0.36901831275641411</v>
      </c>
      <c r="N460" s="4">
        <f t="shared" si="183"/>
        <v>0.42503500355839041</v>
      </c>
      <c r="O460" s="4">
        <f t="shared" si="184"/>
        <v>0.3023226149616382</v>
      </c>
      <c r="P460" s="4">
        <f t="shared" si="196"/>
        <v>0</v>
      </c>
      <c r="Q460" s="4">
        <f t="shared" si="197"/>
        <v>0</v>
      </c>
      <c r="R460" s="5">
        <f t="shared" si="198"/>
        <v>0</v>
      </c>
      <c r="S460" s="5">
        <f t="shared" si="199"/>
        <v>-8.1305341548147982</v>
      </c>
      <c r="T460" s="5">
        <f t="shared" si="200"/>
        <v>5.1281519627349974</v>
      </c>
      <c r="U460" s="6">
        <f t="shared" si="201"/>
        <v>2167.6075876920254</v>
      </c>
      <c r="V460" s="5">
        <f t="shared" si="202"/>
        <v>0</v>
      </c>
      <c r="W460" s="5">
        <f t="shared" si="203"/>
        <v>4.2012991163343143</v>
      </c>
      <c r="X460" s="5">
        <f t="shared" si="204"/>
        <v>6.6610362189289445</v>
      </c>
      <c r="Y460" s="5">
        <f t="shared" si="205"/>
        <v>0</v>
      </c>
      <c r="Z460" s="5">
        <f t="shared" si="205"/>
        <v>-3.9292350384804839</v>
      </c>
      <c r="AA460" s="5">
        <f t="shared" si="185"/>
        <v>-20.384811818336058</v>
      </c>
      <c r="AB460">
        <f t="shared" si="206"/>
        <v>0</v>
      </c>
    </row>
    <row r="461" spans="1:28" x14ac:dyDescent="0.2">
      <c r="A461">
        <f t="shared" si="186"/>
        <v>4.289999999999953</v>
      </c>
      <c r="B461" s="5">
        <f t="shared" si="189"/>
        <v>0</v>
      </c>
      <c r="C461" s="5">
        <f t="shared" si="190"/>
        <v>351.41186231027103</v>
      </c>
      <c r="D461" s="5">
        <f t="shared" si="191"/>
        <v>60.241704471340441</v>
      </c>
      <c r="E461" s="2">
        <f t="shared" si="187"/>
        <v>351.41186231027103</v>
      </c>
      <c r="F461" s="2">
        <f t="shared" si="188"/>
        <v>0</v>
      </c>
      <c r="G461" s="3">
        <f t="shared" si="192"/>
        <v>0</v>
      </c>
      <c r="H461" s="3">
        <f t="shared" si="193"/>
        <v>58.88150332110402</v>
      </c>
      <c r="I461" s="3">
        <f t="shared" si="194"/>
        <v>-37.366817760186642</v>
      </c>
      <c r="J461" s="2">
        <f t="shared" si="180"/>
        <v>69.73743974993765</v>
      </c>
      <c r="K461" s="2">
        <f t="shared" si="195"/>
        <v>69.73743974993765</v>
      </c>
      <c r="L461" s="2">
        <f t="shared" si="181"/>
        <v>47.537450408955451</v>
      </c>
      <c r="M461" s="5">
        <f t="shared" si="182"/>
        <v>0.36900247721999513</v>
      </c>
      <c r="N461" s="4">
        <f t="shared" si="183"/>
        <v>0.42447456822159085</v>
      </c>
      <c r="O461" s="4">
        <f t="shared" si="184"/>
        <v>0.30217489856997604</v>
      </c>
      <c r="P461" s="4">
        <f t="shared" si="196"/>
        <v>0</v>
      </c>
      <c r="Q461" s="4">
        <f t="shared" si="197"/>
        <v>0</v>
      </c>
      <c r="R461" s="5">
        <f t="shared" si="198"/>
        <v>0</v>
      </c>
      <c r="S461" s="5">
        <f t="shared" si="199"/>
        <v>-8.1336021593749308</v>
      </c>
      <c r="T461" s="5">
        <f t="shared" si="200"/>
        <v>5.1616689873862578</v>
      </c>
      <c r="U461" s="6">
        <f t="shared" si="201"/>
        <v>2166.8851722387258</v>
      </c>
      <c r="V461" s="5">
        <f t="shared" si="202"/>
        <v>0</v>
      </c>
      <c r="W461" s="5">
        <f t="shared" si="203"/>
        <v>4.2268735279664318</v>
      </c>
      <c r="X461" s="5">
        <f t="shared" si="204"/>
        <v>6.6605796959253549</v>
      </c>
      <c r="Y461" s="5">
        <f t="shared" si="205"/>
        <v>0</v>
      </c>
      <c r="Z461" s="5">
        <f t="shared" si="205"/>
        <v>-3.906728631408499</v>
      </c>
      <c r="AA461" s="5">
        <f t="shared" si="185"/>
        <v>-20.351751316688386</v>
      </c>
      <c r="AB461">
        <f t="shared" si="206"/>
        <v>0</v>
      </c>
    </row>
    <row r="462" spans="1:28" x14ac:dyDescent="0.2">
      <c r="A462">
        <f t="shared" si="186"/>
        <v>4.2999999999999527</v>
      </c>
      <c r="B462" s="5">
        <f t="shared" si="189"/>
        <v>0</v>
      </c>
      <c r="C462" s="5">
        <f t="shared" si="190"/>
        <v>352.00048200705055</v>
      </c>
      <c r="D462" s="5">
        <f t="shared" si="191"/>
        <v>59.867018706172743</v>
      </c>
      <c r="E462" s="2">
        <f t="shared" si="187"/>
        <v>352.00048200705055</v>
      </c>
      <c r="F462" s="2">
        <f t="shared" si="188"/>
        <v>0</v>
      </c>
      <c r="G462" s="3">
        <f t="shared" si="192"/>
        <v>0</v>
      </c>
      <c r="H462" s="3">
        <f t="shared" si="193"/>
        <v>58.842436034789934</v>
      </c>
      <c r="I462" s="3">
        <f t="shared" si="194"/>
        <v>-37.570335273353528</v>
      </c>
      <c r="J462" s="2">
        <f t="shared" si="180"/>
        <v>69.813769208233822</v>
      </c>
      <c r="K462" s="2">
        <f t="shared" si="195"/>
        <v>69.813769208233822</v>
      </c>
      <c r="L462" s="2">
        <f t="shared" si="181"/>
        <v>47.589481396205741</v>
      </c>
      <c r="M462" s="5">
        <f t="shared" si="182"/>
        <v>0.36898658544496299</v>
      </c>
      <c r="N462" s="4">
        <f t="shared" si="183"/>
        <v>0.42391167946625413</v>
      </c>
      <c r="O462" s="4">
        <f t="shared" si="184"/>
        <v>0.30202628817861338</v>
      </c>
      <c r="P462" s="4">
        <f t="shared" si="196"/>
        <v>0</v>
      </c>
      <c r="Q462" s="4">
        <f t="shared" si="197"/>
        <v>0</v>
      </c>
      <c r="R462" s="5">
        <f t="shared" si="198"/>
        <v>0</v>
      </c>
      <c r="S462" s="5">
        <f t="shared" si="199"/>
        <v>-8.1367516910035338</v>
      </c>
      <c r="T462" s="5">
        <f t="shared" si="200"/>
        <v>5.1952384990704159</v>
      </c>
      <c r="U462" s="6">
        <f t="shared" si="201"/>
        <v>2166.1629975504479</v>
      </c>
      <c r="V462" s="5">
        <f t="shared" si="202"/>
        <v>0</v>
      </c>
      <c r="W462" s="5">
        <f t="shared" si="203"/>
        <v>4.2524543221122348</v>
      </c>
      <c r="X462" s="5">
        <f t="shared" si="204"/>
        <v>6.6601687107441156</v>
      </c>
      <c r="Y462" s="5">
        <f t="shared" si="205"/>
        <v>0</v>
      </c>
      <c r="Z462" s="5">
        <f t="shared" si="205"/>
        <v>-3.884297368891299</v>
      </c>
      <c r="AA462" s="5">
        <f t="shared" si="185"/>
        <v>-20.31859279018547</v>
      </c>
      <c r="AB462">
        <f t="shared" si="206"/>
        <v>0</v>
      </c>
    </row>
    <row r="463" spans="1:28" x14ac:dyDescent="0.2">
      <c r="A463">
        <f t="shared" si="186"/>
        <v>4.3099999999999525</v>
      </c>
      <c r="B463" s="5">
        <f t="shared" si="189"/>
        <v>0</v>
      </c>
      <c r="C463" s="5">
        <f t="shared" si="190"/>
        <v>352.58871215253004</v>
      </c>
      <c r="D463" s="5">
        <f t="shared" si="191"/>
        <v>59.490299423799698</v>
      </c>
      <c r="E463" s="2">
        <f t="shared" si="187"/>
        <v>352.58871215253004</v>
      </c>
      <c r="F463" s="2">
        <f t="shared" si="188"/>
        <v>0</v>
      </c>
      <c r="G463" s="3">
        <f t="shared" si="192"/>
        <v>0</v>
      </c>
      <c r="H463" s="3">
        <f t="shared" si="193"/>
        <v>58.803593061101019</v>
      </c>
      <c r="I463" s="3">
        <f t="shared" si="194"/>
        <v>-37.773521201255384</v>
      </c>
      <c r="J463" s="2">
        <f t="shared" si="180"/>
        <v>69.890639293379323</v>
      </c>
      <c r="K463" s="2">
        <f t="shared" si="195"/>
        <v>69.890639293379323</v>
      </c>
      <c r="L463" s="2">
        <f t="shared" si="181"/>
        <v>47.641880908915688</v>
      </c>
      <c r="M463" s="5">
        <f t="shared" si="182"/>
        <v>0.36897063763343274</v>
      </c>
      <c r="N463" s="4">
        <f t="shared" si="183"/>
        <v>0.42334639747007996</v>
      </c>
      <c r="O463" s="4">
        <f t="shared" si="184"/>
        <v>0.30187679584818838</v>
      </c>
      <c r="P463" s="4">
        <f t="shared" si="196"/>
        <v>0</v>
      </c>
      <c r="Q463" s="4">
        <f t="shared" si="197"/>
        <v>0</v>
      </c>
      <c r="R463" s="5">
        <f t="shared" si="198"/>
        <v>0</v>
      </c>
      <c r="S463" s="5">
        <f t="shared" si="199"/>
        <v>-8.1399818886039945</v>
      </c>
      <c r="T463" s="5">
        <f t="shared" si="200"/>
        <v>5.2288603883019382</v>
      </c>
      <c r="U463" s="6">
        <f t="shared" si="201"/>
        <v>2165.4410635469494</v>
      </c>
      <c r="V463" s="5">
        <f t="shared" si="202"/>
        <v>0</v>
      </c>
      <c r="W463" s="5">
        <f t="shared" si="203"/>
        <v>4.2780412828575631</v>
      </c>
      <c r="X463" s="5">
        <f t="shared" si="204"/>
        <v>6.6598027055890698</v>
      </c>
      <c r="Y463" s="5">
        <f t="shared" si="205"/>
        <v>0</v>
      </c>
      <c r="Z463" s="5">
        <f t="shared" si="205"/>
        <v>-3.8619406057464314</v>
      </c>
      <c r="AA463" s="5">
        <f t="shared" si="185"/>
        <v>-20.285336906108991</v>
      </c>
      <c r="AB463">
        <f t="shared" si="206"/>
        <v>0</v>
      </c>
    </row>
    <row r="464" spans="1:28" x14ac:dyDescent="0.2">
      <c r="A464">
        <f t="shared" si="186"/>
        <v>4.3199999999999523</v>
      </c>
      <c r="B464" s="5">
        <f t="shared" si="189"/>
        <v>0</v>
      </c>
      <c r="C464" s="5">
        <f t="shared" si="190"/>
        <v>353.17655498611077</v>
      </c>
      <c r="D464" s="5">
        <f t="shared" si="191"/>
        <v>59.111549944941842</v>
      </c>
      <c r="E464" s="2">
        <f t="shared" si="187"/>
        <v>353.17655498611077</v>
      </c>
      <c r="F464" s="2">
        <f t="shared" si="188"/>
        <v>0</v>
      </c>
      <c r="G464" s="3">
        <f t="shared" si="192"/>
        <v>0</v>
      </c>
      <c r="H464" s="3">
        <f t="shared" si="193"/>
        <v>58.764973655043555</v>
      </c>
      <c r="I464" s="3">
        <f t="shared" si="194"/>
        <v>-37.976374570316473</v>
      </c>
      <c r="J464" s="2">
        <f t="shared" si="180"/>
        <v>69.968043807033382</v>
      </c>
      <c r="K464" s="2">
        <f t="shared" si="195"/>
        <v>69.968043807033382</v>
      </c>
      <c r="L464" s="2">
        <f t="shared" si="181"/>
        <v>47.69464472190414</v>
      </c>
      <c r="M464" s="5">
        <f t="shared" si="182"/>
        <v>0.36895463398996131</v>
      </c>
      <c r="N464" s="4">
        <f t="shared" si="183"/>
        <v>0.42277878194655383</v>
      </c>
      <c r="O464" s="4">
        <f t="shared" si="184"/>
        <v>0.30172643359122758</v>
      </c>
      <c r="P464" s="4">
        <f t="shared" si="196"/>
        <v>0</v>
      </c>
      <c r="Q464" s="4">
        <f t="shared" si="197"/>
        <v>0</v>
      </c>
      <c r="R464" s="5">
        <f t="shared" si="198"/>
        <v>0</v>
      </c>
      <c r="S464" s="5">
        <f t="shared" si="199"/>
        <v>-8.1432918974437154</v>
      </c>
      <c r="T464" s="5">
        <f t="shared" si="200"/>
        <v>5.2625345354205528</v>
      </c>
      <c r="U464" s="6">
        <f t="shared" si="201"/>
        <v>2164.719370148016</v>
      </c>
      <c r="V464" s="5">
        <f t="shared" si="202"/>
        <v>0</v>
      </c>
      <c r="W464" s="5">
        <f t="shared" si="203"/>
        <v>4.3036341889835548</v>
      </c>
      <c r="X464" s="5">
        <f t="shared" si="204"/>
        <v>6.6594811273596459</v>
      </c>
      <c r="Y464" s="5">
        <f t="shared" si="205"/>
        <v>0</v>
      </c>
      <c r="Z464" s="5">
        <f t="shared" si="205"/>
        <v>-3.8396577084601606</v>
      </c>
      <c r="AA464" s="5">
        <f t="shared" si="185"/>
        <v>-20.251984337219803</v>
      </c>
      <c r="AB464">
        <f t="shared" si="206"/>
        <v>0</v>
      </c>
    </row>
    <row r="465" spans="1:28" x14ac:dyDescent="0.2">
      <c r="A465">
        <f t="shared" si="186"/>
        <v>4.3299999999999521</v>
      </c>
      <c r="B465" s="5">
        <f t="shared" si="189"/>
        <v>0</v>
      </c>
      <c r="C465" s="5">
        <f t="shared" si="190"/>
        <v>353.76401273977575</v>
      </c>
      <c r="D465" s="5">
        <f t="shared" si="191"/>
        <v>58.730773600021813</v>
      </c>
      <c r="E465" s="2">
        <f t="shared" si="187"/>
        <v>353.76401273977575</v>
      </c>
      <c r="F465" s="2">
        <f t="shared" si="188"/>
        <v>0</v>
      </c>
      <c r="G465" s="3">
        <f t="shared" si="192"/>
        <v>0</v>
      </c>
      <c r="H465" s="3">
        <f t="shared" si="193"/>
        <v>58.72657707795895</v>
      </c>
      <c r="I465" s="3">
        <f t="shared" si="194"/>
        <v>-38.178894413688674</v>
      </c>
      <c r="J465" s="2">
        <f t="shared" si="180"/>
        <v>70.045976572141825</v>
      </c>
      <c r="K465" s="2">
        <f t="shared" si="195"/>
        <v>70.045976572141825</v>
      </c>
      <c r="L465" s="2">
        <f t="shared" si="181"/>
        <v>47.747768624500218</v>
      </c>
      <c r="M465" s="5">
        <f t="shared" si="182"/>
        <v>0.36893857472150082</v>
      </c>
      <c r="N465" s="4">
        <f t="shared" si="183"/>
        <v>0.42220889213899565</v>
      </c>
      <c r="O465" s="4">
        <f t="shared" si="184"/>
        <v>0.30157521337104726</v>
      </c>
      <c r="P465" s="4">
        <f t="shared" si="196"/>
        <v>0</v>
      </c>
      <c r="Q465" s="4">
        <f t="shared" si="197"/>
        <v>0</v>
      </c>
      <c r="R465" s="5">
        <f t="shared" si="198"/>
        <v>0</v>
      </c>
      <c r="S465" s="5">
        <f t="shared" si="199"/>
        <v>-8.1466808691447046</v>
      </c>
      <c r="T465" s="5">
        <f t="shared" si="200"/>
        <v>5.2962608107093017</v>
      </c>
      <c r="U465" s="6">
        <f t="shared" si="201"/>
        <v>2163.9979172734593</v>
      </c>
      <c r="V465" s="5">
        <f t="shared" si="202"/>
        <v>0</v>
      </c>
      <c r="W465" s="5">
        <f t="shared" si="203"/>
        <v>4.3292328140641336</v>
      </c>
      <c r="X465" s="5">
        <f t="shared" si="204"/>
        <v>6.6592034276511365</v>
      </c>
      <c r="Y465" s="5">
        <f t="shared" si="205"/>
        <v>0</v>
      </c>
      <c r="Z465" s="5">
        <f t="shared" si="205"/>
        <v>-3.8174480550805709</v>
      </c>
      <c r="AA465" s="5">
        <f t="shared" si="185"/>
        <v>-20.218535761639561</v>
      </c>
      <c r="AB465">
        <f t="shared" si="206"/>
        <v>0</v>
      </c>
    </row>
    <row r="466" spans="1:28" x14ac:dyDescent="0.2">
      <c r="A466">
        <f t="shared" si="186"/>
        <v>4.3399999999999519</v>
      </c>
      <c r="B466" s="5">
        <f t="shared" si="189"/>
        <v>0</v>
      </c>
      <c r="C466" s="5">
        <f t="shared" si="190"/>
        <v>354.35108763815259</v>
      </c>
      <c r="D466" s="5">
        <f t="shared" si="191"/>
        <v>58.347973729096843</v>
      </c>
      <c r="E466" s="2">
        <f t="shared" si="187"/>
        <v>354.35108763815259</v>
      </c>
      <c r="F466" s="2">
        <f t="shared" si="188"/>
        <v>0</v>
      </c>
      <c r="G466" s="3">
        <f t="shared" si="192"/>
        <v>0</v>
      </c>
      <c r="H466" s="3">
        <f t="shared" si="193"/>
        <v>58.688402597408142</v>
      </c>
      <c r="I466" s="3">
        <f t="shared" si="194"/>
        <v>-38.381079771305068</v>
      </c>
      <c r="J466" s="2">
        <f t="shared" si="180"/>
        <v>70.124431433322485</v>
      </c>
      <c r="K466" s="2">
        <f t="shared" si="195"/>
        <v>70.124431433322485</v>
      </c>
      <c r="L466" s="2">
        <f t="shared" si="181"/>
        <v>47.801248420806054</v>
      </c>
      <c r="M466" s="5">
        <f t="shared" si="182"/>
        <v>0.36892246003735163</v>
      </c>
      <c r="N466" s="4">
        <f t="shared" si="183"/>
        <v>0.42163678681489053</v>
      </c>
      <c r="O466" s="4">
        <f t="shared" si="184"/>
        <v>0.30142314710068391</v>
      </c>
      <c r="P466" s="4">
        <f t="shared" si="196"/>
        <v>0</v>
      </c>
      <c r="Q466" s="4">
        <f t="shared" si="197"/>
        <v>0</v>
      </c>
      <c r="R466" s="5">
        <f t="shared" si="198"/>
        <v>0</v>
      </c>
      <c r="S466" s="5">
        <f t="shared" si="199"/>
        <v>-8.1501479616734205</v>
      </c>
      <c r="T466" s="5">
        <f t="shared" si="200"/>
        <v>5.3300390745128521</v>
      </c>
      <c r="U466" s="6">
        <f t="shared" si="201"/>
        <v>2163.2767048431178</v>
      </c>
      <c r="V466" s="5">
        <f t="shared" si="202"/>
        <v>0</v>
      </c>
      <c r="W466" s="5">
        <f t="shared" si="203"/>
        <v>4.3548369265634301</v>
      </c>
      <c r="X466" s="5">
        <f t="shared" si="204"/>
        <v>6.6589690627540072</v>
      </c>
      <c r="Y466" s="5">
        <f t="shared" si="205"/>
        <v>0</v>
      </c>
      <c r="Z466" s="5">
        <f t="shared" si="205"/>
        <v>-3.7953110351099903</v>
      </c>
      <c r="AA466" s="5">
        <f t="shared" si="185"/>
        <v>-20.184991862733142</v>
      </c>
      <c r="AB466">
        <f t="shared" si="206"/>
        <v>0</v>
      </c>
    </row>
    <row r="467" spans="1:28" x14ac:dyDescent="0.2">
      <c r="A467">
        <f t="shared" si="186"/>
        <v>4.3499999999999517</v>
      </c>
      <c r="B467" s="5">
        <f t="shared" si="189"/>
        <v>0</v>
      </c>
      <c r="C467" s="5">
        <f t="shared" si="190"/>
        <v>354.93778189857494</v>
      </c>
      <c r="D467" s="5">
        <f t="shared" si="191"/>
        <v>57.963153681790651</v>
      </c>
      <c r="E467" s="2">
        <f t="shared" si="187"/>
        <v>354.93778189857494</v>
      </c>
      <c r="F467" s="2">
        <f t="shared" si="188"/>
        <v>0</v>
      </c>
      <c r="G467" s="3">
        <f t="shared" si="192"/>
        <v>0</v>
      </c>
      <c r="H467" s="3">
        <f t="shared" si="193"/>
        <v>58.650449487057045</v>
      </c>
      <c r="I467" s="3">
        <f t="shared" si="194"/>
        <v>-38.582929689932399</v>
      </c>
      <c r="J467" s="2">
        <f t="shared" si="180"/>
        <v>70.203402257241763</v>
      </c>
      <c r="K467" s="2">
        <f t="shared" si="195"/>
        <v>70.203402257241763</v>
      </c>
      <c r="L467" s="2">
        <f t="shared" si="181"/>
        <v>47.855079929953483</v>
      </c>
      <c r="M467" s="5">
        <f t="shared" si="182"/>
        <v>0.36890629014911613</v>
      </c>
      <c r="N467" s="4">
        <f t="shared" si="183"/>
        <v>0.42106252426049912</v>
      </c>
      <c r="O467" s="4">
        <f t="shared" si="184"/>
        <v>0.30127024664185287</v>
      </c>
      <c r="P467" s="4">
        <f t="shared" si="196"/>
        <v>0</v>
      </c>
      <c r="Q467" s="4">
        <f t="shared" si="197"/>
        <v>0</v>
      </c>
      <c r="R467" s="5">
        <f t="shared" si="198"/>
        <v>0</v>
      </c>
      <c r="S467" s="5">
        <f t="shared" si="199"/>
        <v>-8.1536923393298544</v>
      </c>
      <c r="T467" s="5">
        <f t="shared" si="200"/>
        <v>5.3638691773560669</v>
      </c>
      <c r="U467" s="6">
        <f t="shared" si="201"/>
        <v>2162.5557327768565</v>
      </c>
      <c r="V467" s="5">
        <f t="shared" si="202"/>
        <v>0</v>
      </c>
      <c r="W467" s="5">
        <f t="shared" si="203"/>
        <v>4.3804462899331416</v>
      </c>
      <c r="X467" s="5">
        <f t="shared" si="204"/>
        <v>6.6587774936522788</v>
      </c>
      <c r="Y467" s="5">
        <f t="shared" si="205"/>
        <v>0</v>
      </c>
      <c r="Z467" s="5">
        <f t="shared" si="205"/>
        <v>-3.7732460493967128</v>
      </c>
      <c r="AA467" s="5">
        <f t="shared" si="185"/>
        <v>-20.151353328991654</v>
      </c>
      <c r="AB467">
        <f t="shared" si="206"/>
        <v>0</v>
      </c>
    </row>
    <row r="468" spans="1:28" x14ac:dyDescent="0.2">
      <c r="A468">
        <f t="shared" si="186"/>
        <v>4.3599999999999515</v>
      </c>
      <c r="B468" s="5">
        <f t="shared" si="189"/>
        <v>0</v>
      </c>
      <c r="C468" s="5">
        <f t="shared" si="190"/>
        <v>355.524097731143</v>
      </c>
      <c r="D468" s="5">
        <f t="shared" si="191"/>
        <v>57.576316817224878</v>
      </c>
      <c r="E468" s="2">
        <f t="shared" si="187"/>
        <v>355.524097731143</v>
      </c>
      <c r="F468" s="2">
        <f t="shared" si="188"/>
        <v>0</v>
      </c>
      <c r="G468" s="3">
        <f t="shared" si="192"/>
        <v>0</v>
      </c>
      <c r="H468" s="3">
        <f t="shared" si="193"/>
        <v>58.612717026563075</v>
      </c>
      <c r="I468" s="3">
        <f t="shared" si="194"/>
        <v>-38.784443223222318</v>
      </c>
      <c r="J468" s="2">
        <f t="shared" si="180"/>
        <v>70.282882932982432</v>
      </c>
      <c r="K468" s="2">
        <f t="shared" si="195"/>
        <v>70.282882932982432</v>
      </c>
      <c r="L468" s="2">
        <f t="shared" si="181"/>
        <v>47.909258986354757</v>
      </c>
      <c r="M468" s="5">
        <f t="shared" si="182"/>
        <v>0.36889006527065232</v>
      </c>
      <c r="N468" s="4">
        <f t="shared" si="183"/>
        <v>0.42048616227574259</v>
      </c>
      <c r="O468" s="4">
        <f t="shared" si="184"/>
        <v>0.30111652380393555</v>
      </c>
      <c r="P468" s="4">
        <f t="shared" si="196"/>
        <v>0</v>
      </c>
      <c r="Q468" s="4">
        <f t="shared" si="197"/>
        <v>0</v>
      </c>
      <c r="R468" s="5">
        <f t="shared" si="198"/>
        <v>0</v>
      </c>
      <c r="S468" s="5">
        <f t="shared" si="199"/>
        <v>-8.1573131727358934</v>
      </c>
      <c r="T468" s="5">
        <f t="shared" si="200"/>
        <v>5.397750960062778</v>
      </c>
      <c r="U468" s="6">
        <f t="shared" si="201"/>
        <v>2161.8350009945684</v>
      </c>
      <c r="V468" s="5">
        <f t="shared" si="202"/>
        <v>0</v>
      </c>
      <c r="W468" s="5">
        <f t="shared" si="203"/>
        <v>4.4060606627097663</v>
      </c>
      <c r="X468" s="5">
        <f t="shared" si="204"/>
        <v>6.6586281860209811</v>
      </c>
      <c r="Y468" s="5">
        <f t="shared" si="205"/>
        <v>0</v>
      </c>
      <c r="Z468" s="5">
        <f t="shared" si="205"/>
        <v>-3.7512525100261271</v>
      </c>
      <c r="AA468" s="5">
        <f t="shared" si="185"/>
        <v>-20.11762085391624</v>
      </c>
      <c r="AB468">
        <f t="shared" si="206"/>
        <v>0</v>
      </c>
    </row>
    <row r="469" spans="1:28" x14ac:dyDescent="0.2">
      <c r="A469">
        <f t="shared" si="186"/>
        <v>4.3699999999999513</v>
      </c>
      <c r="B469" s="5">
        <f t="shared" si="189"/>
        <v>0</v>
      </c>
      <c r="C469" s="5">
        <f t="shared" si="190"/>
        <v>356.11003733878312</v>
      </c>
      <c r="D469" s="5">
        <f t="shared" si="191"/>
        <v>57.187466503949963</v>
      </c>
      <c r="E469" s="2">
        <f t="shared" si="187"/>
        <v>356.11003733878312</v>
      </c>
      <c r="F469" s="2">
        <f t="shared" si="188"/>
        <v>0</v>
      </c>
      <c r="G469" s="3">
        <f t="shared" si="192"/>
        <v>0</v>
      </c>
      <c r="H469" s="3">
        <f t="shared" si="193"/>
        <v>58.575204501462814</v>
      </c>
      <c r="I469" s="3">
        <f t="shared" si="194"/>
        <v>-38.985619431761478</v>
      </c>
      <c r="J469" s="2">
        <f t="shared" si="180"/>
        <v>70.362867372402675</v>
      </c>
      <c r="K469" s="2">
        <f t="shared" si="195"/>
        <v>70.362867372402675</v>
      </c>
      <c r="L469" s="2">
        <f t="shared" si="181"/>
        <v>47.96378143994729</v>
      </c>
      <c r="M469" s="5">
        <f t="shared" si="182"/>
        <v>0.36887378561802797</v>
      </c>
      <c r="N469" s="4">
        <f t="shared" si="183"/>
        <v>0.41990775816935888</v>
      </c>
      <c r="O469" s="4">
        <f t="shared" si="184"/>
        <v>0.30096199034299498</v>
      </c>
      <c r="P469" s="4">
        <f t="shared" si="196"/>
        <v>0</v>
      </c>
      <c r="Q469" s="4">
        <f t="shared" si="197"/>
        <v>0</v>
      </c>
      <c r="R469" s="5">
        <f t="shared" si="198"/>
        <v>0</v>
      </c>
      <c r="S469" s="5">
        <f t="shared" si="199"/>
        <v>-8.1610096388229216</v>
      </c>
      <c r="T469" s="5">
        <f t="shared" si="200"/>
        <v>5.4316842538747272</v>
      </c>
      <c r="U469" s="6">
        <f t="shared" si="201"/>
        <v>2161.1145094161711</v>
      </c>
      <c r="V469" s="5">
        <f t="shared" si="202"/>
        <v>0</v>
      </c>
      <c r="W469" s="5">
        <f t="shared" si="203"/>
        <v>4.4316797986117162</v>
      </c>
      <c r="X469" s="5">
        <f t="shared" si="204"/>
        <v>6.6585206102227117</v>
      </c>
      <c r="Y469" s="5">
        <f t="shared" si="205"/>
        <v>0</v>
      </c>
      <c r="Z469" s="5">
        <f t="shared" si="205"/>
        <v>-3.7293298402112054</v>
      </c>
      <c r="AA469" s="5">
        <f t="shared" si="185"/>
        <v>-20.083795135902562</v>
      </c>
      <c r="AB469">
        <f t="shared" si="206"/>
        <v>0</v>
      </c>
    </row>
    <row r="470" spans="1:28" x14ac:dyDescent="0.2">
      <c r="A470">
        <f t="shared" si="186"/>
        <v>4.379999999999951</v>
      </c>
      <c r="B470" s="5">
        <f t="shared" si="189"/>
        <v>0</v>
      </c>
      <c r="C470" s="5">
        <f t="shared" si="190"/>
        <v>356.69560291730573</v>
      </c>
      <c r="D470" s="5">
        <f t="shared" si="191"/>
        <v>56.796606119875555</v>
      </c>
      <c r="E470" s="2">
        <f t="shared" si="187"/>
        <v>356.69560291730573</v>
      </c>
      <c r="F470" s="2">
        <f t="shared" si="188"/>
        <v>0</v>
      </c>
      <c r="G470" s="3">
        <f t="shared" si="192"/>
        <v>0</v>
      </c>
      <c r="H470" s="3">
        <f t="shared" si="193"/>
        <v>58.537911203060702</v>
      </c>
      <c r="I470" s="3">
        <f t="shared" si="194"/>
        <v>-39.186457383120505</v>
      </c>
      <c r="J470" s="2">
        <f t="shared" si="180"/>
        <v>70.443349510486357</v>
      </c>
      <c r="K470" s="2">
        <f t="shared" si="195"/>
        <v>70.443349510486357</v>
      </c>
      <c r="L470" s="2">
        <f t="shared" si="181"/>
        <v>48.018643156432418</v>
      </c>
      <c r="M470" s="5">
        <f t="shared" si="182"/>
        <v>0.36885745140947518</v>
      </c>
      <c r="N470" s="4">
        <f t="shared" si="183"/>
        <v>0.41932736875432614</v>
      </c>
      <c r="O470" s="4">
        <f t="shared" si="184"/>
        <v>0.30080665796081912</v>
      </c>
      <c r="P470" s="4">
        <f t="shared" si="196"/>
        <v>0</v>
      </c>
      <c r="Q470" s="4">
        <f t="shared" si="197"/>
        <v>0</v>
      </c>
      <c r="R470" s="5">
        <f t="shared" si="198"/>
        <v>0</v>
      </c>
      <c r="S470" s="5">
        <f t="shared" si="199"/>
        <v>-8.1647809208187248</v>
      </c>
      <c r="T470" s="5">
        <f t="shared" si="200"/>
        <v>5.465668880570675</v>
      </c>
      <c r="U470" s="6">
        <f t="shared" si="201"/>
        <v>2160.39425796161</v>
      </c>
      <c r="V470" s="5">
        <f t="shared" si="202"/>
        <v>0</v>
      </c>
      <c r="W470" s="5">
        <f t="shared" si="203"/>
        <v>4.4573034466362493</v>
      </c>
      <c r="X470" s="5">
        <f t="shared" si="204"/>
        <v>6.6584542413032857</v>
      </c>
      <c r="Y470" s="5">
        <f t="shared" si="205"/>
        <v>0</v>
      </c>
      <c r="Z470" s="5">
        <f t="shared" si="205"/>
        <v>-3.7074774741824754</v>
      </c>
      <c r="AA470" s="5">
        <f t="shared" si="185"/>
        <v>-20.049876878126039</v>
      </c>
      <c r="AB470">
        <f t="shared" si="206"/>
        <v>0</v>
      </c>
    </row>
    <row r="471" spans="1:28" x14ac:dyDescent="0.2">
      <c r="A471">
        <f t="shared" si="186"/>
        <v>4.3899999999999508</v>
      </c>
      <c r="B471" s="5">
        <f t="shared" si="189"/>
        <v>0</v>
      </c>
      <c r="C471" s="5">
        <f t="shared" si="190"/>
        <v>357.28079665546261</v>
      </c>
      <c r="D471" s="5">
        <f t="shared" si="191"/>
        <v>56.403739052200443</v>
      </c>
      <c r="E471" s="2">
        <f t="shared" si="187"/>
        <v>357.28079665546261</v>
      </c>
      <c r="F471" s="2">
        <f t="shared" si="188"/>
        <v>0</v>
      </c>
      <c r="G471" s="3">
        <f t="shared" si="192"/>
        <v>0</v>
      </c>
      <c r="H471" s="3">
        <f t="shared" si="193"/>
        <v>58.500836428318877</v>
      </c>
      <c r="I471" s="3">
        <f t="shared" si="194"/>
        <v>-39.386956151901764</v>
      </c>
      <c r="J471" s="2">
        <f t="shared" si="180"/>
        <v>70.524323305684774</v>
      </c>
      <c r="K471" s="2">
        <f t="shared" si="195"/>
        <v>70.524323305684774</v>
      </c>
      <c r="L471" s="2">
        <f t="shared" si="181"/>
        <v>48.073840017508367</v>
      </c>
      <c r="M471" s="5">
        <f t="shared" si="182"/>
        <v>0.36884106286534485</v>
      </c>
      <c r="N471" s="4">
        <f t="shared" si="183"/>
        <v>0.41874505034354892</v>
      </c>
      <c r="O471" s="4">
        <f t="shared" si="184"/>
        <v>0.30065053830399174</v>
      </c>
      <c r="P471" s="4">
        <f t="shared" si="196"/>
        <v>0</v>
      </c>
      <c r="Q471" s="4">
        <f t="shared" si="197"/>
        <v>0</v>
      </c>
      <c r="R471" s="5">
        <f t="shared" si="198"/>
        <v>0</v>
      </c>
      <c r="S471" s="5">
        <f t="shared" si="199"/>
        <v>-8.1686262082336825</v>
      </c>
      <c r="T471" s="5">
        <f t="shared" si="200"/>
        <v>5.4997046525856197</v>
      </c>
      <c r="U471" s="6">
        <f t="shared" si="201"/>
        <v>2159.6742465508582</v>
      </c>
      <c r="V471" s="5">
        <f t="shared" si="202"/>
        <v>0</v>
      </c>
      <c r="W471" s="5">
        <f t="shared" si="203"/>
        <v>4.4829313511562141</v>
      </c>
      <c r="X471" s="5">
        <f t="shared" si="204"/>
        <v>6.658428558986512</v>
      </c>
      <c r="Y471" s="5">
        <f t="shared" si="205"/>
        <v>0</v>
      </c>
      <c r="Z471" s="5">
        <f t="shared" si="205"/>
        <v>-3.6856948570774684</v>
      </c>
      <c r="AA471" s="5">
        <f t="shared" si="185"/>
        <v>-20.015866788427868</v>
      </c>
      <c r="AB471">
        <f t="shared" si="206"/>
        <v>0</v>
      </c>
    </row>
    <row r="472" spans="1:28" x14ac:dyDescent="0.2">
      <c r="A472">
        <f t="shared" si="186"/>
        <v>4.3999999999999506</v>
      </c>
      <c r="B472" s="5">
        <f t="shared" si="189"/>
        <v>0</v>
      </c>
      <c r="C472" s="5">
        <f t="shared" si="190"/>
        <v>357.86562073500295</v>
      </c>
      <c r="D472" s="5">
        <f t="shared" si="191"/>
        <v>56.008868697342002</v>
      </c>
      <c r="E472" s="2">
        <f t="shared" si="187"/>
        <v>357.86562073500295</v>
      </c>
      <c r="F472" s="2">
        <f t="shared" si="188"/>
        <v>0</v>
      </c>
      <c r="G472" s="3">
        <f t="shared" si="192"/>
        <v>0</v>
      </c>
      <c r="H472" s="3">
        <f t="shared" si="193"/>
        <v>58.463979479748104</v>
      </c>
      <c r="I472" s="3">
        <f t="shared" si="194"/>
        <v>-39.587114819786045</v>
      </c>
      <c r="J472" s="2">
        <f t="shared" si="180"/>
        <v>70.605782740249623</v>
      </c>
      <c r="K472" s="2">
        <f t="shared" si="195"/>
        <v>70.605782740249623</v>
      </c>
      <c r="L472" s="2">
        <f t="shared" si="181"/>
        <v>48.12936792109722</v>
      </c>
      <c r="M472" s="5">
        <f t="shared" si="182"/>
        <v>0.36882462020806189</v>
      </c>
      <c r="N472" s="4">
        <f t="shared" si="183"/>
        <v>0.41816085874580355</v>
      </c>
      <c r="O472" s="4">
        <f t="shared" si="184"/>
        <v>0.30049364296299175</v>
      </c>
      <c r="P472" s="4">
        <f t="shared" si="196"/>
        <v>0</v>
      </c>
      <c r="Q472" s="4">
        <f t="shared" si="197"/>
        <v>0</v>
      </c>
      <c r="R472" s="5">
        <f t="shared" si="198"/>
        <v>0</v>
      </c>
      <c r="S472" s="5">
        <f t="shared" si="199"/>
        <v>-8.1725446968462307</v>
      </c>
      <c r="T472" s="5">
        <f t="shared" si="200"/>
        <v>5.5337913731301001</v>
      </c>
      <c r="U472" s="6">
        <f t="shared" si="201"/>
        <v>2158.9544751039143</v>
      </c>
      <c r="V472" s="5">
        <f t="shared" si="202"/>
        <v>0</v>
      </c>
      <c r="W472" s="5">
        <f t="shared" si="203"/>
        <v>4.5085632520165824</v>
      </c>
      <c r="X472" s="5">
        <f t="shared" si="204"/>
        <v>6.6584430476681167</v>
      </c>
      <c r="Y472" s="5">
        <f t="shared" si="205"/>
        <v>0</v>
      </c>
      <c r="Z472" s="5">
        <f t="shared" si="205"/>
        <v>-3.6639814448296484</v>
      </c>
      <c r="AA472" s="5">
        <f t="shared" si="185"/>
        <v>-19.981765579201785</v>
      </c>
      <c r="AB472">
        <f t="shared" si="206"/>
        <v>0</v>
      </c>
    </row>
    <row r="473" spans="1:28" x14ac:dyDescent="0.2">
      <c r="A473">
        <f t="shared" si="186"/>
        <v>4.4099999999999504</v>
      </c>
      <c r="B473" s="5">
        <f t="shared" si="189"/>
        <v>0</v>
      </c>
      <c r="C473" s="5">
        <f t="shared" si="190"/>
        <v>358.45007733072816</v>
      </c>
      <c r="D473" s="5">
        <f t="shared" si="191"/>
        <v>55.611998460865181</v>
      </c>
      <c r="E473" s="2">
        <f t="shared" si="187"/>
        <v>358.45007733072816</v>
      </c>
      <c r="F473" s="2">
        <f t="shared" si="188"/>
        <v>0</v>
      </c>
      <c r="G473" s="3">
        <f t="shared" si="192"/>
        <v>0</v>
      </c>
      <c r="H473" s="3">
        <f t="shared" si="193"/>
        <v>58.427339665299804</v>
      </c>
      <c r="I473" s="3">
        <f t="shared" si="194"/>
        <v>-39.786932475578062</v>
      </c>
      <c r="J473" s="2">
        <f t="shared" si="180"/>
        <v>70.687721820557513</v>
      </c>
      <c r="K473" s="2">
        <f t="shared" si="195"/>
        <v>70.687721820557513</v>
      </c>
      <c r="L473" s="2">
        <f t="shared" si="181"/>
        <v>48.185222781566125</v>
      </c>
      <c r="M473" s="5">
        <f t="shared" si="182"/>
        <v>0.3688081236620806</v>
      </c>
      <c r="N473" s="4">
        <f t="shared" si="183"/>
        <v>0.41757484926193833</v>
      </c>
      <c r="O473" s="4">
        <f t="shared" si="184"/>
        <v>0.30033598347131851</v>
      </c>
      <c r="P473" s="4">
        <f t="shared" si="196"/>
        <v>0</v>
      </c>
      <c r="Q473" s="4">
        <f t="shared" si="197"/>
        <v>0</v>
      </c>
      <c r="R473" s="5">
        <f t="shared" si="198"/>
        <v>0</v>
      </c>
      <c r="S473" s="5">
        <f t="shared" si="199"/>
        <v>-8.1765355886876687</v>
      </c>
      <c r="T473" s="5">
        <f t="shared" si="200"/>
        <v>5.5679288363095774</v>
      </c>
      <c r="U473" s="6">
        <f t="shared" si="201"/>
        <v>2158.2349435408023</v>
      </c>
      <c r="V473" s="5">
        <f t="shared" si="202"/>
        <v>0</v>
      </c>
      <c r="W473" s="5">
        <f t="shared" si="203"/>
        <v>4.5341988846307109</v>
      </c>
      <c r="X473" s="5">
        <f t="shared" si="204"/>
        <v>6.6584971964087822</v>
      </c>
      <c r="Y473" s="5">
        <f t="shared" si="205"/>
        <v>0</v>
      </c>
      <c r="Z473" s="5">
        <f t="shared" si="205"/>
        <v>-3.6423367040569579</v>
      </c>
      <c r="AA473" s="5">
        <f t="shared" si="185"/>
        <v>-19.947573967281642</v>
      </c>
      <c r="AB473">
        <f t="shared" si="206"/>
        <v>0</v>
      </c>
    </row>
    <row r="474" spans="1:28" x14ac:dyDescent="0.2">
      <c r="A474">
        <f t="shared" si="186"/>
        <v>4.4199999999999502</v>
      </c>
      <c r="B474" s="5">
        <f t="shared" si="189"/>
        <v>0</v>
      </c>
      <c r="C474" s="5">
        <f t="shared" si="190"/>
        <v>359.03416861054592</v>
      </c>
      <c r="D474" s="5">
        <f t="shared" si="191"/>
        <v>55.213131757411034</v>
      </c>
      <c r="E474" s="2">
        <f t="shared" si="187"/>
        <v>359.03416861054592</v>
      </c>
      <c r="F474" s="2">
        <f t="shared" si="188"/>
        <v>0</v>
      </c>
      <c r="G474" s="3">
        <f t="shared" si="192"/>
        <v>0</v>
      </c>
      <c r="H474" s="3">
        <f t="shared" si="193"/>
        <v>58.390916298259235</v>
      </c>
      <c r="I474" s="3">
        <f t="shared" si="194"/>
        <v>-39.986408215250876</v>
      </c>
      <c r="J474" s="2">
        <f t="shared" si="180"/>
        <v>70.770134577426091</v>
      </c>
      <c r="K474" s="2">
        <f t="shared" si="195"/>
        <v>70.770134577426091</v>
      </c>
      <c r="L474" s="2">
        <f t="shared" si="181"/>
        <v>48.241400529942801</v>
      </c>
      <c r="M474" s="5">
        <f t="shared" si="182"/>
        <v>0.36879157345383995</v>
      </c>
      <c r="N474" s="4">
        <f t="shared" si="183"/>
        <v>0.41698707668132257</v>
      </c>
      <c r="O474" s="4">
        <f t="shared" si="184"/>
        <v>0.30017757130464529</v>
      </c>
      <c r="P474" s="4">
        <f t="shared" si="196"/>
        <v>0</v>
      </c>
      <c r="Q474" s="4">
        <f t="shared" si="197"/>
        <v>0</v>
      </c>
      <c r="R474" s="5">
        <f t="shared" si="198"/>
        <v>0</v>
      </c>
      <c r="S474" s="5">
        <f t="shared" si="199"/>
        <v>-8.1805980920262638</v>
      </c>
      <c r="T474" s="5">
        <f t="shared" si="200"/>
        <v>5.6021168272438402</v>
      </c>
      <c r="U474" s="6">
        <f t="shared" si="201"/>
        <v>2157.5156517815753</v>
      </c>
      <c r="V474" s="5">
        <f t="shared" si="202"/>
        <v>0</v>
      </c>
      <c r="W474" s="5">
        <f t="shared" si="203"/>
        <v>4.5598379800763613</v>
      </c>
      <c r="X474" s="5">
        <f t="shared" si="204"/>
        <v>6.6585904989264062</v>
      </c>
      <c r="Y474" s="5">
        <f t="shared" si="205"/>
        <v>0</v>
      </c>
      <c r="Z474" s="5">
        <f t="shared" si="205"/>
        <v>-3.6207601119499024</v>
      </c>
      <c r="AA474" s="5">
        <f t="shared" si="185"/>
        <v>-19.913292673829751</v>
      </c>
      <c r="AB474">
        <f t="shared" si="206"/>
        <v>0</v>
      </c>
    </row>
    <row r="475" spans="1:28" x14ac:dyDescent="0.2">
      <c r="A475">
        <f t="shared" ref="A475:A538" si="207">A474+dt</f>
        <v>4.42999999999995</v>
      </c>
      <c r="B475" s="5">
        <f t="shared" si="189"/>
        <v>0</v>
      </c>
      <c r="C475" s="5">
        <f t="shared" si="190"/>
        <v>359.61789673552289</v>
      </c>
      <c r="D475" s="5">
        <f t="shared" si="191"/>
        <v>54.812272010624831</v>
      </c>
      <c r="E475" s="2">
        <f t="shared" si="187"/>
        <v>359.61789673552289</v>
      </c>
      <c r="F475" s="2">
        <f t="shared" si="188"/>
        <v>0</v>
      </c>
      <c r="G475" s="3">
        <f t="shared" si="192"/>
        <v>0</v>
      </c>
      <c r="H475" s="3">
        <f t="shared" si="193"/>
        <v>58.354708697139735</v>
      </c>
      <c r="I475" s="3">
        <f t="shared" si="194"/>
        <v>-40.185541141989177</v>
      </c>
      <c r="J475" s="2">
        <f t="shared" si="180"/>
        <v>70.85301506642142</v>
      </c>
      <c r="K475" s="2">
        <f t="shared" si="195"/>
        <v>70.85301506642142</v>
      </c>
      <c r="L475" s="2">
        <f t="shared" si="181"/>
        <v>48.297897114125028</v>
      </c>
      <c r="M475" s="5">
        <f t="shared" si="182"/>
        <v>0.36877496981172009</v>
      </c>
      <c r="N475" s="4">
        <f t="shared" si="183"/>
        <v>0.41639759527854481</v>
      </c>
      <c r="O475" s="4">
        <f t="shared" si="184"/>
        <v>0.30001841787999917</v>
      </c>
      <c r="P475" s="4">
        <f t="shared" si="196"/>
        <v>0</v>
      </c>
      <c r="Q475" s="4">
        <f t="shared" si="197"/>
        <v>0</v>
      </c>
      <c r="R475" s="5">
        <f t="shared" si="198"/>
        <v>0</v>
      </c>
      <c r="S475" s="5">
        <f t="shared" si="199"/>
        <v>-8.1847314213506781</v>
      </c>
      <c r="T475" s="5">
        <f t="shared" si="200"/>
        <v>5.6363551221864068</v>
      </c>
      <c r="U475" s="6">
        <f t="shared" si="201"/>
        <v>2156.7965997463116</v>
      </c>
      <c r="V475" s="5">
        <f t="shared" si="202"/>
        <v>0</v>
      </c>
      <c r="W475" s="5">
        <f t="shared" si="203"/>
        <v>4.5854802651913946</v>
      </c>
      <c r="X475" s="5">
        <f t="shared" si="204"/>
        <v>6.6587224535874832</v>
      </c>
      <c r="Y475" s="5">
        <f t="shared" si="205"/>
        <v>0</v>
      </c>
      <c r="Z475" s="5">
        <f t="shared" si="205"/>
        <v>-3.5992511561592835</v>
      </c>
      <c r="AA475" s="5">
        <f t="shared" si="185"/>
        <v>-19.878922424226111</v>
      </c>
      <c r="AB475">
        <f t="shared" si="206"/>
        <v>0</v>
      </c>
    </row>
    <row r="476" spans="1:28" x14ac:dyDescent="0.2">
      <c r="A476">
        <f t="shared" si="207"/>
        <v>4.4399999999999498</v>
      </c>
      <c r="B476" s="5">
        <f t="shared" si="189"/>
        <v>0</v>
      </c>
      <c r="C476" s="5">
        <f t="shared" si="190"/>
        <v>360.20126385993649</v>
      </c>
      <c r="D476" s="5">
        <f t="shared" si="191"/>
        <v>54.409422653083723</v>
      </c>
      <c r="E476" s="2">
        <f t="shared" si="187"/>
        <v>360.20126385993649</v>
      </c>
      <c r="F476" s="2">
        <f t="shared" si="188"/>
        <v>0</v>
      </c>
      <c r="G476" s="3">
        <f t="shared" si="192"/>
        <v>0</v>
      </c>
      <c r="H476" s="3">
        <f t="shared" si="193"/>
        <v>58.31871618557814</v>
      </c>
      <c r="I476" s="3">
        <f t="shared" si="194"/>
        <v>-40.384330366231438</v>
      </c>
      <c r="J476" s="2">
        <f t="shared" si="180"/>
        <v>70.936357368157388</v>
      </c>
      <c r="K476" s="2">
        <f t="shared" si="195"/>
        <v>70.936357368157388</v>
      </c>
      <c r="L476" s="2">
        <f t="shared" si="181"/>
        <v>48.354708499084786</v>
      </c>
      <c r="M476" s="5">
        <f t="shared" si="182"/>
        <v>0.36875831296599815</v>
      </c>
      <c r="N476" s="4">
        <f t="shared" si="183"/>
        <v>0.41580645881034872</v>
      </c>
      <c r="O476" s="4">
        <f t="shared" si="184"/>
        <v>0.29985853455496742</v>
      </c>
      <c r="P476" s="4">
        <f t="shared" si="196"/>
        <v>0</v>
      </c>
      <c r="Q476" s="4">
        <f t="shared" si="197"/>
        <v>0</v>
      </c>
      <c r="R476" s="5">
        <f t="shared" si="198"/>
        <v>0</v>
      </c>
      <c r="S476" s="5">
        <f t="shared" si="199"/>
        <v>-8.1889347973527613</v>
      </c>
      <c r="T476" s="5">
        <f t="shared" si="200"/>
        <v>5.6706434886439361</v>
      </c>
      <c r="U476" s="6">
        <f t="shared" si="201"/>
        <v>2156.0777873551174</v>
      </c>
      <c r="V476" s="5">
        <f t="shared" si="202"/>
        <v>0</v>
      </c>
      <c r="W476" s="5">
        <f t="shared" si="203"/>
        <v>4.6111254626691638</v>
      </c>
      <c r="X476" s="5">
        <f t="shared" si="204"/>
        <v>6.6588925633977301</v>
      </c>
      <c r="Y476" s="5">
        <f t="shared" si="205"/>
        <v>0</v>
      </c>
      <c r="Z476" s="5">
        <f t="shared" si="205"/>
        <v>-3.5778093346835975</v>
      </c>
      <c r="AA476" s="5">
        <f t="shared" si="185"/>
        <v>-19.844463947958332</v>
      </c>
      <c r="AB476">
        <f t="shared" si="206"/>
        <v>0</v>
      </c>
    </row>
    <row r="477" spans="1:28" x14ac:dyDescent="0.2">
      <c r="A477">
        <f t="shared" si="207"/>
        <v>4.4499999999999496</v>
      </c>
      <c r="B477" s="5">
        <f t="shared" si="189"/>
        <v>0</v>
      </c>
      <c r="C477" s="5">
        <f t="shared" si="190"/>
        <v>360.78427213132557</v>
      </c>
      <c r="D477" s="5">
        <f t="shared" si="191"/>
        <v>54.00458712622401</v>
      </c>
      <c r="E477" s="2">
        <f t="shared" si="187"/>
        <v>360.78427213132557</v>
      </c>
      <c r="F477" s="2">
        <f t="shared" si="188"/>
        <v>0</v>
      </c>
      <c r="G477" s="3">
        <f t="shared" si="192"/>
        <v>0</v>
      </c>
      <c r="H477" s="3">
        <f t="shared" si="193"/>
        <v>58.282938092231305</v>
      </c>
      <c r="I477" s="3">
        <f t="shared" si="194"/>
        <v>-40.582775005711021</v>
      </c>
      <c r="J477" s="2">
        <f t="shared" si="180"/>
        <v>71.020155588586462</v>
      </c>
      <c r="K477" s="2">
        <f t="shared" si="195"/>
        <v>71.020155588586462</v>
      </c>
      <c r="L477" s="2">
        <f t="shared" si="181"/>
        <v>48.411830667066432</v>
      </c>
      <c r="M477" s="5">
        <f t="shared" si="182"/>
        <v>0.36874160314880527</v>
      </c>
      <c r="N477" s="4">
        <f t="shared" si="183"/>
        <v>0.41521372051280997</v>
      </c>
      <c r="O477" s="4">
        <f t="shared" si="184"/>
        <v>0.29969793262693034</v>
      </c>
      <c r="P477" s="4">
        <f t="shared" si="196"/>
        <v>0</v>
      </c>
      <c r="Q477" s="4">
        <f t="shared" si="197"/>
        <v>0</v>
      </c>
      <c r="R477" s="5">
        <f t="shared" si="198"/>
        <v>0</v>
      </c>
      <c r="S477" s="5">
        <f t="shared" si="199"/>
        <v>-8.1932074469096712</v>
      </c>
      <c r="T477" s="5">
        <f t="shared" si="200"/>
        <v>5.7049816854955617</v>
      </c>
      <c r="U477" s="6">
        <f t="shared" si="201"/>
        <v>2155.3592145281232</v>
      </c>
      <c r="V477" s="5">
        <f t="shared" si="202"/>
        <v>0</v>
      </c>
      <c r="W477" s="5">
        <f t="shared" si="203"/>
        <v>4.6367732911535455</v>
      </c>
      <c r="X477" s="5">
        <f t="shared" si="204"/>
        <v>6.6591003359918934</v>
      </c>
      <c r="Y477" s="5">
        <f t="shared" si="205"/>
        <v>0</v>
      </c>
      <c r="Z477" s="5">
        <f t="shared" si="205"/>
        <v>-3.5564341557561256</v>
      </c>
      <c r="AA477" s="5">
        <f t="shared" si="185"/>
        <v>-19.809917978512544</v>
      </c>
      <c r="AB477">
        <f t="shared" si="206"/>
        <v>0</v>
      </c>
    </row>
    <row r="478" spans="1:28" x14ac:dyDescent="0.2">
      <c r="A478">
        <f t="shared" si="207"/>
        <v>4.4599999999999493</v>
      </c>
      <c r="B478" s="5">
        <f t="shared" si="189"/>
        <v>0</v>
      </c>
      <c r="C478" s="5">
        <f t="shared" si="190"/>
        <v>361.36692369054009</v>
      </c>
      <c r="D478" s="5">
        <f t="shared" si="191"/>
        <v>53.597768880267971</v>
      </c>
      <c r="E478" s="2">
        <f t="shared" si="187"/>
        <v>361.36692369054009</v>
      </c>
      <c r="F478" s="2">
        <f t="shared" si="188"/>
        <v>0</v>
      </c>
      <c r="G478" s="3">
        <f t="shared" si="192"/>
        <v>0</v>
      </c>
      <c r="H478" s="3">
        <f t="shared" si="193"/>
        <v>58.247373750673745</v>
      </c>
      <c r="I478" s="3">
        <f t="shared" si="194"/>
        <v>-40.780874185496145</v>
      </c>
      <c r="J478" s="2">
        <f t="shared" si="180"/>
        <v>71.104403859282456</v>
      </c>
      <c r="K478" s="2">
        <f t="shared" si="195"/>
        <v>71.104403859282456</v>
      </c>
      <c r="L478" s="2">
        <f t="shared" si="181"/>
        <v>48.46925961777945</v>
      </c>
      <c r="M478" s="5">
        <f t="shared" si="182"/>
        <v>0.36872484059408339</v>
      </c>
      <c r="N478" s="4">
        <f t="shared" si="183"/>
        <v>0.41461943309874327</v>
      </c>
      <c r="O478" s="4">
        <f t="shared" si="184"/>
        <v>0.29953662333232001</v>
      </c>
      <c r="P478" s="4">
        <f t="shared" si="196"/>
        <v>0</v>
      </c>
      <c r="Q478" s="4">
        <f t="shared" si="197"/>
        <v>0</v>
      </c>
      <c r="R478" s="5">
        <f t="shared" si="198"/>
        <v>0</v>
      </c>
      <c r="S478" s="5">
        <f t="shared" si="199"/>
        <v>-8.1975486030653695</v>
      </c>
      <c r="T478" s="5">
        <f t="shared" si="200"/>
        <v>5.7393694631121734</v>
      </c>
      <c r="U478" s="6">
        <f t="shared" si="201"/>
        <v>2154.6408811854894</v>
      </c>
      <c r="V478" s="5">
        <f t="shared" si="202"/>
        <v>0</v>
      </c>
      <c r="W478" s="5">
        <f t="shared" si="203"/>
        <v>4.6624234653336138</v>
      </c>
      <c r="X478" s="5">
        <f t="shared" si="204"/>
        <v>6.6593452836227973</v>
      </c>
      <c r="Y478" s="5">
        <f t="shared" si="205"/>
        <v>0</v>
      </c>
      <c r="Z478" s="5">
        <f t="shared" si="205"/>
        <v>-3.5351251377317556</v>
      </c>
      <c r="AA478" s="5">
        <f t="shared" si="185"/>
        <v>-19.775285253265029</v>
      </c>
      <c r="AB478">
        <f t="shared" si="206"/>
        <v>0</v>
      </c>
    </row>
    <row r="479" spans="1:28" x14ac:dyDescent="0.2">
      <c r="A479">
        <f t="shared" si="207"/>
        <v>4.4699999999999491</v>
      </c>
      <c r="B479" s="5">
        <f t="shared" si="189"/>
        <v>0</v>
      </c>
      <c r="C479" s="5">
        <f t="shared" si="190"/>
        <v>361.94922067178993</v>
      </c>
      <c r="D479" s="5">
        <f t="shared" si="191"/>
        <v>53.188971374150341</v>
      </c>
      <c r="E479" s="2">
        <f t="shared" si="187"/>
        <v>361.94922067178993</v>
      </c>
      <c r="F479" s="2">
        <f t="shared" si="188"/>
        <v>0</v>
      </c>
      <c r="G479" s="3">
        <f t="shared" si="192"/>
        <v>0</v>
      </c>
      <c r="H479" s="3">
        <f t="shared" si="193"/>
        <v>58.212022499296424</v>
      </c>
      <c r="I479" s="3">
        <f t="shared" si="194"/>
        <v>-40.978627038028797</v>
      </c>
      <c r="J479" s="2">
        <f t="shared" si="180"/>
        <v>71.189096337714929</v>
      </c>
      <c r="K479" s="2">
        <f t="shared" si="195"/>
        <v>71.189096337714929</v>
      </c>
      <c r="L479" s="2">
        <f t="shared" si="181"/>
        <v>48.526991368585499</v>
      </c>
      <c r="M479" s="5">
        <f t="shared" si="182"/>
        <v>0.36870802553754245</v>
      </c>
      <c r="N479" s="4">
        <f t="shared" si="183"/>
        <v>0.41402364875533981</v>
      </c>
      <c r="O479" s="4">
        <f t="shared" si="184"/>
        <v>0.29937461784590497</v>
      </c>
      <c r="P479" s="4">
        <f t="shared" si="196"/>
        <v>0</v>
      </c>
      <c r="Q479" s="4">
        <f t="shared" si="197"/>
        <v>0</v>
      </c>
      <c r="R479" s="5">
        <f t="shared" si="198"/>
        <v>0</v>
      </c>
      <c r="S479" s="5">
        <f t="shared" si="199"/>
        <v>-8.2019575050114657</v>
      </c>
      <c r="T479" s="5">
        <f t="shared" si="200"/>
        <v>5.773806563475584</v>
      </c>
      <c r="U479" s="6">
        <f t="shared" si="201"/>
        <v>2153.9227872473994</v>
      </c>
      <c r="V479" s="5">
        <f t="shared" si="202"/>
        <v>0</v>
      </c>
      <c r="W479" s="5">
        <f t="shared" si="203"/>
        <v>4.6880756960379175</v>
      </c>
      <c r="X479" s="5">
        <f t="shared" si="204"/>
        <v>6.6596269231496317</v>
      </c>
      <c r="Y479" s="5">
        <f t="shared" si="205"/>
        <v>0</v>
      </c>
      <c r="Z479" s="5">
        <f t="shared" si="205"/>
        <v>-3.5138818089735482</v>
      </c>
      <c r="AA479" s="5">
        <f t="shared" si="185"/>
        <v>-19.740566513374784</v>
      </c>
      <c r="AB479">
        <f t="shared" si="206"/>
        <v>0</v>
      </c>
    </row>
    <row r="480" spans="1:28" x14ac:dyDescent="0.2">
      <c r="A480">
        <f t="shared" si="207"/>
        <v>4.4799999999999489</v>
      </c>
      <c r="B480" s="5">
        <f t="shared" si="189"/>
        <v>0</v>
      </c>
      <c r="C480" s="5">
        <f t="shared" si="190"/>
        <v>362.53116520269248</v>
      </c>
      <c r="D480" s="5">
        <f t="shared" si="191"/>
        <v>52.778198075444386</v>
      </c>
      <c r="E480" s="2">
        <f t="shared" si="187"/>
        <v>362.53116520269248</v>
      </c>
      <c r="F480" s="2">
        <f t="shared" si="188"/>
        <v>0</v>
      </c>
      <c r="G480" s="3">
        <f t="shared" si="192"/>
        <v>0</v>
      </c>
      <c r="H480" s="3">
        <f t="shared" si="193"/>
        <v>58.176883681206689</v>
      </c>
      <c r="I480" s="3">
        <f t="shared" si="194"/>
        <v>-41.176032703162548</v>
      </c>
      <c r="J480" s="2">
        <f t="shared" ref="J480:J543" si="208">SQRT(G480^2+H480^2+I480^2)</f>
        <v>71.274227207515651</v>
      </c>
      <c r="K480" s="2">
        <f t="shared" si="195"/>
        <v>71.274227207515651</v>
      </c>
      <c r="L480" s="2">
        <f t="shared" ref="L480:L543" si="209">J480/1.467</f>
        <v>48.585021954680059</v>
      </c>
      <c r="M480" s="5">
        <f t="shared" ref="M480:M543" si="210">cd0+cdspin*(spin/1000)*EXP(-A480/(tau*146.7/K480))</f>
        <v>0.36869115821661846</v>
      </c>
      <c r="N480" s="4">
        <f t="shared" ref="N480:N543" si="211">(romega/K480)*EXP(-A480/(tau*146.7/K480))</f>
        <v>0.41342641914202699</v>
      </c>
      <c r="O480" s="4">
        <f t="shared" ref="O480:O543" si="212">cl2_*N480/(cl0+cl1_*N480)</f>
        <v>0.29921192728010032</v>
      </c>
      <c r="P480" s="4">
        <f t="shared" si="196"/>
        <v>0</v>
      </c>
      <c r="Q480" s="4">
        <f t="shared" si="197"/>
        <v>0</v>
      </c>
      <c r="R480" s="5">
        <f t="shared" si="198"/>
        <v>0</v>
      </c>
      <c r="S480" s="5">
        <f t="shared" si="199"/>
        <v>-8.2064333980675013</v>
      </c>
      <c r="T480" s="5">
        <f t="shared" si="200"/>
        <v>5.8082927202975956</v>
      </c>
      <c r="U480" s="6">
        <f t="shared" si="201"/>
        <v>2153.2049326340662</v>
      </c>
      <c r="V480" s="5">
        <f t="shared" si="202"/>
        <v>0</v>
      </c>
      <c r="W480" s="5">
        <f t="shared" si="203"/>
        <v>4.7137296903283463</v>
      </c>
      <c r="X480" s="5">
        <f t="shared" si="204"/>
        <v>6.6599447760255019</v>
      </c>
      <c r="Y480" s="5">
        <f t="shared" si="205"/>
        <v>0</v>
      </c>
      <c r="Z480" s="5">
        <f t="shared" si="205"/>
        <v>-3.492703707739155</v>
      </c>
      <c r="AA480" s="5">
        <f t="shared" ref="AA480:AA543" si="213">T480+X480-32.174</f>
        <v>-19.705762503676901</v>
      </c>
      <c r="AB480">
        <f t="shared" si="206"/>
        <v>0</v>
      </c>
    </row>
    <row r="481" spans="1:28" x14ac:dyDescent="0.2">
      <c r="A481">
        <f t="shared" si="207"/>
        <v>4.4899999999999487</v>
      </c>
      <c r="B481" s="5">
        <f t="shared" si="189"/>
        <v>0</v>
      </c>
      <c r="C481" s="5">
        <f t="shared" si="190"/>
        <v>363.11275940431915</v>
      </c>
      <c r="D481" s="5">
        <f t="shared" si="191"/>
        <v>52.365452460287578</v>
      </c>
      <c r="E481" s="2">
        <f t="shared" ref="E481:E544" si="214">SQRT(B481^2+C481^2)</f>
        <v>363.11275940431915</v>
      </c>
      <c r="F481" s="2">
        <f t="shared" ref="F481:F544" si="215">ATAN2(C481,B481)*180/PI()</f>
        <v>0</v>
      </c>
      <c r="G481" s="3">
        <f t="shared" si="192"/>
        <v>0</v>
      </c>
      <c r="H481" s="3">
        <f t="shared" si="193"/>
        <v>58.141956644129294</v>
      </c>
      <c r="I481" s="3">
        <f t="shared" si="194"/>
        <v>-41.373090328199318</v>
      </c>
      <c r="J481" s="2">
        <f t="shared" si="208"/>
        <v>71.359790678736928</v>
      </c>
      <c r="K481" s="2">
        <f t="shared" si="195"/>
        <v>71.359790678736928</v>
      </c>
      <c r="L481" s="2">
        <f t="shared" si="209"/>
        <v>48.643347429268523</v>
      </c>
      <c r="M481" s="5">
        <f t="shared" si="210"/>
        <v>0.36867423887043116</v>
      </c>
      <c r="N481" s="4">
        <f t="shared" si="211"/>
        <v>0.41282779538854897</v>
      </c>
      <c r="O481" s="4">
        <f t="shared" si="212"/>
        <v>0.29904856268430302</v>
      </c>
      <c r="P481" s="4">
        <f t="shared" si="196"/>
        <v>0</v>
      </c>
      <c r="Q481" s="4">
        <f t="shared" si="197"/>
        <v>0</v>
      </c>
      <c r="R481" s="5">
        <f t="shared" si="198"/>
        <v>0</v>
      </c>
      <c r="S481" s="5">
        <f t="shared" si="199"/>
        <v>-8.2109755336605641</v>
      </c>
      <c r="T481" s="5">
        <f t="shared" si="200"/>
        <v>5.8428276591388952</v>
      </c>
      <c r="U481" s="6">
        <f t="shared" si="201"/>
        <v>2152.4873172657271</v>
      </c>
      <c r="V481" s="5">
        <f t="shared" si="202"/>
        <v>0</v>
      </c>
      <c r="W481" s="5">
        <f t="shared" si="203"/>
        <v>4.7393851515935559</v>
      </c>
      <c r="X481" s="5">
        <f t="shared" si="204"/>
        <v>6.6602983682842467</v>
      </c>
      <c r="Y481" s="5">
        <f t="shared" si="205"/>
        <v>0</v>
      </c>
      <c r="Z481" s="5">
        <f t="shared" si="205"/>
        <v>-3.4715903820670082</v>
      </c>
      <c r="AA481" s="5">
        <f t="shared" si="213"/>
        <v>-19.670873972576857</v>
      </c>
      <c r="AB481">
        <f t="shared" si="206"/>
        <v>0</v>
      </c>
    </row>
    <row r="482" spans="1:28" x14ac:dyDescent="0.2">
      <c r="A482">
        <f t="shared" si="207"/>
        <v>4.4999999999999485</v>
      </c>
      <c r="B482" s="5">
        <f t="shared" ref="B482:B545" si="216">B481+G481*dt+0.5*Y481*dt*dt</f>
        <v>0</v>
      </c>
      <c r="C482" s="5">
        <f t="shared" ref="C482:C545" si="217">C481+H481*dt+0.5*Z481*dt*dt</f>
        <v>363.69400539124132</v>
      </c>
      <c r="D482" s="5">
        <f t="shared" ref="D482:D545" si="218">D481+I481*dt+0.5*AA481*dt*dt</f>
        <v>51.950738013306953</v>
      </c>
      <c r="E482" s="2">
        <f t="shared" si="214"/>
        <v>363.69400539124132</v>
      </c>
      <c r="F482" s="2">
        <f t="shared" si="215"/>
        <v>0</v>
      </c>
      <c r="G482" s="3">
        <f t="shared" ref="G482:G545" si="219">G481+Y481*dt</f>
        <v>0</v>
      </c>
      <c r="H482" s="3">
        <f t="shared" ref="H482:H545" si="220">H481+Z481*dt</f>
        <v>58.107240740308626</v>
      </c>
      <c r="I482" s="3">
        <f t="shared" ref="I482:I545" si="221">I481+AA481*dt</f>
        <v>-41.569799067925089</v>
      </c>
      <c r="J482" s="2">
        <f t="shared" si="208"/>
        <v>71.445780988102072</v>
      </c>
      <c r="K482" s="2">
        <f t="shared" ref="K482:K545" si="222">IF(D482&gt;=hwind,SQRT((G482-vxw)^2+(H482-vyw)^2+I482^2),J482)</f>
        <v>71.445780988102072</v>
      </c>
      <c r="L482" s="2">
        <f t="shared" si="209"/>
        <v>48.701963863736921</v>
      </c>
      <c r="M482" s="5">
        <f t="shared" si="210"/>
        <v>0.3686572677397425</v>
      </c>
      <c r="N482" s="4">
        <f t="shared" si="211"/>
        <v>0.41222782809326092</v>
      </c>
      <c r="O482" s="4">
        <f t="shared" si="212"/>
        <v>0.29888453504425178</v>
      </c>
      <c r="P482" s="4">
        <f t="shared" ref="P482:P545" si="223">IF(D482&gt;=hwind,vxw,0)</f>
        <v>0</v>
      </c>
      <c r="Q482" s="4">
        <f t="shared" ref="Q482:Q545" si="224">IF(D482&gt;=hwind,vyw,0)</f>
        <v>0</v>
      </c>
      <c r="R482" s="5">
        <f t="shared" ref="R482:R545" si="225">-const*$M482*$K482*(G482-P482)</f>
        <v>0</v>
      </c>
      <c r="S482" s="5">
        <f t="shared" ref="S482:S545" si="226">-const*$M482*$K482*(H482-Q482)</f>
        <v>-8.2155831693043542</v>
      </c>
      <c r="T482" s="5">
        <f t="shared" ref="T482:T545" si="227">-const*$M482*$K482*I482</f>
        <v>5.877411097527796</v>
      </c>
      <c r="U482" s="6">
        <f t="shared" ref="U482:U545" si="228">omega*EXP(-A482/tau)*30/PI()</f>
        <v>2151.7699410626483</v>
      </c>
      <c r="V482" s="5">
        <f t="shared" ref="V482:V545" si="229">const*($O482/omega)*K482*(wy*I482-wz*(H482-Q482))</f>
        <v>0</v>
      </c>
      <c r="W482" s="5">
        <f t="shared" ref="W482:W545" si="230">const*($O482/omega)*K482*(wz*(G482-P482)-wx*I482)</f>
        <v>4.7650417796419484</v>
      </c>
      <c r="X482" s="5">
        <f t="shared" ref="X482:X545" si="231">const*($O482/omega)*K482*(wx*(H482-Q482)-wy*(G482-P482))</f>
        <v>6.6606872305265545</v>
      </c>
      <c r="Y482" s="5">
        <f t="shared" si="205"/>
        <v>0</v>
      </c>
      <c r="Z482" s="5">
        <f t="shared" si="205"/>
        <v>-3.4505413896624058</v>
      </c>
      <c r="AA482" s="5">
        <f t="shared" si="213"/>
        <v>-19.63590167194565</v>
      </c>
      <c r="AB482">
        <f t="shared" si="206"/>
        <v>0</v>
      </c>
    </row>
    <row r="483" spans="1:28" x14ac:dyDescent="0.2">
      <c r="A483">
        <f t="shared" si="207"/>
        <v>4.5099999999999483</v>
      </c>
      <c r="B483" s="5">
        <f t="shared" si="216"/>
        <v>0</v>
      </c>
      <c r="C483" s="5">
        <f t="shared" si="217"/>
        <v>364.27490527157494</v>
      </c>
      <c r="D483" s="5">
        <f t="shared" si="218"/>
        <v>51.534058227544108</v>
      </c>
      <c r="E483" s="2">
        <f t="shared" si="214"/>
        <v>364.27490527157494</v>
      </c>
      <c r="F483" s="2">
        <f t="shared" si="215"/>
        <v>0</v>
      </c>
      <c r="G483" s="3">
        <f t="shared" si="219"/>
        <v>0</v>
      </c>
      <c r="H483" s="3">
        <f t="shared" si="220"/>
        <v>58.072735326412001</v>
      </c>
      <c r="I483" s="3">
        <f t="shared" si="221"/>
        <v>-41.766158084644545</v>
      </c>
      <c r="J483" s="2">
        <f t="shared" si="208"/>
        <v>71.532192399247904</v>
      </c>
      <c r="K483" s="2">
        <f t="shared" si="222"/>
        <v>71.532192399247904</v>
      </c>
      <c r="L483" s="2">
        <f t="shared" si="209"/>
        <v>48.760867347817246</v>
      </c>
      <c r="M483" s="5">
        <f t="shared" si="210"/>
        <v>0.36864024506691545</v>
      </c>
      <c r="N483" s="4">
        <f t="shared" si="211"/>
        <v>0.41162656732163483</v>
      </c>
      <c r="O483" s="4">
        <f t="shared" si="212"/>
        <v>0.29871985528141243</v>
      </c>
      <c r="P483" s="4">
        <f t="shared" si="223"/>
        <v>0</v>
      </c>
      <c r="Q483" s="4">
        <f t="shared" si="224"/>
        <v>0</v>
      </c>
      <c r="R483" s="5">
        <f t="shared" si="225"/>
        <v>0</v>
      </c>
      <c r="S483" s="5">
        <f t="shared" si="226"/>
        <v>-8.2202555685776595</v>
      </c>
      <c r="T483" s="5">
        <f t="shared" si="227"/>
        <v>5.9120427450787778</v>
      </c>
      <c r="U483" s="6">
        <f t="shared" si="228"/>
        <v>2151.0528039451206</v>
      </c>
      <c r="V483" s="5">
        <f t="shared" si="229"/>
        <v>0</v>
      </c>
      <c r="W483" s="5">
        <f t="shared" si="230"/>
        <v>4.790699270794172</v>
      </c>
      <c r="X483" s="5">
        <f t="shared" si="231"/>
        <v>6.6611108979053864</v>
      </c>
      <c r="Y483" s="5">
        <f t="shared" si="205"/>
        <v>0</v>
      </c>
      <c r="Z483" s="5">
        <f t="shared" si="205"/>
        <v>-3.4295562977834875</v>
      </c>
      <c r="AA483" s="5">
        <f t="shared" si="213"/>
        <v>-19.600846357015836</v>
      </c>
      <c r="AB483">
        <f t="shared" si="206"/>
        <v>0</v>
      </c>
    </row>
    <row r="484" spans="1:28" x14ac:dyDescent="0.2">
      <c r="A484">
        <f t="shared" si="207"/>
        <v>4.5199999999999481</v>
      </c>
      <c r="B484" s="5">
        <f t="shared" si="216"/>
        <v>0</v>
      </c>
      <c r="C484" s="5">
        <f t="shared" si="217"/>
        <v>364.85546114702419</v>
      </c>
      <c r="D484" s="5">
        <f t="shared" si="218"/>
        <v>51.115416604379817</v>
      </c>
      <c r="E484" s="2">
        <f t="shared" si="214"/>
        <v>364.85546114702419</v>
      </c>
      <c r="F484" s="2">
        <f t="shared" si="215"/>
        <v>0</v>
      </c>
      <c r="G484" s="3">
        <f t="shared" si="219"/>
        <v>0</v>
      </c>
      <c r="H484" s="3">
        <f t="shared" si="220"/>
        <v>58.03843976343417</v>
      </c>
      <c r="I484" s="3">
        <f t="shared" si="221"/>
        <v>-41.962166548214704</v>
      </c>
      <c r="J484" s="2">
        <f t="shared" si="208"/>
        <v>71.619019202959535</v>
      </c>
      <c r="K484" s="2">
        <f t="shared" si="222"/>
        <v>71.619019202959535</v>
      </c>
      <c r="L484" s="2">
        <f t="shared" si="209"/>
        <v>48.820053989747464</v>
      </c>
      <c r="M484" s="5">
        <f t="shared" si="210"/>
        <v>0.36862317109587311</v>
      </c>
      <c r="N484" s="4">
        <f t="shared" si="211"/>
        <v>0.41102406260497021</v>
      </c>
      <c r="O484" s="4">
        <f t="shared" si="212"/>
        <v>0.29855453425238632</v>
      </c>
      <c r="P484" s="4">
        <f t="shared" si="223"/>
        <v>0</v>
      </c>
      <c r="Q484" s="4">
        <f t="shared" si="224"/>
        <v>0</v>
      </c>
      <c r="R484" s="5">
        <f t="shared" si="225"/>
        <v>0</v>
      </c>
      <c r="S484" s="5">
        <f t="shared" si="226"/>
        <v>-8.2249920011022635</v>
      </c>
      <c r="T484" s="5">
        <f t="shared" si="227"/>
        <v>5.9467223036108177</v>
      </c>
      <c r="U484" s="6">
        <f t="shared" si="228"/>
        <v>2150.3359058334618</v>
      </c>
      <c r="V484" s="5">
        <f t="shared" si="229"/>
        <v>0</v>
      </c>
      <c r="W484" s="5">
        <f t="shared" si="230"/>
        <v>4.8163573179751262</v>
      </c>
      <c r="X484" s="5">
        <f t="shared" si="231"/>
        <v>6.6615689101107094</v>
      </c>
      <c r="Y484" s="5">
        <f t="shared" si="205"/>
        <v>0</v>
      </c>
      <c r="Z484" s="5">
        <f t="shared" si="205"/>
        <v>-3.4086346831271372</v>
      </c>
      <c r="AA484" s="5">
        <f t="shared" si="213"/>
        <v>-19.565708786278471</v>
      </c>
      <c r="AB484">
        <f t="shared" si="206"/>
        <v>0</v>
      </c>
    </row>
    <row r="485" spans="1:28" x14ac:dyDescent="0.2">
      <c r="A485">
        <f t="shared" si="207"/>
        <v>4.5299999999999478</v>
      </c>
      <c r="B485" s="5">
        <f t="shared" si="216"/>
        <v>0</v>
      </c>
      <c r="C485" s="5">
        <f t="shared" si="217"/>
        <v>365.4356751129244</v>
      </c>
      <c r="D485" s="5">
        <f t="shared" si="218"/>
        <v>50.694816653458354</v>
      </c>
      <c r="E485" s="2">
        <f t="shared" si="214"/>
        <v>365.4356751129244</v>
      </c>
      <c r="F485" s="2">
        <f t="shared" si="215"/>
        <v>0</v>
      </c>
      <c r="G485" s="3">
        <f t="shared" si="219"/>
        <v>0</v>
      </c>
      <c r="H485" s="3">
        <f t="shared" si="220"/>
        <v>58.004353416602896</v>
      </c>
      <c r="I485" s="3">
        <f t="shared" si="221"/>
        <v>-42.157823636077488</v>
      </c>
      <c r="J485" s="2">
        <f t="shared" si="208"/>
        <v>71.706255717397383</v>
      </c>
      <c r="K485" s="2">
        <f t="shared" si="222"/>
        <v>71.706255717397383</v>
      </c>
      <c r="L485" s="2">
        <f t="shared" si="209"/>
        <v>48.879519916426297</v>
      </c>
      <c r="M485" s="5">
        <f t="shared" si="210"/>
        <v>0.3686060460720581</v>
      </c>
      <c r="N485" s="4">
        <f t="shared" si="211"/>
        <v>0.41042036293930695</v>
      </c>
      <c r="O485" s="4">
        <f t="shared" si="212"/>
        <v>0.29838858274834423</v>
      </c>
      <c r="P485" s="4">
        <f t="shared" si="223"/>
        <v>0</v>
      </c>
      <c r="Q485" s="4">
        <f t="shared" si="224"/>
        <v>0</v>
      </c>
      <c r="R485" s="5">
        <f t="shared" si="225"/>
        <v>0</v>
      </c>
      <c r="S485" s="5">
        <f t="shared" si="226"/>
        <v>-8.229791742520284</v>
      </c>
      <c r="T485" s="5">
        <f t="shared" si="227"/>
        <v>5.9814494672654615</v>
      </c>
      <c r="U485" s="6">
        <f t="shared" si="228"/>
        <v>2149.6192466480175</v>
      </c>
      <c r="V485" s="5">
        <f t="shared" si="229"/>
        <v>0</v>
      </c>
      <c r="W485" s="5">
        <f t="shared" si="230"/>
        <v>4.8420156108054533</v>
      </c>
      <c r="X485" s="5">
        <f t="shared" si="231"/>
        <v>6.6620608113535882</v>
      </c>
      <c r="Y485" s="5">
        <f t="shared" si="205"/>
        <v>0</v>
      </c>
      <c r="Z485" s="5">
        <f t="shared" si="205"/>
        <v>-3.3877761317148307</v>
      </c>
      <c r="AA485" s="5">
        <f t="shared" si="213"/>
        <v>-19.530489721380949</v>
      </c>
      <c r="AB485">
        <f t="shared" si="206"/>
        <v>0</v>
      </c>
    </row>
    <row r="486" spans="1:28" x14ac:dyDescent="0.2">
      <c r="A486">
        <f t="shared" si="207"/>
        <v>4.5399999999999476</v>
      </c>
      <c r="B486" s="5">
        <f t="shared" si="216"/>
        <v>0</v>
      </c>
      <c r="C486" s="5">
        <f t="shared" si="217"/>
        <v>366.01554925828384</v>
      </c>
      <c r="D486" s="5">
        <f t="shared" si="218"/>
        <v>50.27226189261151</v>
      </c>
      <c r="E486" s="2">
        <f t="shared" si="214"/>
        <v>366.01554925828384</v>
      </c>
      <c r="F486" s="2">
        <f t="shared" si="215"/>
        <v>0</v>
      </c>
      <c r="G486" s="3">
        <f t="shared" si="219"/>
        <v>0</v>
      </c>
      <c r="H486" s="3">
        <f t="shared" si="220"/>
        <v>57.970475655285746</v>
      </c>
      <c r="I486" s="3">
        <f t="shared" si="221"/>
        <v>-42.353128533291297</v>
      </c>
      <c r="J486" s="2">
        <f t="shared" si="208"/>
        <v>71.793896288316674</v>
      </c>
      <c r="K486" s="2">
        <f t="shared" si="222"/>
        <v>71.793896288316674</v>
      </c>
      <c r="L486" s="2">
        <f t="shared" si="209"/>
        <v>48.939261273562828</v>
      </c>
      <c r="M486" s="5">
        <f t="shared" si="210"/>
        <v>0.36858887024239251</v>
      </c>
      <c r="N486" s="4">
        <f t="shared" si="211"/>
        <v>0.40981551678453393</v>
      </c>
      <c r="O486" s="4">
        <f t="shared" si="212"/>
        <v>0.29822201149448235</v>
      </c>
      <c r="P486" s="4">
        <f t="shared" si="223"/>
        <v>0</v>
      </c>
      <c r="Q486" s="4">
        <f t="shared" si="224"/>
        <v>0</v>
      </c>
      <c r="R486" s="5">
        <f t="shared" si="225"/>
        <v>0</v>
      </c>
      <c r="S486" s="5">
        <f t="shared" si="226"/>
        <v>-8.2346540744709991</v>
      </c>
      <c r="T486" s="5">
        <f t="shared" si="227"/>
        <v>6.0162239226246701</v>
      </c>
      <c r="U486" s="6">
        <f t="shared" si="228"/>
        <v>2148.9028263091582</v>
      </c>
      <c r="V486" s="5">
        <f t="shared" si="229"/>
        <v>0</v>
      </c>
      <c r="W486" s="5">
        <f t="shared" si="230"/>
        <v>4.8676738356925053</v>
      </c>
      <c r="X486" s="5">
        <f t="shared" si="231"/>
        <v>6.6625861503496164</v>
      </c>
      <c r="Y486" s="5">
        <f t="shared" si="205"/>
        <v>0</v>
      </c>
      <c r="Z486" s="5">
        <f t="shared" si="205"/>
        <v>-3.3669802387784937</v>
      </c>
      <c r="AA486" s="5">
        <f t="shared" si="213"/>
        <v>-19.495189927025713</v>
      </c>
      <c r="AB486">
        <f t="shared" si="206"/>
        <v>0</v>
      </c>
    </row>
    <row r="487" spans="1:28" x14ac:dyDescent="0.2">
      <c r="A487">
        <f t="shared" si="207"/>
        <v>4.5499999999999474</v>
      </c>
      <c r="B487" s="5">
        <f t="shared" si="216"/>
        <v>0</v>
      </c>
      <c r="C487" s="5">
        <f t="shared" si="217"/>
        <v>366.5950856658248</v>
      </c>
      <c r="D487" s="5">
        <f t="shared" si="218"/>
        <v>49.847755847782246</v>
      </c>
      <c r="E487" s="2">
        <f t="shared" si="214"/>
        <v>366.5950856658248</v>
      </c>
      <c r="F487" s="2">
        <f t="shared" si="215"/>
        <v>0</v>
      </c>
      <c r="G487" s="3">
        <f t="shared" si="219"/>
        <v>0</v>
      </c>
      <c r="H487" s="3">
        <f t="shared" si="220"/>
        <v>57.936805852897962</v>
      </c>
      <c r="I487" s="3">
        <f t="shared" si="221"/>
        <v>-42.548080432561555</v>
      </c>
      <c r="J487" s="2">
        <f t="shared" si="208"/>
        <v>71.88193528927917</v>
      </c>
      <c r="K487" s="2">
        <f t="shared" si="222"/>
        <v>71.88193528927917</v>
      </c>
      <c r="L487" s="2">
        <f t="shared" si="209"/>
        <v>48.999274225820834</v>
      </c>
      <c r="M487" s="5">
        <f t="shared" si="210"/>
        <v>0.36857164385523788</v>
      </c>
      <c r="N487" s="4">
        <f t="shared" si="211"/>
        <v>0.40920957206369141</v>
      </c>
      <c r="O487" s="4">
        <f t="shared" si="212"/>
        <v>0.29805483114950326</v>
      </c>
      <c r="P487" s="4">
        <f t="shared" si="223"/>
        <v>0</v>
      </c>
      <c r="Q487" s="4">
        <f t="shared" si="224"/>
        <v>0</v>
      </c>
      <c r="R487" s="5">
        <f t="shared" si="225"/>
        <v>0</v>
      </c>
      <c r="S487" s="5">
        <f t="shared" si="226"/>
        <v>-8.2395782845671093</v>
      </c>
      <c r="T487" s="5">
        <f t="shared" si="227"/>
        <v>6.0510453488283424</v>
      </c>
      <c r="U487" s="6">
        <f t="shared" si="228"/>
        <v>2148.1866447372813</v>
      </c>
      <c r="V487" s="5">
        <f t="shared" si="229"/>
        <v>0</v>
      </c>
      <c r="W487" s="5">
        <f t="shared" si="230"/>
        <v>4.8933316759207557</v>
      </c>
      <c r="X487" s="5">
        <f t="shared" si="231"/>
        <v>6.6631444803017299</v>
      </c>
      <c r="Y487" s="5">
        <f t="shared" si="205"/>
        <v>0</v>
      </c>
      <c r="Z487" s="5">
        <f t="shared" si="205"/>
        <v>-3.3462466086463536</v>
      </c>
      <c r="AA487" s="5">
        <f t="shared" si="213"/>
        <v>-19.459810170869929</v>
      </c>
      <c r="AB487">
        <f t="shared" si="206"/>
        <v>0</v>
      </c>
    </row>
    <row r="488" spans="1:28" x14ac:dyDescent="0.2">
      <c r="A488">
        <f t="shared" si="207"/>
        <v>4.5599999999999472</v>
      </c>
      <c r="B488" s="5">
        <f t="shared" si="216"/>
        <v>0</v>
      </c>
      <c r="C488" s="5">
        <f t="shared" si="217"/>
        <v>367.17428641202338</v>
      </c>
      <c r="D488" s="5">
        <f t="shared" si="218"/>
        <v>49.421302052948086</v>
      </c>
      <c r="E488" s="2">
        <f t="shared" si="214"/>
        <v>367.17428641202338</v>
      </c>
      <c r="F488" s="2">
        <f t="shared" si="215"/>
        <v>0</v>
      </c>
      <c r="G488" s="3">
        <f t="shared" si="219"/>
        <v>0</v>
      </c>
      <c r="H488" s="3">
        <f t="shared" si="220"/>
        <v>57.9033433868115</v>
      </c>
      <c r="I488" s="3">
        <f t="shared" si="221"/>
        <v>-42.742678534270254</v>
      </c>
      <c r="J488" s="2">
        <f t="shared" si="208"/>
        <v>71.970367121857691</v>
      </c>
      <c r="K488" s="2">
        <f t="shared" si="222"/>
        <v>71.970367121857691</v>
      </c>
      <c r="L488" s="2">
        <f t="shared" si="209"/>
        <v>49.059554956958209</v>
      </c>
      <c r="M488" s="5">
        <f t="shared" si="210"/>
        <v>0.36855436716035622</v>
      </c>
      <c r="N488" s="4">
        <f t="shared" si="211"/>
        <v>0.40860257616245987</v>
      </c>
      <c r="O488" s="4">
        <f t="shared" si="212"/>
        <v>0.29788705230511858</v>
      </c>
      <c r="P488" s="4">
        <f t="shared" si="223"/>
        <v>0</v>
      </c>
      <c r="Q488" s="4">
        <f t="shared" si="224"/>
        <v>0</v>
      </c>
      <c r="R488" s="5">
        <f t="shared" si="225"/>
        <v>0</v>
      </c>
      <c r="S488" s="5">
        <f t="shared" si="226"/>
        <v>-8.244563666370496</v>
      </c>
      <c r="T488" s="5">
        <f t="shared" si="227"/>
        <v>6.0859134176915726</v>
      </c>
      <c r="U488" s="6">
        <f t="shared" si="228"/>
        <v>2147.4707018528125</v>
      </c>
      <c r="V488" s="5">
        <f t="shared" si="229"/>
        <v>0</v>
      </c>
      <c r="W488" s="5">
        <f t="shared" si="230"/>
        <v>4.9189888117416416</v>
      </c>
      <c r="X488" s="5">
        <f t="shared" si="231"/>
        <v>6.6637353588823922</v>
      </c>
      <c r="Y488" s="5">
        <f t="shared" si="205"/>
        <v>0</v>
      </c>
      <c r="Z488" s="5">
        <f t="shared" si="205"/>
        <v>-3.3255748546288544</v>
      </c>
      <c r="AA488" s="5">
        <f t="shared" si="213"/>
        <v>-19.424351223426036</v>
      </c>
      <c r="AB488">
        <f t="shared" si="206"/>
        <v>0</v>
      </c>
    </row>
    <row r="489" spans="1:28" x14ac:dyDescent="0.2">
      <c r="A489">
        <f t="shared" si="207"/>
        <v>4.569999999999947</v>
      </c>
      <c r="B489" s="5">
        <f t="shared" si="216"/>
        <v>0</v>
      </c>
      <c r="C489" s="5">
        <f t="shared" si="217"/>
        <v>367.75315356714879</v>
      </c>
      <c r="D489" s="5">
        <f t="shared" si="218"/>
        <v>48.99290405004421</v>
      </c>
      <c r="E489" s="2">
        <f t="shared" si="214"/>
        <v>367.75315356714879</v>
      </c>
      <c r="F489" s="2">
        <f t="shared" si="215"/>
        <v>0</v>
      </c>
      <c r="G489" s="3">
        <f t="shared" si="219"/>
        <v>0</v>
      </c>
      <c r="H489" s="3">
        <f t="shared" si="220"/>
        <v>57.870087638265211</v>
      </c>
      <c r="I489" s="3">
        <f t="shared" si="221"/>
        <v>-42.936922046504513</v>
      </c>
      <c r="J489" s="2">
        <f t="shared" si="208"/>
        <v>72.059186215833037</v>
      </c>
      <c r="K489" s="2">
        <f t="shared" si="222"/>
        <v>72.059186215833037</v>
      </c>
      <c r="L489" s="2">
        <f t="shared" si="209"/>
        <v>49.120099669961171</v>
      </c>
      <c r="M489" s="5">
        <f t="shared" si="210"/>
        <v>0.36853704040887059</v>
      </c>
      <c r="N489" s="4">
        <f t="shared" si="211"/>
        <v>0.4079945759288332</v>
      </c>
      <c r="O489" s="4">
        <f t="shared" si="212"/>
        <v>0.2977186854855754</v>
      </c>
      <c r="P489" s="4">
        <f t="shared" si="223"/>
        <v>0</v>
      </c>
      <c r="Q489" s="4">
        <f t="shared" si="224"/>
        <v>0</v>
      </c>
      <c r="R489" s="5">
        <f t="shared" si="225"/>
        <v>0</v>
      </c>
      <c r="S489" s="5">
        <f t="shared" si="226"/>
        <v>-8.2496095193674801</v>
      </c>
      <c r="T489" s="5">
        <f t="shared" si="227"/>
        <v>6.1208277938215572</v>
      </c>
      <c r="U489" s="6">
        <f t="shared" si="228"/>
        <v>2146.7549975762013</v>
      </c>
      <c r="V489" s="5">
        <f t="shared" si="229"/>
        <v>0</v>
      </c>
      <c r="W489" s="5">
        <f t="shared" si="230"/>
        <v>4.9446449204628351</v>
      </c>
      <c r="X489" s="5">
        <f t="shared" si="231"/>
        <v>6.66435834821519</v>
      </c>
      <c r="Y489" s="5">
        <f t="shared" si="205"/>
        <v>0</v>
      </c>
      <c r="Z489" s="5">
        <f t="shared" si="205"/>
        <v>-3.304964598904645</v>
      </c>
      <c r="AA489" s="5">
        <f t="shared" si="213"/>
        <v>-19.388813857963253</v>
      </c>
      <c r="AB489">
        <f t="shared" si="206"/>
        <v>0</v>
      </c>
    </row>
    <row r="490" spans="1:28" x14ac:dyDescent="0.2">
      <c r="A490">
        <f t="shared" si="207"/>
        <v>4.5799999999999468</v>
      </c>
      <c r="B490" s="5">
        <f t="shared" si="216"/>
        <v>0</v>
      </c>
      <c r="C490" s="5">
        <f t="shared" si="217"/>
        <v>368.33168919530146</v>
      </c>
      <c r="D490" s="5">
        <f t="shared" si="218"/>
        <v>48.562565388886263</v>
      </c>
      <c r="E490" s="2">
        <f t="shared" si="214"/>
        <v>368.33168919530146</v>
      </c>
      <c r="F490" s="2">
        <f t="shared" si="215"/>
        <v>0</v>
      </c>
      <c r="G490" s="3">
        <f t="shared" si="219"/>
        <v>0</v>
      </c>
      <c r="H490" s="3">
        <f t="shared" si="220"/>
        <v>57.837037992276166</v>
      </c>
      <c r="I490" s="3">
        <f t="shared" si="221"/>
        <v>-43.130810185084144</v>
      </c>
      <c r="J490" s="2">
        <f t="shared" si="208"/>
        <v>72.148387029383784</v>
      </c>
      <c r="K490" s="2">
        <f t="shared" si="222"/>
        <v>72.148387029383784</v>
      </c>
      <c r="L490" s="2">
        <f t="shared" si="209"/>
        <v>49.180904587173671</v>
      </c>
      <c r="M490" s="5">
        <f t="shared" si="210"/>
        <v>0.36851966385322643</v>
      </c>
      <c r="N490" s="4">
        <f t="shared" si="211"/>
        <v>0.40738561767296938</v>
      </c>
      <c r="O490" s="4">
        <f t="shared" si="212"/>
        <v>0.29754974114720445</v>
      </c>
      <c r="P490" s="4">
        <f t="shared" si="223"/>
        <v>0</v>
      </c>
      <c r="Q490" s="4">
        <f t="shared" si="224"/>
        <v>0</v>
      </c>
      <c r="R490" s="5">
        <f t="shared" si="225"/>
        <v>0</v>
      </c>
      <c r="S490" s="5">
        <f t="shared" si="226"/>
        <v>-8.2547151489435535</v>
      </c>
      <c r="T490" s="5">
        <f t="shared" si="227"/>
        <v>6.1557881347341699</v>
      </c>
      <c r="U490" s="6">
        <f t="shared" si="228"/>
        <v>2146.0395318279252</v>
      </c>
      <c r="V490" s="5">
        <f t="shared" si="229"/>
        <v>0</v>
      </c>
      <c r="W490" s="5">
        <f t="shared" si="230"/>
        <v>4.970299676536917</v>
      </c>
      <c r="X490" s="5">
        <f t="shared" si="231"/>
        <v>6.6650130148558624</v>
      </c>
      <c r="Y490" s="5">
        <f t="shared" si="205"/>
        <v>0</v>
      </c>
      <c r="Z490" s="5">
        <f t="shared" si="205"/>
        <v>-3.2844154724066366</v>
      </c>
      <c r="AA490" s="5">
        <f t="shared" si="213"/>
        <v>-19.353198850409967</v>
      </c>
      <c r="AB490">
        <f t="shared" si="206"/>
        <v>0</v>
      </c>
    </row>
    <row r="491" spans="1:28" x14ac:dyDescent="0.2">
      <c r="A491">
        <f t="shared" si="207"/>
        <v>4.5899999999999466</v>
      </c>
      <c r="B491" s="5">
        <f t="shared" si="216"/>
        <v>0</v>
      </c>
      <c r="C491" s="5">
        <f t="shared" si="217"/>
        <v>368.90989535445061</v>
      </c>
      <c r="D491" s="5">
        <f t="shared" si="218"/>
        <v>48.130289627092907</v>
      </c>
      <c r="E491" s="2">
        <f t="shared" si="214"/>
        <v>368.90989535445061</v>
      </c>
      <c r="F491" s="2">
        <f t="shared" si="215"/>
        <v>0</v>
      </c>
      <c r="G491" s="3">
        <f t="shared" si="219"/>
        <v>0</v>
      </c>
      <c r="H491" s="3">
        <f t="shared" si="220"/>
        <v>57.804193837552099</v>
      </c>
      <c r="I491" s="3">
        <f t="shared" si="221"/>
        <v>-43.324342173588242</v>
      </c>
      <c r="J491" s="2">
        <f t="shared" si="208"/>
        <v>72.237964049268811</v>
      </c>
      <c r="K491" s="2">
        <f t="shared" si="222"/>
        <v>72.237964049268811</v>
      </c>
      <c r="L491" s="2">
        <f t="shared" si="209"/>
        <v>49.241965950421815</v>
      </c>
      <c r="M491" s="5">
        <f t="shared" si="210"/>
        <v>0.36850223774715368</v>
      </c>
      <c r="N491" s="4">
        <f t="shared" si="211"/>
        <v>0.40677574716721709</v>
      </c>
      <c r="O491" s="4">
        <f t="shared" si="212"/>
        <v>0.29738022967799083</v>
      </c>
      <c r="P491" s="4">
        <f t="shared" si="223"/>
        <v>0</v>
      </c>
      <c r="Q491" s="4">
        <f t="shared" si="224"/>
        <v>0</v>
      </c>
      <c r="R491" s="5">
        <f t="shared" si="225"/>
        <v>0</v>
      </c>
      <c r="S491" s="5">
        <f t="shared" si="226"/>
        <v>-8.2598798663576911</v>
      </c>
      <c r="T491" s="5">
        <f t="shared" si="227"/>
        <v>6.1907940909701891</v>
      </c>
      <c r="U491" s="6">
        <f t="shared" si="228"/>
        <v>2145.3243045284885</v>
      </c>
      <c r="V491" s="5">
        <f t="shared" si="229"/>
        <v>0</v>
      </c>
      <c r="W491" s="5">
        <f t="shared" si="230"/>
        <v>4.9959527516494253</v>
      </c>
      <c r="X491" s="5">
        <f t="shared" si="231"/>
        <v>6.6656989297727405</v>
      </c>
      <c r="Y491" s="5">
        <f t="shared" si="205"/>
        <v>0</v>
      </c>
      <c r="Z491" s="5">
        <f t="shared" si="205"/>
        <v>-3.2639271147082658</v>
      </c>
      <c r="AA491" s="5">
        <f t="shared" si="213"/>
        <v>-19.317506979257068</v>
      </c>
      <c r="AB491">
        <f t="shared" si="206"/>
        <v>0</v>
      </c>
    </row>
    <row r="492" spans="1:28" x14ac:dyDescent="0.2">
      <c r="A492">
        <f t="shared" si="207"/>
        <v>4.5999999999999464</v>
      </c>
      <c r="B492" s="5">
        <f t="shared" si="216"/>
        <v>0</v>
      </c>
      <c r="C492" s="5">
        <f t="shared" si="217"/>
        <v>369.48777409647039</v>
      </c>
      <c r="D492" s="5">
        <f t="shared" si="218"/>
        <v>47.696080330008066</v>
      </c>
      <c r="E492" s="2">
        <f t="shared" si="214"/>
        <v>369.48777409647039</v>
      </c>
      <c r="F492" s="2">
        <f t="shared" si="215"/>
        <v>0</v>
      </c>
      <c r="G492" s="3">
        <f t="shared" si="219"/>
        <v>0</v>
      </c>
      <c r="H492" s="3">
        <f t="shared" si="220"/>
        <v>57.771554566405015</v>
      </c>
      <c r="I492" s="3">
        <f t="shared" si="221"/>
        <v>-43.517517243380816</v>
      </c>
      <c r="J492" s="2">
        <f t="shared" si="208"/>
        <v>72.327911791002634</v>
      </c>
      <c r="K492" s="2">
        <f t="shared" si="222"/>
        <v>72.327911791002634</v>
      </c>
      <c r="L492" s="2">
        <f t="shared" si="209"/>
        <v>49.303280021133354</v>
      </c>
      <c r="M492" s="5">
        <f t="shared" si="210"/>
        <v>0.36848476234562844</v>
      </c>
      <c r="N492" s="4">
        <f t="shared" si="211"/>
        <v>0.40616500964631097</v>
      </c>
      <c r="O492" s="4">
        <f t="shared" si="212"/>
        <v>0.29721016139716633</v>
      </c>
      <c r="P492" s="4">
        <f t="shared" si="223"/>
        <v>0</v>
      </c>
      <c r="Q492" s="4">
        <f t="shared" si="224"/>
        <v>0</v>
      </c>
      <c r="R492" s="5">
        <f t="shared" si="225"/>
        <v>0</v>
      </c>
      <c r="S492" s="5">
        <f t="shared" si="226"/>
        <v>-8.265102988716114</v>
      </c>
      <c r="T492" s="5">
        <f t="shared" si="227"/>
        <v>6.225845306211113</v>
      </c>
      <c r="U492" s="6">
        <f t="shared" si="228"/>
        <v>2144.6093155984208</v>
      </c>
      <c r="V492" s="5">
        <f t="shared" si="229"/>
        <v>0</v>
      </c>
      <c r="W492" s="5">
        <f t="shared" si="230"/>
        <v>5.0216038148062854</v>
      </c>
      <c r="X492" s="5">
        <f t="shared" si="231"/>
        <v>6.6664156683266471</v>
      </c>
      <c r="Y492" s="5">
        <f t="shared" si="205"/>
        <v>0</v>
      </c>
      <c r="Z492" s="5">
        <f t="shared" si="205"/>
        <v>-3.2434991739098287</v>
      </c>
      <c r="AA492" s="5">
        <f t="shared" si="213"/>
        <v>-19.28173902546224</v>
      </c>
      <c r="AB492">
        <f t="shared" si="206"/>
        <v>0</v>
      </c>
    </row>
    <row r="493" spans="1:28" x14ac:dyDescent="0.2">
      <c r="A493">
        <f t="shared" si="207"/>
        <v>4.6099999999999461</v>
      </c>
      <c r="B493" s="5">
        <f t="shared" si="216"/>
        <v>0</v>
      </c>
      <c r="C493" s="5">
        <f t="shared" si="217"/>
        <v>370.06532746717573</v>
      </c>
      <c r="D493" s="5">
        <f t="shared" si="218"/>
        <v>47.259941070622986</v>
      </c>
      <c r="E493" s="2">
        <f t="shared" si="214"/>
        <v>370.06532746717573</v>
      </c>
      <c r="F493" s="2">
        <f t="shared" si="215"/>
        <v>0</v>
      </c>
      <c r="G493" s="3">
        <f t="shared" si="219"/>
        <v>0</v>
      </c>
      <c r="H493" s="3">
        <f t="shared" si="220"/>
        <v>57.739119574665914</v>
      </c>
      <c r="I493" s="3">
        <f t="shared" si="221"/>
        <v>-43.710334633635441</v>
      </c>
      <c r="J493" s="2">
        <f t="shared" si="208"/>
        <v>72.418224799023889</v>
      </c>
      <c r="K493" s="2">
        <f t="shared" si="222"/>
        <v>72.418224799023889</v>
      </c>
      <c r="L493" s="2">
        <f t="shared" si="209"/>
        <v>49.364843080452545</v>
      </c>
      <c r="M493" s="5">
        <f t="shared" si="210"/>
        <v>0.36846723790483576</v>
      </c>
      <c r="N493" s="4">
        <f t="shared" si="211"/>
        <v>0.40555344980773306</v>
      </c>
      <c r="O493" s="4">
        <f t="shared" si="212"/>
        <v>0.29703954655482301</v>
      </c>
      <c r="P493" s="4">
        <f t="shared" si="223"/>
        <v>0</v>
      </c>
      <c r="Q493" s="4">
        <f t="shared" si="224"/>
        <v>0</v>
      </c>
      <c r="R493" s="5">
        <f t="shared" si="225"/>
        <v>0</v>
      </c>
      <c r="S493" s="5">
        <f t="shared" si="226"/>
        <v>-8.2703838389456745</v>
      </c>
      <c r="T493" s="5">
        <f t="shared" si="227"/>
        <v>6.2609414173946147</v>
      </c>
      <c r="U493" s="6">
        <f t="shared" si="228"/>
        <v>2143.8945649582793</v>
      </c>
      <c r="V493" s="5">
        <f t="shared" si="229"/>
        <v>0</v>
      </c>
      <c r="W493" s="5">
        <f t="shared" si="230"/>
        <v>5.047252532420603</v>
      </c>
      <c r="X493" s="5">
        <f t="shared" si="231"/>
        <v>6.6671628102502689</v>
      </c>
      <c r="Y493" s="5">
        <f t="shared" si="205"/>
        <v>0</v>
      </c>
      <c r="Z493" s="5">
        <f t="shared" si="205"/>
        <v>-3.2231313065250715</v>
      </c>
      <c r="AA493" s="5">
        <f t="shared" si="213"/>
        <v>-19.245895772355116</v>
      </c>
      <c r="AB493">
        <f t="shared" si="206"/>
        <v>0</v>
      </c>
    </row>
    <row r="494" spans="1:28" x14ac:dyDescent="0.2">
      <c r="A494">
        <f t="shared" si="207"/>
        <v>4.6199999999999459</v>
      </c>
      <c r="B494" s="5">
        <f t="shared" si="216"/>
        <v>0</v>
      </c>
      <c r="C494" s="5">
        <f t="shared" si="217"/>
        <v>370.64255750635709</v>
      </c>
      <c r="D494" s="5">
        <f t="shared" si="218"/>
        <v>46.821875429498014</v>
      </c>
      <c r="E494" s="2">
        <f t="shared" si="214"/>
        <v>370.64255750635709</v>
      </c>
      <c r="F494" s="2">
        <f t="shared" si="215"/>
        <v>0</v>
      </c>
      <c r="G494" s="3">
        <f t="shared" si="219"/>
        <v>0</v>
      </c>
      <c r="H494" s="3">
        <f t="shared" si="220"/>
        <v>57.70688826160066</v>
      </c>
      <c r="I494" s="3">
        <f t="shared" si="221"/>
        <v>-43.902793591358993</v>
      </c>
      <c r="J494" s="2">
        <f t="shared" si="208"/>
        <v>72.508897646856667</v>
      </c>
      <c r="K494" s="2">
        <f t="shared" si="222"/>
        <v>72.508897646856667</v>
      </c>
      <c r="L494" s="2">
        <f t="shared" si="209"/>
        <v>49.426651429350144</v>
      </c>
      <c r="M494" s="5">
        <f t="shared" si="210"/>
        <v>0.36844966468213231</v>
      </c>
      <c r="N494" s="4">
        <f t="shared" si="211"/>
        <v>0.40494111181223513</v>
      </c>
      <c r="O494" s="4">
        <f t="shared" si="212"/>
        <v>0.29686839533154835</v>
      </c>
      <c r="P494" s="4">
        <f t="shared" si="223"/>
        <v>0</v>
      </c>
      <c r="Q494" s="4">
        <f t="shared" si="224"/>
        <v>0</v>
      </c>
      <c r="R494" s="5">
        <f t="shared" si="225"/>
        <v>0</v>
      </c>
      <c r="S494" s="5">
        <f t="shared" si="226"/>
        <v>-8.2757217457667132</v>
      </c>
      <c r="T494" s="5">
        <f t="shared" si="227"/>
        <v>6.2960820548295366</v>
      </c>
      <c r="U494" s="6">
        <f t="shared" si="228"/>
        <v>2143.1800525286476</v>
      </c>
      <c r="V494" s="5">
        <f t="shared" si="229"/>
        <v>0</v>
      </c>
      <c r="W494" s="5">
        <f t="shared" si="230"/>
        <v>5.0728985683987862</v>
      </c>
      <c r="X494" s="5">
        <f t="shared" si="231"/>
        <v>6.6679399396269954</v>
      </c>
      <c r="Y494" s="5">
        <f t="shared" si="205"/>
        <v>0</v>
      </c>
      <c r="Z494" s="5">
        <f t="shared" si="205"/>
        <v>-3.202823177367927</v>
      </c>
      <c r="AA494" s="5">
        <f t="shared" si="213"/>
        <v>-19.209978005543469</v>
      </c>
      <c r="AB494">
        <f t="shared" si="206"/>
        <v>0</v>
      </c>
    </row>
    <row r="495" spans="1:28" x14ac:dyDescent="0.2">
      <c r="A495">
        <f t="shared" si="207"/>
        <v>4.6299999999999457</v>
      </c>
      <c r="B495" s="5">
        <f t="shared" si="216"/>
        <v>0</v>
      </c>
      <c r="C495" s="5">
        <f t="shared" si="217"/>
        <v>371.21946624781424</v>
      </c>
      <c r="D495" s="5">
        <f t="shared" si="218"/>
        <v>46.381886994684145</v>
      </c>
      <c r="E495" s="2">
        <f t="shared" si="214"/>
        <v>371.21946624781424</v>
      </c>
      <c r="F495" s="2">
        <f t="shared" si="215"/>
        <v>0</v>
      </c>
      <c r="G495" s="3">
        <f t="shared" si="219"/>
        <v>0</v>
      </c>
      <c r="H495" s="3">
        <f t="shared" si="220"/>
        <v>57.674860029826981</v>
      </c>
      <c r="I495" s="3">
        <f t="shared" si="221"/>
        <v>-44.094893371414429</v>
      </c>
      <c r="J495" s="2">
        <f t="shared" si="208"/>
        <v>72.5999249372652</v>
      </c>
      <c r="K495" s="2">
        <f t="shared" si="222"/>
        <v>72.5999249372652</v>
      </c>
      <c r="L495" s="2">
        <f t="shared" si="209"/>
        <v>49.488701388728835</v>
      </c>
      <c r="M495" s="5">
        <f t="shared" si="210"/>
        <v>0.36843204293600984</v>
      </c>
      <c r="N495" s="4">
        <f t="shared" si="211"/>
        <v>0.40432803928451755</v>
      </c>
      <c r="O495" s="4">
        <f t="shared" si="212"/>
        <v>0.29669671783808094</v>
      </c>
      <c r="P495" s="4">
        <f t="shared" si="223"/>
        <v>0</v>
      </c>
      <c r="Q495" s="4">
        <f t="shared" si="224"/>
        <v>0</v>
      </c>
      <c r="R495" s="5">
        <f t="shared" si="225"/>
        <v>0</v>
      </c>
      <c r="S495" s="5">
        <f t="shared" si="226"/>
        <v>-8.2811160436655733</v>
      </c>
      <c r="T495" s="5">
        <f t="shared" si="227"/>
        <v>6.3312668423105007</v>
      </c>
      <c r="U495" s="6">
        <f t="shared" si="228"/>
        <v>2142.4657782301342</v>
      </c>
      <c r="V495" s="5">
        <f t="shared" si="229"/>
        <v>0</v>
      </c>
      <c r="W495" s="5">
        <f t="shared" si="230"/>
        <v>5.0985415842260293</v>
      </c>
      <c r="X495" s="5">
        <f t="shared" si="231"/>
        <v>6.6687466448692785</v>
      </c>
      <c r="Y495" s="5">
        <f t="shared" si="205"/>
        <v>0</v>
      </c>
      <c r="Z495" s="5">
        <f t="shared" si="205"/>
        <v>-3.182574459439544</v>
      </c>
      <c r="AA495" s="5">
        <f t="shared" si="213"/>
        <v>-19.173986512820221</v>
      </c>
      <c r="AB495">
        <f t="shared" si="206"/>
        <v>0</v>
      </c>
    </row>
    <row r="496" spans="1:28" x14ac:dyDescent="0.2">
      <c r="A496">
        <f t="shared" si="207"/>
        <v>4.6399999999999455</v>
      </c>
      <c r="B496" s="5">
        <f t="shared" si="216"/>
        <v>0</v>
      </c>
      <c r="C496" s="5">
        <f t="shared" si="217"/>
        <v>371.79605571938953</v>
      </c>
      <c r="D496" s="5">
        <f t="shared" si="218"/>
        <v>45.939979361644355</v>
      </c>
      <c r="E496" s="2">
        <f t="shared" si="214"/>
        <v>371.79605571938953</v>
      </c>
      <c r="F496" s="2">
        <f t="shared" si="215"/>
        <v>0</v>
      </c>
      <c r="G496" s="3">
        <f t="shared" si="219"/>
        <v>0</v>
      </c>
      <c r="H496" s="3">
        <f t="shared" si="220"/>
        <v>57.643034285232588</v>
      </c>
      <c r="I496" s="3">
        <f t="shared" si="221"/>
        <v>-44.286633236542635</v>
      </c>
      <c r="J496" s="2">
        <f t="shared" si="208"/>
        <v>72.691301302401669</v>
      </c>
      <c r="K496" s="2">
        <f t="shared" si="222"/>
        <v>72.691301302401669</v>
      </c>
      <c r="L496" s="2">
        <f t="shared" si="209"/>
        <v>49.55098929952397</v>
      </c>
      <c r="M496" s="5">
        <f t="shared" si="210"/>
        <v>0.36841437292605861</v>
      </c>
      <c r="N496" s="4">
        <f t="shared" si="211"/>
        <v>0.4037142753140609</v>
      </c>
      <c r="O496" s="4">
        <f t="shared" si="212"/>
        <v>0.29652452411498637</v>
      </c>
      <c r="P496" s="4">
        <f t="shared" si="223"/>
        <v>0</v>
      </c>
      <c r="Q496" s="4">
        <f t="shared" si="224"/>
        <v>0</v>
      </c>
      <c r="R496" s="5">
        <f t="shared" si="225"/>
        <v>0</v>
      </c>
      <c r="S496" s="5">
        <f t="shared" si="226"/>
        <v>-8.2865660728666164</v>
      </c>
      <c r="T496" s="5">
        <f t="shared" si="227"/>
        <v>6.3664953972320291</v>
      </c>
      <c r="U496" s="6">
        <f t="shared" si="228"/>
        <v>2141.7517419833771</v>
      </c>
      <c r="V496" s="5">
        <f t="shared" si="229"/>
        <v>0</v>
      </c>
      <c r="W496" s="5">
        <f t="shared" si="230"/>
        <v>5.124181239051083</v>
      </c>
      <c r="X496" s="5">
        <f t="shared" si="231"/>
        <v>6.6695825186964779</v>
      </c>
      <c r="Y496" s="5">
        <f t="shared" ref="Y496:Z559" si="232">R496+V496</f>
        <v>0</v>
      </c>
      <c r="Z496" s="5">
        <f t="shared" si="232"/>
        <v>-3.1623848338155334</v>
      </c>
      <c r="AA496" s="5">
        <f t="shared" si="213"/>
        <v>-19.137922084071491</v>
      </c>
      <c r="AB496">
        <f t="shared" si="206"/>
        <v>0</v>
      </c>
    </row>
    <row r="497" spans="1:28" x14ac:dyDescent="0.2">
      <c r="A497">
        <f t="shared" si="207"/>
        <v>4.6499999999999453</v>
      </c>
      <c r="B497" s="5">
        <f t="shared" si="216"/>
        <v>0</v>
      </c>
      <c r="C497" s="5">
        <f t="shared" si="217"/>
        <v>372.37232794300019</v>
      </c>
      <c r="D497" s="5">
        <f t="shared" si="218"/>
        <v>45.496156133174722</v>
      </c>
      <c r="E497" s="2">
        <f t="shared" si="214"/>
        <v>372.37232794300019</v>
      </c>
      <c r="F497" s="2">
        <f t="shared" si="215"/>
        <v>0</v>
      </c>
      <c r="G497" s="3">
        <f t="shared" si="219"/>
        <v>0</v>
      </c>
      <c r="H497" s="3">
        <f t="shared" si="220"/>
        <v>57.611410436894431</v>
      </c>
      <c r="I497" s="3">
        <f t="shared" si="221"/>
        <v>-44.47801245738335</v>
      </c>
      <c r="J497" s="2">
        <f t="shared" si="208"/>
        <v>72.783021403947345</v>
      </c>
      <c r="K497" s="2">
        <f t="shared" si="222"/>
        <v>72.783021403947345</v>
      </c>
      <c r="L497" s="2">
        <f t="shared" si="209"/>
        <v>49.613511522799826</v>
      </c>
      <c r="M497" s="5">
        <f t="shared" si="210"/>
        <v>0.36839665491293155</v>
      </c>
      <c r="N497" s="4">
        <f t="shared" si="211"/>
        <v>0.40309986245610585</v>
      </c>
      <c r="O497" s="4">
        <f t="shared" si="212"/>
        <v>0.29635182413235384</v>
      </c>
      <c r="P497" s="4">
        <f t="shared" si="223"/>
        <v>0</v>
      </c>
      <c r="Q497" s="4">
        <f t="shared" si="224"/>
        <v>0</v>
      </c>
      <c r="R497" s="5">
        <f t="shared" si="225"/>
        <v>0</v>
      </c>
      <c r="S497" s="5">
        <f t="shared" si="226"/>
        <v>-8.2920711793038748</v>
      </c>
      <c r="T497" s="5">
        <f t="shared" si="227"/>
        <v>6.4017673307022118</v>
      </c>
      <c r="U497" s="6">
        <f t="shared" si="228"/>
        <v>2141.0379437090378</v>
      </c>
      <c r="V497" s="5">
        <f t="shared" si="229"/>
        <v>0</v>
      </c>
      <c r="W497" s="5">
        <f t="shared" si="230"/>
        <v>5.1498171897703493</v>
      </c>
      <c r="X497" s="5">
        <f t="shared" si="231"/>
        <v>6.6704471581122462</v>
      </c>
      <c r="Y497" s="5">
        <f t="shared" si="232"/>
        <v>0</v>
      </c>
      <c r="Z497" s="5">
        <f t="shared" si="232"/>
        <v>-3.1422539895335255</v>
      </c>
      <c r="AA497" s="5">
        <f t="shared" si="213"/>
        <v>-19.10178551118554</v>
      </c>
      <c r="AB497">
        <f t="shared" si="206"/>
        <v>0</v>
      </c>
    </row>
    <row r="498" spans="1:28" x14ac:dyDescent="0.2">
      <c r="A498">
        <f t="shared" si="207"/>
        <v>4.6599999999999451</v>
      </c>
      <c r="B498" s="5">
        <f t="shared" si="216"/>
        <v>0</v>
      </c>
      <c r="C498" s="5">
        <f t="shared" si="217"/>
        <v>372.94828493466969</v>
      </c>
      <c r="D498" s="5">
        <f t="shared" si="218"/>
        <v>45.050420919325333</v>
      </c>
      <c r="E498" s="2">
        <f t="shared" si="214"/>
        <v>372.94828493466969</v>
      </c>
      <c r="F498" s="2">
        <f t="shared" si="215"/>
        <v>0</v>
      </c>
      <c r="G498" s="3">
        <f t="shared" si="219"/>
        <v>0</v>
      </c>
      <c r="H498" s="3">
        <f t="shared" si="220"/>
        <v>57.579987896999093</v>
      </c>
      <c r="I498" s="3">
        <f t="shared" si="221"/>
        <v>-44.669030312495202</v>
      </c>
      <c r="J498" s="2">
        <f t="shared" si="208"/>
        <v>72.875079933247264</v>
      </c>
      <c r="K498" s="2">
        <f t="shared" si="222"/>
        <v>72.875079933247264</v>
      </c>
      <c r="L498" s="2">
        <f t="shared" si="209"/>
        <v>49.676264439841347</v>
      </c>
      <c r="M498" s="5">
        <f t="shared" si="210"/>
        <v>0.36837888915830874</v>
      </c>
      <c r="N498" s="4">
        <f t="shared" si="211"/>
        <v>0.40248484273277602</v>
      </c>
      <c r="O498" s="4">
        <f t="shared" si="212"/>
        <v>0.29617862778951193</v>
      </c>
      <c r="P498" s="4">
        <f t="shared" si="223"/>
        <v>0</v>
      </c>
      <c r="Q498" s="4">
        <f t="shared" si="224"/>
        <v>0</v>
      </c>
      <c r="R498" s="5">
        <f t="shared" si="225"/>
        <v>0</v>
      </c>
      <c r="S498" s="5">
        <f t="shared" si="226"/>
        <v>-8.2976307145922981</v>
      </c>
      <c r="T498" s="5">
        <f t="shared" si="227"/>
        <v>6.4370822476559022</v>
      </c>
      <c r="U498" s="6">
        <f t="shared" si="228"/>
        <v>2140.3243833278057</v>
      </c>
      <c r="V498" s="5">
        <f t="shared" si="229"/>
        <v>0</v>
      </c>
      <c r="W498" s="5">
        <f t="shared" si="230"/>
        <v>5.1754490911112816</v>
      </c>
      <c r="X498" s="5">
        <f t="shared" si="231"/>
        <v>6.6713401643814692</v>
      </c>
      <c r="Y498" s="5">
        <f t="shared" si="232"/>
        <v>0</v>
      </c>
      <c r="Z498" s="5">
        <f t="shared" si="232"/>
        <v>-3.1221816234810165</v>
      </c>
      <c r="AA498" s="5">
        <f t="shared" si="213"/>
        <v>-19.065577587962629</v>
      </c>
      <c r="AB498">
        <f t="shared" si="206"/>
        <v>0</v>
      </c>
    </row>
    <row r="499" spans="1:28" x14ac:dyDescent="0.2">
      <c r="A499">
        <f t="shared" si="207"/>
        <v>4.6699999999999449</v>
      </c>
      <c r="B499" s="5">
        <f t="shared" si="216"/>
        <v>0</v>
      </c>
      <c r="C499" s="5">
        <f t="shared" si="217"/>
        <v>373.5239287045585</v>
      </c>
      <c r="D499" s="5">
        <f t="shared" si="218"/>
        <v>44.60277733732098</v>
      </c>
      <c r="E499" s="2">
        <f t="shared" si="214"/>
        <v>373.5239287045585</v>
      </c>
      <c r="F499" s="2">
        <f t="shared" si="215"/>
        <v>0</v>
      </c>
      <c r="G499" s="3">
        <f t="shared" si="219"/>
        <v>0</v>
      </c>
      <c r="H499" s="3">
        <f t="shared" si="220"/>
        <v>57.548766080764281</v>
      </c>
      <c r="I499" s="3">
        <f t="shared" si="221"/>
        <v>-44.859686088374829</v>
      </c>
      <c r="J499" s="2">
        <f t="shared" si="208"/>
        <v>72.967471611438313</v>
      </c>
      <c r="K499" s="2">
        <f t="shared" si="222"/>
        <v>72.967471611438313</v>
      </c>
      <c r="L499" s="2">
        <f t="shared" si="209"/>
        <v>49.739244452241522</v>
      </c>
      <c r="M499" s="5">
        <f t="shared" si="210"/>
        <v>0.36836107592486211</v>
      </c>
      <c r="N499" s="4">
        <f t="shared" si="211"/>
        <v>0.40186925763434184</v>
      </c>
      <c r="O499" s="4">
        <f t="shared" si="212"/>
        <v>0.29600494491476448</v>
      </c>
      <c r="P499" s="4">
        <f t="shared" si="223"/>
        <v>0</v>
      </c>
      <c r="Q499" s="4">
        <f t="shared" si="224"/>
        <v>0</v>
      </c>
      <c r="R499" s="5">
        <f t="shared" si="225"/>
        <v>0</v>
      </c>
      <c r="S499" s="5">
        <f t="shared" si="226"/>
        <v>-8.303244035998615</v>
      </c>
      <c r="T499" s="5">
        <f t="shared" si="227"/>
        <v>6.4724397469674049</v>
      </c>
      <c r="U499" s="6">
        <f t="shared" si="228"/>
        <v>2139.6110607603955</v>
      </c>
      <c r="V499" s="5">
        <f t="shared" si="229"/>
        <v>0</v>
      </c>
      <c r="W499" s="5">
        <f t="shared" si="230"/>
        <v>5.20107659571506</v>
      </c>
      <c r="X499" s="5">
        <f t="shared" si="231"/>
        <v>6.6722611430067493</v>
      </c>
      <c r="Y499" s="5">
        <f t="shared" si="232"/>
        <v>0</v>
      </c>
      <c r="Z499" s="5">
        <f t="shared" si="232"/>
        <v>-3.1021674402835551</v>
      </c>
      <c r="AA499" s="5">
        <f t="shared" si="213"/>
        <v>-19.029299110025846</v>
      </c>
      <c r="AB499">
        <f t="shared" si="206"/>
        <v>0</v>
      </c>
    </row>
    <row r="500" spans="1:28" x14ac:dyDescent="0.2">
      <c r="A500">
        <f t="shared" si="207"/>
        <v>4.6799999999999446</v>
      </c>
      <c r="B500" s="5">
        <f t="shared" si="216"/>
        <v>0</v>
      </c>
      <c r="C500" s="5">
        <f t="shared" si="217"/>
        <v>374.09926125699411</v>
      </c>
      <c r="D500" s="5">
        <f t="shared" si="218"/>
        <v>44.153229011481734</v>
      </c>
      <c r="E500" s="2">
        <f t="shared" si="214"/>
        <v>374.09926125699411</v>
      </c>
      <c r="F500" s="2">
        <f t="shared" si="215"/>
        <v>0</v>
      </c>
      <c r="G500" s="3">
        <f t="shared" si="219"/>
        <v>0</v>
      </c>
      <c r="H500" s="3">
        <f t="shared" si="220"/>
        <v>57.517744406361444</v>
      </c>
      <c r="I500" s="3">
        <f t="shared" si="221"/>
        <v>-45.049979079475087</v>
      </c>
      <c r="J500" s="2">
        <f t="shared" si="208"/>
        <v>73.060191189570986</v>
      </c>
      <c r="K500" s="2">
        <f t="shared" si="222"/>
        <v>73.060191189570986</v>
      </c>
      <c r="L500" s="2">
        <f t="shared" si="209"/>
        <v>49.802447981984308</v>
      </c>
      <c r="M500" s="5">
        <f t="shared" si="210"/>
        <v>0.36834321547622062</v>
      </c>
      <c r="N500" s="4">
        <f t="shared" si="211"/>
        <v>0.40125314812061874</v>
      </c>
      <c r="O500" s="4">
        <f t="shared" si="212"/>
        <v>0.29583078526514495</v>
      </c>
      <c r="P500" s="4">
        <f t="shared" si="223"/>
        <v>0</v>
      </c>
      <c r="Q500" s="4">
        <f t="shared" si="224"/>
        <v>0</v>
      </c>
      <c r="R500" s="5">
        <f t="shared" si="225"/>
        <v>0</v>
      </c>
      <c r="S500" s="5">
        <f t="shared" si="226"/>
        <v>-8.3089105064118147</v>
      </c>
      <c r="T500" s="5">
        <f t="shared" si="227"/>
        <v>6.5078394215626396</v>
      </c>
      <c r="U500" s="6">
        <f t="shared" si="228"/>
        <v>2138.8979759275499</v>
      </c>
      <c r="V500" s="5">
        <f t="shared" si="229"/>
        <v>0</v>
      </c>
      <c r="W500" s="5">
        <f t="shared" si="230"/>
        <v>5.2266993542185389</v>
      </c>
      <c r="X500" s="5">
        <f t="shared" si="231"/>
        <v>6.6732097037044662</v>
      </c>
      <c r="Y500" s="5">
        <f t="shared" si="232"/>
        <v>0</v>
      </c>
      <c r="Z500" s="5">
        <f t="shared" si="232"/>
        <v>-3.0822111521932758</v>
      </c>
      <c r="AA500" s="5">
        <f t="shared" si="213"/>
        <v>-18.992950874732895</v>
      </c>
      <c r="AB500">
        <f t="shared" si="206"/>
        <v>0</v>
      </c>
    </row>
    <row r="501" spans="1:28" x14ac:dyDescent="0.2">
      <c r="A501">
        <f t="shared" si="207"/>
        <v>4.6899999999999444</v>
      </c>
      <c r="B501" s="5">
        <f t="shared" si="216"/>
        <v>0</v>
      </c>
      <c r="C501" s="5">
        <f t="shared" si="217"/>
        <v>374.67428459050012</v>
      </c>
      <c r="D501" s="5">
        <f t="shared" si="218"/>
        <v>43.701779573143249</v>
      </c>
      <c r="E501" s="2">
        <f t="shared" si="214"/>
        <v>374.67428459050012</v>
      </c>
      <c r="F501" s="2">
        <f t="shared" si="215"/>
        <v>0</v>
      </c>
      <c r="G501" s="3">
        <f t="shared" si="219"/>
        <v>0</v>
      </c>
      <c r="H501" s="3">
        <f t="shared" si="220"/>
        <v>57.486922294839509</v>
      </c>
      <c r="I501" s="3">
        <f t="shared" si="221"/>
        <v>-45.239908588222413</v>
      </c>
      <c r="J501" s="2">
        <f t="shared" si="208"/>
        <v>73.153233448724848</v>
      </c>
      <c r="K501" s="2">
        <f t="shared" si="222"/>
        <v>73.153233448724848</v>
      </c>
      <c r="L501" s="2">
        <f t="shared" si="209"/>
        <v>49.865871471523413</v>
      </c>
      <c r="M501" s="5">
        <f t="shared" si="210"/>
        <v>0.36832530807693598</v>
      </c>
      <c r="N501" s="4">
        <f t="shared" si="211"/>
        <v>0.40063655462249714</v>
      </c>
      <c r="O501" s="4">
        <f t="shared" si="212"/>
        <v>0.29565615852618998</v>
      </c>
      <c r="P501" s="4">
        <f t="shared" si="223"/>
        <v>0</v>
      </c>
      <c r="Q501" s="4">
        <f t="shared" si="224"/>
        <v>0</v>
      </c>
      <c r="R501" s="5">
        <f t="shared" si="225"/>
        <v>0</v>
      </c>
      <c r="S501" s="5">
        <f t="shared" si="226"/>
        <v>-8.3146294943132943</v>
      </c>
      <c r="T501" s="5">
        <f t="shared" si="227"/>
        <v>6.5432808585308102</v>
      </c>
      <c r="U501" s="6">
        <f t="shared" si="228"/>
        <v>2138.1851287500376</v>
      </c>
      <c r="V501" s="5">
        <f t="shared" si="229"/>
        <v>0</v>
      </c>
      <c r="W501" s="5">
        <f t="shared" si="230"/>
        <v>5.2523170153354686</v>
      </c>
      <c r="X501" s="5">
        <f t="shared" si="231"/>
        <v>6.6741854603804232</v>
      </c>
      <c r="Y501" s="5">
        <f t="shared" si="232"/>
        <v>0</v>
      </c>
      <c r="Z501" s="5">
        <f t="shared" si="232"/>
        <v>-3.0623124789778258</v>
      </c>
      <c r="AA501" s="5">
        <f t="shared" si="213"/>
        <v>-18.956533681088764</v>
      </c>
      <c r="AB501">
        <f t="shared" si="206"/>
        <v>0</v>
      </c>
    </row>
    <row r="502" spans="1:28" x14ac:dyDescent="0.2">
      <c r="A502">
        <f t="shared" si="207"/>
        <v>4.6999999999999442</v>
      </c>
      <c r="B502" s="5">
        <f t="shared" si="216"/>
        <v>0</v>
      </c>
      <c r="C502" s="5">
        <f t="shared" si="217"/>
        <v>375.24900069782456</v>
      </c>
      <c r="D502" s="5">
        <f t="shared" si="218"/>
        <v>43.248432660576967</v>
      </c>
      <c r="E502" s="2">
        <f t="shared" si="214"/>
        <v>375.24900069782456</v>
      </c>
      <c r="F502" s="2">
        <f t="shared" si="215"/>
        <v>0</v>
      </c>
      <c r="G502" s="3">
        <f t="shared" si="219"/>
        <v>0</v>
      </c>
      <c r="H502" s="3">
        <f t="shared" si="220"/>
        <v>57.456299170049732</v>
      </c>
      <c r="I502" s="3">
        <f t="shared" si="221"/>
        <v>-45.4294739250333</v>
      </c>
      <c r="J502" s="2">
        <f t="shared" si="208"/>
        <v>73.246593200117758</v>
      </c>
      <c r="K502" s="2">
        <f t="shared" si="222"/>
        <v>73.246593200117758</v>
      </c>
      <c r="L502" s="2">
        <f t="shared" si="209"/>
        <v>49.929511383856685</v>
      </c>
      <c r="M502" s="5">
        <f t="shared" si="210"/>
        <v>0.36830735399244835</v>
      </c>
      <c r="N502" s="4">
        <f t="shared" si="211"/>
        <v>0.40001951704360023</v>
      </c>
      <c r="O502" s="4">
        <f t="shared" si="212"/>
        <v>0.29548107431173132</v>
      </c>
      <c r="P502" s="4">
        <f t="shared" si="223"/>
        <v>0</v>
      </c>
      <c r="Q502" s="4">
        <f t="shared" si="224"/>
        <v>0</v>
      </c>
      <c r="R502" s="5">
        <f t="shared" si="225"/>
        <v>0</v>
      </c>
      <c r="S502" s="5">
        <f t="shared" si="226"/>
        <v>-8.3204003737466259</v>
      </c>
      <c r="T502" s="5">
        <f t="shared" si="227"/>
        <v>6.5787636392354933</v>
      </c>
      <c r="U502" s="6">
        <f t="shared" si="228"/>
        <v>2137.4725191486527</v>
      </c>
      <c r="V502" s="5">
        <f t="shared" si="229"/>
        <v>0</v>
      </c>
      <c r="W502" s="5">
        <f t="shared" si="230"/>
        <v>5.277929225936977</v>
      </c>
      <c r="X502" s="5">
        <f t="shared" si="231"/>
        <v>6.6751880311051099</v>
      </c>
      <c r="Y502" s="5">
        <f t="shared" si="232"/>
        <v>0</v>
      </c>
      <c r="Z502" s="5">
        <f t="shared" si="232"/>
        <v>-3.0424711478096489</v>
      </c>
      <c r="AA502" s="5">
        <f t="shared" si="213"/>
        <v>-18.920048329659394</v>
      </c>
      <c r="AB502">
        <f t="shared" si="206"/>
        <v>0</v>
      </c>
    </row>
    <row r="503" spans="1:28" x14ac:dyDescent="0.2">
      <c r="A503">
        <f t="shared" si="207"/>
        <v>4.709999999999944</v>
      </c>
      <c r="B503" s="5">
        <f t="shared" si="216"/>
        <v>0</v>
      </c>
      <c r="C503" s="5">
        <f t="shared" si="217"/>
        <v>375.82341156596766</v>
      </c>
      <c r="D503" s="5">
        <f t="shared" si="218"/>
        <v>42.793191918910146</v>
      </c>
      <c r="E503" s="2">
        <f t="shared" si="214"/>
        <v>375.82341156596766</v>
      </c>
      <c r="F503" s="2">
        <f t="shared" si="215"/>
        <v>0</v>
      </c>
      <c r="G503" s="3">
        <f t="shared" si="219"/>
        <v>0</v>
      </c>
      <c r="H503" s="3">
        <f t="shared" si="220"/>
        <v>57.425874458571634</v>
      </c>
      <c r="I503" s="3">
        <f t="shared" si="221"/>
        <v>-45.618674408329895</v>
      </c>
      <c r="J503" s="2">
        <f t="shared" si="208"/>
        <v>73.340265285209071</v>
      </c>
      <c r="K503" s="2">
        <f t="shared" si="222"/>
        <v>73.340265285209071</v>
      </c>
      <c r="L503" s="2">
        <f t="shared" si="209"/>
        <v>49.993364202596503</v>
      </c>
      <c r="M503" s="5">
        <f t="shared" si="210"/>
        <v>0.36828935348905317</v>
      </c>
      <c r="N503" s="4">
        <f t="shared" si="211"/>
        <v>0.39940207476206374</v>
      </c>
      <c r="O503" s="4">
        <f t="shared" si="212"/>
        <v>0.29530554216370591</v>
      </c>
      <c r="P503" s="4">
        <f t="shared" si="223"/>
        <v>0</v>
      </c>
      <c r="Q503" s="4">
        <f t="shared" si="224"/>
        <v>0</v>
      </c>
      <c r="R503" s="5">
        <f t="shared" si="225"/>
        <v>0</v>
      </c>
      <c r="S503" s="5">
        <f t="shared" si="226"/>
        <v>-8.3262225242870223</v>
      </c>
      <c r="T503" s="5">
        <f t="shared" si="227"/>
        <v>6.6142873394252168</v>
      </c>
      <c r="U503" s="6">
        <f t="shared" si="228"/>
        <v>2136.7601470442164</v>
      </c>
      <c r="V503" s="5">
        <f t="shared" si="229"/>
        <v>0</v>
      </c>
      <c r="W503" s="5">
        <f t="shared" si="230"/>
        <v>5.3035356311312887</v>
      </c>
      <c r="X503" s="5">
        <f t="shared" si="231"/>
        <v>6.6762170380885655</v>
      </c>
      <c r="Y503" s="5">
        <f t="shared" si="232"/>
        <v>0</v>
      </c>
      <c r="Z503" s="5">
        <f t="shared" si="232"/>
        <v>-3.0226868931557336</v>
      </c>
      <c r="AA503" s="5">
        <f t="shared" si="213"/>
        <v>-18.883495622486215</v>
      </c>
      <c r="AB503">
        <f t="shared" si="206"/>
        <v>0</v>
      </c>
    </row>
    <row r="504" spans="1:28" x14ac:dyDescent="0.2">
      <c r="A504">
        <f t="shared" si="207"/>
        <v>4.7199999999999438</v>
      </c>
      <c r="B504" s="5">
        <f t="shared" si="216"/>
        <v>0</v>
      </c>
      <c r="C504" s="5">
        <f t="shared" si="217"/>
        <v>376.39751917620873</v>
      </c>
      <c r="D504" s="5">
        <f t="shared" si="218"/>
        <v>42.336061000045724</v>
      </c>
      <c r="E504" s="2">
        <f t="shared" si="214"/>
        <v>376.39751917620873</v>
      </c>
      <c r="F504" s="2">
        <f t="shared" si="215"/>
        <v>0</v>
      </c>
      <c r="G504" s="3">
        <f t="shared" si="219"/>
        <v>0</v>
      </c>
      <c r="H504" s="3">
        <f t="shared" si="220"/>
        <v>57.395647589640078</v>
      </c>
      <c r="I504" s="3">
        <f t="shared" si="221"/>
        <v>-45.807509364554754</v>
      </c>
      <c r="J504" s="2">
        <f t="shared" si="208"/>
        <v>73.434244575796711</v>
      </c>
      <c r="K504" s="2">
        <f t="shared" si="222"/>
        <v>73.434244575796711</v>
      </c>
      <c r="L504" s="2">
        <f t="shared" si="209"/>
        <v>50.057426432035932</v>
      </c>
      <c r="M504" s="5">
        <f t="shared" si="210"/>
        <v>0.3682713068338675</v>
      </c>
      <c r="N504" s="4">
        <f t="shared" si="211"/>
        <v>0.39878426663243671</v>
      </c>
      <c r="O504" s="4">
        <f t="shared" si="212"/>
        <v>0.29512957155198355</v>
      </c>
      <c r="P504" s="4">
        <f t="shared" si="223"/>
        <v>0</v>
      </c>
      <c r="Q504" s="4">
        <f t="shared" si="224"/>
        <v>0</v>
      </c>
      <c r="R504" s="5">
        <f t="shared" si="225"/>
        <v>0</v>
      </c>
      <c r="S504" s="5">
        <f t="shared" si="226"/>
        <v>-8.3320953310104535</v>
      </c>
      <c r="T504" s="5">
        <f t="shared" si="227"/>
        <v>6.6498515293434242</v>
      </c>
      <c r="U504" s="6">
        <f t="shared" si="228"/>
        <v>2136.0480123575771</v>
      </c>
      <c r="V504" s="5">
        <f t="shared" si="229"/>
        <v>0</v>
      </c>
      <c r="W504" s="5">
        <f t="shared" si="230"/>
        <v>5.3291358743426898</v>
      </c>
      <c r="X504" s="5">
        <f t="shared" si="231"/>
        <v>6.6772721076548853</v>
      </c>
      <c r="Y504" s="5">
        <f t="shared" si="232"/>
        <v>0</v>
      </c>
      <c r="Z504" s="5">
        <f t="shared" si="232"/>
        <v>-3.0029594566677638</v>
      </c>
      <c r="AA504" s="5">
        <f t="shared" si="213"/>
        <v>-18.846876363001691</v>
      </c>
      <c r="AB504">
        <f t="shared" si="206"/>
        <v>0</v>
      </c>
    </row>
    <row r="505" spans="1:28" x14ac:dyDescent="0.2">
      <c r="A505">
        <f t="shared" si="207"/>
        <v>4.7299999999999436</v>
      </c>
      <c r="B505" s="5">
        <f t="shared" si="216"/>
        <v>0</v>
      </c>
      <c r="C505" s="5">
        <f t="shared" si="217"/>
        <v>376.97132550413232</v>
      </c>
      <c r="D505" s="5">
        <f t="shared" si="218"/>
        <v>41.877043562582024</v>
      </c>
      <c r="E505" s="2">
        <f t="shared" si="214"/>
        <v>376.97132550413232</v>
      </c>
      <c r="F505" s="2">
        <f t="shared" si="215"/>
        <v>0</v>
      </c>
      <c r="G505" s="3">
        <f t="shared" si="219"/>
        <v>0</v>
      </c>
      <c r="H505" s="3">
        <f t="shared" si="220"/>
        <v>57.3656179950734</v>
      </c>
      <c r="I505" s="3">
        <f t="shared" si="221"/>
        <v>-45.995978128184774</v>
      </c>
      <c r="J505" s="2">
        <f t="shared" si="208"/>
        <v>73.528525974108447</v>
      </c>
      <c r="K505" s="2">
        <f t="shared" si="222"/>
        <v>73.528525974108447</v>
      </c>
      <c r="L505" s="2">
        <f t="shared" si="209"/>
        <v>50.121694597210933</v>
      </c>
      <c r="M505" s="5">
        <f t="shared" si="210"/>
        <v>0.36825321429479718</v>
      </c>
      <c r="N505" s="4">
        <f t="shared" si="211"/>
        <v>0.39816613098769577</v>
      </c>
      <c r="O505" s="4">
        <f t="shared" si="212"/>
        <v>0.29495317187421238</v>
      </c>
      <c r="P505" s="4">
        <f t="shared" si="223"/>
        <v>0</v>
      </c>
      <c r="Q505" s="4">
        <f t="shared" si="224"/>
        <v>0</v>
      </c>
      <c r="R505" s="5">
        <f t="shared" si="225"/>
        <v>0</v>
      </c>
      <c r="S505" s="5">
        <f t="shared" si="226"/>
        <v>-8.3380181844624612</v>
      </c>
      <c r="T505" s="5">
        <f t="shared" si="227"/>
        <v>6.6854557738378899</v>
      </c>
      <c r="U505" s="6">
        <f t="shared" si="228"/>
        <v>2135.3361150096071</v>
      </c>
      <c r="V505" s="5">
        <f t="shared" si="229"/>
        <v>0</v>
      </c>
      <c r="W505" s="5">
        <f t="shared" si="230"/>
        <v>5.3547295973897278</v>
      </c>
      <c r="X505" s="5">
        <f t="shared" si="231"/>
        <v>6.678352870216373</v>
      </c>
      <c r="Y505" s="5">
        <f t="shared" si="232"/>
        <v>0</v>
      </c>
      <c r="Z505" s="5">
        <f t="shared" si="232"/>
        <v>-2.9832885870727335</v>
      </c>
      <c r="AA505" s="5">
        <f t="shared" si="213"/>
        <v>-18.810191355945737</v>
      </c>
      <c r="AB505">
        <f t="shared" si="206"/>
        <v>0</v>
      </c>
    </row>
    <row r="506" spans="1:28" x14ac:dyDescent="0.2">
      <c r="A506">
        <f t="shared" si="207"/>
        <v>4.7399999999999434</v>
      </c>
      <c r="B506" s="5">
        <f t="shared" si="216"/>
        <v>0</v>
      </c>
      <c r="C506" s="5">
        <f t="shared" si="217"/>
        <v>377.54483251965371</v>
      </c>
      <c r="D506" s="5">
        <f t="shared" si="218"/>
        <v>41.416143271732381</v>
      </c>
      <c r="E506" s="2">
        <f t="shared" si="214"/>
        <v>377.54483251965371</v>
      </c>
      <c r="F506" s="2">
        <f t="shared" si="215"/>
        <v>0</v>
      </c>
      <c r="G506" s="3">
        <f t="shared" si="219"/>
        <v>0</v>
      </c>
      <c r="H506" s="3">
        <f t="shared" si="220"/>
        <v>57.335785109202675</v>
      </c>
      <c r="I506" s="3">
        <f t="shared" si="221"/>
        <v>-46.184080041744231</v>
      </c>
      <c r="J506" s="2">
        <f t="shared" si="208"/>
        <v>73.623104412887301</v>
      </c>
      <c r="K506" s="2">
        <f t="shared" si="222"/>
        <v>73.623104412887301</v>
      </c>
      <c r="L506" s="2">
        <f t="shared" si="209"/>
        <v>50.186165243958619</v>
      </c>
      <c r="M506" s="5">
        <f t="shared" si="210"/>
        <v>0.36823507614050477</v>
      </c>
      <c r="N506" s="4">
        <f t="shared" si="211"/>
        <v>0.39754770564137193</v>
      </c>
      <c r="O506" s="4">
        <f t="shared" si="212"/>
        <v>0.29477635245568123</v>
      </c>
      <c r="P506" s="4">
        <f t="shared" si="223"/>
        <v>0</v>
      </c>
      <c r="Q506" s="4">
        <f t="shared" si="224"/>
        <v>0</v>
      </c>
      <c r="R506" s="5">
        <f t="shared" si="225"/>
        <v>0</v>
      </c>
      <c r="S506" s="5">
        <f t="shared" si="226"/>
        <v>-8.3439904806266902</v>
      </c>
      <c r="T506" s="5">
        <f t="shared" si="227"/>
        <v>6.7210996324695467</v>
      </c>
      <c r="U506" s="6">
        <f t="shared" si="228"/>
        <v>2134.6244549212088</v>
      </c>
      <c r="V506" s="5">
        <f t="shared" si="229"/>
        <v>0</v>
      </c>
      <c r="W506" s="5">
        <f t="shared" si="230"/>
        <v>5.3803164405626367</v>
      </c>
      <c r="X506" s="5">
        <f t="shared" si="231"/>
        <v>6.6794589602473549</v>
      </c>
      <c r="Y506" s="5">
        <f t="shared" si="232"/>
        <v>0</v>
      </c>
      <c r="Z506" s="5">
        <f t="shared" si="232"/>
        <v>-2.9636740400640535</v>
      </c>
      <c r="AA506" s="5">
        <f t="shared" si="213"/>
        <v>-18.773441407283098</v>
      </c>
      <c r="AB506">
        <f t="shared" si="206"/>
        <v>0</v>
      </c>
    </row>
    <row r="507" spans="1:28" x14ac:dyDescent="0.2">
      <c r="A507">
        <f t="shared" si="207"/>
        <v>4.7499999999999432</v>
      </c>
      <c r="B507" s="5">
        <f t="shared" si="216"/>
        <v>0</v>
      </c>
      <c r="C507" s="5">
        <f t="shared" si="217"/>
        <v>378.11804218704378</v>
      </c>
      <c r="D507" s="5">
        <f t="shared" si="218"/>
        <v>40.953363799244578</v>
      </c>
      <c r="E507" s="2">
        <f t="shared" si="214"/>
        <v>378.11804218704378</v>
      </c>
      <c r="F507" s="2">
        <f t="shared" si="215"/>
        <v>0</v>
      </c>
      <c r="G507" s="3">
        <f t="shared" si="219"/>
        <v>0</v>
      </c>
      <c r="H507" s="3">
        <f t="shared" si="220"/>
        <v>57.306148368802035</v>
      </c>
      <c r="I507" s="3">
        <f t="shared" si="221"/>
        <v>-46.371814455817059</v>
      </c>
      <c r="J507" s="2">
        <f t="shared" si="208"/>
        <v>73.717974855471155</v>
      </c>
      <c r="K507" s="2">
        <f t="shared" si="222"/>
        <v>73.717974855471155</v>
      </c>
      <c r="L507" s="2">
        <f t="shared" si="209"/>
        <v>50.250834938971472</v>
      </c>
      <c r="M507" s="5">
        <f t="shared" si="210"/>
        <v>0.36821689264037682</v>
      </c>
      <c r="N507" s="4">
        <f t="shared" si="211"/>
        <v>0.39692902788978496</v>
      </c>
      <c r="O507" s="4">
        <f t="shared" si="212"/>
        <v>0.29459912254919873</v>
      </c>
      <c r="P507" s="4">
        <f t="shared" si="223"/>
        <v>0</v>
      </c>
      <c r="Q507" s="4">
        <f t="shared" si="224"/>
        <v>0</v>
      </c>
      <c r="R507" s="5">
        <f t="shared" si="225"/>
        <v>0</v>
      </c>
      <c r="S507" s="5">
        <f t="shared" si="226"/>
        <v>-8.3500116208930955</v>
      </c>
      <c r="T507" s="5">
        <f t="shared" si="227"/>
        <v>6.7567826596206695</v>
      </c>
      <c r="U507" s="6">
        <f t="shared" si="228"/>
        <v>2133.9130320133063</v>
      </c>
      <c r="V507" s="5">
        <f t="shared" si="229"/>
        <v>0</v>
      </c>
      <c r="W507" s="5">
        <f t="shared" si="230"/>
        <v>5.4058960426999647</v>
      </c>
      <c r="X507" s="5">
        <f t="shared" si="231"/>
        <v>6.6805900162576561</v>
      </c>
      <c r="Y507" s="5">
        <f t="shared" si="232"/>
        <v>0</v>
      </c>
      <c r="Z507" s="5">
        <f t="shared" si="232"/>
        <v>-2.9441155781931307</v>
      </c>
      <c r="AA507" s="5">
        <f t="shared" si="213"/>
        <v>-18.736627324121674</v>
      </c>
      <c r="AB507">
        <f t="shared" si="206"/>
        <v>0</v>
      </c>
    </row>
    <row r="508" spans="1:28" x14ac:dyDescent="0.2">
      <c r="A508">
        <f t="shared" si="207"/>
        <v>4.7599999999999429</v>
      </c>
      <c r="B508" s="5">
        <f t="shared" si="216"/>
        <v>0</v>
      </c>
      <c r="C508" s="5">
        <f t="shared" si="217"/>
        <v>378.69095646495293</v>
      </c>
      <c r="D508" s="5">
        <f t="shared" si="218"/>
        <v>40.488708823320202</v>
      </c>
      <c r="E508" s="2">
        <f t="shared" si="214"/>
        <v>378.69095646495293</v>
      </c>
      <c r="F508" s="2">
        <f t="shared" si="215"/>
        <v>0</v>
      </c>
      <c r="G508" s="3">
        <f t="shared" si="219"/>
        <v>0</v>
      </c>
      <c r="H508" s="3">
        <f t="shared" si="220"/>
        <v>57.276707213020103</v>
      </c>
      <c r="I508" s="3">
        <f t="shared" si="221"/>
        <v>-46.559180729058276</v>
      </c>
      <c r="J508" s="2">
        <f t="shared" si="208"/>
        <v>73.813132295866836</v>
      </c>
      <c r="K508" s="2">
        <f t="shared" si="222"/>
        <v>73.813132295866836</v>
      </c>
      <c r="L508" s="2">
        <f t="shared" si="209"/>
        <v>50.315700269847873</v>
      </c>
      <c r="M508" s="5">
        <f t="shared" si="210"/>
        <v>0.36819866406449286</v>
      </c>
      <c r="N508" s="4">
        <f t="shared" si="211"/>
        <v>0.39631013451438135</v>
      </c>
      <c r="O508" s="4">
        <f t="shared" si="212"/>
        <v>0.29442149133498918</v>
      </c>
      <c r="P508" s="4">
        <f t="shared" si="223"/>
        <v>0</v>
      </c>
      <c r="Q508" s="4">
        <f t="shared" si="224"/>
        <v>0</v>
      </c>
      <c r="R508" s="5">
        <f t="shared" si="225"/>
        <v>0</v>
      </c>
      <c r="S508" s="5">
        <f t="shared" si="226"/>
        <v>-8.3560810120259195</v>
      </c>
      <c r="T508" s="5">
        <f t="shared" si="227"/>
        <v>6.7925044046025027</v>
      </c>
      <c r="U508" s="6">
        <f t="shared" si="228"/>
        <v>2133.201846206855</v>
      </c>
      <c r="V508" s="5">
        <f t="shared" si="229"/>
        <v>0</v>
      </c>
      <c r="W508" s="5">
        <f t="shared" si="230"/>
        <v>5.4314680412644325</v>
      </c>
      <c r="X508" s="5">
        <f t="shared" si="231"/>
        <v>6.6817456807657845</v>
      </c>
      <c r="Y508" s="5">
        <f t="shared" si="232"/>
        <v>0</v>
      </c>
      <c r="Z508" s="5">
        <f t="shared" si="232"/>
        <v>-2.924612970761487</v>
      </c>
      <c r="AA508" s="5">
        <f t="shared" si="213"/>
        <v>-18.699749914631713</v>
      </c>
      <c r="AB508">
        <f t="shared" si="206"/>
        <v>0</v>
      </c>
    </row>
    <row r="509" spans="1:28" x14ac:dyDescent="0.2">
      <c r="A509">
        <f t="shared" si="207"/>
        <v>4.7699999999999427</v>
      </c>
      <c r="B509" s="5">
        <f t="shared" si="216"/>
        <v>0</v>
      </c>
      <c r="C509" s="5">
        <f t="shared" si="217"/>
        <v>379.26357730643463</v>
      </c>
      <c r="D509" s="5">
        <f t="shared" si="218"/>
        <v>40.022182028533884</v>
      </c>
      <c r="E509" s="2">
        <f t="shared" si="214"/>
        <v>379.26357730643463</v>
      </c>
      <c r="F509" s="2">
        <f t="shared" si="215"/>
        <v>0</v>
      </c>
      <c r="G509" s="3">
        <f t="shared" si="219"/>
        <v>0</v>
      </c>
      <c r="H509" s="3">
        <f t="shared" si="220"/>
        <v>57.247461083312487</v>
      </c>
      <c r="I509" s="3">
        <f t="shared" si="221"/>
        <v>-46.746178228204592</v>
      </c>
      <c r="J509" s="2">
        <f t="shared" si="208"/>
        <v>73.908571758818653</v>
      </c>
      <c r="K509" s="2">
        <f t="shared" si="222"/>
        <v>73.908571758818653</v>
      </c>
      <c r="L509" s="2">
        <f t="shared" si="209"/>
        <v>50.380757845138817</v>
      </c>
      <c r="M509" s="5">
        <f t="shared" si="210"/>
        <v>0.36818039068359359</v>
      </c>
      <c r="N509" s="4">
        <f t="shared" si="211"/>
        <v>0.39569106178417163</v>
      </c>
      <c r="O509" s="4">
        <f t="shared" si="212"/>
        <v>0.29424346792060413</v>
      </c>
      <c r="P509" s="4">
        <f t="shared" si="223"/>
        <v>0</v>
      </c>
      <c r="Q509" s="4">
        <f t="shared" si="224"/>
        <v>0</v>
      </c>
      <c r="R509" s="5">
        <f t="shared" si="225"/>
        <v>0</v>
      </c>
      <c r="S509" s="5">
        <f t="shared" si="226"/>
        <v>-8.3621980661313646</v>
      </c>
      <c r="T509" s="5">
        <f t="shared" si="227"/>
        <v>6.8282644117622064</v>
      </c>
      <c r="U509" s="6">
        <f t="shared" si="228"/>
        <v>2132.4908974228329</v>
      </c>
      <c r="V509" s="5">
        <f t="shared" si="229"/>
        <v>0</v>
      </c>
      <c r="W509" s="5">
        <f t="shared" si="230"/>
        <v>5.4570320724179897</v>
      </c>
      <c r="X509" s="5">
        <f t="shared" si="231"/>
        <v>6.6829256002718047</v>
      </c>
      <c r="Y509" s="5">
        <f t="shared" si="232"/>
        <v>0</v>
      </c>
      <c r="Z509" s="5">
        <f t="shared" si="232"/>
        <v>-2.9051659937133749</v>
      </c>
      <c r="AA509" s="5">
        <f t="shared" si="213"/>
        <v>-18.662809987965989</v>
      </c>
      <c r="AB509">
        <f t="shared" si="206"/>
        <v>0</v>
      </c>
    </row>
    <row r="510" spans="1:28" x14ac:dyDescent="0.2">
      <c r="A510">
        <f t="shared" si="207"/>
        <v>4.7799999999999425</v>
      </c>
      <c r="B510" s="5">
        <f t="shared" si="216"/>
        <v>0</v>
      </c>
      <c r="C510" s="5">
        <f t="shared" si="217"/>
        <v>379.83590665896804</v>
      </c>
      <c r="D510" s="5">
        <f t="shared" si="218"/>
        <v>39.553787105752441</v>
      </c>
      <c r="E510" s="2">
        <f t="shared" si="214"/>
        <v>379.83590665896804</v>
      </c>
      <c r="F510" s="2">
        <f t="shared" si="215"/>
        <v>0</v>
      </c>
      <c r="G510" s="3">
        <f t="shared" si="219"/>
        <v>0</v>
      </c>
      <c r="H510" s="3">
        <f t="shared" si="220"/>
        <v>57.218409423375356</v>
      </c>
      <c r="I510" s="3">
        <f t="shared" si="221"/>
        <v>-46.932806328084254</v>
      </c>
      <c r="J510" s="2">
        <f t="shared" si="208"/>
        <v>74.004288299871334</v>
      </c>
      <c r="K510" s="2">
        <f t="shared" si="222"/>
        <v>74.004288299871334</v>
      </c>
      <c r="L510" s="2">
        <f t="shared" si="209"/>
        <v>50.446004294390818</v>
      </c>
      <c r="M510" s="5">
        <f t="shared" si="210"/>
        <v>0.36816207276905</v>
      </c>
      <c r="N510" s="4">
        <f t="shared" si="211"/>
        <v>0.39507184545826585</v>
      </c>
      <c r="O510" s="4">
        <f t="shared" si="212"/>
        <v>0.2940650613408502</v>
      </c>
      <c r="P510" s="4">
        <f t="shared" si="223"/>
        <v>0</v>
      </c>
      <c r="Q510" s="4">
        <f t="shared" si="224"/>
        <v>0</v>
      </c>
      <c r="R510" s="5">
        <f t="shared" si="225"/>
        <v>0</v>
      </c>
      <c r="S510" s="5">
        <f t="shared" si="226"/>
        <v>-8.3683622006250307</v>
      </c>
      <c r="T510" s="5">
        <f t="shared" si="227"/>
        <v>6.8640622205891946</v>
      </c>
      <c r="U510" s="6">
        <f t="shared" si="228"/>
        <v>2131.7801855822458</v>
      </c>
      <c r="V510" s="5">
        <f t="shared" si="229"/>
        <v>0</v>
      </c>
      <c r="W510" s="5">
        <f t="shared" si="230"/>
        <v>5.4825877710960675</v>
      </c>
      <c r="X510" s="5">
        <f t="shared" si="231"/>
        <v>6.6841294252299361</v>
      </c>
      <c r="Y510" s="5">
        <f t="shared" si="232"/>
        <v>0</v>
      </c>
      <c r="Z510" s="5">
        <f t="shared" si="232"/>
        <v>-2.8857744295289631</v>
      </c>
      <c r="AA510" s="5">
        <f t="shared" si="213"/>
        <v>-18.625808354180869</v>
      </c>
      <c r="AB510">
        <f t="shared" si="206"/>
        <v>0</v>
      </c>
    </row>
    <row r="511" spans="1:28" x14ac:dyDescent="0.2">
      <c r="A511">
        <f t="shared" si="207"/>
        <v>4.7899999999999423</v>
      </c>
      <c r="B511" s="5">
        <f t="shared" si="216"/>
        <v>0</v>
      </c>
      <c r="C511" s="5">
        <f t="shared" si="217"/>
        <v>380.40794646448035</v>
      </c>
      <c r="D511" s="5">
        <f t="shared" si="218"/>
        <v>39.08352775205389</v>
      </c>
      <c r="E511" s="2">
        <f t="shared" si="214"/>
        <v>380.40794646448035</v>
      </c>
      <c r="F511" s="2">
        <f t="shared" si="215"/>
        <v>0</v>
      </c>
      <c r="G511" s="3">
        <f t="shared" si="219"/>
        <v>0</v>
      </c>
      <c r="H511" s="3">
        <f t="shared" si="220"/>
        <v>57.189551679080068</v>
      </c>
      <c r="I511" s="3">
        <f t="shared" si="221"/>
        <v>-47.119064411626063</v>
      </c>
      <c r="J511" s="2">
        <f t="shared" si="208"/>
        <v>74.100277005427827</v>
      </c>
      <c r="K511" s="2">
        <f t="shared" si="222"/>
        <v>74.100277005427827</v>
      </c>
      <c r="L511" s="2">
        <f t="shared" si="209"/>
        <v>50.511436268185292</v>
      </c>
      <c r="M511" s="5">
        <f t="shared" si="210"/>
        <v>0.36814371059283307</v>
      </c>
      <c r="N511" s="4">
        <f t="shared" si="211"/>
        <v>0.39445252078850007</v>
      </c>
      <c r="O511" s="4">
        <f t="shared" si="212"/>
        <v>0.29388628055773247</v>
      </c>
      <c r="P511" s="4">
        <f t="shared" si="223"/>
        <v>0</v>
      </c>
      <c r="Q511" s="4">
        <f t="shared" si="224"/>
        <v>0</v>
      </c>
      <c r="R511" s="5">
        <f t="shared" si="225"/>
        <v>0</v>
      </c>
      <c r="S511" s="5">
        <f t="shared" si="226"/>
        <v>-8.3745728381991178</v>
      </c>
      <c r="T511" s="5">
        <f t="shared" si="227"/>
        <v>6.8998973658208209</v>
      </c>
      <c r="U511" s="6">
        <f t="shared" si="228"/>
        <v>2131.0697106061261</v>
      </c>
      <c r="V511" s="5">
        <f t="shared" si="229"/>
        <v>0</v>
      </c>
      <c r="W511" s="5">
        <f t="shared" si="230"/>
        <v>5.5081347710810347</v>
      </c>
      <c r="X511" s="5">
        <f t="shared" si="231"/>
        <v>6.6853568100208784</v>
      </c>
      <c r="Y511" s="5">
        <f t="shared" si="232"/>
        <v>0</v>
      </c>
      <c r="Z511" s="5">
        <f t="shared" si="232"/>
        <v>-2.8664380671180831</v>
      </c>
      <c r="AA511" s="5">
        <f t="shared" si="213"/>
        <v>-18.588745824158302</v>
      </c>
      <c r="AB511">
        <f t="shared" si="206"/>
        <v>0</v>
      </c>
    </row>
    <row r="512" spans="1:28" x14ac:dyDescent="0.2">
      <c r="A512">
        <f t="shared" si="207"/>
        <v>4.7999999999999421</v>
      </c>
      <c r="B512" s="5">
        <f t="shared" si="216"/>
        <v>0</v>
      </c>
      <c r="C512" s="5">
        <f t="shared" si="217"/>
        <v>380.97969865936778</v>
      </c>
      <c r="D512" s="5">
        <f t="shared" si="218"/>
        <v>38.611407670646422</v>
      </c>
      <c r="E512" s="2">
        <f t="shared" si="214"/>
        <v>380.97969865936778</v>
      </c>
      <c r="F512" s="2">
        <f t="shared" si="215"/>
        <v>0</v>
      </c>
      <c r="G512" s="3">
        <f t="shared" si="219"/>
        <v>0</v>
      </c>
      <c r="H512" s="3">
        <f t="shared" si="220"/>
        <v>57.160887298408888</v>
      </c>
      <c r="I512" s="3">
        <f t="shared" si="221"/>
        <v>-47.304951869867644</v>
      </c>
      <c r="J512" s="2">
        <f t="shared" si="208"/>
        <v>74.196532992801608</v>
      </c>
      <c r="K512" s="2">
        <f t="shared" si="222"/>
        <v>74.196532992801608</v>
      </c>
      <c r="L512" s="2">
        <f t="shared" si="209"/>
        <v>50.577050438174233</v>
      </c>
      <c r="M512" s="5">
        <f t="shared" si="210"/>
        <v>0.36812530442748354</v>
      </c>
      <c r="N512" s="4">
        <f t="shared" si="211"/>
        <v>0.39383312252215363</v>
      </c>
      <c r="O512" s="4">
        <f t="shared" si="212"/>
        <v>0.29370713446041213</v>
      </c>
      <c r="P512" s="4">
        <f t="shared" si="223"/>
        <v>0</v>
      </c>
      <c r="Q512" s="4">
        <f t="shared" si="224"/>
        <v>0</v>
      </c>
      <c r="R512" s="5">
        <f t="shared" si="225"/>
        <v>0</v>
      </c>
      <c r="S512" s="5">
        <f t="shared" si="226"/>
        <v>-8.380829406789374</v>
      </c>
      <c r="T512" s="5">
        <f t="shared" si="227"/>
        <v>6.9357693775474045</v>
      </c>
      <c r="U512" s="6">
        <f t="shared" si="228"/>
        <v>2130.3594724155323</v>
      </c>
      <c r="V512" s="5">
        <f t="shared" si="229"/>
        <v>0</v>
      </c>
      <c r="W512" s="5">
        <f t="shared" si="230"/>
        <v>5.53367270507482</v>
      </c>
      <c r="X512" s="5">
        <f t="shared" si="231"/>
        <v>6.6866074129238573</v>
      </c>
      <c r="Y512" s="5">
        <f t="shared" si="232"/>
        <v>0</v>
      </c>
      <c r="Z512" s="5">
        <f t="shared" si="232"/>
        <v>-2.847156701714554</v>
      </c>
      <c r="AA512" s="5">
        <f t="shared" si="213"/>
        <v>-18.551623209528739</v>
      </c>
      <c r="AB512">
        <f t="shared" si="206"/>
        <v>0</v>
      </c>
    </row>
    <row r="513" spans="1:28" x14ac:dyDescent="0.2">
      <c r="A513">
        <f t="shared" si="207"/>
        <v>4.8099999999999419</v>
      </c>
      <c r="B513" s="5">
        <f t="shared" si="216"/>
        <v>0</v>
      </c>
      <c r="C513" s="5">
        <f t="shared" si="217"/>
        <v>381.55116517451677</v>
      </c>
      <c r="D513" s="5">
        <f t="shared" si="218"/>
        <v>38.137430570787274</v>
      </c>
      <c r="E513" s="2">
        <f t="shared" si="214"/>
        <v>381.55116517451677</v>
      </c>
      <c r="F513" s="2">
        <f t="shared" si="215"/>
        <v>0</v>
      </c>
      <c r="G513" s="3">
        <f t="shared" si="219"/>
        <v>0</v>
      </c>
      <c r="H513" s="3">
        <f t="shared" si="220"/>
        <v>57.132415731391745</v>
      </c>
      <c r="I513" s="3">
        <f t="shared" si="221"/>
        <v>-47.490468101962932</v>
      </c>
      <c r="J513" s="2">
        <f t="shared" si="208"/>
        <v>74.293051410264056</v>
      </c>
      <c r="K513" s="2">
        <f t="shared" si="222"/>
        <v>74.293051410264056</v>
      </c>
      <c r="L513" s="2">
        <f t="shared" si="209"/>
        <v>50.642843497112509</v>
      </c>
      <c r="M513" s="5">
        <f t="shared" si="210"/>
        <v>0.36810685454608177</v>
      </c>
      <c r="N513" s="4">
        <f t="shared" si="211"/>
        <v>0.39321368490475039</v>
      </c>
      <c r="O513" s="4">
        <f t="shared" si="212"/>
        <v>0.29352763186518033</v>
      </c>
      <c r="P513" s="4">
        <f t="shared" si="223"/>
        <v>0</v>
      </c>
      <c r="Q513" s="4">
        <f t="shared" si="224"/>
        <v>0</v>
      </c>
      <c r="R513" s="5">
        <f t="shared" si="225"/>
        <v>0</v>
      </c>
      <c r="S513" s="5">
        <f t="shared" si="226"/>
        <v>-8.3871313395418614</v>
      </c>
      <c r="T513" s="5">
        <f t="shared" si="227"/>
        <v>6.9716777813165924</v>
      </c>
      <c r="U513" s="6">
        <f t="shared" si="228"/>
        <v>2129.6494709315484</v>
      </c>
      <c r="V513" s="5">
        <f t="shared" si="229"/>
        <v>0</v>
      </c>
      <c r="W513" s="5">
        <f t="shared" si="230"/>
        <v>5.5592012047707628</v>
      </c>
      <c r="X513" s="5">
        <f t="shared" si="231"/>
        <v>6.687880896088477</v>
      </c>
      <c r="Y513" s="5">
        <f t="shared" si="232"/>
        <v>0</v>
      </c>
      <c r="Z513" s="5">
        <f t="shared" si="232"/>
        <v>-2.8279301347710986</v>
      </c>
      <c r="AA513" s="5">
        <f t="shared" si="213"/>
        <v>-18.51444132259493</v>
      </c>
      <c r="AB513">
        <f t="shared" si="206"/>
        <v>0</v>
      </c>
    </row>
    <row r="514" spans="1:28" x14ac:dyDescent="0.2">
      <c r="A514">
        <f t="shared" si="207"/>
        <v>4.8199999999999417</v>
      </c>
      <c r="B514" s="5">
        <f t="shared" si="216"/>
        <v>0</v>
      </c>
      <c r="C514" s="5">
        <f t="shared" si="217"/>
        <v>382.12234793532394</v>
      </c>
      <c r="D514" s="5">
        <f t="shared" si="218"/>
        <v>37.661600167701515</v>
      </c>
      <c r="E514" s="2">
        <f t="shared" si="214"/>
        <v>382.12234793532394</v>
      </c>
      <c r="F514" s="2">
        <f t="shared" si="215"/>
        <v>0</v>
      </c>
      <c r="G514" s="3">
        <f t="shared" si="219"/>
        <v>0</v>
      </c>
      <c r="H514" s="3">
        <f t="shared" si="220"/>
        <v>57.104136430044036</v>
      </c>
      <c r="I514" s="3">
        <f t="shared" si="221"/>
        <v>-47.675612515188881</v>
      </c>
      <c r="J514" s="2">
        <f t="shared" si="208"/>
        <v>74.389827437086566</v>
      </c>
      <c r="K514" s="2">
        <f t="shared" si="222"/>
        <v>74.389827437086566</v>
      </c>
      <c r="L514" s="2">
        <f t="shared" si="209"/>
        <v>50.708812158886545</v>
      </c>
      <c r="M514" s="5">
        <f t="shared" si="210"/>
        <v>0.36808836122221888</v>
      </c>
      <c r="N514" s="4">
        <f t="shared" si="211"/>
        <v>0.39259424168294405</v>
      </c>
      <c r="O514" s="4">
        <f t="shared" si="212"/>
        <v>0.29334778151544538</v>
      </c>
      <c r="P514" s="4">
        <f t="shared" si="223"/>
        <v>0</v>
      </c>
      <c r="Q514" s="4">
        <f t="shared" si="224"/>
        <v>0</v>
      </c>
      <c r="R514" s="5">
        <f t="shared" si="225"/>
        <v>0</v>
      </c>
      <c r="S514" s="5">
        <f t="shared" si="226"/>
        <v>-8.3934780747794679</v>
      </c>
      <c r="T514" s="5">
        <f t="shared" si="227"/>
        <v>7.0076220982370421</v>
      </c>
      <c r="U514" s="6">
        <f t="shared" si="228"/>
        <v>2128.9397060752863</v>
      </c>
      <c r="V514" s="5">
        <f t="shared" si="229"/>
        <v>0</v>
      </c>
      <c r="W514" s="5">
        <f t="shared" si="230"/>
        <v>5.5847199009245942</v>
      </c>
      <c r="X514" s="5">
        <f t="shared" si="231"/>
        <v>6.6891769255062838</v>
      </c>
      <c r="Y514" s="5">
        <f t="shared" si="232"/>
        <v>0</v>
      </c>
      <c r="Z514" s="5">
        <f t="shared" si="232"/>
        <v>-2.8087581738548737</v>
      </c>
      <c r="AA514" s="5">
        <f t="shared" si="213"/>
        <v>-18.477200976256675</v>
      </c>
      <c r="AB514">
        <f t="shared" si="206"/>
        <v>0</v>
      </c>
    </row>
    <row r="515" spans="1:28" x14ac:dyDescent="0.2">
      <c r="A515">
        <f t="shared" si="207"/>
        <v>4.8299999999999415</v>
      </c>
      <c r="B515" s="5">
        <f t="shared" si="216"/>
        <v>0</v>
      </c>
      <c r="C515" s="5">
        <f t="shared" si="217"/>
        <v>382.69324886171569</v>
      </c>
      <c r="D515" s="5">
        <f t="shared" si="218"/>
        <v>37.183920182500813</v>
      </c>
      <c r="E515" s="2">
        <f t="shared" si="214"/>
        <v>382.69324886171569</v>
      </c>
      <c r="F515" s="2">
        <f t="shared" si="215"/>
        <v>0</v>
      </c>
      <c r="G515" s="3">
        <f t="shared" si="219"/>
        <v>0</v>
      </c>
      <c r="H515" s="3">
        <f t="shared" si="220"/>
        <v>57.07604884830549</v>
      </c>
      <c r="I515" s="3">
        <f t="shared" si="221"/>
        <v>-47.860384524951449</v>
      </c>
      <c r="J515" s="2">
        <f t="shared" si="208"/>
        <v>74.486856283577751</v>
      </c>
      <c r="K515" s="2">
        <f t="shared" si="222"/>
        <v>74.486856283577751</v>
      </c>
      <c r="L515" s="2">
        <f t="shared" si="209"/>
        <v>50.774953158539702</v>
      </c>
      <c r="M515" s="5">
        <f t="shared" si="210"/>
        <v>0.36806982472996741</v>
      </c>
      <c r="N515" s="4">
        <f t="shared" si="211"/>
        <v>0.3919748261074813</v>
      </c>
      <c r="O515" s="4">
        <f t="shared" si="212"/>
        <v>0.29316759208173493</v>
      </c>
      <c r="P515" s="4">
        <f t="shared" si="223"/>
        <v>0</v>
      </c>
      <c r="Q515" s="4">
        <f t="shared" si="224"/>
        <v>0</v>
      </c>
      <c r="R515" s="5">
        <f t="shared" si="225"/>
        <v>0</v>
      </c>
      <c r="S515" s="5">
        <f t="shared" si="226"/>
        <v>-8.3998690559682725</v>
      </c>
      <c r="T515" s="5">
        <f t="shared" si="227"/>
        <v>7.0436018450814313</v>
      </c>
      <c r="U515" s="6">
        <f t="shared" si="228"/>
        <v>2128.2301777678817</v>
      </c>
      <c r="V515" s="5">
        <f t="shared" si="229"/>
        <v>0</v>
      </c>
      <c r="W515" s="5">
        <f t="shared" si="230"/>
        <v>5.6102284234246387</v>
      </c>
      <c r="X515" s="5">
        <f t="shared" si="231"/>
        <v>6.6904951709821514</v>
      </c>
      <c r="Y515" s="5">
        <f t="shared" si="232"/>
        <v>0</v>
      </c>
      <c r="Z515" s="5">
        <f t="shared" si="232"/>
        <v>-2.7896406325436338</v>
      </c>
      <c r="AA515" s="5">
        <f t="shared" si="213"/>
        <v>-18.439902983936417</v>
      </c>
      <c r="AB515">
        <f t="shared" si="206"/>
        <v>0</v>
      </c>
    </row>
    <row r="516" spans="1:28" x14ac:dyDescent="0.2">
      <c r="A516">
        <f t="shared" si="207"/>
        <v>4.8399999999999412</v>
      </c>
      <c r="B516" s="5">
        <f t="shared" si="216"/>
        <v>0</v>
      </c>
      <c r="C516" s="5">
        <f t="shared" si="217"/>
        <v>383.26386986816715</v>
      </c>
      <c r="D516" s="5">
        <f t="shared" si="218"/>
        <v>36.704394342102098</v>
      </c>
      <c r="E516" s="2">
        <f t="shared" si="214"/>
        <v>383.26386986816715</v>
      </c>
      <c r="F516" s="2">
        <f t="shared" si="215"/>
        <v>0</v>
      </c>
      <c r="G516" s="3">
        <f t="shared" si="219"/>
        <v>0</v>
      </c>
      <c r="H516" s="3">
        <f t="shared" si="220"/>
        <v>57.048152441980051</v>
      </c>
      <c r="I516" s="3">
        <f t="shared" si="221"/>
        <v>-48.044783554790811</v>
      </c>
      <c r="J516" s="2">
        <f t="shared" si="208"/>
        <v>74.58413319111574</v>
      </c>
      <c r="K516" s="2">
        <f t="shared" si="222"/>
        <v>74.58413319111574</v>
      </c>
      <c r="L516" s="2">
        <f t="shared" si="209"/>
        <v>50.841263252294297</v>
      </c>
      <c r="M516" s="5">
        <f t="shared" si="210"/>
        <v>0.36805124534385247</v>
      </c>
      <c r="N516" s="4">
        <f t="shared" si="211"/>
        <v>0.3913554709362409</v>
      </c>
      <c r="O516" s="4">
        <f t="shared" si="212"/>
        <v>0.29298707216171171</v>
      </c>
      <c r="P516" s="4">
        <f t="shared" si="223"/>
        <v>0</v>
      </c>
      <c r="Q516" s="4">
        <f t="shared" si="224"/>
        <v>0</v>
      </c>
      <c r="R516" s="5">
        <f t="shared" si="225"/>
        <v>0</v>
      </c>
      <c r="S516" s="5">
        <f t="shared" si="226"/>
        <v>-8.4063037316836624</v>
      </c>
      <c r="T516" s="5">
        <f t="shared" si="227"/>
        <v>7.0796165343887489</v>
      </c>
      <c r="U516" s="6">
        <f t="shared" si="228"/>
        <v>2127.5208859304998</v>
      </c>
      <c r="V516" s="5">
        <f t="shared" si="229"/>
        <v>0</v>
      </c>
      <c r="W516" s="5">
        <f t="shared" si="230"/>
        <v>5.6357264013611621</v>
      </c>
      <c r="X516" s="5">
        <f t="shared" si="231"/>
        <v>6.6918353061054408</v>
      </c>
      <c r="Y516" s="5">
        <f t="shared" si="232"/>
        <v>0</v>
      </c>
      <c r="Z516" s="5">
        <f t="shared" si="232"/>
        <v>-2.7705773303225003</v>
      </c>
      <c r="AA516" s="5">
        <f t="shared" si="213"/>
        <v>-18.402548159505809</v>
      </c>
      <c r="AB516">
        <f t="shared" si="206"/>
        <v>0</v>
      </c>
    </row>
    <row r="517" spans="1:28" x14ac:dyDescent="0.2">
      <c r="A517">
        <f t="shared" si="207"/>
        <v>4.849999999999941</v>
      </c>
      <c r="B517" s="5">
        <f t="shared" si="216"/>
        <v>0</v>
      </c>
      <c r="C517" s="5">
        <f t="shared" si="217"/>
        <v>383.83421286372044</v>
      </c>
      <c r="D517" s="5">
        <f t="shared" si="218"/>
        <v>36.223026379146219</v>
      </c>
      <c r="E517" s="2">
        <f t="shared" si="214"/>
        <v>383.83421286372044</v>
      </c>
      <c r="F517" s="2">
        <f t="shared" si="215"/>
        <v>0</v>
      </c>
      <c r="G517" s="3">
        <f t="shared" si="219"/>
        <v>0</v>
      </c>
      <c r="H517" s="3">
        <f t="shared" si="220"/>
        <v>57.020446668676826</v>
      </c>
      <c r="I517" s="3">
        <f t="shared" si="221"/>
        <v>-48.228809036385869</v>
      </c>
      <c r="J517" s="2">
        <f t="shared" si="208"/>
        <v>74.681653432175651</v>
      </c>
      <c r="K517" s="2">
        <f t="shared" si="222"/>
        <v>74.681653432175651</v>
      </c>
      <c r="L517" s="2">
        <f t="shared" si="209"/>
        <v>50.90773921757031</v>
      </c>
      <c r="M517" s="5">
        <f t="shared" si="210"/>
        <v>0.36803262333882403</v>
      </c>
      <c r="N517" s="4">
        <f t="shared" si="211"/>
        <v>0.39073620843734513</v>
      </c>
      <c r="O517" s="4">
        <f t="shared" si="212"/>
        <v>0.29280623028020308</v>
      </c>
      <c r="P517" s="4">
        <f t="shared" si="223"/>
        <v>0</v>
      </c>
      <c r="Q517" s="4">
        <f t="shared" si="224"/>
        <v>0</v>
      </c>
      <c r="R517" s="5">
        <f t="shared" si="225"/>
        <v>0</v>
      </c>
      <c r="S517" s="5">
        <f t="shared" si="226"/>
        <v>-8.412781555576343</v>
      </c>
      <c r="T517" s="5">
        <f t="shared" si="227"/>
        <v>7.1156656745659266</v>
      </c>
      <c r="U517" s="6">
        <f t="shared" si="228"/>
        <v>2126.8118304843292</v>
      </c>
      <c r="V517" s="5">
        <f t="shared" si="229"/>
        <v>0</v>
      </c>
      <c r="W517" s="5">
        <f t="shared" si="230"/>
        <v>5.6612134630949065</v>
      </c>
      <c r="X517" s="5">
        <f t="shared" si="231"/>
        <v>6.6931970082209693</v>
      </c>
      <c r="Y517" s="5">
        <f t="shared" si="232"/>
        <v>0</v>
      </c>
      <c r="Z517" s="5">
        <f t="shared" si="232"/>
        <v>-2.7515680924814365</v>
      </c>
      <c r="AA517" s="5">
        <f t="shared" si="213"/>
        <v>-18.365137317213104</v>
      </c>
      <c r="AB517">
        <f t="shared" ref="AB517:AB580" si="233">IF(($D517-height)*($D518-height)&lt;0,1,0)</f>
        <v>0</v>
      </c>
    </row>
    <row r="518" spans="1:28" x14ac:dyDescent="0.2">
      <c r="A518">
        <f t="shared" si="207"/>
        <v>4.8599999999999408</v>
      </c>
      <c r="B518" s="5">
        <f t="shared" si="216"/>
        <v>0</v>
      </c>
      <c r="C518" s="5">
        <f t="shared" si="217"/>
        <v>384.40427975200259</v>
      </c>
      <c r="D518" s="5">
        <f t="shared" si="218"/>
        <v>35.739820031916501</v>
      </c>
      <c r="E518" s="2">
        <f t="shared" si="214"/>
        <v>384.40427975200259</v>
      </c>
      <c r="F518" s="2">
        <f t="shared" si="215"/>
        <v>0</v>
      </c>
      <c r="G518" s="3">
        <f t="shared" si="219"/>
        <v>0</v>
      </c>
      <c r="H518" s="3">
        <f t="shared" si="220"/>
        <v>56.992930987752011</v>
      </c>
      <c r="I518" s="3">
        <f t="shared" si="221"/>
        <v>-48.412460409558001</v>
      </c>
      <c r="J518" s="2">
        <f t="shared" si="208"/>
        <v>74.779412310352399</v>
      </c>
      <c r="K518" s="2">
        <f t="shared" si="222"/>
        <v>74.779412310352399</v>
      </c>
      <c r="L518" s="2">
        <f t="shared" si="209"/>
        <v>50.974377853000952</v>
      </c>
      <c r="M518" s="5">
        <f t="shared" si="210"/>
        <v>0.36801395899022848</v>
      </c>
      <c r="N518" s="4">
        <f t="shared" si="211"/>
        <v>0.39011707039233989</v>
      </c>
      <c r="O518" s="4">
        <f t="shared" si="212"/>
        <v>0.29262507488924328</v>
      </c>
      <c r="P518" s="4">
        <f t="shared" si="223"/>
        <v>0</v>
      </c>
      <c r="Q518" s="4">
        <f t="shared" si="224"/>
        <v>0</v>
      </c>
      <c r="R518" s="5">
        <f t="shared" si="225"/>
        <v>0</v>
      </c>
      <c r="S518" s="5">
        <f t="shared" si="226"/>
        <v>-8.4193019863381231</v>
      </c>
      <c r="T518" s="5">
        <f t="shared" si="227"/>
        <v>7.1517487699887194</v>
      </c>
      <c r="U518" s="6">
        <f t="shared" si="228"/>
        <v>2126.1030113505867</v>
      </c>
      <c r="V518" s="5">
        <f t="shared" si="229"/>
        <v>0</v>
      </c>
      <c r="W518" s="5">
        <f t="shared" si="230"/>
        <v>5.6866892363247832</v>
      </c>
      <c r="X518" s="5">
        <f t="shared" si="231"/>
        <v>6.694579958399796</v>
      </c>
      <c r="Y518" s="5">
        <f t="shared" si="232"/>
        <v>0</v>
      </c>
      <c r="Z518" s="5">
        <f t="shared" si="232"/>
        <v>-2.7326127500133399</v>
      </c>
      <c r="AA518" s="5">
        <f t="shared" si="213"/>
        <v>-18.327671271611486</v>
      </c>
      <c r="AB518">
        <f t="shared" si="233"/>
        <v>0</v>
      </c>
    </row>
    <row r="519" spans="1:28" x14ac:dyDescent="0.2">
      <c r="A519">
        <f t="shared" si="207"/>
        <v>4.8699999999999406</v>
      </c>
      <c r="B519" s="5">
        <f t="shared" si="216"/>
        <v>0</v>
      </c>
      <c r="C519" s="5">
        <f t="shared" si="217"/>
        <v>384.97407243124263</v>
      </c>
      <c r="D519" s="5">
        <f t="shared" si="218"/>
        <v>35.254779044257347</v>
      </c>
      <c r="E519" s="2">
        <f t="shared" si="214"/>
        <v>384.97407243124263</v>
      </c>
      <c r="F519" s="2">
        <f t="shared" si="215"/>
        <v>0</v>
      </c>
      <c r="G519" s="3">
        <f t="shared" si="219"/>
        <v>0</v>
      </c>
      <c r="H519" s="3">
        <f t="shared" si="220"/>
        <v>56.965604860251879</v>
      </c>
      <c r="I519" s="3">
        <f t="shared" si="221"/>
        <v>-48.595737122274116</v>
      </c>
      <c r="J519" s="2">
        <f t="shared" si="208"/>
        <v>74.877405160378814</v>
      </c>
      <c r="K519" s="2">
        <f t="shared" si="222"/>
        <v>74.877405160378814</v>
      </c>
      <c r="L519" s="2">
        <f t="shared" si="209"/>
        <v>51.041175978444997</v>
      </c>
      <c r="M519" s="5">
        <f t="shared" si="210"/>
        <v>0.36799525257378135</v>
      </c>
      <c r="N519" s="4">
        <f t="shared" si="211"/>
        <v>0.38949808809944164</v>
      </c>
      <c r="O519" s="4">
        <f t="shared" si="212"/>
        <v>0.29244361436812971</v>
      </c>
      <c r="P519" s="4">
        <f t="shared" si="223"/>
        <v>0</v>
      </c>
      <c r="Q519" s="4">
        <f t="shared" si="224"/>
        <v>0</v>
      </c>
      <c r="R519" s="5">
        <f t="shared" si="225"/>
        <v>0</v>
      </c>
      <c r="S519" s="5">
        <f t="shared" si="226"/>
        <v>-8.425864487667571</v>
      </c>
      <c r="T519" s="5">
        <f t="shared" si="227"/>
        <v>7.1878653211018975</v>
      </c>
      <c r="U519" s="6">
        <f t="shared" si="228"/>
        <v>2125.3944284505142</v>
      </c>
      <c r="V519" s="5">
        <f t="shared" si="229"/>
        <v>0</v>
      </c>
      <c r="W519" s="5">
        <f t="shared" si="230"/>
        <v>5.712153348154744</v>
      </c>
      <c r="X519" s="5">
        <f t="shared" si="231"/>
        <v>6.6959838414098432</v>
      </c>
      <c r="Y519" s="5">
        <f t="shared" si="232"/>
        <v>0</v>
      </c>
      <c r="Z519" s="5">
        <f t="shared" si="232"/>
        <v>-2.7137111395128271</v>
      </c>
      <c r="AA519" s="5">
        <f t="shared" si="213"/>
        <v>-18.290150837488259</v>
      </c>
      <c r="AB519">
        <f t="shared" si="233"/>
        <v>0</v>
      </c>
    </row>
    <row r="520" spans="1:28" x14ac:dyDescent="0.2">
      <c r="A520">
        <f t="shared" si="207"/>
        <v>4.8799999999999404</v>
      </c>
      <c r="B520" s="5">
        <f t="shared" si="216"/>
        <v>0</v>
      </c>
      <c r="C520" s="5">
        <f t="shared" si="217"/>
        <v>385.54359279428814</v>
      </c>
      <c r="D520" s="5">
        <f t="shared" si="218"/>
        <v>34.767907165492737</v>
      </c>
      <c r="E520" s="2">
        <f t="shared" si="214"/>
        <v>385.54359279428814</v>
      </c>
      <c r="F520" s="2">
        <f t="shared" si="215"/>
        <v>0</v>
      </c>
      <c r="G520" s="3">
        <f t="shared" si="219"/>
        <v>0</v>
      </c>
      <c r="H520" s="3">
        <f t="shared" si="220"/>
        <v>56.938467748856752</v>
      </c>
      <c r="I520" s="3">
        <f t="shared" si="221"/>
        <v>-48.778638630648999</v>
      </c>
      <c r="J520" s="2">
        <f t="shared" si="208"/>
        <v>74.975627348139227</v>
      </c>
      <c r="K520" s="2">
        <f t="shared" si="222"/>
        <v>74.975627348139227</v>
      </c>
      <c r="L520" s="2">
        <f t="shared" si="209"/>
        <v>51.108130434996063</v>
      </c>
      <c r="M520" s="5">
        <f t="shared" si="210"/>
        <v>0.36797650436554002</v>
      </c>
      <c r="N520" s="4">
        <f t="shared" si="211"/>
        <v>0.38887929237684654</v>
      </c>
      <c r="O520" s="4">
        <f t="shared" si="212"/>
        <v>0.29226185702349072</v>
      </c>
      <c r="P520" s="4">
        <f t="shared" si="223"/>
        <v>0</v>
      </c>
      <c r="Q520" s="4">
        <f t="shared" si="224"/>
        <v>0</v>
      </c>
      <c r="R520" s="5">
        <f t="shared" si="225"/>
        <v>0</v>
      </c>
      <c r="S520" s="5">
        <f t="shared" si="226"/>
        <v>-8.4324685282355283</v>
      </c>
      <c r="T520" s="5">
        <f t="shared" si="227"/>
        <v>7.2240148245187061</v>
      </c>
      <c r="U520" s="6">
        <f t="shared" si="228"/>
        <v>2124.6860817053803</v>
      </c>
      <c r="V520" s="5">
        <f t="shared" si="229"/>
        <v>0</v>
      </c>
      <c r="W520" s="5">
        <f t="shared" si="230"/>
        <v>5.7376054251598063</v>
      </c>
      <c r="X520" s="5">
        <f t="shared" si="231"/>
        <v>6.69740834568635</v>
      </c>
      <c r="Y520" s="5">
        <f t="shared" si="232"/>
        <v>0</v>
      </c>
      <c r="Z520" s="5">
        <f t="shared" si="232"/>
        <v>-2.694863103075722</v>
      </c>
      <c r="AA520" s="5">
        <f t="shared" si="213"/>
        <v>-18.252576829794943</v>
      </c>
      <c r="AB520">
        <f t="shared" si="233"/>
        <v>0</v>
      </c>
    </row>
    <row r="521" spans="1:28" x14ac:dyDescent="0.2">
      <c r="A521">
        <f t="shared" si="207"/>
        <v>4.8899999999999402</v>
      </c>
      <c r="B521" s="5">
        <f t="shared" si="216"/>
        <v>0</v>
      </c>
      <c r="C521" s="5">
        <f t="shared" si="217"/>
        <v>386.11284272862156</v>
      </c>
      <c r="D521" s="5">
        <f t="shared" si="218"/>
        <v>34.279208150344758</v>
      </c>
      <c r="E521" s="2">
        <f t="shared" si="214"/>
        <v>386.11284272862156</v>
      </c>
      <c r="F521" s="2">
        <f t="shared" si="215"/>
        <v>0</v>
      </c>
      <c r="G521" s="3">
        <f t="shared" si="219"/>
        <v>0</v>
      </c>
      <c r="H521" s="3">
        <f t="shared" si="220"/>
        <v>56.911519117825996</v>
      </c>
      <c r="I521" s="3">
        <f t="shared" si="221"/>
        <v>-48.961164398946948</v>
      </c>
      <c r="J521" s="2">
        <f t="shared" si="208"/>
        <v>75.074074270678707</v>
      </c>
      <c r="K521" s="2">
        <f t="shared" si="222"/>
        <v>75.074074270678707</v>
      </c>
      <c r="L521" s="2">
        <f t="shared" si="209"/>
        <v>51.175238084988891</v>
      </c>
      <c r="M521" s="5">
        <f t="shared" si="210"/>
        <v>0.36795771464187715</v>
      </c>
      <c r="N521" s="4">
        <f t="shared" si="211"/>
        <v>0.38826071356609948</v>
      </c>
      <c r="O521" s="4">
        <f t="shared" si="212"/>
        <v>0.29207981108936681</v>
      </c>
      <c r="P521" s="4">
        <f t="shared" si="223"/>
        <v>0</v>
      </c>
      <c r="Q521" s="4">
        <f t="shared" si="224"/>
        <v>0</v>
      </c>
      <c r="R521" s="5">
        <f t="shared" si="225"/>
        <v>0</v>
      </c>
      <c r="S521" s="5">
        <f t="shared" si="226"/>
        <v>-8.4391135816504832</v>
      </c>
      <c r="T521" s="5">
        <f t="shared" si="227"/>
        <v>7.2601967731196106</v>
      </c>
      <c r="U521" s="6">
        <f t="shared" si="228"/>
        <v>2123.9779710364801</v>
      </c>
      <c r="V521" s="5">
        <f t="shared" si="229"/>
        <v>0</v>
      </c>
      <c r="W521" s="5">
        <f t="shared" si="230"/>
        <v>5.763045093451252</v>
      </c>
      <c r="X521" s="5">
        <f t="shared" si="231"/>
        <v>6.6988531633021875</v>
      </c>
      <c r="Y521" s="5">
        <f t="shared" si="232"/>
        <v>0</v>
      </c>
      <c r="Z521" s="5">
        <f t="shared" si="232"/>
        <v>-2.6760684881992312</v>
      </c>
      <c r="AA521" s="5">
        <f t="shared" si="213"/>
        <v>-18.2149500635782</v>
      </c>
      <c r="AB521">
        <f t="shared" si="233"/>
        <v>0</v>
      </c>
    </row>
    <row r="522" spans="1:28" x14ac:dyDescent="0.2">
      <c r="A522">
        <f t="shared" si="207"/>
        <v>4.89999999999994</v>
      </c>
      <c r="B522" s="5">
        <f t="shared" si="216"/>
        <v>0</v>
      </c>
      <c r="C522" s="5">
        <f t="shared" si="217"/>
        <v>386.68182411637537</v>
      </c>
      <c r="D522" s="5">
        <f t="shared" si="218"/>
        <v>33.788685758852111</v>
      </c>
      <c r="E522" s="2">
        <f t="shared" si="214"/>
        <v>386.68182411637537</v>
      </c>
      <c r="F522" s="2">
        <f t="shared" si="215"/>
        <v>0</v>
      </c>
      <c r="G522" s="3">
        <f t="shared" si="219"/>
        <v>0</v>
      </c>
      <c r="H522" s="3">
        <f t="shared" si="220"/>
        <v>56.884758432944004</v>
      </c>
      <c r="I522" s="3">
        <f t="shared" si="221"/>
        <v>-49.143313899582729</v>
      </c>
      <c r="J522" s="2">
        <f t="shared" si="208"/>
        <v>75.172741356207808</v>
      </c>
      <c r="K522" s="2">
        <f t="shared" si="222"/>
        <v>75.172741356207808</v>
      </c>
      <c r="L522" s="2">
        <f t="shared" si="209"/>
        <v>51.242495812002595</v>
      </c>
      <c r="M522" s="5">
        <f t="shared" si="210"/>
        <v>0.36793888367945393</v>
      </c>
      <c r="N522" s="4">
        <f t="shared" si="211"/>
        <v>0.38764238153552022</v>
      </c>
      <c r="O522" s="4">
        <f t="shared" si="212"/>
        <v>0.29189748472730298</v>
      </c>
      <c r="P522" s="4">
        <f t="shared" si="223"/>
        <v>0</v>
      </c>
      <c r="Q522" s="4">
        <f t="shared" si="224"/>
        <v>0</v>
      </c>
      <c r="R522" s="5">
        <f t="shared" si="225"/>
        <v>0</v>
      </c>
      <c r="S522" s="5">
        <f t="shared" si="226"/>
        <v>-8.4457991264238057</v>
      </c>
      <c r="T522" s="5">
        <f t="shared" si="227"/>
        <v>7.2964106561502717</v>
      </c>
      <c r="U522" s="6">
        <f t="shared" si="228"/>
        <v>2123.2700963651341</v>
      </c>
      <c r="V522" s="5">
        <f t="shared" si="229"/>
        <v>0</v>
      </c>
      <c r="W522" s="5">
        <f t="shared" si="230"/>
        <v>5.7884719787409775</v>
      </c>
      <c r="X522" s="5">
        <f t="shared" si="231"/>
        <v>6.7003179899380321</v>
      </c>
      <c r="Y522" s="5">
        <f t="shared" si="232"/>
        <v>0</v>
      </c>
      <c r="Z522" s="5">
        <f t="shared" si="232"/>
        <v>-2.6573271476828282</v>
      </c>
      <c r="AA522" s="5">
        <f t="shared" si="213"/>
        <v>-18.177271353911696</v>
      </c>
      <c r="AB522">
        <f t="shared" si="233"/>
        <v>0</v>
      </c>
    </row>
    <row r="523" spans="1:28" x14ac:dyDescent="0.2">
      <c r="A523">
        <f t="shared" si="207"/>
        <v>4.9099999999999397</v>
      </c>
      <c r="B523" s="5">
        <f t="shared" si="216"/>
        <v>0</v>
      </c>
      <c r="C523" s="5">
        <f t="shared" si="217"/>
        <v>387.25053883434742</v>
      </c>
      <c r="D523" s="5">
        <f t="shared" si="218"/>
        <v>33.296343756288586</v>
      </c>
      <c r="E523" s="2">
        <f t="shared" si="214"/>
        <v>387.25053883434742</v>
      </c>
      <c r="F523" s="2">
        <f t="shared" si="215"/>
        <v>0</v>
      </c>
      <c r="G523" s="3">
        <f t="shared" si="219"/>
        <v>0</v>
      </c>
      <c r="H523" s="3">
        <f t="shared" si="220"/>
        <v>56.858185161467176</v>
      </c>
      <c r="I523" s="3">
        <f t="shared" si="221"/>
        <v>-49.325086613121847</v>
      </c>
      <c r="J523" s="2">
        <f t="shared" si="208"/>
        <v>75.271624064103065</v>
      </c>
      <c r="K523" s="2">
        <f t="shared" si="222"/>
        <v>75.271624064103065</v>
      </c>
      <c r="L523" s="2">
        <f t="shared" si="209"/>
        <v>51.309900520860985</v>
      </c>
      <c r="M523" s="5">
        <f t="shared" si="210"/>
        <v>0.36792001175519418</v>
      </c>
      <c r="N523" s="4">
        <f t="shared" si="211"/>
        <v>0.38702432568368389</v>
      </c>
      <c r="O523" s="4">
        <f t="shared" si="212"/>
        <v>0.29171488602645373</v>
      </c>
      <c r="P523" s="4">
        <f t="shared" si="223"/>
        <v>0</v>
      </c>
      <c r="Q523" s="4">
        <f t="shared" si="224"/>
        <v>0</v>
      </c>
      <c r="R523" s="5">
        <f t="shared" si="225"/>
        <v>0</v>
      </c>
      <c r="S523" s="5">
        <f t="shared" si="226"/>
        <v>-8.4525246459348899</v>
      </c>
      <c r="T523" s="5">
        <f t="shared" si="227"/>
        <v>7.3326559593188252</v>
      </c>
      <c r="U523" s="6">
        <f t="shared" si="228"/>
        <v>2122.5624576126902</v>
      </c>
      <c r="V523" s="5">
        <f t="shared" si="229"/>
        <v>0</v>
      </c>
      <c r="W523" s="5">
        <f t="shared" si="230"/>
        <v>5.8138857064050127</v>
      </c>
      <c r="X523" s="5">
        <f t="shared" si="231"/>
        <v>6.7018025248524067</v>
      </c>
      <c r="Y523" s="5">
        <f t="shared" si="232"/>
        <v>0</v>
      </c>
      <c r="Z523" s="5">
        <f t="shared" si="232"/>
        <v>-2.6386389395298773</v>
      </c>
      <c r="AA523" s="5">
        <f t="shared" si="213"/>
        <v>-18.139541515828768</v>
      </c>
      <c r="AB523">
        <f t="shared" si="233"/>
        <v>0</v>
      </c>
    </row>
    <row r="524" spans="1:28" x14ac:dyDescent="0.2">
      <c r="A524">
        <f t="shared" si="207"/>
        <v>4.9199999999999395</v>
      </c>
      <c r="B524" s="5">
        <f t="shared" si="216"/>
        <v>0</v>
      </c>
      <c r="C524" s="5">
        <f t="shared" si="217"/>
        <v>387.81898875401515</v>
      </c>
      <c r="D524" s="5">
        <f t="shared" si="218"/>
        <v>32.802185913081573</v>
      </c>
      <c r="E524" s="2">
        <f t="shared" si="214"/>
        <v>387.81898875401515</v>
      </c>
      <c r="F524" s="2">
        <f t="shared" si="215"/>
        <v>0</v>
      </c>
      <c r="G524" s="3">
        <f t="shared" si="219"/>
        <v>0</v>
      </c>
      <c r="H524" s="3">
        <f t="shared" si="220"/>
        <v>56.831798772071878</v>
      </c>
      <c r="I524" s="3">
        <f t="shared" si="221"/>
        <v>-49.506482028280132</v>
      </c>
      <c r="J524" s="2">
        <f t="shared" si="208"/>
        <v>75.370717884903385</v>
      </c>
      <c r="K524" s="2">
        <f t="shared" si="222"/>
        <v>75.370717884903385</v>
      </c>
      <c r="L524" s="2">
        <f t="shared" si="209"/>
        <v>51.377449137630116</v>
      </c>
      <c r="M524" s="5">
        <f t="shared" si="210"/>
        <v>0.36790109914625868</v>
      </c>
      <c r="N524" s="4">
        <f t="shared" si="211"/>
        <v>0.38640657494295172</v>
      </c>
      <c r="O524" s="4">
        <f t="shared" si="212"/>
        <v>0.29153202300369885</v>
      </c>
      <c r="P524" s="4">
        <f t="shared" si="223"/>
        <v>0</v>
      </c>
      <c r="Q524" s="4">
        <f t="shared" si="224"/>
        <v>0</v>
      </c>
      <c r="R524" s="5">
        <f t="shared" si="225"/>
        <v>0</v>
      </c>
      <c r="S524" s="5">
        <f t="shared" si="226"/>
        <v>-8.4592896283961725</v>
      </c>
      <c r="T524" s="5">
        <f t="shared" si="227"/>
        <v>7.368932164892378</v>
      </c>
      <c r="U524" s="6">
        <f t="shared" si="228"/>
        <v>2121.8550547005207</v>
      </c>
      <c r="V524" s="5">
        <f t="shared" si="229"/>
        <v>0</v>
      </c>
      <c r="W524" s="5">
        <f t="shared" si="230"/>
        <v>5.8392859015462051</v>
      </c>
      <c r="X524" s="5">
        <f t="shared" si="231"/>
        <v>6.7033064708516328</v>
      </c>
      <c r="Y524" s="5">
        <f t="shared" si="232"/>
        <v>0</v>
      </c>
      <c r="Z524" s="5">
        <f t="shared" si="232"/>
        <v>-2.6200037268499674</v>
      </c>
      <c r="AA524" s="5">
        <f t="shared" si="213"/>
        <v>-18.101761364255989</v>
      </c>
      <c r="AB524">
        <f t="shared" si="233"/>
        <v>0</v>
      </c>
    </row>
    <row r="525" spans="1:28" x14ac:dyDescent="0.2">
      <c r="A525">
        <f t="shared" si="207"/>
        <v>4.9299999999999393</v>
      </c>
      <c r="B525" s="5">
        <f t="shared" si="216"/>
        <v>0</v>
      </c>
      <c r="C525" s="5">
        <f t="shared" si="217"/>
        <v>388.38717574154953</v>
      </c>
      <c r="D525" s="5">
        <f t="shared" si="218"/>
        <v>32.306216004730558</v>
      </c>
      <c r="E525" s="2">
        <f t="shared" si="214"/>
        <v>388.38717574154953</v>
      </c>
      <c r="F525" s="2">
        <f t="shared" si="215"/>
        <v>0</v>
      </c>
      <c r="G525" s="3">
        <f t="shared" si="219"/>
        <v>0</v>
      </c>
      <c r="H525" s="3">
        <f t="shared" si="220"/>
        <v>56.805598734803375</v>
      </c>
      <c r="I525" s="3">
        <f t="shared" si="221"/>
        <v>-49.687499641922692</v>
      </c>
      <c r="J525" s="2">
        <f t="shared" si="208"/>
        <v>75.470018340302275</v>
      </c>
      <c r="K525" s="2">
        <f t="shared" si="222"/>
        <v>75.470018340302275</v>
      </c>
      <c r="L525" s="2">
        <f t="shared" si="209"/>
        <v>51.445138609612997</v>
      </c>
      <c r="M525" s="5">
        <f t="shared" si="210"/>
        <v>0.36788214613001968</v>
      </c>
      <c r="N525" s="4">
        <f t="shared" si="211"/>
        <v>0.38578915778305073</v>
      </c>
      <c r="O525" s="4">
        <f t="shared" si="212"/>
        <v>0.2913489036037708</v>
      </c>
      <c r="P525" s="4">
        <f t="shared" si="223"/>
        <v>0</v>
      </c>
      <c r="Q525" s="4">
        <f t="shared" si="224"/>
        <v>0</v>
      </c>
      <c r="R525" s="5">
        <f t="shared" si="225"/>
        <v>0</v>
      </c>
      <c r="S525" s="5">
        <f t="shared" si="226"/>
        <v>-8.4660935668180581</v>
      </c>
      <c r="T525" s="5">
        <f t="shared" si="227"/>
        <v>7.40523875179277</v>
      </c>
      <c r="U525" s="6">
        <f t="shared" si="228"/>
        <v>2121.147887550027</v>
      </c>
      <c r="V525" s="5">
        <f t="shared" si="229"/>
        <v>0</v>
      </c>
      <c r="W525" s="5">
        <f t="shared" si="230"/>
        <v>5.8646721890560496</v>
      </c>
      <c r="X525" s="5">
        <f t="shared" si="231"/>
        <v>6.7048295342596473</v>
      </c>
      <c r="Y525" s="5">
        <f t="shared" si="232"/>
        <v>0</v>
      </c>
      <c r="Z525" s="5">
        <f t="shared" si="232"/>
        <v>-2.6014213777620085</v>
      </c>
      <c r="AA525" s="5">
        <f t="shared" si="213"/>
        <v>-18.063931713947582</v>
      </c>
      <c r="AB525">
        <f t="shared" si="233"/>
        <v>0</v>
      </c>
    </row>
    <row r="526" spans="1:28" x14ac:dyDescent="0.2">
      <c r="A526">
        <f t="shared" si="207"/>
        <v>4.9399999999999391</v>
      </c>
      <c r="B526" s="5">
        <f t="shared" si="216"/>
        <v>0</v>
      </c>
      <c r="C526" s="5">
        <f t="shared" si="217"/>
        <v>388.95510165782866</v>
      </c>
      <c r="D526" s="5">
        <f t="shared" si="218"/>
        <v>31.808437811725636</v>
      </c>
      <c r="E526" s="2">
        <f t="shared" si="214"/>
        <v>388.95510165782866</v>
      </c>
      <c r="F526" s="2">
        <f t="shared" si="215"/>
        <v>0</v>
      </c>
      <c r="G526" s="3">
        <f t="shared" si="219"/>
        <v>0</v>
      </c>
      <c r="H526" s="3">
        <f t="shared" si="220"/>
        <v>56.779584521025754</v>
      </c>
      <c r="I526" s="3">
        <f t="shared" si="221"/>
        <v>-49.868138959062165</v>
      </c>
      <c r="J526" s="2">
        <f t="shared" si="208"/>
        <v>75.569520983136059</v>
      </c>
      <c r="K526" s="2">
        <f t="shared" si="222"/>
        <v>75.569520983136059</v>
      </c>
      <c r="L526" s="2">
        <f t="shared" si="209"/>
        <v>51.512965905341552</v>
      </c>
      <c r="M526" s="5">
        <f t="shared" si="210"/>
        <v>0.3678631529840361</v>
      </c>
      <c r="N526" s="4">
        <f t="shared" si="211"/>
        <v>0.38517210221469916</v>
      </c>
      <c r="O526" s="4">
        <f t="shared" si="212"/>
        <v>0.29116553569939274</v>
      </c>
      <c r="P526" s="4">
        <f t="shared" si="223"/>
        <v>0</v>
      </c>
      <c r="Q526" s="4">
        <f t="shared" si="224"/>
        <v>0</v>
      </c>
      <c r="R526" s="5">
        <f t="shared" si="225"/>
        <v>0</v>
      </c>
      <c r="S526" s="5">
        <f t="shared" si="226"/>
        <v>-8.47293595897378</v>
      </c>
      <c r="T526" s="5">
        <f t="shared" si="227"/>
        <v>7.4415751956915841</v>
      </c>
      <c r="U526" s="6">
        <f t="shared" si="228"/>
        <v>2120.4409560826339</v>
      </c>
      <c r="V526" s="5">
        <f t="shared" si="229"/>
        <v>0</v>
      </c>
      <c r="W526" s="5">
        <f t="shared" si="230"/>
        <v>5.8900441936756884</v>
      </c>
      <c r="X526" s="5">
        <f t="shared" si="231"/>
        <v>6.7063714248877444</v>
      </c>
      <c r="Y526" s="5">
        <f t="shared" si="232"/>
        <v>0</v>
      </c>
      <c r="Z526" s="5">
        <f t="shared" si="232"/>
        <v>-2.5828917652980916</v>
      </c>
      <c r="AA526" s="5">
        <f t="shared" si="213"/>
        <v>-18.02605337942067</v>
      </c>
      <c r="AB526">
        <f t="shared" si="233"/>
        <v>0</v>
      </c>
    </row>
    <row r="527" spans="1:28" x14ac:dyDescent="0.2">
      <c r="A527">
        <f t="shared" si="207"/>
        <v>4.9499999999999389</v>
      </c>
      <c r="B527" s="5">
        <f t="shared" si="216"/>
        <v>0</v>
      </c>
      <c r="C527" s="5">
        <f t="shared" si="217"/>
        <v>389.52276835845066</v>
      </c>
      <c r="D527" s="5">
        <f t="shared" si="218"/>
        <v>31.308855119466042</v>
      </c>
      <c r="E527" s="2">
        <f t="shared" si="214"/>
        <v>389.52276835845066</v>
      </c>
      <c r="F527" s="2">
        <f t="shared" si="215"/>
        <v>0</v>
      </c>
      <c r="G527" s="3">
        <f t="shared" si="219"/>
        <v>0</v>
      </c>
      <c r="H527" s="3">
        <f t="shared" si="220"/>
        <v>56.753755603372774</v>
      </c>
      <c r="I527" s="3">
        <f t="shared" si="221"/>
        <v>-50.048399492856369</v>
      </c>
      <c r="J527" s="2">
        <f t="shared" si="208"/>
        <v>75.669221397368119</v>
      </c>
      <c r="K527" s="2">
        <f t="shared" si="222"/>
        <v>75.669221397368119</v>
      </c>
      <c r="L527" s="2">
        <f t="shared" si="209"/>
        <v>51.580928014565856</v>
      </c>
      <c r="M527" s="5">
        <f t="shared" si="210"/>
        <v>0.36784411998602862</v>
      </c>
      <c r="N527" s="4">
        <f t="shared" si="211"/>
        <v>0.38455543579327472</v>
      </c>
      <c r="O527" s="4">
        <f t="shared" si="212"/>
        <v>0.29098192709142784</v>
      </c>
      <c r="P527" s="4">
        <f t="shared" si="223"/>
        <v>0</v>
      </c>
      <c r="Q527" s="4">
        <f t="shared" si="224"/>
        <v>0</v>
      </c>
      <c r="R527" s="5">
        <f t="shared" si="225"/>
        <v>0</v>
      </c>
      <c r="S527" s="5">
        <f t="shared" si="226"/>
        <v>-8.4798163073641213</v>
      </c>
      <c r="T527" s="5">
        <f t="shared" si="227"/>
        <v>7.4779409691043641</v>
      </c>
      <c r="U527" s="6">
        <f t="shared" si="228"/>
        <v>2119.7342602197937</v>
      </c>
      <c r="V527" s="5">
        <f t="shared" si="229"/>
        <v>0</v>
      </c>
      <c r="W527" s="5">
        <f t="shared" si="230"/>
        <v>5.9154015400560809</v>
      </c>
      <c r="X527" s="5">
        <f t="shared" si="231"/>
        <v>6.7079318560042411</v>
      </c>
      <c r="Y527" s="5">
        <f t="shared" si="232"/>
        <v>0</v>
      </c>
      <c r="Z527" s="5">
        <f t="shared" si="232"/>
        <v>-2.5644147673080404</v>
      </c>
      <c r="AA527" s="5">
        <f t="shared" si="213"/>
        <v>-17.988127174891396</v>
      </c>
      <c r="AB527">
        <f t="shared" si="233"/>
        <v>0</v>
      </c>
    </row>
    <row r="528" spans="1:28" x14ac:dyDescent="0.2">
      <c r="A528">
        <f t="shared" si="207"/>
        <v>4.9599999999999387</v>
      </c>
      <c r="B528" s="5">
        <f t="shared" si="216"/>
        <v>0</v>
      </c>
      <c r="C528" s="5">
        <f t="shared" si="217"/>
        <v>390.09017769374606</v>
      </c>
      <c r="D528" s="5">
        <f t="shared" si="218"/>
        <v>30.807471718178732</v>
      </c>
      <c r="E528" s="2">
        <f t="shared" si="214"/>
        <v>390.09017769374606</v>
      </c>
      <c r="F528" s="2">
        <f t="shared" si="215"/>
        <v>0</v>
      </c>
      <c r="G528" s="3">
        <f t="shared" si="219"/>
        <v>0</v>
      </c>
      <c r="H528" s="3">
        <f t="shared" si="220"/>
        <v>56.728111455699697</v>
      </c>
      <c r="I528" s="3">
        <f t="shared" si="221"/>
        <v>-50.22828076460528</v>
      </c>
      <c r="J528" s="2">
        <f t="shared" si="208"/>
        <v>75.769115198069358</v>
      </c>
      <c r="K528" s="2">
        <f t="shared" si="222"/>
        <v>75.769115198069358</v>
      </c>
      <c r="L528" s="2">
        <f t="shared" si="209"/>
        <v>51.649021948240865</v>
      </c>
      <c r="M528" s="5">
        <f t="shared" si="210"/>
        <v>0.36782504741385552</v>
      </c>
      <c r="N528" s="4">
        <f t="shared" si="211"/>
        <v>0.38393918562252316</v>
      </c>
      <c r="O528" s="4">
        <f t="shared" si="212"/>
        <v>0.2907980855090378</v>
      </c>
      <c r="P528" s="4">
        <f t="shared" si="223"/>
        <v>0</v>
      </c>
      <c r="Q528" s="4">
        <f t="shared" si="224"/>
        <v>0</v>
      </c>
      <c r="R528" s="5">
        <f t="shared" si="225"/>
        <v>0</v>
      </c>
      <c r="S528" s="5">
        <f t="shared" si="226"/>
        <v>-8.4867341191821488</v>
      </c>
      <c r="T528" s="5">
        <f t="shared" si="227"/>
        <v>7.5143355414841091</v>
      </c>
      <c r="U528" s="6">
        <f t="shared" si="228"/>
        <v>2119.0277998829847</v>
      </c>
      <c r="V528" s="5">
        <f t="shared" si="229"/>
        <v>0</v>
      </c>
      <c r="W528" s="5">
        <f t="shared" si="230"/>
        <v>5.9407438528173104</v>
      </c>
      <c r="X528" s="5">
        <f t="shared" si="231"/>
        <v>6.7095105443040461</v>
      </c>
      <c r="Y528" s="5">
        <f t="shared" si="232"/>
        <v>0</v>
      </c>
      <c r="Z528" s="5">
        <f t="shared" si="232"/>
        <v>-2.5459902663648384</v>
      </c>
      <c r="AA528" s="5">
        <f t="shared" si="213"/>
        <v>-17.950153914211846</v>
      </c>
      <c r="AB528">
        <f t="shared" si="233"/>
        <v>0</v>
      </c>
    </row>
    <row r="529" spans="1:28" x14ac:dyDescent="0.2">
      <c r="A529">
        <f t="shared" si="207"/>
        <v>4.9699999999999385</v>
      </c>
      <c r="B529" s="5">
        <f t="shared" si="216"/>
        <v>0</v>
      </c>
      <c r="C529" s="5">
        <f t="shared" si="217"/>
        <v>390.6573315087897</v>
      </c>
      <c r="D529" s="5">
        <f t="shared" si="218"/>
        <v>30.304291402836967</v>
      </c>
      <c r="E529" s="2">
        <f t="shared" si="214"/>
        <v>390.6573315087897</v>
      </c>
      <c r="F529" s="2">
        <f t="shared" si="215"/>
        <v>0</v>
      </c>
      <c r="G529" s="3">
        <f t="shared" si="219"/>
        <v>0</v>
      </c>
      <c r="H529" s="3">
        <f t="shared" si="220"/>
        <v>56.702651553036048</v>
      </c>
      <c r="I529" s="3">
        <f t="shared" si="221"/>
        <v>-50.407782303747396</v>
      </c>
      <c r="J529" s="2">
        <f t="shared" si="208"/>
        <v>75.869198031394859</v>
      </c>
      <c r="K529" s="2">
        <f t="shared" si="222"/>
        <v>75.869198031394859</v>
      </c>
      <c r="L529" s="2">
        <f t="shared" si="209"/>
        <v>51.717244738510466</v>
      </c>
      <c r="M529" s="5">
        <f t="shared" si="210"/>
        <v>0.36780593554548885</v>
      </c>
      <c r="N529" s="4">
        <f t="shared" si="211"/>
        <v>0.38332337835830477</v>
      </c>
      <c r="O529" s="4">
        <f t="shared" si="212"/>
        <v>0.29061401860985264</v>
      </c>
      <c r="P529" s="4">
        <f t="shared" si="223"/>
        <v>0</v>
      </c>
      <c r="Q529" s="4">
        <f t="shared" si="224"/>
        <v>0</v>
      </c>
      <c r="R529" s="5">
        <f t="shared" si="225"/>
        <v>0</v>
      </c>
      <c r="S529" s="5">
        <f t="shared" si="226"/>
        <v>-8.4936889062778214</v>
      </c>
      <c r="T529" s="5">
        <f t="shared" si="227"/>
        <v>7.5507583793139608</v>
      </c>
      <c r="U529" s="6">
        <f t="shared" si="228"/>
        <v>2118.3215749937112</v>
      </c>
      <c r="V529" s="5">
        <f t="shared" si="229"/>
        <v>0</v>
      </c>
      <c r="W529" s="5">
        <f t="shared" si="230"/>
        <v>5.9660707566070759</v>
      </c>
      <c r="X529" s="5">
        <f t="shared" si="231"/>
        <v>6.7111072098781852</v>
      </c>
      <c r="Y529" s="5">
        <f t="shared" si="232"/>
        <v>0</v>
      </c>
      <c r="Z529" s="5">
        <f t="shared" si="232"/>
        <v>-2.5276181496707455</v>
      </c>
      <c r="AA529" s="5">
        <f t="shared" si="213"/>
        <v>-17.912134410807852</v>
      </c>
      <c r="AB529">
        <f t="shared" si="233"/>
        <v>0</v>
      </c>
    </row>
    <row r="530" spans="1:28" x14ac:dyDescent="0.2">
      <c r="A530">
        <f t="shared" si="207"/>
        <v>4.9799999999999383</v>
      </c>
      <c r="B530" s="5">
        <f t="shared" si="216"/>
        <v>0</v>
      </c>
      <c r="C530" s="5">
        <f t="shared" si="217"/>
        <v>391.22423164341257</v>
      </c>
      <c r="D530" s="5">
        <f t="shared" si="218"/>
        <v>29.799317973078953</v>
      </c>
      <c r="E530" s="2">
        <f t="shared" si="214"/>
        <v>391.22423164341257</v>
      </c>
      <c r="F530" s="2">
        <f t="shared" si="215"/>
        <v>0</v>
      </c>
      <c r="G530" s="3">
        <f t="shared" si="219"/>
        <v>0</v>
      </c>
      <c r="H530" s="3">
        <f t="shared" si="220"/>
        <v>56.677375371539341</v>
      </c>
      <c r="I530" s="3">
        <f t="shared" si="221"/>
        <v>-50.586903647855472</v>
      </c>
      <c r="J530" s="2">
        <f t="shared" si="208"/>
        <v>75.969465574556907</v>
      </c>
      <c r="K530" s="2">
        <f t="shared" si="222"/>
        <v>75.969465574556907</v>
      </c>
      <c r="L530" s="2">
        <f t="shared" si="209"/>
        <v>51.785593438689098</v>
      </c>
      <c r="M530" s="5">
        <f t="shared" si="210"/>
        <v>0.36778678465899062</v>
      </c>
      <c r="N530" s="4">
        <f t="shared" si="211"/>
        <v>0.38270804021237592</v>
      </c>
      <c r="O530" s="4">
        <f t="shared" si="212"/>
        <v>0.29042973398014943</v>
      </c>
      <c r="P530" s="4">
        <f t="shared" si="223"/>
        <v>0</v>
      </c>
      <c r="Q530" s="4">
        <f t="shared" si="224"/>
        <v>0</v>
      </c>
      <c r="R530" s="5">
        <f t="shared" si="225"/>
        <v>0</v>
      </c>
      <c r="S530" s="5">
        <f t="shared" si="226"/>
        <v>-8.5006801851225759</v>
      </c>
      <c r="T530" s="5">
        <f t="shared" si="227"/>
        <v>7.5872089461991372</v>
      </c>
      <c r="U530" s="6">
        <f t="shared" si="228"/>
        <v>2117.6155854735034</v>
      </c>
      <c r="V530" s="5">
        <f t="shared" si="229"/>
        <v>0</v>
      </c>
      <c r="W530" s="5">
        <f t="shared" si="230"/>
        <v>5.9913818761583375</v>
      </c>
      <c r="X530" s="5">
        <f t="shared" si="231"/>
        <v>6.7127215761832728</v>
      </c>
      <c r="Y530" s="5">
        <f t="shared" si="232"/>
        <v>0</v>
      </c>
      <c r="Z530" s="5">
        <f t="shared" si="232"/>
        <v>-2.5092983089642384</v>
      </c>
      <c r="AA530" s="5">
        <f t="shared" si="213"/>
        <v>-17.874069477617589</v>
      </c>
      <c r="AB530">
        <f t="shared" si="233"/>
        <v>0</v>
      </c>
    </row>
    <row r="531" spans="1:28" x14ac:dyDescent="0.2">
      <c r="A531">
        <f t="shared" si="207"/>
        <v>4.989999999999938</v>
      </c>
      <c r="B531" s="5">
        <f t="shared" si="216"/>
        <v>0</v>
      </c>
      <c r="C531" s="5">
        <f t="shared" si="217"/>
        <v>391.79087993221248</v>
      </c>
      <c r="D531" s="5">
        <f t="shared" si="218"/>
        <v>29.292555233126517</v>
      </c>
      <c r="E531" s="2">
        <f t="shared" si="214"/>
        <v>391.79087993221248</v>
      </c>
      <c r="F531" s="2">
        <f t="shared" si="215"/>
        <v>0</v>
      </c>
      <c r="G531" s="3">
        <f t="shared" si="219"/>
        <v>0</v>
      </c>
      <c r="H531" s="3">
        <f t="shared" si="220"/>
        <v>56.652282388449699</v>
      </c>
      <c r="I531" s="3">
        <f t="shared" si="221"/>
        <v>-50.765644342631646</v>
      </c>
      <c r="J531" s="2">
        <f t="shared" si="208"/>
        <v>76.069913535794271</v>
      </c>
      <c r="K531" s="2">
        <f t="shared" si="222"/>
        <v>76.069913535794271</v>
      </c>
      <c r="L531" s="2">
        <f t="shared" si="209"/>
        <v>51.854065123240808</v>
      </c>
      <c r="M531" s="5">
        <f t="shared" si="210"/>
        <v>0.36776759503248979</v>
      </c>
      <c r="N531" s="4">
        <f t="shared" si="211"/>
        <v>0.38209319695620436</v>
      </c>
      <c r="O531" s="4">
        <f t="shared" si="212"/>
        <v>0.29024523913504136</v>
      </c>
      <c r="P531" s="4">
        <f t="shared" si="223"/>
        <v>0</v>
      </c>
      <c r="Q531" s="4">
        <f t="shared" si="224"/>
        <v>0</v>
      </c>
      <c r="R531" s="5">
        <f t="shared" si="225"/>
        <v>0</v>
      </c>
      <c r="S531" s="5">
        <f t="shared" si="226"/>
        <v>-8.5077074767738807</v>
      </c>
      <c r="T531" s="5">
        <f t="shared" si="227"/>
        <v>7.6236867029580928</v>
      </c>
      <c r="U531" s="6">
        <f t="shared" si="228"/>
        <v>2116.9098312439187</v>
      </c>
      <c r="V531" s="5">
        <f t="shared" si="229"/>
        <v>0</v>
      </c>
      <c r="W531" s="5">
        <f t="shared" si="230"/>
        <v>6.0166768363461314</v>
      </c>
      <c r="X531" s="5">
        <f t="shared" si="231"/>
        <v>6.7143533700109321</v>
      </c>
      <c r="Y531" s="5">
        <f t="shared" si="232"/>
        <v>0</v>
      </c>
      <c r="Z531" s="5">
        <f t="shared" si="232"/>
        <v>-2.4910306404277494</v>
      </c>
      <c r="AA531" s="5">
        <f t="shared" si="213"/>
        <v>-17.835959927030974</v>
      </c>
      <c r="AB531">
        <f t="shared" si="233"/>
        <v>0</v>
      </c>
    </row>
    <row r="532" spans="1:28" x14ac:dyDescent="0.2">
      <c r="A532">
        <f t="shared" si="207"/>
        <v>4.9999999999999378</v>
      </c>
      <c r="B532" s="5">
        <f t="shared" si="216"/>
        <v>0</v>
      </c>
      <c r="C532" s="5">
        <f t="shared" si="217"/>
        <v>392.35727820456498</v>
      </c>
      <c r="D532" s="5">
        <f t="shared" si="218"/>
        <v>28.784006991703848</v>
      </c>
      <c r="E532" s="2">
        <f t="shared" si="214"/>
        <v>392.35727820456498</v>
      </c>
      <c r="F532" s="2">
        <f t="shared" si="215"/>
        <v>0</v>
      </c>
      <c r="G532" s="3">
        <f t="shared" si="219"/>
        <v>0</v>
      </c>
      <c r="H532" s="3">
        <f t="shared" si="220"/>
        <v>56.627372082045419</v>
      </c>
      <c r="I532" s="3">
        <f t="shared" si="221"/>
        <v>-50.944003941901954</v>
      </c>
      <c r="J532" s="2">
        <f t="shared" si="208"/>
        <v>76.170537654338105</v>
      </c>
      <c r="K532" s="2">
        <f t="shared" si="222"/>
        <v>76.170537654338105</v>
      </c>
      <c r="L532" s="2">
        <f t="shared" si="209"/>
        <v>51.922656887756034</v>
      </c>
      <c r="M532" s="5">
        <f t="shared" si="210"/>
        <v>0.36774836694415902</v>
      </c>
      <c r="N532" s="4">
        <f t="shared" si="211"/>
        <v>0.38147887392481422</v>
      </c>
      <c r="O532" s="4">
        <f t="shared" si="212"/>
        <v>0.290060541518675</v>
      </c>
      <c r="P532" s="4">
        <f t="shared" si="223"/>
        <v>0</v>
      </c>
      <c r="Q532" s="4">
        <f t="shared" si="224"/>
        <v>0</v>
      </c>
      <c r="R532" s="5">
        <f t="shared" si="225"/>
        <v>0</v>
      </c>
      <c r="S532" s="5">
        <f t="shared" si="226"/>
        <v>-8.5147703068397025</v>
      </c>
      <c r="T532" s="5">
        <f t="shared" si="227"/>
        <v>7.6601911077128548</v>
      </c>
      <c r="U532" s="6">
        <f t="shared" si="228"/>
        <v>2116.2043122265395</v>
      </c>
      <c r="V532" s="5">
        <f t="shared" si="229"/>
        <v>0</v>
      </c>
      <c r="W532" s="5">
        <f t="shared" si="230"/>
        <v>6.0419552622435377</v>
      </c>
      <c r="X532" s="5">
        <f t="shared" si="231"/>
        <v>6.7160023214571778</v>
      </c>
      <c r="Y532" s="5">
        <f t="shared" si="232"/>
        <v>0</v>
      </c>
      <c r="Z532" s="5">
        <f t="shared" si="232"/>
        <v>-2.4728150445961647</v>
      </c>
      <c r="AA532" s="5">
        <f t="shared" si="213"/>
        <v>-17.797806570829966</v>
      </c>
      <c r="AB532">
        <f t="shared" si="233"/>
        <v>0</v>
      </c>
    </row>
    <row r="533" spans="1:28" x14ac:dyDescent="0.2">
      <c r="A533">
        <f t="shared" si="207"/>
        <v>5.0099999999999376</v>
      </c>
      <c r="B533" s="5">
        <f t="shared" si="216"/>
        <v>0</v>
      </c>
      <c r="C533" s="5">
        <f t="shared" si="217"/>
        <v>392.92342828463319</v>
      </c>
      <c r="D533" s="5">
        <f t="shared" si="218"/>
        <v>28.273677061956288</v>
      </c>
      <c r="E533" s="2">
        <f t="shared" si="214"/>
        <v>392.92342828463319</v>
      </c>
      <c r="F533" s="2">
        <f t="shared" si="215"/>
        <v>0</v>
      </c>
      <c r="G533" s="3">
        <f t="shared" si="219"/>
        <v>0</v>
      </c>
      <c r="H533" s="3">
        <f t="shared" si="220"/>
        <v>56.602643931599459</v>
      </c>
      <c r="I533" s="3">
        <f t="shared" si="221"/>
        <v>-51.121982007610256</v>
      </c>
      <c r="J533" s="2">
        <f t="shared" si="208"/>
        <v>76.271333700374342</v>
      </c>
      <c r="K533" s="2">
        <f t="shared" si="222"/>
        <v>76.271333700374342</v>
      </c>
      <c r="L533" s="2">
        <f t="shared" si="209"/>
        <v>51.99136584892593</v>
      </c>
      <c r="M533" s="5">
        <f t="shared" si="210"/>
        <v>0.36772910067219239</v>
      </c>
      <c r="N533" s="4">
        <f t="shared" si="211"/>
        <v>0.38086509602065954</v>
      </c>
      <c r="O533" s="4">
        <f t="shared" si="212"/>
        <v>0.28987564850443792</v>
      </c>
      <c r="P533" s="4">
        <f t="shared" si="223"/>
        <v>0</v>
      </c>
      <c r="Q533" s="4">
        <f t="shared" si="224"/>
        <v>0</v>
      </c>
      <c r="R533" s="5">
        <f t="shared" si="225"/>
        <v>0</v>
      </c>
      <c r="S533" s="5">
        <f t="shared" si="226"/>
        <v>-8.521868205443015</v>
      </c>
      <c r="T533" s="5">
        <f t="shared" si="227"/>
        <v>7.6967216159786398</v>
      </c>
      <c r="U533" s="6">
        <f t="shared" si="228"/>
        <v>2115.4990283429747</v>
      </c>
      <c r="V533" s="5">
        <f t="shared" si="229"/>
        <v>0</v>
      </c>
      <c r="W533" s="5">
        <f t="shared" si="230"/>
        <v>6.0672167791768379</v>
      </c>
      <c r="X533" s="5">
        <f t="shared" si="231"/>
        <v>6.7176681638917888</v>
      </c>
      <c r="Y533" s="5">
        <f t="shared" si="232"/>
        <v>0</v>
      </c>
      <c r="Z533" s="5">
        <f t="shared" si="232"/>
        <v>-2.4546514262661772</v>
      </c>
      <c r="AA533" s="5">
        <f t="shared" si="213"/>
        <v>-17.75961022012957</v>
      </c>
      <c r="AB533">
        <f t="shared" si="233"/>
        <v>0</v>
      </c>
    </row>
    <row r="534" spans="1:28" x14ac:dyDescent="0.2">
      <c r="A534">
        <f t="shared" si="207"/>
        <v>5.0199999999999374</v>
      </c>
      <c r="B534" s="5">
        <f t="shared" si="216"/>
        <v>0</v>
      </c>
      <c r="C534" s="5">
        <f t="shared" si="217"/>
        <v>393.48933199137787</v>
      </c>
      <c r="D534" s="5">
        <f t="shared" si="218"/>
        <v>27.761569261369178</v>
      </c>
      <c r="E534" s="2">
        <f t="shared" si="214"/>
        <v>393.48933199137787</v>
      </c>
      <c r="F534" s="2">
        <f t="shared" si="215"/>
        <v>0</v>
      </c>
      <c r="G534" s="3">
        <f t="shared" si="219"/>
        <v>0</v>
      </c>
      <c r="H534" s="3">
        <f t="shared" si="220"/>
        <v>56.578097417336799</v>
      </c>
      <c r="I534" s="3">
        <f t="shared" si="221"/>
        <v>-51.299578109811549</v>
      </c>
      <c r="J534" s="2">
        <f t="shared" si="208"/>
        <v>76.372297475002739</v>
      </c>
      <c r="K534" s="2">
        <f t="shared" si="222"/>
        <v>76.372297475002739</v>
      </c>
      <c r="L534" s="2">
        <f t="shared" si="209"/>
        <v>52.060189144514474</v>
      </c>
      <c r="M534" s="5">
        <f t="shared" si="210"/>
        <v>0.36770979649478314</v>
      </c>
      <c r="N534" s="4">
        <f t="shared" si="211"/>
        <v>0.38025188771752383</v>
      </c>
      <c r="O534" s="4">
        <f t="shared" si="212"/>
        <v>0.28969056739517363</v>
      </c>
      <c r="P534" s="4">
        <f t="shared" si="223"/>
        <v>0</v>
      </c>
      <c r="Q534" s="4">
        <f t="shared" si="224"/>
        <v>0</v>
      </c>
      <c r="R534" s="5">
        <f t="shared" si="225"/>
        <v>0</v>
      </c>
      <c r="S534" s="5">
        <f t="shared" si="226"/>
        <v>-8.5290007071862561</v>
      </c>
      <c r="T534" s="5">
        <f t="shared" si="227"/>
        <v>7.7332776807526402</v>
      </c>
      <c r="U534" s="6">
        <f t="shared" si="228"/>
        <v>2114.7939795148604</v>
      </c>
      <c r="V534" s="5">
        <f t="shared" si="229"/>
        <v>0</v>
      </c>
      <c r="W534" s="5">
        <f t="shared" si="230"/>
        <v>6.0924610127798102</v>
      </c>
      <c r="X534" s="5">
        <f t="shared" si="231"/>
        <v>6.719350633927637</v>
      </c>
      <c r="Y534" s="5">
        <f t="shared" si="232"/>
        <v>0</v>
      </c>
      <c r="Z534" s="5">
        <f t="shared" si="232"/>
        <v>-2.4365396944064459</v>
      </c>
      <c r="AA534" s="5">
        <f t="shared" si="213"/>
        <v>-17.721371685319724</v>
      </c>
      <c r="AB534">
        <f t="shared" si="233"/>
        <v>0</v>
      </c>
    </row>
    <row r="535" spans="1:28" x14ac:dyDescent="0.2">
      <c r="A535">
        <f t="shared" si="207"/>
        <v>5.0299999999999372</v>
      </c>
      <c r="B535" s="5">
        <f t="shared" si="216"/>
        <v>0</v>
      </c>
      <c r="C535" s="5">
        <f t="shared" si="217"/>
        <v>394.05499113856655</v>
      </c>
      <c r="D535" s="5">
        <f t="shared" si="218"/>
        <v>27.247687411686798</v>
      </c>
      <c r="E535" s="2">
        <f t="shared" si="214"/>
        <v>394.05499113856655</v>
      </c>
      <c r="F535" s="2">
        <f t="shared" si="215"/>
        <v>0</v>
      </c>
      <c r="G535" s="3">
        <f t="shared" si="219"/>
        <v>0</v>
      </c>
      <c r="H535" s="3">
        <f t="shared" si="220"/>
        <v>56.553732020392737</v>
      </c>
      <c r="I535" s="3">
        <f t="shared" si="221"/>
        <v>-51.476791826664744</v>
      </c>
      <c r="J535" s="2">
        <f t="shared" si="208"/>
        <v>76.47342481019254</v>
      </c>
      <c r="K535" s="2">
        <f t="shared" si="222"/>
        <v>76.47342481019254</v>
      </c>
      <c r="L535" s="2">
        <f t="shared" si="209"/>
        <v>52.129123933328245</v>
      </c>
      <c r="M535" s="5">
        <f t="shared" si="210"/>
        <v>0.36769045469010159</v>
      </c>
      <c r="N535" s="4">
        <f t="shared" si="211"/>
        <v>0.37963927306444412</v>
      </c>
      <c r="O535" s="4">
        <f t="shared" si="212"/>
        <v>0.28950530542340652</v>
      </c>
      <c r="P535" s="4">
        <f t="shared" si="223"/>
        <v>0</v>
      </c>
      <c r="Q535" s="4">
        <f t="shared" si="224"/>
        <v>0</v>
      </c>
      <c r="R535" s="5">
        <f t="shared" si="225"/>
        <v>0</v>
      </c>
      <c r="S535" s="5">
        <f t="shared" si="226"/>
        <v>-8.5361673511157434</v>
      </c>
      <c r="T535" s="5">
        <f t="shared" si="227"/>
        <v>7.7698587526020146</v>
      </c>
      <c r="U535" s="6">
        <f t="shared" si="228"/>
        <v>2114.0891656638569</v>
      </c>
      <c r="V535" s="5">
        <f t="shared" si="229"/>
        <v>0</v>
      </c>
      <c r="W535" s="5">
        <f t="shared" si="230"/>
        <v>6.1176875890472493</v>
      </c>
      <c r="X535" s="5">
        <f t="shared" si="231"/>
        <v>6.7210494713900486</v>
      </c>
      <c r="Y535" s="5">
        <f t="shared" si="232"/>
        <v>0</v>
      </c>
      <c r="Z535" s="5">
        <f t="shared" si="232"/>
        <v>-2.4184797620684941</v>
      </c>
      <c r="AA535" s="5">
        <f t="shared" si="213"/>
        <v>-17.683091776007934</v>
      </c>
      <c r="AB535">
        <f t="shared" si="233"/>
        <v>0</v>
      </c>
    </row>
    <row r="536" spans="1:28" x14ac:dyDescent="0.2">
      <c r="A536">
        <f t="shared" si="207"/>
        <v>5.039999999999937</v>
      </c>
      <c r="B536" s="5">
        <f t="shared" si="216"/>
        <v>0</v>
      </c>
      <c r="C536" s="5">
        <f t="shared" si="217"/>
        <v>394.62040753478237</v>
      </c>
      <c r="D536" s="5">
        <f t="shared" si="218"/>
        <v>26.732035338831352</v>
      </c>
      <c r="E536" s="2">
        <f t="shared" si="214"/>
        <v>394.62040753478237</v>
      </c>
      <c r="F536" s="2">
        <f t="shared" si="215"/>
        <v>0</v>
      </c>
      <c r="G536" s="3">
        <f t="shared" si="219"/>
        <v>0</v>
      </c>
      <c r="H536" s="3">
        <f t="shared" si="220"/>
        <v>56.529547222772052</v>
      </c>
      <c r="I536" s="3">
        <f t="shared" si="221"/>
        <v>-51.653622744424823</v>
      </c>
      <c r="J536" s="2">
        <f t="shared" si="208"/>
        <v>76.574711568735125</v>
      </c>
      <c r="K536" s="2">
        <f t="shared" si="222"/>
        <v>76.574711568735125</v>
      </c>
      <c r="L536" s="2">
        <f t="shared" si="209"/>
        <v>52.198167395184129</v>
      </c>
      <c r="M536" s="5">
        <f t="shared" si="210"/>
        <v>0.36767107553627365</v>
      </c>
      <c r="N536" s="4">
        <f t="shared" si="211"/>
        <v>0.37902727568965489</v>
      </c>
      <c r="O536" s="4">
        <f t="shared" si="212"/>
        <v>0.28931986975157359</v>
      </c>
      <c r="P536" s="4">
        <f t="shared" si="223"/>
        <v>0</v>
      </c>
      <c r="Q536" s="4">
        <f t="shared" si="224"/>
        <v>0</v>
      </c>
      <c r="R536" s="5">
        <f t="shared" si="225"/>
        <v>0</v>
      </c>
      <c r="S536" s="5">
        <f t="shared" si="226"/>
        <v>-8.543367680686158</v>
      </c>
      <c r="T536" s="5">
        <f t="shared" si="227"/>
        <v>7.8064642797511254</v>
      </c>
      <c r="U536" s="6">
        <f t="shared" si="228"/>
        <v>2113.3845867116515</v>
      </c>
      <c r="V536" s="5">
        <f t="shared" si="229"/>
        <v>0</v>
      </c>
      <c r="W536" s="5">
        <f t="shared" si="230"/>
        <v>6.1428961343876027</v>
      </c>
      <c r="X536" s="5">
        <f t="shared" si="231"/>
        <v>6.7227644192861282</v>
      </c>
      <c r="Y536" s="5">
        <f t="shared" si="232"/>
        <v>0</v>
      </c>
      <c r="Z536" s="5">
        <f t="shared" si="232"/>
        <v>-2.4004715462985553</v>
      </c>
      <c r="AA536" s="5">
        <f t="shared" si="213"/>
        <v>-17.644771300962745</v>
      </c>
      <c r="AB536">
        <f t="shared" si="233"/>
        <v>0</v>
      </c>
    </row>
    <row r="537" spans="1:28" x14ac:dyDescent="0.2">
      <c r="A537">
        <f t="shared" si="207"/>
        <v>5.0499999999999368</v>
      </c>
      <c r="B537" s="5">
        <f t="shared" si="216"/>
        <v>0</v>
      </c>
      <c r="C537" s="5">
        <f t="shared" si="217"/>
        <v>395.18558298343277</v>
      </c>
      <c r="D537" s="5">
        <f t="shared" si="218"/>
        <v>26.214616872822056</v>
      </c>
      <c r="E537" s="2">
        <f t="shared" si="214"/>
        <v>395.18558298343277</v>
      </c>
      <c r="F537" s="2">
        <f t="shared" si="215"/>
        <v>0</v>
      </c>
      <c r="G537" s="3">
        <f t="shared" si="219"/>
        <v>0</v>
      </c>
      <c r="H537" s="3">
        <f t="shared" si="220"/>
        <v>56.505542507309066</v>
      </c>
      <c r="I537" s="3">
        <f t="shared" si="221"/>
        <v>-51.830070457434452</v>
      </c>
      <c r="J537" s="2">
        <f t="shared" si="208"/>
        <v>76.676153644193263</v>
      </c>
      <c r="K537" s="2">
        <f t="shared" si="222"/>
        <v>76.676153644193263</v>
      </c>
      <c r="L537" s="2">
        <f t="shared" si="209"/>
        <v>52.267316730874754</v>
      </c>
      <c r="M537" s="5">
        <f t="shared" si="210"/>
        <v>0.36765165931135968</v>
      </c>
      <c r="N537" s="4">
        <f t="shared" si="211"/>
        <v>0.37841591880455383</v>
      </c>
      <c r="O537" s="4">
        <f t="shared" si="212"/>
        <v>0.28913426747226528</v>
      </c>
      <c r="P537" s="4">
        <f t="shared" si="223"/>
        <v>0</v>
      </c>
      <c r="Q537" s="4">
        <f t="shared" si="224"/>
        <v>0</v>
      </c>
      <c r="R537" s="5">
        <f t="shared" si="225"/>
        <v>0</v>
      </c>
      <c r="S537" s="5">
        <f t="shared" si="226"/>
        <v>-8.550601243724973</v>
      </c>
      <c r="T537" s="5">
        <f t="shared" si="227"/>
        <v>7.8430937081679426</v>
      </c>
      <c r="U537" s="6">
        <f t="shared" si="228"/>
        <v>2112.6802425799574</v>
      </c>
      <c r="V537" s="5">
        <f t="shared" si="229"/>
        <v>0</v>
      </c>
      <c r="W537" s="5">
        <f t="shared" si="230"/>
        <v>6.168086275674816</v>
      </c>
      <c r="X537" s="5">
        <f t="shared" si="231"/>
        <v>6.7244952237740989</v>
      </c>
      <c r="Y537" s="5">
        <f t="shared" si="232"/>
        <v>0</v>
      </c>
      <c r="Z537" s="5">
        <f t="shared" si="232"/>
        <v>-2.3825149680501569</v>
      </c>
      <c r="AA537" s="5">
        <f t="shared" si="213"/>
        <v>-17.606411068057959</v>
      </c>
      <c r="AB537">
        <f t="shared" si="233"/>
        <v>0</v>
      </c>
    </row>
    <row r="538" spans="1:28" x14ac:dyDescent="0.2">
      <c r="A538">
        <f t="shared" si="207"/>
        <v>5.0599999999999365</v>
      </c>
      <c r="B538" s="5">
        <f t="shared" si="216"/>
        <v>0</v>
      </c>
      <c r="C538" s="5">
        <f t="shared" si="217"/>
        <v>395.75051928275741</v>
      </c>
      <c r="D538" s="5">
        <f t="shared" si="218"/>
        <v>25.695435847694309</v>
      </c>
      <c r="E538" s="2">
        <f t="shared" si="214"/>
        <v>395.75051928275741</v>
      </c>
      <c r="F538" s="2">
        <f t="shared" si="215"/>
        <v>0</v>
      </c>
      <c r="G538" s="3">
        <f t="shared" si="219"/>
        <v>0</v>
      </c>
      <c r="H538" s="3">
        <f t="shared" si="220"/>
        <v>56.481717357628561</v>
      </c>
      <c r="I538" s="3">
        <f t="shared" si="221"/>
        <v>-52.00613456811503</v>
      </c>
      <c r="J538" s="2">
        <f t="shared" si="208"/>
        <v>76.777746960847509</v>
      </c>
      <c r="K538" s="2">
        <f t="shared" si="222"/>
        <v>76.777746960847509</v>
      </c>
      <c r="L538" s="2">
        <f t="shared" si="209"/>
        <v>52.336569162131902</v>
      </c>
      <c r="M538" s="5">
        <f t="shared" si="210"/>
        <v>0.36763220629333343</v>
      </c>
      <c r="N538" s="4">
        <f t="shared" si="211"/>
        <v>0.37780522520768339</v>
      </c>
      <c r="O538" s="4">
        <f t="shared" si="212"/>
        <v>0.28894850560847363</v>
      </c>
      <c r="P538" s="4">
        <f t="shared" si="223"/>
        <v>0</v>
      </c>
      <c r="Q538" s="4">
        <f t="shared" si="224"/>
        <v>0</v>
      </c>
      <c r="R538" s="5">
        <f t="shared" si="225"/>
        <v>0</v>
      </c>
      <c r="S538" s="5">
        <f t="shared" si="226"/>
        <v>-8.5578675923969172</v>
      </c>
      <c r="T538" s="5">
        <f t="shared" si="227"/>
        <v>7.8797464816496676</v>
      </c>
      <c r="U538" s="6">
        <f t="shared" si="228"/>
        <v>2111.9761331905156</v>
      </c>
      <c r="V538" s="5">
        <f t="shared" si="229"/>
        <v>0</v>
      </c>
      <c r="W538" s="5">
        <f t="shared" si="230"/>
        <v>6.1932576402993647</v>
      </c>
      <c r="X538" s="5">
        <f t="shared" si="231"/>
        <v>6.7262416341326832</v>
      </c>
      <c r="Y538" s="5">
        <f t="shared" si="232"/>
        <v>0</v>
      </c>
      <c r="Z538" s="5">
        <f t="shared" si="232"/>
        <v>-2.3646099520975525</v>
      </c>
      <c r="AA538" s="5">
        <f t="shared" si="213"/>
        <v>-17.568011884217647</v>
      </c>
      <c r="AB538">
        <f t="shared" si="233"/>
        <v>0</v>
      </c>
    </row>
    <row r="539" spans="1:28" x14ac:dyDescent="0.2">
      <c r="A539">
        <f t="shared" ref="A539:A600" si="234">A538+dt</f>
        <v>5.0699999999999363</v>
      </c>
      <c r="B539" s="5">
        <f t="shared" si="216"/>
        <v>0</v>
      </c>
      <c r="C539" s="5">
        <f t="shared" si="217"/>
        <v>396.31521822583608</v>
      </c>
      <c r="D539" s="5">
        <f t="shared" si="218"/>
        <v>25.174496101418949</v>
      </c>
      <c r="E539" s="2">
        <f t="shared" si="214"/>
        <v>396.31521822583608</v>
      </c>
      <c r="F539" s="2">
        <f t="shared" si="215"/>
        <v>0</v>
      </c>
      <c r="G539" s="3">
        <f t="shared" si="219"/>
        <v>0</v>
      </c>
      <c r="H539" s="3">
        <f t="shared" si="220"/>
        <v>56.458071258107587</v>
      </c>
      <c r="I539" s="3">
        <f t="shared" si="221"/>
        <v>-52.181814686957203</v>
      </c>
      <c r="J539" s="2">
        <f t="shared" si="208"/>
        <v>76.879487473639529</v>
      </c>
      <c r="K539" s="2">
        <f t="shared" si="222"/>
        <v>76.879487473639529</v>
      </c>
      <c r="L539" s="2">
        <f t="shared" si="209"/>
        <v>52.405921931587955</v>
      </c>
      <c r="M539" s="5">
        <f t="shared" si="210"/>
        <v>0.36761271676006152</v>
      </c>
      <c r="N539" s="4">
        <f t="shared" si="211"/>
        <v>0.37719521728872896</v>
      </c>
      <c r="O539" s="4">
        <f t="shared" si="212"/>
        <v>0.28876259111384783</v>
      </c>
      <c r="P539" s="4">
        <f t="shared" si="223"/>
        <v>0</v>
      </c>
      <c r="Q539" s="4">
        <f t="shared" si="224"/>
        <v>0</v>
      </c>
      <c r="R539" s="5">
        <f t="shared" si="225"/>
        <v>0</v>
      </c>
      <c r="S539" s="5">
        <f t="shared" si="226"/>
        <v>-8.5651662831684643</v>
      </c>
      <c r="T539" s="5">
        <f t="shared" si="227"/>
        <v>7.9164220419075635</v>
      </c>
      <c r="U539" s="6">
        <f t="shared" si="228"/>
        <v>2111.2722584650905</v>
      </c>
      <c r="V539" s="5">
        <f t="shared" si="229"/>
        <v>0</v>
      </c>
      <c r="W539" s="5">
        <f t="shared" si="230"/>
        <v>6.2184098562184449</v>
      </c>
      <c r="X539" s="5">
        <f t="shared" si="231"/>
        <v>6.7280034027304829</v>
      </c>
      <c r="Y539" s="5">
        <f t="shared" si="232"/>
        <v>0</v>
      </c>
      <c r="Z539" s="5">
        <f t="shared" si="232"/>
        <v>-2.3467564269500194</v>
      </c>
      <c r="AA539" s="5">
        <f t="shared" si="213"/>
        <v>-17.529574555361954</v>
      </c>
      <c r="AB539">
        <f t="shared" si="233"/>
        <v>0</v>
      </c>
    </row>
    <row r="540" spans="1:28" x14ac:dyDescent="0.2">
      <c r="A540">
        <f t="shared" si="234"/>
        <v>5.0799999999999361</v>
      </c>
      <c r="B540" s="5">
        <f t="shared" si="216"/>
        <v>0</v>
      </c>
      <c r="C540" s="5">
        <f t="shared" si="217"/>
        <v>396.8796816005958</v>
      </c>
      <c r="D540" s="5">
        <f t="shared" si="218"/>
        <v>24.65180147582161</v>
      </c>
      <c r="E540" s="2">
        <f t="shared" si="214"/>
        <v>396.8796816005958</v>
      </c>
      <c r="F540" s="2">
        <f t="shared" si="215"/>
        <v>0</v>
      </c>
      <c r="G540" s="3">
        <f t="shared" si="219"/>
        <v>0</v>
      </c>
      <c r="H540" s="3">
        <f t="shared" si="220"/>
        <v>56.434603693838085</v>
      </c>
      <c r="I540" s="3">
        <f t="shared" si="221"/>
        <v>-52.357110432510822</v>
      </c>
      <c r="J540" s="2">
        <f t="shared" si="208"/>
        <v>76.98137116811246</v>
      </c>
      <c r="K540" s="2">
        <f t="shared" si="222"/>
        <v>76.98137116811246</v>
      </c>
      <c r="L540" s="2">
        <f t="shared" si="209"/>
        <v>52.475372302735146</v>
      </c>
      <c r="M540" s="5">
        <f t="shared" si="210"/>
        <v>0.36759319098928306</v>
      </c>
      <c r="N540" s="4">
        <f t="shared" si="211"/>
        <v>0.37658591703253008</v>
      </c>
      <c r="O540" s="4">
        <f t="shared" si="212"/>
        <v>0.2885765308729572</v>
      </c>
      <c r="P540" s="4">
        <f t="shared" si="223"/>
        <v>0</v>
      </c>
      <c r="Q540" s="4">
        <f t="shared" si="224"/>
        <v>0</v>
      </c>
      <c r="R540" s="5">
        <f t="shared" si="225"/>
        <v>0</v>
      </c>
      <c r="S540" s="5">
        <f t="shared" si="226"/>
        <v>-8.5724968767723322</v>
      </c>
      <c r="T540" s="5">
        <f t="shared" si="227"/>
        <v>7.9531198286509737</v>
      </c>
      <c r="U540" s="6">
        <f t="shared" si="228"/>
        <v>2110.5686183254738</v>
      </c>
      <c r="V540" s="5">
        <f t="shared" si="229"/>
        <v>0</v>
      </c>
      <c r="W540" s="5">
        <f t="shared" si="230"/>
        <v>6.2435425520053709</v>
      </c>
      <c r="X540" s="5">
        <f t="shared" si="231"/>
        <v>6.7297802849953854</v>
      </c>
      <c r="Y540" s="5">
        <f t="shared" si="232"/>
        <v>0</v>
      </c>
      <c r="Z540" s="5">
        <f t="shared" si="232"/>
        <v>-2.3289543247669613</v>
      </c>
      <c r="AA540" s="5">
        <f t="shared" si="213"/>
        <v>-17.491099886353641</v>
      </c>
      <c r="AB540">
        <f t="shared" si="233"/>
        <v>0</v>
      </c>
    </row>
    <row r="541" spans="1:28" x14ac:dyDescent="0.2">
      <c r="A541">
        <f t="shared" si="234"/>
        <v>5.0899999999999359</v>
      </c>
      <c r="B541" s="5">
        <f t="shared" si="216"/>
        <v>0</v>
      </c>
      <c r="C541" s="5">
        <f t="shared" si="217"/>
        <v>397.44391118981792</v>
      </c>
      <c r="D541" s="5">
        <f t="shared" si="218"/>
        <v>24.127355816502185</v>
      </c>
      <c r="E541" s="2">
        <f t="shared" si="214"/>
        <v>397.44391118981792</v>
      </c>
      <c r="F541" s="2">
        <f t="shared" si="215"/>
        <v>0</v>
      </c>
      <c r="G541" s="3">
        <f t="shared" si="219"/>
        <v>0</v>
      </c>
      <c r="H541" s="3">
        <f t="shared" si="220"/>
        <v>56.411314150590414</v>
      </c>
      <c r="I541" s="3">
        <f t="shared" si="221"/>
        <v>-52.532021431374361</v>
      </c>
      <c r="J541" s="2">
        <f t="shared" si="208"/>
        <v>77.083394060348553</v>
      </c>
      <c r="K541" s="2">
        <f t="shared" si="222"/>
        <v>77.083394060348553</v>
      </c>
      <c r="L541" s="2">
        <f t="shared" si="209"/>
        <v>52.544917559883125</v>
      </c>
      <c r="M541" s="5">
        <f t="shared" si="210"/>
        <v>0.36757362925858983</v>
      </c>
      <c r="N541" s="4">
        <f t="shared" si="211"/>
        <v>0.37597734602310401</v>
      </c>
      <c r="O541" s="4">
        <f t="shared" si="212"/>
        <v>0.28839033170156153</v>
      </c>
      <c r="P541" s="4">
        <f t="shared" si="223"/>
        <v>0</v>
      </c>
      <c r="Q541" s="4">
        <f t="shared" si="224"/>
        <v>0</v>
      </c>
      <c r="R541" s="5">
        <f t="shared" si="225"/>
        <v>0</v>
      </c>
      <c r="S541" s="5">
        <f t="shared" si="226"/>
        <v>-8.5798589381720447</v>
      </c>
      <c r="T541" s="5">
        <f t="shared" si="227"/>
        <v>7.989839279670556</v>
      </c>
      <c r="U541" s="6">
        <f t="shared" si="228"/>
        <v>2109.8652126934835</v>
      </c>
      <c r="V541" s="5">
        <f t="shared" si="229"/>
        <v>0</v>
      </c>
      <c r="W541" s="5">
        <f t="shared" si="230"/>
        <v>6.2686553568981589</v>
      </c>
      <c r="X541" s="5">
        <f t="shared" si="231"/>
        <v>6.7315720393840541</v>
      </c>
      <c r="Y541" s="5">
        <f t="shared" si="232"/>
        <v>0</v>
      </c>
      <c r="Z541" s="5">
        <f t="shared" si="232"/>
        <v>-2.3112035812738858</v>
      </c>
      <c r="AA541" s="5">
        <f t="shared" si="213"/>
        <v>-17.452588680945389</v>
      </c>
      <c r="AB541">
        <f t="shared" si="233"/>
        <v>0</v>
      </c>
    </row>
    <row r="542" spans="1:28" x14ac:dyDescent="0.2">
      <c r="A542">
        <f t="shared" si="234"/>
        <v>5.0999999999999357</v>
      </c>
      <c r="B542" s="5">
        <f t="shared" si="216"/>
        <v>0</v>
      </c>
      <c r="C542" s="5">
        <f t="shared" si="217"/>
        <v>398.0079087711448</v>
      </c>
      <c r="D542" s="5">
        <f t="shared" si="218"/>
        <v>23.601162972754395</v>
      </c>
      <c r="E542" s="2">
        <f t="shared" si="214"/>
        <v>398.0079087711448</v>
      </c>
      <c r="F542" s="2">
        <f t="shared" si="215"/>
        <v>0</v>
      </c>
      <c r="G542" s="3">
        <f t="shared" si="219"/>
        <v>0</v>
      </c>
      <c r="H542" s="3">
        <f t="shared" si="220"/>
        <v>56.388202114777677</v>
      </c>
      <c r="I542" s="3">
        <f t="shared" si="221"/>
        <v>-52.706547318183816</v>
      </c>
      <c r="J542" s="2">
        <f t="shared" si="208"/>
        <v>77.185552196903842</v>
      </c>
      <c r="K542" s="2">
        <f t="shared" si="222"/>
        <v>77.185552196903842</v>
      </c>
      <c r="L542" s="2">
        <f t="shared" si="209"/>
        <v>52.614555008114408</v>
      </c>
      <c r="M542" s="5">
        <f t="shared" si="210"/>
        <v>0.36755403184540669</v>
      </c>
      <c r="N542" s="4">
        <f t="shared" si="211"/>
        <v>0.37536952544767915</v>
      </c>
      <c r="O542" s="4">
        <f t="shared" si="212"/>
        <v>0.28820400034688765</v>
      </c>
      <c r="P542" s="4">
        <f t="shared" si="223"/>
        <v>0</v>
      </c>
      <c r="Q542" s="4">
        <f t="shared" si="224"/>
        <v>0</v>
      </c>
      <c r="R542" s="5">
        <f t="shared" si="225"/>
        <v>0</v>
      </c>
      <c r="S542" s="5">
        <f t="shared" si="226"/>
        <v>-8.5872520365264933</v>
      </c>
      <c r="T542" s="5">
        <f t="shared" si="227"/>
        <v>8.0265798309206904</v>
      </c>
      <c r="U542" s="6">
        <f t="shared" si="228"/>
        <v>2109.1620414909635</v>
      </c>
      <c r="V542" s="5">
        <f t="shared" si="229"/>
        <v>0</v>
      </c>
      <c r="W542" s="5">
        <f t="shared" si="230"/>
        <v>6.2937479008472943</v>
      </c>
      <c r="X542" s="5">
        <f t="shared" si="231"/>
        <v>6.733378427351405</v>
      </c>
      <c r="Y542" s="5">
        <f t="shared" si="232"/>
        <v>0</v>
      </c>
      <c r="Z542" s="5">
        <f t="shared" si="232"/>
        <v>-2.293504135679199</v>
      </c>
      <c r="AA542" s="5">
        <f t="shared" si="213"/>
        <v>-17.414041741727903</v>
      </c>
      <c r="AB542">
        <f t="shared" si="233"/>
        <v>0</v>
      </c>
    </row>
    <row r="543" spans="1:28" x14ac:dyDescent="0.2">
      <c r="A543">
        <f t="shared" si="234"/>
        <v>5.1099999999999355</v>
      </c>
      <c r="B543" s="5">
        <f t="shared" si="216"/>
        <v>0</v>
      </c>
      <c r="C543" s="5">
        <f t="shared" si="217"/>
        <v>398.57167611708581</v>
      </c>
      <c r="D543" s="5">
        <f t="shared" si="218"/>
        <v>23.073226797485468</v>
      </c>
      <c r="E543" s="2">
        <f t="shared" si="214"/>
        <v>398.57167611708581</v>
      </c>
      <c r="F543" s="2">
        <f t="shared" si="215"/>
        <v>0</v>
      </c>
      <c r="G543" s="3">
        <f t="shared" si="219"/>
        <v>0</v>
      </c>
      <c r="H543" s="3">
        <f t="shared" si="220"/>
        <v>56.365267073420888</v>
      </c>
      <c r="I543" s="3">
        <f t="shared" si="221"/>
        <v>-52.880687735601093</v>
      </c>
      <c r="J543" s="2">
        <f t="shared" si="208"/>
        <v>77.287841654740348</v>
      </c>
      <c r="K543" s="2">
        <f t="shared" si="222"/>
        <v>77.287841654740348</v>
      </c>
      <c r="L543" s="2">
        <f t="shared" si="209"/>
        <v>52.684281973238136</v>
      </c>
      <c r="M543" s="5">
        <f t="shared" si="210"/>
        <v>0.36753439902697188</v>
      </c>
      <c r="N543" s="4">
        <f t="shared" si="211"/>
        <v>0.37476247610073593</v>
      </c>
      <c r="O543" s="4">
        <f t="shared" si="212"/>
        <v>0.28801754348791286</v>
      </c>
      <c r="P543" s="4">
        <f t="shared" si="223"/>
        <v>0</v>
      </c>
      <c r="Q543" s="4">
        <f t="shared" si="224"/>
        <v>0</v>
      </c>
      <c r="R543" s="5">
        <f t="shared" si="225"/>
        <v>0</v>
      </c>
      <c r="S543" s="5">
        <f t="shared" si="226"/>
        <v>-8.5946757451545768</v>
      </c>
      <c r="T543" s="5">
        <f t="shared" si="227"/>
        <v>8.0633409166011081</v>
      </c>
      <c r="U543" s="6">
        <f t="shared" si="228"/>
        <v>2108.4591046397841</v>
      </c>
      <c r="V543" s="5">
        <f t="shared" si="229"/>
        <v>0</v>
      </c>
      <c r="W543" s="5">
        <f t="shared" si="230"/>
        <v>6.3188198145627075</v>
      </c>
      <c r="X543" s="5">
        <f t="shared" si="231"/>
        <v>6.7351992133201852</v>
      </c>
      <c r="Y543" s="5">
        <f t="shared" si="232"/>
        <v>0</v>
      </c>
      <c r="Z543" s="5">
        <f t="shared" si="232"/>
        <v>-2.2758559305918693</v>
      </c>
      <c r="AA543" s="5">
        <f t="shared" si="213"/>
        <v>-17.375459870078707</v>
      </c>
      <c r="AB543">
        <f t="shared" si="233"/>
        <v>0</v>
      </c>
    </row>
    <row r="544" spans="1:28" x14ac:dyDescent="0.2">
      <c r="A544">
        <f t="shared" si="234"/>
        <v>5.1199999999999353</v>
      </c>
      <c r="B544" s="5">
        <f t="shared" si="216"/>
        <v>0</v>
      </c>
      <c r="C544" s="5">
        <f t="shared" si="217"/>
        <v>399.13521499502349</v>
      </c>
      <c r="D544" s="5">
        <f t="shared" si="218"/>
        <v>22.543551147135954</v>
      </c>
      <c r="E544" s="2">
        <f t="shared" si="214"/>
        <v>399.13521499502349</v>
      </c>
      <c r="F544" s="2">
        <f t="shared" si="215"/>
        <v>0</v>
      </c>
      <c r="G544" s="3">
        <f t="shared" si="219"/>
        <v>0</v>
      </c>
      <c r="H544" s="3">
        <f t="shared" si="220"/>
        <v>56.342508514114968</v>
      </c>
      <c r="I544" s="3">
        <f t="shared" si="221"/>
        <v>-53.054442334301882</v>
      </c>
      <c r="J544" s="2">
        <f t="shared" ref="J544:J607" si="235">SQRT(G544^2+H544^2+I544^2)</f>
        <v>77.390258541155433</v>
      </c>
      <c r="K544" s="2">
        <f t="shared" si="222"/>
        <v>77.390258541155433</v>
      </c>
      <c r="L544" s="2">
        <f t="shared" ref="L544:L607" si="236">J544/1.467</f>
        <v>52.75409580174194</v>
      </c>
      <c r="M544" s="5">
        <f t="shared" ref="M544:M607" si="237">cd0+cdspin*(spin/1000)*EXP(-A544/(tau*146.7/K544))</f>
        <v>0.36751473108031846</v>
      </c>
      <c r="N544" s="4">
        <f t="shared" ref="N544:N607" si="238">(romega/K544)*EXP(-A544/(tau*146.7/K544))</f>
        <v>0.37415621838805579</v>
      </c>
      <c r="O544" s="4">
        <f t="shared" ref="O544:O607" si="239">cl2_*N544/(cl0+cl1_*N544)</f>
        <v>0.28783096773565497</v>
      </c>
      <c r="P544" s="4">
        <f t="shared" si="223"/>
        <v>0</v>
      </c>
      <c r="Q544" s="4">
        <f t="shared" si="224"/>
        <v>0</v>
      </c>
      <c r="R544" s="5">
        <f t="shared" si="225"/>
        <v>0</v>
      </c>
      <c r="S544" s="5">
        <f t="shared" si="226"/>
        <v>-8.6021296414998982</v>
      </c>
      <c r="T544" s="5">
        <f t="shared" si="227"/>
        <v>8.1001219692377084</v>
      </c>
      <c r="U544" s="6">
        <f t="shared" si="228"/>
        <v>2107.7564020618402</v>
      </c>
      <c r="V544" s="5">
        <f t="shared" si="229"/>
        <v>0</v>
      </c>
      <c r="W544" s="5">
        <f t="shared" si="230"/>
        <v>6.3438707295599501</v>
      </c>
      <c r="X544" s="5">
        <f t="shared" si="231"/>
        <v>6.7370341646505869</v>
      </c>
      <c r="Y544" s="5">
        <f t="shared" si="232"/>
        <v>0</v>
      </c>
      <c r="Z544" s="5">
        <f t="shared" si="232"/>
        <v>-2.2582589119399481</v>
      </c>
      <c r="AA544" s="5">
        <f t="shared" ref="AA544:AA607" si="240">T544+X544-32.174</f>
        <v>-17.336843866111703</v>
      </c>
      <c r="AB544">
        <f t="shared" si="233"/>
        <v>0</v>
      </c>
    </row>
    <row r="545" spans="1:28" x14ac:dyDescent="0.2">
      <c r="A545">
        <f t="shared" si="234"/>
        <v>5.1299999999999351</v>
      </c>
      <c r="B545" s="5">
        <f t="shared" si="216"/>
        <v>0</v>
      </c>
      <c r="C545" s="5">
        <f t="shared" si="217"/>
        <v>399.69852716721903</v>
      </c>
      <c r="D545" s="5">
        <f t="shared" si="218"/>
        <v>22.012139881599627</v>
      </c>
      <c r="E545" s="2">
        <f t="shared" ref="E545:E608" si="241">SQRT(B545^2+C545^2)</f>
        <v>399.69852716721903</v>
      </c>
      <c r="F545" s="2">
        <f t="shared" ref="F545:F608" si="242">ATAN2(C545,B545)*180/PI()</f>
        <v>0</v>
      </c>
      <c r="G545" s="3">
        <f t="shared" si="219"/>
        <v>0</v>
      </c>
      <c r="H545" s="3">
        <f t="shared" si="220"/>
        <v>56.319925924995566</v>
      </c>
      <c r="I545" s="3">
        <f t="shared" si="221"/>
        <v>-53.227810772962997</v>
      </c>
      <c r="J545" s="2">
        <f t="shared" si="235"/>
        <v>77.492798993708718</v>
      </c>
      <c r="K545" s="2">
        <f t="shared" si="222"/>
        <v>77.492798993708718</v>
      </c>
      <c r="L545" s="2">
        <f t="shared" si="236"/>
        <v>52.823993860742135</v>
      </c>
      <c r="M545" s="5">
        <f t="shared" si="237"/>
        <v>0.36749502828225522</v>
      </c>
      <c r="N545" s="4">
        <f t="shared" si="238"/>
        <v>0.37355077233077344</v>
      </c>
      <c r="O545" s="4">
        <f t="shared" si="239"/>
        <v>0.28764427963346806</v>
      </c>
      <c r="P545" s="4">
        <f t="shared" si="223"/>
        <v>0</v>
      </c>
      <c r="Q545" s="4">
        <f t="shared" si="224"/>
        <v>0</v>
      </c>
      <c r="R545" s="5">
        <f t="shared" si="225"/>
        <v>0</v>
      </c>
      <c r="S545" s="5">
        <f t="shared" si="226"/>
        <v>-8.6096133070954952</v>
      </c>
      <c r="T545" s="5">
        <f t="shared" si="227"/>
        <v>8.1369224197625627</v>
      </c>
      <c r="U545" s="6">
        <f t="shared" si="228"/>
        <v>2107.0539336790544</v>
      </c>
      <c r="V545" s="5">
        <f t="shared" si="229"/>
        <v>0</v>
      </c>
      <c r="W545" s="5">
        <f t="shared" si="230"/>
        <v>6.3689002782055688</v>
      </c>
      <c r="X545" s="5">
        <f t="shared" si="231"/>
        <v>6.7388830516099389</v>
      </c>
      <c r="Y545" s="5">
        <f t="shared" si="232"/>
        <v>0</v>
      </c>
      <c r="Z545" s="5">
        <f t="shared" si="232"/>
        <v>-2.2407130288899264</v>
      </c>
      <c r="AA545" s="5">
        <f t="shared" si="240"/>
        <v>-17.298194528627498</v>
      </c>
      <c r="AB545">
        <f t="shared" si="233"/>
        <v>0</v>
      </c>
    </row>
    <row r="546" spans="1:28" x14ac:dyDescent="0.2">
      <c r="A546">
        <f t="shared" si="234"/>
        <v>5.1399999999999348</v>
      </c>
      <c r="B546" s="5">
        <f t="shared" ref="B546:B609" si="243">B545+G545*dt+0.5*Y545*dt*dt</f>
        <v>0</v>
      </c>
      <c r="C546" s="5">
        <f t="shared" ref="C546:C609" si="244">C545+H545*dt+0.5*Z545*dt*dt</f>
        <v>400.2616143908175</v>
      </c>
      <c r="D546" s="5">
        <f t="shared" ref="D546:D609" si="245">D545+I545*dt+0.5*AA545*dt*dt</f>
        <v>21.478996864143564</v>
      </c>
      <c r="E546" s="2">
        <f t="shared" si="241"/>
        <v>400.2616143908175</v>
      </c>
      <c r="F546" s="2">
        <f t="shared" si="242"/>
        <v>0</v>
      </c>
      <c r="G546" s="3">
        <f t="shared" ref="G546:G609" si="246">G545+Y545*dt</f>
        <v>0</v>
      </c>
      <c r="H546" s="3">
        <f t="shared" ref="H546:H609" si="247">H545+Z545*dt</f>
        <v>56.297518794706669</v>
      </c>
      <c r="I546" s="3">
        <f t="shared" ref="I546:I609" si="248">I545+AA545*dt</f>
        <v>-53.400792718249271</v>
      </c>
      <c r="J546" s="2">
        <f t="shared" si="235"/>
        <v>77.595459180146463</v>
      </c>
      <c r="K546" s="2">
        <f t="shared" ref="K546:K609" si="249">IF(D546&gt;=hwind,SQRT((G546-vxw)^2+(H546-vyw)^2+I546^2),J546)</f>
        <v>77.595459180146463</v>
      </c>
      <c r="L546" s="2">
        <f t="shared" si="236"/>
        <v>52.893973537932148</v>
      </c>
      <c r="M546" s="5">
        <f t="shared" si="237"/>
        <v>0.36747529090934861</v>
      </c>
      <c r="N546" s="4">
        <f t="shared" si="238"/>
        <v>0.37294615756943333</v>
      </c>
      <c r="O546" s="4">
        <f t="shared" si="239"/>
        <v>0.2874574856573448</v>
      </c>
      <c r="P546" s="4">
        <f t="shared" ref="P546:P609" si="250">IF(D546&gt;=hwind,vxw,0)</f>
        <v>0</v>
      </c>
      <c r="Q546" s="4">
        <f t="shared" ref="Q546:Q609" si="251">IF(D546&gt;=hwind,vyw,0)</f>
        <v>0</v>
      </c>
      <c r="R546" s="5">
        <f t="shared" ref="R546:R609" si="252">-const*$M546*$K546*(G546-P546)</f>
        <v>0</v>
      </c>
      <c r="S546" s="5">
        <f t="shared" ref="S546:S609" si="253">-const*$M546*$K546*(H546-Q546)</f>
        <v>-8.6171263275286734</v>
      </c>
      <c r="T546" s="5">
        <f t="shared" ref="T546:T609" si="254">-const*$M546*$K546*I546</f>
        <v>8.1737416975931367</v>
      </c>
      <c r="U546" s="6">
        <f t="shared" ref="U546:U609" si="255">omega*EXP(-A546/tau)*30/PI()</f>
        <v>2106.3516994133747</v>
      </c>
      <c r="V546" s="5">
        <f t="shared" ref="V546:V609" si="256">const*($O546/omega)*K546*(wy*I546-wz*(H546-Q546))</f>
        <v>0</v>
      </c>
      <c r="W546" s="5">
        <f t="shared" ref="W546:W609" si="257">const*($O546/omega)*K546*(wz*(G546-P546)-wx*I546)</f>
        <v>6.3939080937617039</v>
      </c>
      <c r="X546" s="5">
        <f t="shared" ref="X546:X609" si="258">const*($O546/omega)*K546*(wx*(H546-Q546)-wy*(G546-P546))</f>
        <v>6.7407456473424769</v>
      </c>
      <c r="Y546" s="5">
        <f t="shared" si="232"/>
        <v>0</v>
      </c>
      <c r="Z546" s="5">
        <f t="shared" si="232"/>
        <v>-2.2232182337669695</v>
      </c>
      <c r="AA546" s="5">
        <f t="shared" si="240"/>
        <v>-17.259512655064384</v>
      </c>
      <c r="AB546">
        <f t="shared" si="233"/>
        <v>0</v>
      </c>
    </row>
    <row r="547" spans="1:28" x14ac:dyDescent="0.2">
      <c r="A547">
        <f t="shared" si="234"/>
        <v>5.1499999999999346</v>
      </c>
      <c r="B547" s="5">
        <f t="shared" si="243"/>
        <v>0</v>
      </c>
      <c r="C547" s="5">
        <f t="shared" si="244"/>
        <v>400.8244784178529</v>
      </c>
      <c r="D547" s="5">
        <f t="shared" si="245"/>
        <v>20.944125961328318</v>
      </c>
      <c r="E547" s="2">
        <f t="shared" si="241"/>
        <v>400.8244784178529</v>
      </c>
      <c r="F547" s="2">
        <f t="shared" si="242"/>
        <v>0</v>
      </c>
      <c r="G547" s="3">
        <f t="shared" si="246"/>
        <v>0</v>
      </c>
      <c r="H547" s="3">
        <f t="shared" si="247"/>
        <v>56.275286612369001</v>
      </c>
      <c r="I547" s="3">
        <f t="shared" si="248"/>
        <v>-53.573387844799917</v>
      </c>
      <c r="J547" s="2">
        <f t="shared" si="235"/>
        <v>77.698235298323425</v>
      </c>
      <c r="K547" s="2">
        <f t="shared" si="249"/>
        <v>77.698235298323425</v>
      </c>
      <c r="L547" s="2">
        <f t="shared" si="236"/>
        <v>52.96403224152926</v>
      </c>
      <c r="M547" s="5">
        <f t="shared" si="237"/>
        <v>0.3674555192379042</v>
      </c>
      <c r="N547" s="4">
        <f t="shared" si="238"/>
        <v>0.37234239336804792</v>
      </c>
      <c r="O547" s="4">
        <f t="shared" si="239"/>
        <v>0.28727059221622353</v>
      </c>
      <c r="P547" s="4">
        <f t="shared" si="250"/>
        <v>0</v>
      </c>
      <c r="Q547" s="4">
        <f t="shared" si="251"/>
        <v>0</v>
      </c>
      <c r="R547" s="5">
        <f t="shared" si="252"/>
        <v>0</v>
      </c>
      <c r="S547" s="5">
        <f t="shared" si="253"/>
        <v>-8.6246682924058664</v>
      </c>
      <c r="T547" s="5">
        <f t="shared" si="254"/>
        <v>8.21057923071068</v>
      </c>
      <c r="U547" s="6">
        <f t="shared" si="255"/>
        <v>2105.6496991867748</v>
      </c>
      <c r="V547" s="5">
        <f t="shared" si="256"/>
        <v>0</v>
      </c>
      <c r="W547" s="5">
        <f t="shared" si="257"/>
        <v>6.4188938104298812</v>
      </c>
      <c r="X547" s="5">
        <f t="shared" si="258"/>
        <v>6.7426217278391736</v>
      </c>
      <c r="Y547" s="5">
        <f t="shared" si="232"/>
        <v>0</v>
      </c>
      <c r="Z547" s="5">
        <f t="shared" si="232"/>
        <v>-2.2057744819759852</v>
      </c>
      <c r="AA547" s="5">
        <f t="shared" si="240"/>
        <v>-17.220799041450146</v>
      </c>
      <c r="AB547">
        <f t="shared" si="233"/>
        <v>0</v>
      </c>
    </row>
    <row r="548" spans="1:28" x14ac:dyDescent="0.2">
      <c r="A548">
        <f t="shared" si="234"/>
        <v>5.1599999999999344</v>
      </c>
      <c r="B548" s="5">
        <f t="shared" si="243"/>
        <v>0</v>
      </c>
      <c r="C548" s="5">
        <f t="shared" si="244"/>
        <v>401.38712099525247</v>
      </c>
      <c r="D548" s="5">
        <f t="shared" si="245"/>
        <v>20.407531042928245</v>
      </c>
      <c r="E548" s="2">
        <f t="shared" si="241"/>
        <v>401.38712099525247</v>
      </c>
      <c r="F548" s="2">
        <f t="shared" si="242"/>
        <v>0</v>
      </c>
      <c r="G548" s="3">
        <f t="shared" si="246"/>
        <v>0</v>
      </c>
      <c r="H548" s="3">
        <f t="shared" si="247"/>
        <v>56.25322886754924</v>
      </c>
      <c r="I548" s="3">
        <f t="shared" si="248"/>
        <v>-53.745595835214417</v>
      </c>
      <c r="J548" s="2">
        <f t="shared" si="235"/>
        <v>77.801123576122549</v>
      </c>
      <c r="K548" s="2">
        <f t="shared" si="249"/>
        <v>77.801123576122549</v>
      </c>
      <c r="L548" s="2">
        <f t="shared" si="236"/>
        <v>53.034167400219864</v>
      </c>
      <c r="M548" s="5">
        <f t="shared" si="237"/>
        <v>0.36743571354394933</v>
      </c>
      <c r="N548" s="4">
        <f t="shared" si="238"/>
        <v>0.37173949861815475</v>
      </c>
      <c r="O548" s="4">
        <f t="shared" si="239"/>
        <v>0.28708360565230179</v>
      </c>
      <c r="P548" s="4">
        <f t="shared" si="250"/>
        <v>0</v>
      </c>
      <c r="Q548" s="4">
        <f t="shared" si="251"/>
        <v>0</v>
      </c>
      <c r="R548" s="5">
        <f t="shared" si="252"/>
        <v>0</v>
      </c>
      <c r="S548" s="5">
        <f t="shared" si="253"/>
        <v>-8.6322387953176225</v>
      </c>
      <c r="T548" s="5">
        <f t="shared" si="254"/>
        <v>8.2474344457378272</v>
      </c>
      <c r="U548" s="6">
        <f t="shared" si="255"/>
        <v>2104.9479329212545</v>
      </c>
      <c r="V548" s="5">
        <f t="shared" si="256"/>
        <v>0</v>
      </c>
      <c r="W548" s="5">
        <f t="shared" si="257"/>
        <v>6.4438570633940442</v>
      </c>
      <c r="X548" s="5">
        <f t="shared" si="258"/>
        <v>6.7445110719076808</v>
      </c>
      <c r="Y548" s="5">
        <f t="shared" si="232"/>
        <v>0</v>
      </c>
      <c r="Z548" s="5">
        <f t="shared" si="232"/>
        <v>-2.1883817319235783</v>
      </c>
      <c r="AA548" s="5">
        <f t="shared" si="240"/>
        <v>-17.182054482354491</v>
      </c>
      <c r="AB548">
        <f t="shared" si="233"/>
        <v>0</v>
      </c>
    </row>
    <row r="549" spans="1:28" x14ac:dyDescent="0.2">
      <c r="A549">
        <f t="shared" si="234"/>
        <v>5.1699999999999342</v>
      </c>
      <c r="B549" s="5">
        <f t="shared" si="243"/>
        <v>0</v>
      </c>
      <c r="C549" s="5">
        <f t="shared" si="244"/>
        <v>401.94954386484136</v>
      </c>
      <c r="D549" s="5">
        <f t="shared" si="245"/>
        <v>19.869215981851983</v>
      </c>
      <c r="E549" s="2">
        <f t="shared" si="241"/>
        <v>401.94954386484136</v>
      </c>
      <c r="F549" s="2">
        <f t="shared" si="242"/>
        <v>0</v>
      </c>
      <c r="G549" s="3">
        <f t="shared" si="246"/>
        <v>0</v>
      </c>
      <c r="H549" s="3">
        <f t="shared" si="247"/>
        <v>56.231345050230004</v>
      </c>
      <c r="I549" s="3">
        <f t="shared" si="248"/>
        <v>-53.917416380037963</v>
      </c>
      <c r="J549" s="2">
        <f t="shared" si="235"/>
        <v>77.904120271372122</v>
      </c>
      <c r="K549" s="2">
        <f t="shared" si="249"/>
        <v>77.904120271372122</v>
      </c>
      <c r="L549" s="2">
        <f t="shared" si="236"/>
        <v>53.104376463103009</v>
      </c>
      <c r="M549" s="5">
        <f t="shared" si="237"/>
        <v>0.36741587410321519</v>
      </c>
      <c r="N549" s="4">
        <f t="shared" si="238"/>
        <v>0.37113749184287453</v>
      </c>
      <c r="O549" s="4">
        <f t="shared" si="239"/>
        <v>0.28689653224135475</v>
      </c>
      <c r="P549" s="4">
        <f t="shared" si="250"/>
        <v>0</v>
      </c>
      <c r="Q549" s="4">
        <f t="shared" si="251"/>
        <v>0</v>
      </c>
      <c r="R549" s="5">
        <f t="shared" si="252"/>
        <v>0</v>
      </c>
      <c r="S549" s="5">
        <f t="shared" si="253"/>
        <v>-8.6398374338036525</v>
      </c>
      <c r="T549" s="5">
        <f t="shared" si="254"/>
        <v>8.2843067680154103</v>
      </c>
      <c r="U549" s="6">
        <f t="shared" si="255"/>
        <v>2104.2464005388401</v>
      </c>
      <c r="V549" s="5">
        <f t="shared" si="256"/>
        <v>0</v>
      </c>
      <c r="W549" s="5">
        <f t="shared" si="257"/>
        <v>6.4687974888627942</v>
      </c>
      <c r="X549" s="5">
        <f t="shared" si="258"/>
        <v>6.7464134611423505</v>
      </c>
      <c r="Y549" s="5">
        <f t="shared" si="232"/>
        <v>0</v>
      </c>
      <c r="Z549" s="5">
        <f t="shared" si="232"/>
        <v>-2.1710399449408584</v>
      </c>
      <c r="AA549" s="5">
        <f t="shared" si="240"/>
        <v>-17.143279770842238</v>
      </c>
      <c r="AB549">
        <f t="shared" si="233"/>
        <v>0</v>
      </c>
    </row>
    <row r="550" spans="1:28" x14ac:dyDescent="0.2">
      <c r="A550">
        <f t="shared" si="234"/>
        <v>5.179999999999934</v>
      </c>
      <c r="B550" s="5">
        <f t="shared" si="243"/>
        <v>0</v>
      </c>
      <c r="C550" s="5">
        <f t="shared" si="244"/>
        <v>402.51174876334642</v>
      </c>
      <c r="D550" s="5">
        <f t="shared" si="245"/>
        <v>19.329184654063063</v>
      </c>
      <c r="E550" s="2">
        <f t="shared" si="241"/>
        <v>402.51174876334642</v>
      </c>
      <c r="F550" s="2">
        <f t="shared" si="242"/>
        <v>0</v>
      </c>
      <c r="G550" s="3">
        <f t="shared" si="246"/>
        <v>0</v>
      </c>
      <c r="H550" s="3">
        <f t="shared" si="247"/>
        <v>56.209634650780593</v>
      </c>
      <c r="I550" s="3">
        <f t="shared" si="248"/>
        <v>-54.088849177746383</v>
      </c>
      <c r="J550" s="2">
        <f t="shared" si="235"/>
        <v>78.007221671760803</v>
      </c>
      <c r="K550" s="2">
        <f t="shared" si="249"/>
        <v>78.007221671760803</v>
      </c>
      <c r="L550" s="2">
        <f t="shared" si="236"/>
        <v>53.174656899632446</v>
      </c>
      <c r="M550" s="5">
        <f t="shared" si="237"/>
        <v>0.3673960011911197</v>
      </c>
      <c r="N550" s="4">
        <f t="shared" si="238"/>
        <v>0.37053639120096471</v>
      </c>
      <c r="O550" s="4">
        <f t="shared" si="239"/>
        <v>0.28670937819305897</v>
      </c>
      <c r="P550" s="4">
        <f t="shared" si="250"/>
        <v>0</v>
      </c>
      <c r="Q550" s="4">
        <f t="shared" si="251"/>
        <v>0</v>
      </c>
      <c r="R550" s="5">
        <f t="shared" si="252"/>
        <v>0</v>
      </c>
      <c r="S550" s="5">
        <f t="shared" si="253"/>
        <v>-8.6474638093179603</v>
      </c>
      <c r="T550" s="5">
        <f t="shared" si="254"/>
        <v>8.3211956216784255</v>
      </c>
      <c r="U550" s="6">
        <f t="shared" si="255"/>
        <v>2103.5451019615834</v>
      </c>
      <c r="V550" s="5">
        <f t="shared" si="256"/>
        <v>0</v>
      </c>
      <c r="W550" s="5">
        <f t="shared" si="257"/>
        <v>6.4937147241108626</v>
      </c>
      <c r="X550" s="5">
        <f t="shared" si="258"/>
        <v>6.7483286798943549</v>
      </c>
      <c r="Y550" s="5">
        <f t="shared" si="232"/>
        <v>0</v>
      </c>
      <c r="Z550" s="5">
        <f t="shared" si="232"/>
        <v>-2.1537490852070977</v>
      </c>
      <c r="AA550" s="5">
        <f t="shared" si="240"/>
        <v>-17.104475698427219</v>
      </c>
      <c r="AB550">
        <f t="shared" si="233"/>
        <v>0</v>
      </c>
    </row>
    <row r="551" spans="1:28" x14ac:dyDescent="0.2">
      <c r="A551">
        <f t="shared" si="234"/>
        <v>5.1899999999999338</v>
      </c>
      <c r="B551" s="5">
        <f t="shared" si="243"/>
        <v>0</v>
      </c>
      <c r="C551" s="5">
        <f t="shared" si="244"/>
        <v>403.07373742239997</v>
      </c>
      <c r="D551" s="5">
        <f t="shared" si="245"/>
        <v>18.78744093850068</v>
      </c>
      <c r="E551" s="2">
        <f t="shared" si="241"/>
        <v>403.07373742239997</v>
      </c>
      <c r="F551" s="2">
        <f t="shared" si="242"/>
        <v>0</v>
      </c>
      <c r="G551" s="3">
        <f t="shared" si="246"/>
        <v>0</v>
      </c>
      <c r="H551" s="3">
        <f t="shared" si="247"/>
        <v>56.188097159928525</v>
      </c>
      <c r="I551" s="3">
        <f t="shared" si="248"/>
        <v>-54.259893934730655</v>
      </c>
      <c r="J551" s="2">
        <f t="shared" si="235"/>
        <v>78.110424094750556</v>
      </c>
      <c r="K551" s="2">
        <f t="shared" si="249"/>
        <v>78.110424094750556</v>
      </c>
      <c r="L551" s="2">
        <f t="shared" si="236"/>
        <v>53.245006199557295</v>
      </c>
      <c r="M551" s="5">
        <f t="shared" si="237"/>
        <v>0.36737609508275088</v>
      </c>
      <c r="N551" s="4">
        <f t="shared" si="238"/>
        <v>0.36993621449086911</v>
      </c>
      <c r="O551" s="4">
        <f t="shared" si="239"/>
        <v>0.2865221496513205</v>
      </c>
      <c r="P551" s="4">
        <f t="shared" si="250"/>
        <v>0</v>
      </c>
      <c r="Q551" s="4">
        <f t="shared" si="251"/>
        <v>0</v>
      </c>
      <c r="R551" s="5">
        <f t="shared" si="252"/>
        <v>0</v>
      </c>
      <c r="S551" s="5">
        <f t="shared" si="253"/>
        <v>-8.6551175271940988</v>
      </c>
      <c r="T551" s="5">
        <f t="shared" si="254"/>
        <v>8.3581004297312536</v>
      </c>
      <c r="U551" s="6">
        <f t="shared" si="255"/>
        <v>2102.8440371115626</v>
      </c>
      <c r="V551" s="5">
        <f t="shared" si="256"/>
        <v>0</v>
      </c>
      <c r="W551" s="5">
        <f t="shared" si="257"/>
        <v>6.518608407519829</v>
      </c>
      <c r="X551" s="5">
        <f t="shared" si="258"/>
        <v>6.7502565152419196</v>
      </c>
      <c r="Y551" s="5">
        <f t="shared" si="232"/>
        <v>0</v>
      </c>
      <c r="Z551" s="5">
        <f t="shared" si="232"/>
        <v>-2.1365091196742698</v>
      </c>
      <c r="AA551" s="5">
        <f t="shared" si="240"/>
        <v>-17.065643055026825</v>
      </c>
      <c r="AB551">
        <f t="shared" si="233"/>
        <v>0</v>
      </c>
    </row>
    <row r="552" spans="1:28" x14ac:dyDescent="0.2">
      <c r="A552">
        <f t="shared" si="234"/>
        <v>5.1999999999999336</v>
      </c>
      <c r="B552" s="5">
        <f t="shared" si="243"/>
        <v>0</v>
      </c>
      <c r="C552" s="5">
        <f t="shared" si="244"/>
        <v>403.63551156854328</v>
      </c>
      <c r="D552" s="5">
        <f t="shared" si="245"/>
        <v>18.243988717000622</v>
      </c>
      <c r="E552" s="2">
        <f t="shared" si="241"/>
        <v>403.63551156854328</v>
      </c>
      <c r="F552" s="2">
        <f t="shared" si="242"/>
        <v>0</v>
      </c>
      <c r="G552" s="3">
        <f t="shared" si="246"/>
        <v>0</v>
      </c>
      <c r="H552" s="3">
        <f t="shared" si="247"/>
        <v>56.166732068731783</v>
      </c>
      <c r="I552" s="3">
        <f t="shared" si="248"/>
        <v>-54.430550365280922</v>
      </c>
      <c r="J552" s="2">
        <f t="shared" si="235"/>
        <v>78.213723887487205</v>
      </c>
      <c r="K552" s="2">
        <f t="shared" si="249"/>
        <v>78.213723887487205</v>
      </c>
      <c r="L552" s="2">
        <f t="shared" si="236"/>
        <v>53.31542187286108</v>
      </c>
      <c r="M552" s="5">
        <f t="shared" si="237"/>
        <v>0.3673561560528496</v>
      </c>
      <c r="N552" s="4">
        <f t="shared" si="238"/>
        <v>0.36933697915476366</v>
      </c>
      <c r="O552" s="4">
        <f t="shared" si="239"/>
        <v>0.28633485269460851</v>
      </c>
      <c r="P552" s="4">
        <f t="shared" si="250"/>
        <v>0</v>
      </c>
      <c r="Q552" s="4">
        <f t="shared" si="251"/>
        <v>0</v>
      </c>
      <c r="R552" s="5">
        <f t="shared" si="252"/>
        <v>0</v>
      </c>
      <c r="S552" s="5">
        <f t="shared" si="253"/>
        <v>-8.6627981966104759</v>
      </c>
      <c r="T552" s="5">
        <f t="shared" si="254"/>
        <v>8.3950206141220125</v>
      </c>
      <c r="U552" s="6">
        <f t="shared" si="255"/>
        <v>2102.1432059108811</v>
      </c>
      <c r="V552" s="5">
        <f t="shared" si="256"/>
        <v>0</v>
      </c>
      <c r="W552" s="5">
        <f t="shared" si="257"/>
        <v>6.5434781786180505</v>
      </c>
      <c r="X552" s="5">
        <f t="shared" si="258"/>
        <v>6.7521967569606485</v>
      </c>
      <c r="Y552" s="5">
        <f t="shared" si="232"/>
        <v>0</v>
      </c>
      <c r="Z552" s="5">
        <f t="shared" si="232"/>
        <v>-2.1193200179924254</v>
      </c>
      <c r="AA552" s="5">
        <f t="shared" si="240"/>
        <v>-17.026782628917339</v>
      </c>
      <c r="AB552">
        <f t="shared" si="233"/>
        <v>0</v>
      </c>
    </row>
    <row r="553" spans="1:28" x14ac:dyDescent="0.2">
      <c r="A553">
        <f t="shared" si="234"/>
        <v>5.2099999999999334</v>
      </c>
      <c r="B553" s="5">
        <f t="shared" si="243"/>
        <v>0</v>
      </c>
      <c r="C553" s="5">
        <f t="shared" si="244"/>
        <v>404.19707292322971</v>
      </c>
      <c r="D553" s="5">
        <f t="shared" si="245"/>
        <v>17.698831874216367</v>
      </c>
      <c r="E553" s="2">
        <f t="shared" si="241"/>
        <v>404.19707292322971</v>
      </c>
      <c r="F553" s="2">
        <f t="shared" si="242"/>
        <v>0</v>
      </c>
      <c r="G553" s="3">
        <f t="shared" si="246"/>
        <v>0</v>
      </c>
      <c r="H553" s="3">
        <f t="shared" si="247"/>
        <v>56.14553886855186</v>
      </c>
      <c r="I553" s="3">
        <f t="shared" si="248"/>
        <v>-54.600818191570099</v>
      </c>
      <c r="J553" s="2">
        <f t="shared" si="235"/>
        <v>78.317117426709217</v>
      </c>
      <c r="K553" s="2">
        <f t="shared" si="249"/>
        <v>78.317117426709217</v>
      </c>
      <c r="L553" s="2">
        <f t="shared" si="236"/>
        <v>53.385901449699531</v>
      </c>
      <c r="M553" s="5">
        <f t="shared" si="237"/>
        <v>0.3673361843757938</v>
      </c>
      <c r="N553" s="4">
        <f t="shared" si="238"/>
        <v>0.36873870228259381</v>
      </c>
      <c r="O553" s="4">
        <f t="shared" si="239"/>
        <v>0.28614749333629302</v>
      </c>
      <c r="P553" s="4">
        <f t="shared" si="250"/>
        <v>0</v>
      </c>
      <c r="Q553" s="4">
        <f t="shared" si="251"/>
        <v>0</v>
      </c>
      <c r="R553" s="5">
        <f t="shared" si="252"/>
        <v>0</v>
      </c>
      <c r="S553" s="5">
        <f t="shared" si="253"/>
        <v>-8.670505430555842</v>
      </c>
      <c r="T553" s="5">
        <f t="shared" si="254"/>
        <v>8.4319555958161807</v>
      </c>
      <c r="U553" s="6">
        <f t="shared" si="255"/>
        <v>2101.4426082816699</v>
      </c>
      <c r="V553" s="5">
        <f t="shared" si="256"/>
        <v>0</v>
      </c>
      <c r="W553" s="5">
        <f t="shared" si="257"/>
        <v>6.568323678119862</v>
      </c>
      <c r="X553" s="5">
        <f t="shared" si="258"/>
        <v>6.7541491974939865</v>
      </c>
      <c r="Y553" s="5">
        <f t="shared" si="232"/>
        <v>0</v>
      </c>
      <c r="Z553" s="5">
        <f t="shared" si="232"/>
        <v>-2.10218175243598</v>
      </c>
      <c r="AA553" s="5">
        <f t="shared" si="240"/>
        <v>-16.987895206689831</v>
      </c>
      <c r="AB553">
        <f t="shared" si="233"/>
        <v>0</v>
      </c>
    </row>
    <row r="554" spans="1:28" x14ac:dyDescent="0.2">
      <c r="A554">
        <f t="shared" si="234"/>
        <v>5.2199999999999331</v>
      </c>
      <c r="B554" s="5">
        <f t="shared" si="243"/>
        <v>0</v>
      </c>
      <c r="C554" s="5">
        <f t="shared" si="244"/>
        <v>404.75842320282766</v>
      </c>
      <c r="D554" s="5">
        <f t="shared" si="245"/>
        <v>17.151974297540331</v>
      </c>
      <c r="E554" s="2">
        <f t="shared" si="241"/>
        <v>404.75842320282766</v>
      </c>
      <c r="F554" s="2">
        <f t="shared" si="242"/>
        <v>0</v>
      </c>
      <c r="G554" s="3">
        <f t="shared" si="246"/>
        <v>0</v>
      </c>
      <c r="H554" s="3">
        <f t="shared" si="247"/>
        <v>56.124517051027503</v>
      </c>
      <c r="I554" s="3">
        <f t="shared" si="248"/>
        <v>-54.770697143636994</v>
      </c>
      <c r="J554" s="2">
        <f t="shared" si="235"/>
        <v>78.42060111865429</v>
      </c>
      <c r="K554" s="2">
        <f t="shared" si="249"/>
        <v>78.42060111865429</v>
      </c>
      <c r="L554" s="2">
        <f t="shared" si="236"/>
        <v>53.456442480336939</v>
      </c>
      <c r="M554" s="5">
        <f t="shared" si="237"/>
        <v>0.36731618032558194</v>
      </c>
      <c r="N554" s="4">
        <f t="shared" si="238"/>
        <v>0.36814140061610484</v>
      </c>
      <c r="O554" s="4">
        <f t="shared" si="239"/>
        <v>0.28596007752498698</v>
      </c>
      <c r="P554" s="4">
        <f t="shared" si="250"/>
        <v>0</v>
      </c>
      <c r="Q554" s="4">
        <f t="shared" si="251"/>
        <v>0</v>
      </c>
      <c r="R554" s="5">
        <f t="shared" si="252"/>
        <v>0</v>
      </c>
      <c r="S554" s="5">
        <f t="shared" si="253"/>
        <v>-8.6782388457948123</v>
      </c>
      <c r="T554" s="5">
        <f t="shared" si="254"/>
        <v>8.4689047948693528</v>
      </c>
      <c r="U554" s="6">
        <f t="shared" si="255"/>
        <v>2100.7422441460831</v>
      </c>
      <c r="V554" s="5">
        <f t="shared" si="256"/>
        <v>0</v>
      </c>
      <c r="W554" s="5">
        <f t="shared" si="257"/>
        <v>6.5931445479640063</v>
      </c>
      <c r="X554" s="5">
        <f t="shared" si="258"/>
        <v>6.7561136319237827</v>
      </c>
      <c r="Y554" s="5">
        <f t="shared" si="232"/>
        <v>0</v>
      </c>
      <c r="Z554" s="5">
        <f t="shared" si="232"/>
        <v>-2.085094297830806</v>
      </c>
      <c r="AA554" s="5">
        <f t="shared" si="240"/>
        <v>-16.948981573206865</v>
      </c>
      <c r="AB554">
        <f t="shared" si="233"/>
        <v>0</v>
      </c>
    </row>
    <row r="555" spans="1:28" x14ac:dyDescent="0.2">
      <c r="A555">
        <f t="shared" si="234"/>
        <v>5.2299999999999329</v>
      </c>
      <c r="B555" s="5">
        <f t="shared" si="243"/>
        <v>0</v>
      </c>
      <c r="C555" s="5">
        <f t="shared" si="244"/>
        <v>405.31956411862308</v>
      </c>
      <c r="D555" s="5">
        <f t="shared" si="245"/>
        <v>16.603419877025303</v>
      </c>
      <c r="E555" s="2">
        <f t="shared" si="241"/>
        <v>405.31956411862308</v>
      </c>
      <c r="F555" s="2">
        <f t="shared" si="242"/>
        <v>0</v>
      </c>
      <c r="G555" s="3">
        <f t="shared" si="246"/>
        <v>0</v>
      </c>
      <c r="H555" s="3">
        <f t="shared" si="247"/>
        <v>56.103666108049197</v>
      </c>
      <c r="I555" s="3">
        <f t="shared" si="248"/>
        <v>-54.940186959369065</v>
      </c>
      <c r="J555" s="2">
        <f t="shared" si="235"/>
        <v>78.524171398964114</v>
      </c>
      <c r="K555" s="2">
        <f t="shared" si="249"/>
        <v>78.524171398964114</v>
      </c>
      <c r="L555" s="2">
        <f t="shared" si="236"/>
        <v>53.527042535081193</v>
      </c>
      <c r="M555" s="5">
        <f t="shared" si="237"/>
        <v>0.36729614417581746</v>
      </c>
      <c r="N555" s="4">
        <f t="shared" si="238"/>
        <v>0.36754509055286255</v>
      </c>
      <c r="O555" s="4">
        <f t="shared" si="239"/>
        <v>0.28577261114489244</v>
      </c>
      <c r="P555" s="4">
        <f t="shared" si="250"/>
        <v>0</v>
      </c>
      <c r="Q555" s="4">
        <f t="shared" si="251"/>
        <v>0</v>
      </c>
      <c r="R555" s="5">
        <f t="shared" si="252"/>
        <v>0</v>
      </c>
      <c r="S555" s="5">
        <f t="shared" si="253"/>
        <v>-8.6859980628335656</v>
      </c>
      <c r="T555" s="5">
        <f t="shared" si="254"/>
        <v>8.5058676304992513</v>
      </c>
      <c r="U555" s="6">
        <f t="shared" si="255"/>
        <v>2100.0421134263042</v>
      </c>
      <c r="V555" s="5">
        <f t="shared" si="256"/>
        <v>0</v>
      </c>
      <c r="W555" s="5">
        <f t="shared" si="257"/>
        <v>6.6179404313513306</v>
      </c>
      <c r="X555" s="5">
        <f t="shared" si="258"/>
        <v>6.7580898579409938</v>
      </c>
      <c r="Y555" s="5">
        <f t="shared" si="232"/>
        <v>0</v>
      </c>
      <c r="Z555" s="5">
        <f t="shared" si="232"/>
        <v>-2.068057631482235</v>
      </c>
      <c r="AA555" s="5">
        <f t="shared" si="240"/>
        <v>-16.910042511559755</v>
      </c>
      <c r="AB555">
        <f t="shared" si="233"/>
        <v>0</v>
      </c>
    </row>
    <row r="556" spans="1:28" x14ac:dyDescent="0.2">
      <c r="A556">
        <f t="shared" si="234"/>
        <v>5.2399999999999327</v>
      </c>
      <c r="B556" s="5">
        <f t="shared" si="243"/>
        <v>0</v>
      </c>
      <c r="C556" s="5">
        <f t="shared" si="244"/>
        <v>405.88049737682201</v>
      </c>
      <c r="D556" s="5">
        <f t="shared" si="245"/>
        <v>16.053172505306033</v>
      </c>
      <c r="E556" s="2">
        <f t="shared" si="241"/>
        <v>405.88049737682201</v>
      </c>
      <c r="F556" s="2">
        <f t="shared" si="242"/>
        <v>0</v>
      </c>
      <c r="G556" s="3">
        <f t="shared" si="246"/>
        <v>0</v>
      </c>
      <c r="H556" s="3">
        <f t="shared" si="247"/>
        <v>56.082985531734373</v>
      </c>
      <c r="I556" s="3">
        <f t="shared" si="248"/>
        <v>-55.109287384484659</v>
      </c>
      <c r="J556" s="2">
        <f t="shared" si="235"/>
        <v>78.627824732587172</v>
      </c>
      <c r="K556" s="2">
        <f t="shared" si="249"/>
        <v>78.627824732587172</v>
      </c>
      <c r="L556" s="2">
        <f t="shared" si="236"/>
        <v>53.597699204217562</v>
      </c>
      <c r="M556" s="5">
        <f t="shared" si="237"/>
        <v>0.3672760761996931</v>
      </c>
      <c r="N556" s="4">
        <f t="shared" si="238"/>
        <v>0.36694978815026474</v>
      </c>
      <c r="O556" s="4">
        <f t="shared" si="239"/>
        <v>0.28558510001615095</v>
      </c>
      <c r="P556" s="4">
        <f t="shared" si="250"/>
        <v>0</v>
      </c>
      <c r="Q556" s="4">
        <f t="shared" si="251"/>
        <v>0</v>
      </c>
      <c r="R556" s="5">
        <f t="shared" si="252"/>
        <v>0</v>
      </c>
      <c r="S556" s="5">
        <f t="shared" si="253"/>
        <v>-8.6937827058856119</v>
      </c>
      <c r="T556" s="5">
        <f t="shared" si="254"/>
        <v>8.5428435211568949</v>
      </c>
      <c r="U556" s="6">
        <f t="shared" si="255"/>
        <v>2099.3422160445393</v>
      </c>
      <c r="V556" s="5">
        <f t="shared" si="256"/>
        <v>0</v>
      </c>
      <c r="W556" s="5">
        <f t="shared" si="257"/>
        <v>6.6427109727817282</v>
      </c>
      <c r="X556" s="5">
        <f t="shared" si="258"/>
        <v>6.7600776758165031</v>
      </c>
      <c r="Y556" s="5">
        <f t="shared" si="232"/>
        <v>0</v>
      </c>
      <c r="Z556" s="5">
        <f t="shared" si="232"/>
        <v>-2.0510717331038837</v>
      </c>
      <c r="AA556" s="5">
        <f t="shared" si="240"/>
        <v>-16.871078803026602</v>
      </c>
      <c r="AB556">
        <f t="shared" si="233"/>
        <v>0</v>
      </c>
    </row>
    <row r="557" spans="1:28" x14ac:dyDescent="0.2">
      <c r="A557">
        <f t="shared" si="234"/>
        <v>5.2499999999999325</v>
      </c>
      <c r="B557" s="5">
        <f t="shared" si="243"/>
        <v>0</v>
      </c>
      <c r="C557" s="5">
        <f t="shared" si="244"/>
        <v>406.44122467855271</v>
      </c>
      <c r="D557" s="5">
        <f t="shared" si="245"/>
        <v>15.501236077521035</v>
      </c>
      <c r="E557" s="2">
        <f t="shared" si="241"/>
        <v>406.44122467855271</v>
      </c>
      <c r="F557" s="2">
        <f t="shared" si="242"/>
        <v>0</v>
      </c>
      <c r="G557" s="3">
        <f t="shared" si="246"/>
        <v>0</v>
      </c>
      <c r="H557" s="3">
        <f t="shared" si="247"/>
        <v>56.06247481440333</v>
      </c>
      <c r="I557" s="3">
        <f t="shared" si="248"/>
        <v>-55.277998172514927</v>
      </c>
      <c r="J557" s="2">
        <f t="shared" si="235"/>
        <v>78.73155761367974</v>
      </c>
      <c r="K557" s="2">
        <f t="shared" si="249"/>
        <v>78.73155761367974</v>
      </c>
      <c r="L557" s="2">
        <f t="shared" si="236"/>
        <v>53.668410097941198</v>
      </c>
      <c r="M557" s="5">
        <f t="shared" si="237"/>
        <v>0.36725597666997567</v>
      </c>
      <c r="N557" s="4">
        <f t="shared" si="238"/>
        <v>0.3663555091295404</v>
      </c>
      <c r="O557" s="4">
        <f t="shared" si="239"/>
        <v>0.285397549895198</v>
      </c>
      <c r="P557" s="4">
        <f t="shared" si="250"/>
        <v>0</v>
      </c>
      <c r="Q557" s="4">
        <f t="shared" si="251"/>
        <v>0</v>
      </c>
      <c r="R557" s="5">
        <f t="shared" si="252"/>
        <v>0</v>
      </c>
      <c r="S557" s="5">
        <f t="shared" si="253"/>
        <v>-8.7015924028377487</v>
      </c>
      <c r="T557" s="5">
        <f t="shared" si="254"/>
        <v>8.5798318845970165</v>
      </c>
      <c r="U557" s="6">
        <f t="shared" si="255"/>
        <v>2098.6425519230229</v>
      </c>
      <c r="V557" s="5">
        <f t="shared" si="256"/>
        <v>0</v>
      </c>
      <c r="W557" s="5">
        <f t="shared" si="257"/>
        <v>6.6674558180903629</v>
      </c>
      <c r="X557" s="5">
        <f t="shared" si="258"/>
        <v>6.7620768883720919</v>
      </c>
      <c r="Y557" s="5">
        <f t="shared" si="232"/>
        <v>0</v>
      </c>
      <c r="Z557" s="5">
        <f t="shared" si="232"/>
        <v>-2.0341365847473858</v>
      </c>
      <c r="AA557" s="5">
        <f t="shared" si="240"/>
        <v>-16.83209122703089</v>
      </c>
      <c r="AB557">
        <f t="shared" si="233"/>
        <v>0</v>
      </c>
    </row>
    <row r="558" spans="1:28" x14ac:dyDescent="0.2">
      <c r="A558">
        <f t="shared" si="234"/>
        <v>5.2599999999999323</v>
      </c>
      <c r="B558" s="5">
        <f t="shared" si="243"/>
        <v>0</v>
      </c>
      <c r="C558" s="5">
        <f t="shared" si="244"/>
        <v>407.00174771986752</v>
      </c>
      <c r="D558" s="5">
        <f t="shared" si="245"/>
        <v>14.947614491234535</v>
      </c>
      <c r="E558" s="2">
        <f t="shared" si="241"/>
        <v>407.00174771986752</v>
      </c>
      <c r="F558" s="2">
        <f t="shared" si="242"/>
        <v>0</v>
      </c>
      <c r="G558" s="3">
        <f t="shared" si="246"/>
        <v>0</v>
      </c>
      <c r="H558" s="3">
        <f t="shared" si="247"/>
        <v>56.042133448555859</v>
      </c>
      <c r="I558" s="3">
        <f t="shared" si="248"/>
        <v>-55.446319084785237</v>
      </c>
      <c r="J558" s="2">
        <f t="shared" si="235"/>
        <v>78.835366565505126</v>
      </c>
      <c r="K558" s="2">
        <f t="shared" si="249"/>
        <v>78.835366565505126</v>
      </c>
      <c r="L558" s="2">
        <f t="shared" si="236"/>
        <v>53.739172846288426</v>
      </c>
      <c r="M558" s="5">
        <f t="shared" si="237"/>
        <v>0.36723584585899111</v>
      </c>
      <c r="N558" s="4">
        <f t="shared" si="238"/>
        <v>0.36576226887973667</v>
      </c>
      <c r="O558" s="4">
        <f t="shared" si="239"/>
        <v>0.2852099664751202</v>
      </c>
      <c r="P558" s="4">
        <f t="shared" si="250"/>
        <v>0</v>
      </c>
      <c r="Q558" s="4">
        <f t="shared" si="251"/>
        <v>0</v>
      </c>
      <c r="R558" s="5">
        <f t="shared" si="252"/>
        <v>0</v>
      </c>
      <c r="S558" s="5">
        <f t="shared" si="253"/>
        <v>-8.7094267852160936</v>
      </c>
      <c r="T558" s="5">
        <f t="shared" si="254"/>
        <v>8.6168321379476449</v>
      </c>
      <c r="U558" s="6">
        <f t="shared" si="255"/>
        <v>2097.943120984015</v>
      </c>
      <c r="V558" s="5">
        <f t="shared" si="256"/>
        <v>0</v>
      </c>
      <c r="W558" s="5">
        <f t="shared" si="257"/>
        <v>6.6921746144831449</v>
      </c>
      <c r="X558" s="5">
        <f t="shared" si="258"/>
        <v>6.7640873009515303</v>
      </c>
      <c r="Y558" s="5">
        <f t="shared" si="232"/>
        <v>0</v>
      </c>
      <c r="Z558" s="5">
        <f t="shared" si="232"/>
        <v>-2.0172521707329487</v>
      </c>
      <c r="AA558" s="5">
        <f t="shared" si="240"/>
        <v>-16.793080561100822</v>
      </c>
      <c r="AB558">
        <f t="shared" si="233"/>
        <v>0</v>
      </c>
    </row>
    <row r="559" spans="1:28" x14ac:dyDescent="0.2">
      <c r="A559">
        <f t="shared" si="234"/>
        <v>5.2699999999999321</v>
      </c>
      <c r="B559" s="5">
        <f t="shared" si="243"/>
        <v>0</v>
      </c>
      <c r="C559" s="5">
        <f t="shared" si="244"/>
        <v>407.56206819174457</v>
      </c>
      <c r="D559" s="5">
        <f t="shared" si="245"/>
        <v>14.392311646358628</v>
      </c>
      <c r="E559" s="2">
        <f t="shared" si="241"/>
        <v>407.56206819174457</v>
      </c>
      <c r="F559" s="2">
        <f t="shared" si="242"/>
        <v>0</v>
      </c>
      <c r="G559" s="3">
        <f t="shared" si="246"/>
        <v>0</v>
      </c>
      <c r="H559" s="3">
        <f t="shared" si="247"/>
        <v>56.021960926848529</v>
      </c>
      <c r="I559" s="3">
        <f t="shared" si="248"/>
        <v>-55.614249890396245</v>
      </c>
      <c r="J559" s="2">
        <f t="shared" si="235"/>
        <v>78.939248140331202</v>
      </c>
      <c r="K559" s="2">
        <f t="shared" si="249"/>
        <v>78.939248140331202</v>
      </c>
      <c r="L559" s="2">
        <f t="shared" si="236"/>
        <v>53.809985099066935</v>
      </c>
      <c r="M559" s="5">
        <f t="shared" si="237"/>
        <v>0.3672156840386096</v>
      </c>
      <c r="N559" s="4">
        <f t="shared" si="238"/>
        <v>0.36517008246169236</v>
      </c>
      <c r="O559" s="4">
        <f t="shared" si="239"/>
        <v>0.28502235538601683</v>
      </c>
      <c r="P559" s="4">
        <f t="shared" si="250"/>
        <v>0</v>
      </c>
      <c r="Q559" s="4">
        <f t="shared" si="251"/>
        <v>0</v>
      </c>
      <c r="R559" s="5">
        <f t="shared" si="252"/>
        <v>0</v>
      </c>
      <c r="S559" s="5">
        <f t="shared" si="253"/>
        <v>-8.7172854881522657</v>
      </c>
      <c r="T559" s="5">
        <f t="shared" si="254"/>
        <v>8.6538436977789175</v>
      </c>
      <c r="U559" s="6">
        <f t="shared" si="255"/>
        <v>2097.2439231498001</v>
      </c>
      <c r="V559" s="5">
        <f t="shared" si="256"/>
        <v>0</v>
      </c>
      <c r="W559" s="5">
        <f t="shared" si="257"/>
        <v>6.7168670105715007</v>
      </c>
      <c r="X559" s="5">
        <f t="shared" si="258"/>
        <v>6.7661087213918281</v>
      </c>
      <c r="Y559" s="5">
        <f t="shared" si="232"/>
        <v>0</v>
      </c>
      <c r="Z559" s="5">
        <f t="shared" si="232"/>
        <v>-2.000418477580765</v>
      </c>
      <c r="AA559" s="5">
        <f t="shared" si="240"/>
        <v>-16.754047580829255</v>
      </c>
      <c r="AB559">
        <f t="shared" si="233"/>
        <v>0</v>
      </c>
    </row>
    <row r="560" spans="1:28" x14ac:dyDescent="0.2">
      <c r="A560">
        <f t="shared" si="234"/>
        <v>5.2799999999999319</v>
      </c>
      <c r="B560" s="5">
        <f t="shared" si="243"/>
        <v>0</v>
      </c>
      <c r="C560" s="5">
        <f t="shared" si="244"/>
        <v>408.12218778008918</v>
      </c>
      <c r="D560" s="5">
        <f t="shared" si="245"/>
        <v>13.835331445075624</v>
      </c>
      <c r="E560" s="2">
        <f t="shared" si="241"/>
        <v>408.12218778008918</v>
      </c>
      <c r="F560" s="2">
        <f t="shared" si="242"/>
        <v>0</v>
      </c>
      <c r="G560" s="3">
        <f t="shared" si="246"/>
        <v>0</v>
      </c>
      <c r="H560" s="3">
        <f t="shared" si="247"/>
        <v>56.001956742072721</v>
      </c>
      <c r="I560" s="3">
        <f t="shared" si="248"/>
        <v>-55.78179036620454</v>
      </c>
      <c r="J560" s="2">
        <f t="shared" si="235"/>
        <v>79.043198919326215</v>
      </c>
      <c r="K560" s="2">
        <f t="shared" si="249"/>
        <v>79.043198919326215</v>
      </c>
      <c r="L560" s="2">
        <f t="shared" si="236"/>
        <v>53.880844525784738</v>
      </c>
      <c r="M560" s="5">
        <f t="shared" si="237"/>
        <v>0.36719549148023117</v>
      </c>
      <c r="N560" s="4">
        <f t="shared" si="238"/>
        <v>0.36457896461199751</v>
      </c>
      <c r="O560" s="4">
        <f t="shared" si="239"/>
        <v>0.28483472219536432</v>
      </c>
      <c r="P560" s="4">
        <f t="shared" si="250"/>
        <v>0</v>
      </c>
      <c r="Q560" s="4">
        <f t="shared" si="251"/>
        <v>0</v>
      </c>
      <c r="R560" s="5">
        <f t="shared" si="252"/>
        <v>0</v>
      </c>
      <c r="S560" s="5">
        <f t="shared" si="253"/>
        <v>-8.7251681503497345</v>
      </c>
      <c r="T560" s="5">
        <f t="shared" si="254"/>
        <v>8.6908659801711021</v>
      </c>
      <c r="U560" s="6">
        <f t="shared" si="255"/>
        <v>2096.5449583426898</v>
      </c>
      <c r="V560" s="5">
        <f t="shared" si="256"/>
        <v>0</v>
      </c>
      <c r="W560" s="5">
        <f t="shared" si="257"/>
        <v>6.741532656406406</v>
      </c>
      <c r="X560" s="5">
        <f t="shared" si="258"/>
        <v>6.7681409599946178</v>
      </c>
      <c r="Y560" s="5">
        <f t="shared" ref="Y560:Z623" si="259">R560+V560</f>
        <v>0</v>
      </c>
      <c r="Z560" s="5">
        <f t="shared" si="259"/>
        <v>-1.9836354939433285</v>
      </c>
      <c r="AA560" s="5">
        <f t="shared" si="240"/>
        <v>-16.714993059834278</v>
      </c>
      <c r="AB560">
        <f t="shared" si="233"/>
        <v>0</v>
      </c>
    </row>
    <row r="561" spans="1:28" x14ac:dyDescent="0.2">
      <c r="A561">
        <f t="shared" si="234"/>
        <v>5.2899999999999316</v>
      </c>
      <c r="B561" s="5">
        <f t="shared" si="243"/>
        <v>0</v>
      </c>
      <c r="C561" s="5">
        <f t="shared" si="244"/>
        <v>408.6821081657352</v>
      </c>
      <c r="D561" s="5">
        <f t="shared" si="245"/>
        <v>13.276677791760587</v>
      </c>
      <c r="E561" s="2">
        <f t="shared" si="241"/>
        <v>408.6821081657352</v>
      </c>
      <c r="F561" s="2">
        <f t="shared" si="242"/>
        <v>0</v>
      </c>
      <c r="G561" s="3">
        <f t="shared" si="246"/>
        <v>0</v>
      </c>
      <c r="H561" s="3">
        <f t="shared" si="247"/>
        <v>55.982120387133286</v>
      </c>
      <c r="I561" s="3">
        <f t="shared" si="248"/>
        <v>-55.948940296802881</v>
      </c>
      <c r="J561" s="2">
        <f t="shared" si="235"/>
        <v>79.147215512453101</v>
      </c>
      <c r="K561" s="2">
        <f t="shared" si="249"/>
        <v>79.147215512453101</v>
      </c>
      <c r="L561" s="2">
        <f t="shared" si="236"/>
        <v>53.951748815578114</v>
      </c>
      <c r="M561" s="5">
        <f t="shared" si="237"/>
        <v>0.36717526845477155</v>
      </c>
      <c r="N561" s="4">
        <f t="shared" si="238"/>
        <v>0.36398892974693642</v>
      </c>
      <c r="O561" s="4">
        <f t="shared" si="239"/>
        <v>0.28464707240838383</v>
      </c>
      <c r="P561" s="4">
        <f t="shared" si="250"/>
        <v>0</v>
      </c>
      <c r="Q561" s="4">
        <f t="shared" si="251"/>
        <v>0</v>
      </c>
      <c r="R561" s="5">
        <f t="shared" si="252"/>
        <v>0</v>
      </c>
      <c r="S561" s="5">
        <f t="shared" si="253"/>
        <v>-8.7330744140502787</v>
      </c>
      <c r="T561" s="5">
        <f t="shared" si="254"/>
        <v>8.7278984007818181</v>
      </c>
      <c r="U561" s="6">
        <f t="shared" si="255"/>
        <v>2095.8462264850218</v>
      </c>
      <c r="V561" s="5">
        <f t="shared" si="256"/>
        <v>0</v>
      </c>
      <c r="W561" s="5">
        <f t="shared" si="257"/>
        <v>6.7661712035117194</v>
      </c>
      <c r="X561" s="5">
        <f t="shared" si="258"/>
        <v>6.7701838294977081</v>
      </c>
      <c r="Y561" s="5">
        <f t="shared" si="259"/>
        <v>0</v>
      </c>
      <c r="Z561" s="5">
        <f t="shared" si="259"/>
        <v>-1.9669032105385593</v>
      </c>
      <c r="AA561" s="5">
        <f t="shared" si="240"/>
        <v>-16.675917769720474</v>
      </c>
      <c r="AB561">
        <f t="shared" si="233"/>
        <v>0</v>
      </c>
    </row>
    <row r="562" spans="1:28" x14ac:dyDescent="0.2">
      <c r="A562">
        <f t="shared" si="234"/>
        <v>5.2999999999999314</v>
      </c>
      <c r="B562" s="5">
        <f t="shared" si="243"/>
        <v>0</v>
      </c>
      <c r="C562" s="5">
        <f t="shared" si="244"/>
        <v>409.24183102444596</v>
      </c>
      <c r="D562" s="5">
        <f t="shared" si="245"/>
        <v>12.716354592904072</v>
      </c>
      <c r="E562" s="2">
        <f t="shared" si="241"/>
        <v>409.24183102444596</v>
      </c>
      <c r="F562" s="2">
        <f t="shared" si="242"/>
        <v>0</v>
      </c>
      <c r="G562" s="3">
        <f t="shared" si="246"/>
        <v>0</v>
      </c>
      <c r="H562" s="3">
        <f t="shared" si="247"/>
        <v>55.962451355027902</v>
      </c>
      <c r="I562" s="3">
        <f t="shared" si="248"/>
        <v>-56.115699474500083</v>
      </c>
      <c r="J562" s="2">
        <f t="shared" si="235"/>
        <v>79.25129455836209</v>
      </c>
      <c r="K562" s="2">
        <f t="shared" si="249"/>
        <v>79.25129455836209</v>
      </c>
      <c r="L562" s="2">
        <f t="shared" si="236"/>
        <v>54.022695677138437</v>
      </c>
      <c r="M562" s="5">
        <f t="shared" si="237"/>
        <v>0.3671550152326481</v>
      </c>
      <c r="N562" s="4">
        <f t="shared" si="238"/>
        <v>0.36339999196641598</v>
      </c>
      <c r="O562" s="4">
        <f t="shared" si="239"/>
        <v>0.2844594114684123</v>
      </c>
      <c r="P562" s="4">
        <f t="shared" si="250"/>
        <v>0</v>
      </c>
      <c r="Q562" s="4">
        <f t="shared" si="251"/>
        <v>0</v>
      </c>
      <c r="R562" s="5">
        <f t="shared" si="252"/>
        <v>0</v>
      </c>
      <c r="S562" s="5">
        <f t="shared" si="253"/>
        <v>-8.7410039250006122</v>
      </c>
      <c r="T562" s="5">
        <f t="shared" si="254"/>
        <v>8.7649403749124861</v>
      </c>
      <c r="U562" s="6">
        <f t="shared" si="255"/>
        <v>2095.1477274991585</v>
      </c>
      <c r="V562" s="5">
        <f t="shared" si="256"/>
        <v>0</v>
      </c>
      <c r="W562" s="5">
        <f t="shared" si="257"/>
        <v>6.7907823049168172</v>
      </c>
      <c r="X562" s="5">
        <f t="shared" si="258"/>
        <v>6.7722371450467822</v>
      </c>
      <c r="Y562" s="5">
        <f t="shared" si="259"/>
        <v>0</v>
      </c>
      <c r="Z562" s="5">
        <f t="shared" si="259"/>
        <v>-1.950221620083795</v>
      </c>
      <c r="AA562" s="5">
        <f t="shared" si="240"/>
        <v>-16.636822480040731</v>
      </c>
      <c r="AB562">
        <f t="shared" si="233"/>
        <v>0</v>
      </c>
    </row>
    <row r="563" spans="1:28" x14ac:dyDescent="0.2">
      <c r="A563">
        <f t="shared" si="234"/>
        <v>5.3099999999999312</v>
      </c>
      <c r="B563" s="5">
        <f t="shared" si="243"/>
        <v>0</v>
      </c>
      <c r="C563" s="5">
        <f t="shared" si="244"/>
        <v>409.80135802691524</v>
      </c>
      <c r="D563" s="5">
        <f t="shared" si="245"/>
        <v>12.154365757035068</v>
      </c>
      <c r="E563" s="2">
        <f t="shared" si="241"/>
        <v>409.80135802691524</v>
      </c>
      <c r="F563" s="2">
        <f t="shared" si="242"/>
        <v>0</v>
      </c>
      <c r="G563" s="3">
        <f t="shared" si="246"/>
        <v>0</v>
      </c>
      <c r="H563" s="3">
        <f t="shared" si="247"/>
        <v>55.942949138827061</v>
      </c>
      <c r="I563" s="3">
        <f t="shared" si="248"/>
        <v>-56.282067699300491</v>
      </c>
      <c r="J563" s="2">
        <f t="shared" si="235"/>
        <v>79.355432724281926</v>
      </c>
      <c r="K563" s="2">
        <f t="shared" si="249"/>
        <v>79.355432724281926</v>
      </c>
      <c r="L563" s="2">
        <f t="shared" si="236"/>
        <v>54.093682838637982</v>
      </c>
      <c r="M563" s="5">
        <f t="shared" si="237"/>
        <v>0.36713473208376612</v>
      </c>
      <c r="N563" s="4">
        <f t="shared" si="238"/>
        <v>0.36281216505787495</v>
      </c>
      <c r="O563" s="4">
        <f t="shared" si="239"/>
        <v>0.28427174475727507</v>
      </c>
      <c r="P563" s="4">
        <f t="shared" si="250"/>
        <v>0</v>
      </c>
      <c r="Q563" s="4">
        <f t="shared" si="251"/>
        <v>0</v>
      </c>
      <c r="R563" s="5">
        <f t="shared" si="252"/>
        <v>0</v>
      </c>
      <c r="S563" s="5">
        <f t="shared" si="253"/>
        <v>-8.7489563324191462</v>
      </c>
      <c r="T563" s="5">
        <f t="shared" si="254"/>
        <v>8.8019913175739717</v>
      </c>
      <c r="U563" s="6">
        <f t="shared" si="255"/>
        <v>2094.4494613074889</v>
      </c>
      <c r="V563" s="5">
        <f t="shared" si="256"/>
        <v>0</v>
      </c>
      <c r="W563" s="5">
        <f t="shared" si="257"/>
        <v>6.8153656151884947</v>
      </c>
      <c r="X563" s="5">
        <f t="shared" si="258"/>
        <v>6.7743007241672366</v>
      </c>
      <c r="Y563" s="5">
        <f t="shared" si="259"/>
        <v>0</v>
      </c>
      <c r="Z563" s="5">
        <f t="shared" si="259"/>
        <v>-1.9335907172306515</v>
      </c>
      <c r="AA563" s="5">
        <f t="shared" si="240"/>
        <v>-16.597707958258791</v>
      </c>
      <c r="AB563">
        <f t="shared" si="233"/>
        <v>0</v>
      </c>
    </row>
    <row r="564" spans="1:28" x14ac:dyDescent="0.2">
      <c r="A564">
        <f t="shared" si="234"/>
        <v>5.319999999999931</v>
      </c>
      <c r="B564" s="5">
        <f t="shared" si="243"/>
        <v>0</v>
      </c>
      <c r="C564" s="5">
        <f t="shared" si="244"/>
        <v>410.3606908387676</v>
      </c>
      <c r="D564" s="5">
        <f t="shared" si="245"/>
        <v>11.590715194644151</v>
      </c>
      <c r="E564" s="2">
        <f t="shared" si="241"/>
        <v>410.3606908387676</v>
      </c>
      <c r="F564" s="2">
        <f t="shared" si="242"/>
        <v>0</v>
      </c>
      <c r="G564" s="3">
        <f t="shared" si="246"/>
        <v>0</v>
      </c>
      <c r="H564" s="3">
        <f t="shared" si="247"/>
        <v>55.923613231654755</v>
      </c>
      <c r="I564" s="3">
        <f t="shared" si="248"/>
        <v>-56.44804477888308</v>
      </c>
      <c r="J564" s="2">
        <f t="shared" si="235"/>
        <v>79.459626705909585</v>
      </c>
      <c r="K564" s="2">
        <f t="shared" si="249"/>
        <v>79.459626705909585</v>
      </c>
      <c r="L564" s="2">
        <f t="shared" si="236"/>
        <v>54.164708047654791</v>
      </c>
      <c r="M564" s="5">
        <f t="shared" si="237"/>
        <v>0.36711441927750549</v>
      </c>
      <c r="N564" s="4">
        <f t="shared" si="238"/>
        <v>0.36222546250017712</v>
      </c>
      <c r="O564" s="4">
        <f t="shared" si="239"/>
        <v>0.28408407759566295</v>
      </c>
      <c r="P564" s="4">
        <f t="shared" si="250"/>
        <v>0</v>
      </c>
      <c r="Q564" s="4">
        <f t="shared" si="251"/>
        <v>0</v>
      </c>
      <c r="R564" s="5">
        <f t="shared" si="252"/>
        <v>0</v>
      </c>
      <c r="S564" s="5">
        <f t="shared" si="253"/>
        <v>-8.7569312889629281</v>
      </c>
      <c r="T564" s="5">
        <f t="shared" si="254"/>
        <v>8.8390506435514737</v>
      </c>
      <c r="U564" s="6">
        <f t="shared" si="255"/>
        <v>2093.7514278324297</v>
      </c>
      <c r="V564" s="5">
        <f t="shared" si="256"/>
        <v>0</v>
      </c>
      <c r="W564" s="5">
        <f t="shared" si="257"/>
        <v>6.8399207904622124</v>
      </c>
      <c r="X564" s="5">
        <f t="shared" si="258"/>
        <v>6.7763743867362294</v>
      </c>
      <c r="Y564" s="5">
        <f t="shared" si="259"/>
        <v>0</v>
      </c>
      <c r="Z564" s="5">
        <f t="shared" si="259"/>
        <v>-1.9170104985007157</v>
      </c>
      <c r="AA564" s="5">
        <f t="shared" si="240"/>
        <v>-16.558574969712296</v>
      </c>
      <c r="AB564">
        <f t="shared" si="233"/>
        <v>0</v>
      </c>
    </row>
    <row r="565" spans="1:28" x14ac:dyDescent="0.2">
      <c r="A565">
        <f t="shared" si="234"/>
        <v>5.3299999999999308</v>
      </c>
      <c r="B565" s="5">
        <f t="shared" si="243"/>
        <v>0</v>
      </c>
      <c r="C565" s="5">
        <f t="shared" si="244"/>
        <v>410.91983112055919</v>
      </c>
      <c r="D565" s="5">
        <f t="shared" si="245"/>
        <v>11.025406818106834</v>
      </c>
      <c r="E565" s="2">
        <f t="shared" si="241"/>
        <v>410.91983112055919</v>
      </c>
      <c r="F565" s="2">
        <f t="shared" si="242"/>
        <v>0</v>
      </c>
      <c r="G565" s="3">
        <f t="shared" si="246"/>
        <v>0</v>
      </c>
      <c r="H565" s="3">
        <f t="shared" si="247"/>
        <v>55.904443126669747</v>
      </c>
      <c r="I565" s="3">
        <f t="shared" si="248"/>
        <v>-56.613630528580202</v>
      </c>
      <c r="J565" s="2">
        <f t="shared" si="235"/>
        <v>79.563873227298586</v>
      </c>
      <c r="K565" s="2">
        <f t="shared" si="249"/>
        <v>79.563873227298586</v>
      </c>
      <c r="L565" s="2">
        <f t="shared" si="236"/>
        <v>54.235769071096513</v>
      </c>
      <c r="M565" s="5">
        <f t="shared" si="237"/>
        <v>0.36709407708270725</v>
      </c>
      <c r="N565" s="4">
        <f t="shared" si="238"/>
        <v>0.36163989746748371</v>
      </c>
      <c r="O565" s="4">
        <f t="shared" si="239"/>
        <v>0.28389641524351056</v>
      </c>
      <c r="P565" s="4">
        <f t="shared" si="250"/>
        <v>0</v>
      </c>
      <c r="Q565" s="4">
        <f t="shared" si="251"/>
        <v>0</v>
      </c>
      <c r="R565" s="5">
        <f t="shared" si="252"/>
        <v>0</v>
      </c>
      <c r="S565" s="5">
        <f t="shared" si="253"/>
        <v>-8.76492845069472</v>
      </c>
      <c r="T565" s="5">
        <f t="shared" si="254"/>
        <v>8.8761177674686103</v>
      </c>
      <c r="U565" s="6">
        <f t="shared" si="255"/>
        <v>2093.0536269964191</v>
      </c>
      <c r="V565" s="5">
        <f t="shared" si="256"/>
        <v>0</v>
      </c>
      <c r="W565" s="5">
        <f t="shared" si="257"/>
        <v>6.8644474884726367</v>
      </c>
      <c r="X565" s="5">
        <f t="shared" si="258"/>
        <v>6.7784579549548551</v>
      </c>
      <c r="Y565" s="5">
        <f t="shared" si="259"/>
        <v>0</v>
      </c>
      <c r="Z565" s="5">
        <f t="shared" si="259"/>
        <v>-1.9004809622220833</v>
      </c>
      <c r="AA565" s="5">
        <f t="shared" si="240"/>
        <v>-16.519424277576533</v>
      </c>
      <c r="AB565">
        <f t="shared" si="233"/>
        <v>0</v>
      </c>
    </row>
    <row r="566" spans="1:28" x14ac:dyDescent="0.2">
      <c r="A566">
        <f t="shared" si="234"/>
        <v>5.3399999999999306</v>
      </c>
      <c r="B566" s="5">
        <f t="shared" si="243"/>
        <v>0</v>
      </c>
      <c r="C566" s="5">
        <f t="shared" si="244"/>
        <v>411.47878052777776</v>
      </c>
      <c r="D566" s="5">
        <f t="shared" si="245"/>
        <v>10.458444541607154</v>
      </c>
      <c r="E566" s="2">
        <f t="shared" si="241"/>
        <v>411.47878052777776</v>
      </c>
      <c r="F566" s="2">
        <f t="shared" si="242"/>
        <v>0</v>
      </c>
      <c r="G566" s="3">
        <f t="shared" si="246"/>
        <v>0</v>
      </c>
      <c r="H566" s="3">
        <f t="shared" si="247"/>
        <v>55.885438317047523</v>
      </c>
      <c r="I566" s="3">
        <f t="shared" si="248"/>
        <v>-56.778824771355971</v>
      </c>
      <c r="J566" s="2">
        <f t="shared" si="235"/>
        <v>79.668169040745937</v>
      </c>
      <c r="K566" s="2">
        <f t="shared" si="249"/>
        <v>79.668169040745937</v>
      </c>
      <c r="L566" s="2">
        <f t="shared" si="236"/>
        <v>54.306863695123333</v>
      </c>
      <c r="M566" s="5">
        <f t="shared" si="237"/>
        <v>0.36707370576766102</v>
      </c>
      <c r="N566" s="4">
        <f t="shared" si="238"/>
        <v>0.36105548283310807</v>
      </c>
      <c r="O566" s="4">
        <f t="shared" si="239"/>
        <v>0.28370876290037722</v>
      </c>
      <c r="P566" s="4">
        <f t="shared" si="250"/>
        <v>0</v>
      </c>
      <c r="Q566" s="4">
        <f t="shared" si="251"/>
        <v>0</v>
      </c>
      <c r="R566" s="5">
        <f t="shared" si="252"/>
        <v>0</v>
      </c>
      <c r="S566" s="5">
        <f t="shared" si="253"/>
        <v>-8.7729474770502538</v>
      </c>
      <c r="T566" s="5">
        <f t="shared" si="254"/>
        <v>8.9131921038507436</v>
      </c>
      <c r="U566" s="6">
        <f t="shared" si="255"/>
        <v>2092.3560587219249</v>
      </c>
      <c r="V566" s="5">
        <f t="shared" si="256"/>
        <v>0</v>
      </c>
      <c r="W566" s="5">
        <f t="shared" si="257"/>
        <v>6.8889453685834852</v>
      </c>
      <c r="X566" s="5">
        <f t="shared" si="258"/>
        <v>6.7805512533204961</v>
      </c>
      <c r="Y566" s="5">
        <f t="shared" si="259"/>
        <v>0</v>
      </c>
      <c r="Z566" s="5">
        <f t="shared" si="259"/>
        <v>-1.8840021084667686</v>
      </c>
      <c r="AA566" s="5">
        <f t="shared" si="240"/>
        <v>-16.48025664282876</v>
      </c>
      <c r="AB566">
        <f t="shared" si="233"/>
        <v>0</v>
      </c>
    </row>
    <row r="567" spans="1:28" x14ac:dyDescent="0.2">
      <c r="A567">
        <f t="shared" si="234"/>
        <v>5.3499999999999304</v>
      </c>
      <c r="B567" s="5">
        <f t="shared" si="243"/>
        <v>0</v>
      </c>
      <c r="C567" s="5">
        <f t="shared" si="244"/>
        <v>412.03754071084279</v>
      </c>
      <c r="D567" s="5">
        <f t="shared" si="245"/>
        <v>9.8898322810614516</v>
      </c>
      <c r="E567" s="2">
        <f t="shared" si="241"/>
        <v>412.03754071084279</v>
      </c>
      <c r="F567" s="2">
        <f t="shared" si="242"/>
        <v>0</v>
      </c>
      <c r="G567" s="3">
        <f t="shared" si="246"/>
        <v>0</v>
      </c>
      <c r="H567" s="3">
        <f t="shared" si="247"/>
        <v>55.866598295962852</v>
      </c>
      <c r="I567" s="3">
        <f t="shared" si="248"/>
        <v>-56.943627337784257</v>
      </c>
      <c r="J567" s="2">
        <f t="shared" si="235"/>
        <v>79.772510926677811</v>
      </c>
      <c r="K567" s="2">
        <f t="shared" si="249"/>
        <v>79.772510926677811</v>
      </c>
      <c r="L567" s="2">
        <f t="shared" si="236"/>
        <v>54.37798972507008</v>
      </c>
      <c r="M567" s="5">
        <f t="shared" si="237"/>
        <v>0.36705330560009181</v>
      </c>
      <c r="N567" s="4">
        <f t="shared" si="238"/>
        <v>0.36047223117334809</v>
      </c>
      <c r="O567" s="4">
        <f t="shared" si="239"/>
        <v>0.28352112570583049</v>
      </c>
      <c r="P567" s="4">
        <f t="shared" si="250"/>
        <v>0</v>
      </c>
      <c r="Q567" s="4">
        <f t="shared" si="251"/>
        <v>0</v>
      </c>
      <c r="R567" s="5">
        <f t="shared" si="252"/>
        <v>0</v>
      </c>
      <c r="S567" s="5">
        <f t="shared" si="253"/>
        <v>-8.7809880308056414</v>
      </c>
      <c r="T567" s="5">
        <f t="shared" si="254"/>
        <v>8.9502730671875188</v>
      </c>
      <c r="U567" s="6">
        <f t="shared" si="255"/>
        <v>2091.6587229314396</v>
      </c>
      <c r="V567" s="5">
        <f t="shared" si="256"/>
        <v>0</v>
      </c>
      <c r="W567" s="5">
        <f t="shared" si="257"/>
        <v>6.9134140918167137</v>
      </c>
      <c r="X567" s="5">
        <f t="shared" si="258"/>
        <v>6.7826541085993597</v>
      </c>
      <c r="Y567" s="5">
        <f t="shared" si="259"/>
        <v>0</v>
      </c>
      <c r="Z567" s="5">
        <f t="shared" si="259"/>
        <v>-1.8675739389889277</v>
      </c>
      <c r="AA567" s="5">
        <f t="shared" si="240"/>
        <v>-16.441072824213123</v>
      </c>
      <c r="AB567">
        <f t="shared" si="233"/>
        <v>0</v>
      </c>
    </row>
    <row r="568" spans="1:28" x14ac:dyDescent="0.2">
      <c r="A568">
        <f t="shared" si="234"/>
        <v>5.3599999999999302</v>
      </c>
      <c r="B568" s="5">
        <f t="shared" si="243"/>
        <v>0</v>
      </c>
      <c r="C568" s="5">
        <f t="shared" si="244"/>
        <v>412.59611331510547</v>
      </c>
      <c r="D568" s="5">
        <f t="shared" si="245"/>
        <v>9.319573954042399</v>
      </c>
      <c r="E568" s="2">
        <f t="shared" si="241"/>
        <v>412.59611331510547</v>
      </c>
      <c r="F568" s="2">
        <f t="shared" si="242"/>
        <v>0</v>
      </c>
      <c r="G568" s="3">
        <f t="shared" si="246"/>
        <v>0</v>
      </c>
      <c r="H568" s="3">
        <f t="shared" si="247"/>
        <v>55.847922556572961</v>
      </c>
      <c r="I568" s="3">
        <f t="shared" si="248"/>
        <v>-57.108038066026388</v>
      </c>
      <c r="J568" s="2">
        <f t="shared" si="235"/>
        <v>79.876895693533868</v>
      </c>
      <c r="K568" s="2">
        <f t="shared" si="249"/>
        <v>79.876895693533868</v>
      </c>
      <c r="L568" s="2">
        <f t="shared" si="236"/>
        <v>54.449144985367326</v>
      </c>
      <c r="M568" s="5">
        <f t="shared" si="237"/>
        <v>0.36703287684714797</v>
      </c>
      <c r="N568" s="4">
        <f t="shared" si="238"/>
        <v>0.35989015477129949</v>
      </c>
      <c r="O568" s="4">
        <f t="shared" si="239"/>
        <v>0.28333350873983154</v>
      </c>
      <c r="P568" s="4">
        <f t="shared" si="250"/>
        <v>0</v>
      </c>
      <c r="Q568" s="4">
        <f t="shared" si="251"/>
        <v>0</v>
      </c>
      <c r="R568" s="5">
        <f t="shared" si="252"/>
        <v>0</v>
      </c>
      <c r="S568" s="5">
        <f t="shared" si="253"/>
        <v>-8.7890497780449692</v>
      </c>
      <c r="T568" s="5">
        <f t="shared" si="254"/>
        <v>8.9873600719946438</v>
      </c>
      <c r="U568" s="6">
        <f t="shared" si="255"/>
        <v>2090.961619547481</v>
      </c>
      <c r="V568" s="5">
        <f t="shared" si="256"/>
        <v>0</v>
      </c>
      <c r="W568" s="5">
        <f t="shared" si="257"/>
        <v>6.9378533208810405</v>
      </c>
      <c r="X568" s="5">
        <f t="shared" si="258"/>
        <v>6.7847663497991864</v>
      </c>
      <c r="Y568" s="5">
        <f t="shared" si="259"/>
        <v>0</v>
      </c>
      <c r="Z568" s="5">
        <f t="shared" si="259"/>
        <v>-1.8511964571639288</v>
      </c>
      <c r="AA568" s="5">
        <f t="shared" si="240"/>
        <v>-16.401873578206171</v>
      </c>
      <c r="AB568">
        <f t="shared" si="233"/>
        <v>0</v>
      </c>
    </row>
    <row r="569" spans="1:28" x14ac:dyDescent="0.2">
      <c r="A569">
        <f t="shared" si="234"/>
        <v>5.3699999999999299</v>
      </c>
      <c r="B569" s="5">
        <f t="shared" si="243"/>
        <v>0</v>
      </c>
      <c r="C569" s="5">
        <f t="shared" si="244"/>
        <v>413.15449998084836</v>
      </c>
      <c r="D569" s="5">
        <f t="shared" si="245"/>
        <v>8.7476734797032236</v>
      </c>
      <c r="E569" s="2">
        <f t="shared" si="241"/>
        <v>413.15449998084836</v>
      </c>
      <c r="F569" s="2">
        <f t="shared" si="242"/>
        <v>0</v>
      </c>
      <c r="G569" s="3">
        <f t="shared" si="246"/>
        <v>0</v>
      </c>
      <c r="H569" s="3">
        <f t="shared" si="247"/>
        <v>55.829410592001324</v>
      </c>
      <c r="I569" s="3">
        <f t="shared" si="248"/>
        <v>-57.272056801808453</v>
      </c>
      <c r="J569" s="2">
        <f t="shared" si="235"/>
        <v>79.981320177650503</v>
      </c>
      <c r="K569" s="2">
        <f t="shared" si="249"/>
        <v>79.981320177650503</v>
      </c>
      <c r="L569" s="2">
        <f t="shared" si="236"/>
        <v>54.520327319461828</v>
      </c>
      <c r="M569" s="5">
        <f t="shared" si="237"/>
        <v>0.36701241977538857</v>
      </c>
      <c r="N569" s="4">
        <f t="shared" si="238"/>
        <v>0.35930926562064519</v>
      </c>
      <c r="O569" s="4">
        <f t="shared" si="239"/>
        <v>0.28314591702312247</v>
      </c>
      <c r="P569" s="4">
        <f t="shared" si="250"/>
        <v>0</v>
      </c>
      <c r="Q569" s="4">
        <f t="shared" si="251"/>
        <v>0</v>
      </c>
      <c r="R569" s="5">
        <f t="shared" si="252"/>
        <v>0</v>
      </c>
      <c r="S569" s="5">
        <f t="shared" si="253"/>
        <v>-8.7971323881280412</v>
      </c>
      <c r="T569" s="5">
        <f t="shared" si="254"/>
        <v>9.0244525328748804</v>
      </c>
      <c r="U569" s="6">
        <f t="shared" si="255"/>
        <v>2090.2647484925938</v>
      </c>
      <c r="V569" s="5">
        <f t="shared" si="256"/>
        <v>0</v>
      </c>
      <c r="W569" s="5">
        <f t="shared" si="257"/>
        <v>6.9622627201997762</v>
      </c>
      <c r="X569" s="5">
        <f t="shared" si="258"/>
        <v>6.7868878081421302</v>
      </c>
      <c r="Y569" s="5">
        <f t="shared" si="259"/>
        <v>0</v>
      </c>
      <c r="Z569" s="5">
        <f t="shared" si="259"/>
        <v>-1.834869667928265</v>
      </c>
      <c r="AA569" s="5">
        <f t="shared" si="240"/>
        <v>-16.362659658982988</v>
      </c>
      <c r="AB569">
        <f t="shared" si="233"/>
        <v>0</v>
      </c>
    </row>
    <row r="570" spans="1:28" x14ac:dyDescent="0.2">
      <c r="A570">
        <f t="shared" si="234"/>
        <v>5.3799999999999297</v>
      </c>
      <c r="B570" s="5">
        <f t="shared" si="243"/>
        <v>0</v>
      </c>
      <c r="C570" s="5">
        <f t="shared" si="244"/>
        <v>413.712702343285</v>
      </c>
      <c r="D570" s="5">
        <f t="shared" si="245"/>
        <v>8.1741347787021894</v>
      </c>
      <c r="E570" s="2">
        <f t="shared" si="241"/>
        <v>413.712702343285</v>
      </c>
      <c r="F570" s="2">
        <f t="shared" si="242"/>
        <v>0</v>
      </c>
      <c r="G570" s="3">
        <f t="shared" si="246"/>
        <v>0</v>
      </c>
      <c r="H570" s="3">
        <f t="shared" si="247"/>
        <v>55.811061895322041</v>
      </c>
      <c r="I570" s="3">
        <f t="shared" si="248"/>
        <v>-57.435683398398282</v>
      </c>
      <c r="J570" s="2">
        <f t="shared" si="235"/>
        <v>80.085781243142733</v>
      </c>
      <c r="K570" s="2">
        <f t="shared" si="249"/>
        <v>80.085781243142733</v>
      </c>
      <c r="L570" s="2">
        <f t="shared" si="236"/>
        <v>54.591534589736014</v>
      </c>
      <c r="M570" s="5">
        <f t="shared" si="237"/>
        <v>0.36699193465077184</v>
      </c>
      <c r="N570" s="4">
        <f t="shared" si="238"/>
        <v>0.35872957542942474</v>
      </c>
      <c r="O570" s="4">
        <f t="shared" si="239"/>
        <v>0.28295835551761545</v>
      </c>
      <c r="P570" s="4">
        <f t="shared" si="250"/>
        <v>0</v>
      </c>
      <c r="Q570" s="4">
        <f t="shared" si="251"/>
        <v>0</v>
      </c>
      <c r="R570" s="5">
        <f t="shared" si="252"/>
        <v>0</v>
      </c>
      <c r="S570" s="5">
        <f t="shared" si="253"/>
        <v>-8.8052355336583314</v>
      </c>
      <c r="T570" s="5">
        <f t="shared" si="254"/>
        <v>9.0615498645782981</v>
      </c>
      <c r="U570" s="6">
        <f t="shared" si="255"/>
        <v>2089.5681096893472</v>
      </c>
      <c r="V570" s="5">
        <f t="shared" si="256"/>
        <v>0</v>
      </c>
      <c r="W570" s="5">
        <f t="shared" si="257"/>
        <v>6.98664195593802</v>
      </c>
      <c r="X570" s="5">
        <f t="shared" si="258"/>
        <v>6.7890183170378151</v>
      </c>
      <c r="Y570" s="5">
        <f t="shared" si="259"/>
        <v>0</v>
      </c>
      <c r="Z570" s="5">
        <f t="shared" si="259"/>
        <v>-1.8185935777203115</v>
      </c>
      <c r="AA570" s="5">
        <f t="shared" si="240"/>
        <v>-16.323431818383888</v>
      </c>
      <c r="AB570">
        <f t="shared" si="233"/>
        <v>0</v>
      </c>
    </row>
    <row r="571" spans="1:28" x14ac:dyDescent="0.2">
      <c r="A571">
        <f t="shared" si="234"/>
        <v>5.3899999999999295</v>
      </c>
      <c r="B571" s="5">
        <f t="shared" si="243"/>
        <v>0</v>
      </c>
      <c r="C571" s="5">
        <f t="shared" si="244"/>
        <v>414.27072203255932</v>
      </c>
      <c r="D571" s="5">
        <f t="shared" si="245"/>
        <v>7.5989617731272867</v>
      </c>
      <c r="E571" s="2">
        <f t="shared" si="241"/>
        <v>414.27072203255932</v>
      </c>
      <c r="F571" s="2">
        <f t="shared" si="242"/>
        <v>0</v>
      </c>
      <c r="G571" s="3">
        <f t="shared" si="246"/>
        <v>0</v>
      </c>
      <c r="H571" s="3">
        <f t="shared" si="247"/>
        <v>55.792875959544837</v>
      </c>
      <c r="I571" s="3">
        <f t="shared" si="248"/>
        <v>-57.598917716582122</v>
      </c>
      <c r="J571" s="2">
        <f t="shared" si="235"/>
        <v>80.190275781785118</v>
      </c>
      <c r="K571" s="2">
        <f t="shared" si="249"/>
        <v>80.190275781785118</v>
      </c>
      <c r="L571" s="2">
        <f t="shared" si="236"/>
        <v>54.6627646774268</v>
      </c>
      <c r="M571" s="5">
        <f t="shared" si="237"/>
        <v>0.36697142173864289</v>
      </c>
      <c r="N571" s="4">
        <f t="shared" si="238"/>
        <v>0.35815109562377856</v>
      </c>
      <c r="O571" s="4">
        <f t="shared" si="239"/>
        <v>0.28277082912678381</v>
      </c>
      <c r="P571" s="4">
        <f t="shared" si="250"/>
        <v>0</v>
      </c>
      <c r="Q571" s="4">
        <f t="shared" si="251"/>
        <v>0</v>
      </c>
      <c r="R571" s="5">
        <f t="shared" si="252"/>
        <v>0</v>
      </c>
      <c r="S571" s="5">
        <f t="shared" si="253"/>
        <v>-8.8133588904510756</v>
      </c>
      <c r="T571" s="5">
        <f t="shared" si="254"/>
        <v>9.098651482061733</v>
      </c>
      <c r="U571" s="6">
        <f t="shared" si="255"/>
        <v>2088.871703060337</v>
      </c>
      <c r="V571" s="5">
        <f t="shared" si="256"/>
        <v>0</v>
      </c>
      <c r="W571" s="5">
        <f t="shared" si="257"/>
        <v>7.010990696029209</v>
      </c>
      <c r="X571" s="5">
        <f t="shared" si="258"/>
        <v>6.7911577120566067</v>
      </c>
      <c r="Y571" s="5">
        <f t="shared" si="259"/>
        <v>0</v>
      </c>
      <c r="Z571" s="5">
        <f t="shared" si="259"/>
        <v>-1.8023681944218666</v>
      </c>
      <c r="AA571" s="5">
        <f t="shared" si="240"/>
        <v>-16.284190805881661</v>
      </c>
      <c r="AB571">
        <f t="shared" si="233"/>
        <v>0</v>
      </c>
    </row>
    <row r="572" spans="1:28" x14ac:dyDescent="0.2">
      <c r="A572">
        <f t="shared" si="234"/>
        <v>5.3999999999999293</v>
      </c>
      <c r="B572" s="5">
        <f t="shared" si="243"/>
        <v>0</v>
      </c>
      <c r="C572" s="5">
        <f t="shared" si="244"/>
        <v>414.82856067374502</v>
      </c>
      <c r="D572" s="5">
        <f t="shared" si="245"/>
        <v>7.0221583864211716</v>
      </c>
      <c r="E572" s="2">
        <f t="shared" si="241"/>
        <v>414.82856067374502</v>
      </c>
      <c r="F572" s="2">
        <f t="shared" si="242"/>
        <v>0</v>
      </c>
      <c r="G572" s="3">
        <f t="shared" si="246"/>
        <v>0</v>
      </c>
      <c r="H572" s="3">
        <f t="shared" si="247"/>
        <v>55.774852277600615</v>
      </c>
      <c r="I572" s="3">
        <f t="shared" si="248"/>
        <v>-57.761759624640938</v>
      </c>
      <c r="J572" s="2">
        <f t="shared" si="235"/>
        <v>80.294800712891558</v>
      </c>
      <c r="K572" s="2">
        <f t="shared" si="249"/>
        <v>80.294800712891558</v>
      </c>
      <c r="L572" s="2">
        <f t="shared" si="236"/>
        <v>54.734015482543661</v>
      </c>
      <c r="M572" s="5">
        <f t="shared" si="237"/>
        <v>0.36695088130372255</v>
      </c>
      <c r="N572" s="4">
        <f t="shared" si="238"/>
        <v>0.35757383735166998</v>
      </c>
      <c r="O572" s="4">
        <f t="shared" si="239"/>
        <v>0.28258334269605445</v>
      </c>
      <c r="P572" s="4">
        <f t="shared" si="250"/>
        <v>0</v>
      </c>
      <c r="Q572" s="4">
        <f t="shared" si="251"/>
        <v>0</v>
      </c>
      <c r="R572" s="5">
        <f t="shared" si="252"/>
        <v>0</v>
      </c>
      <c r="S572" s="5">
        <f t="shared" si="253"/>
        <v>-8.8215021375015841</v>
      </c>
      <c r="T572" s="5">
        <f t="shared" si="254"/>
        <v>9.1357568005475116</v>
      </c>
      <c r="U572" s="6">
        <f t="shared" si="255"/>
        <v>2088.1755285281847</v>
      </c>
      <c r="V572" s="5">
        <f t="shared" si="256"/>
        <v>0</v>
      </c>
      <c r="W572" s="5">
        <f t="shared" si="257"/>
        <v>7.0353086102010085</v>
      </c>
      <c r="X572" s="5">
        <f t="shared" si="258"/>
        <v>6.7933058309030372</v>
      </c>
      <c r="Y572" s="5">
        <f t="shared" si="259"/>
        <v>0</v>
      </c>
      <c r="Z572" s="5">
        <f t="shared" si="259"/>
        <v>-1.7861935273005756</v>
      </c>
      <c r="AA572" s="5">
        <f t="shared" si="240"/>
        <v>-16.244937368549451</v>
      </c>
      <c r="AB572">
        <f t="shared" si="233"/>
        <v>0</v>
      </c>
    </row>
    <row r="573" spans="1:28" x14ac:dyDescent="0.2">
      <c r="A573">
        <f t="shared" si="234"/>
        <v>5.4099999999999291</v>
      </c>
      <c r="B573" s="5">
        <f t="shared" si="243"/>
        <v>0</v>
      </c>
      <c r="C573" s="5">
        <f t="shared" si="244"/>
        <v>415.38621988684469</v>
      </c>
      <c r="D573" s="5">
        <f t="shared" si="245"/>
        <v>6.4437285433063343</v>
      </c>
      <c r="E573" s="2">
        <f t="shared" si="241"/>
        <v>415.38621988684469</v>
      </c>
      <c r="F573" s="2">
        <f t="shared" si="242"/>
        <v>0</v>
      </c>
      <c r="G573" s="3">
        <f t="shared" si="246"/>
        <v>0</v>
      </c>
      <c r="H573" s="3">
        <f t="shared" si="247"/>
        <v>55.756990342327612</v>
      </c>
      <c r="I573" s="3">
        <f t="shared" si="248"/>
        <v>-57.924208998326435</v>
      </c>
      <c r="J573" s="2">
        <f t="shared" si="235"/>
        <v>80.399352983193936</v>
      </c>
      <c r="K573" s="2">
        <f t="shared" si="249"/>
        <v>80.399352983193936</v>
      </c>
      <c r="L573" s="2">
        <f t="shared" si="236"/>
        <v>54.805284923785912</v>
      </c>
      <c r="M573" s="5">
        <f t="shared" si="237"/>
        <v>0.36693031361009593</v>
      </c>
      <c r="N573" s="4">
        <f t="shared" si="238"/>
        <v>0.35699781148658227</v>
      </c>
      <c r="O573" s="4">
        <f t="shared" si="239"/>
        <v>0.28239590101320156</v>
      </c>
      <c r="P573" s="4">
        <f t="shared" si="250"/>
        <v>0</v>
      </c>
      <c r="Q573" s="4">
        <f t="shared" si="251"/>
        <v>0</v>
      </c>
      <c r="R573" s="5">
        <f t="shared" si="252"/>
        <v>0</v>
      </c>
      <c r="S573" s="5">
        <f t="shared" si="253"/>
        <v>-8.8296649569537085</v>
      </c>
      <c r="T573" s="5">
        <f t="shared" si="254"/>
        <v>9.1728652355814138</v>
      </c>
      <c r="U573" s="6">
        <f t="shared" si="255"/>
        <v>2087.4795860155382</v>
      </c>
      <c r="V573" s="5">
        <f t="shared" si="256"/>
        <v>0</v>
      </c>
      <c r="W573" s="5">
        <f t="shared" si="257"/>
        <v>7.0595953700005607</v>
      </c>
      <c r="X573" s="5">
        <f t="shared" si="258"/>
        <v>6.7954625133894293</v>
      </c>
      <c r="Y573" s="5">
        <f t="shared" si="259"/>
        <v>0</v>
      </c>
      <c r="Z573" s="5">
        <f t="shared" si="259"/>
        <v>-1.7700695869531478</v>
      </c>
      <c r="AA573" s="5">
        <f t="shared" si="240"/>
        <v>-16.205672251029156</v>
      </c>
      <c r="AB573">
        <f t="shared" si="233"/>
        <v>0</v>
      </c>
    </row>
    <row r="574" spans="1:28" x14ac:dyDescent="0.2">
      <c r="A574">
        <f t="shared" si="234"/>
        <v>5.4199999999999289</v>
      </c>
      <c r="B574" s="5">
        <f t="shared" si="243"/>
        <v>0</v>
      </c>
      <c r="C574" s="5">
        <f t="shared" si="244"/>
        <v>415.94370128678861</v>
      </c>
      <c r="D574" s="5">
        <f t="shared" si="245"/>
        <v>5.8636761697105184</v>
      </c>
      <c r="E574" s="2">
        <f t="shared" si="241"/>
        <v>415.94370128678861</v>
      </c>
      <c r="F574" s="2">
        <f t="shared" si="242"/>
        <v>0</v>
      </c>
      <c r="G574" s="3">
        <f t="shared" si="246"/>
        <v>0</v>
      </c>
      <c r="H574" s="3">
        <f t="shared" si="247"/>
        <v>55.739289646458083</v>
      </c>
      <c r="I574" s="3">
        <f t="shared" si="248"/>
        <v>-58.086265720836728</v>
      </c>
      <c r="J574" s="2">
        <f t="shared" si="235"/>
        <v>80.503929566719918</v>
      </c>
      <c r="K574" s="2">
        <f t="shared" si="249"/>
        <v>80.503929566719918</v>
      </c>
      <c r="L574" s="2">
        <f t="shared" si="236"/>
        <v>54.87657093845938</v>
      </c>
      <c r="M574" s="5">
        <f t="shared" si="237"/>
        <v>0.36690971892120122</v>
      </c>
      <c r="N574" s="4">
        <f t="shared" si="238"/>
        <v>0.35642302863119196</v>
      </c>
      <c r="O574" s="4">
        <f t="shared" si="239"/>
        <v>0.28220850880874221</v>
      </c>
      <c r="P574" s="4">
        <f t="shared" si="250"/>
        <v>0</v>
      </c>
      <c r="Q574" s="4">
        <f t="shared" si="251"/>
        <v>0</v>
      </c>
      <c r="R574" s="5">
        <f t="shared" si="252"/>
        <v>0</v>
      </c>
      <c r="S574" s="5">
        <f t="shared" si="253"/>
        <v>-8.8378470340685098</v>
      </c>
      <c r="T574" s="5">
        <f t="shared" si="254"/>
        <v>9.209976203089866</v>
      </c>
      <c r="U574" s="6">
        <f t="shared" si="255"/>
        <v>2086.78387544507</v>
      </c>
      <c r="V574" s="5">
        <f t="shared" si="256"/>
        <v>0</v>
      </c>
      <c r="W574" s="5">
        <f t="shared" si="257"/>
        <v>7.0838506488191211</v>
      </c>
      <c r="X574" s="5">
        <f t="shared" si="258"/>
        <v>6.7976276014097206</v>
      </c>
      <c r="Y574" s="5">
        <f t="shared" si="259"/>
        <v>0</v>
      </c>
      <c r="Z574" s="5">
        <f t="shared" si="259"/>
        <v>-1.7539963852493887</v>
      </c>
      <c r="AA574" s="5">
        <f t="shared" si="240"/>
        <v>-16.166396195500411</v>
      </c>
      <c r="AB574">
        <f t="shared" si="233"/>
        <v>0</v>
      </c>
    </row>
    <row r="575" spans="1:28" x14ac:dyDescent="0.2">
      <c r="A575">
        <f t="shared" si="234"/>
        <v>5.4299999999999287</v>
      </c>
      <c r="B575" s="5">
        <f t="shared" si="243"/>
        <v>0</v>
      </c>
      <c r="C575" s="5">
        <f t="shared" si="244"/>
        <v>416.50100648343391</v>
      </c>
      <c r="D575" s="5">
        <f t="shared" si="245"/>
        <v>5.2820051926923757</v>
      </c>
      <c r="E575" s="2">
        <f t="shared" si="241"/>
        <v>416.50100648343391</v>
      </c>
      <c r="F575" s="2">
        <f t="shared" si="242"/>
        <v>0</v>
      </c>
      <c r="G575" s="3">
        <f t="shared" si="246"/>
        <v>0</v>
      </c>
      <c r="H575" s="3">
        <f t="shared" si="247"/>
        <v>55.721749682605591</v>
      </c>
      <c r="I575" s="3">
        <f t="shared" si="248"/>
        <v>-58.247929682791735</v>
      </c>
      <c r="J575" s="2">
        <f t="shared" si="235"/>
        <v>80.608527464669692</v>
      </c>
      <c r="K575" s="2">
        <f t="shared" si="249"/>
        <v>80.608527464669692</v>
      </c>
      <c r="L575" s="2">
        <f t="shared" si="236"/>
        <v>54.947871482392422</v>
      </c>
      <c r="M575" s="5">
        <f t="shared" si="237"/>
        <v>0.36688909749981907</v>
      </c>
      <c r="N575" s="4">
        <f t="shared" si="238"/>
        <v>0.35584949912101577</v>
      </c>
      <c r="O575" s="4">
        <f t="shared" si="239"/>
        <v>0.28202117075633226</v>
      </c>
      <c r="P575" s="4">
        <f t="shared" si="250"/>
        <v>0</v>
      </c>
      <c r="Q575" s="4">
        <f t="shared" si="251"/>
        <v>0</v>
      </c>
      <c r="R575" s="5">
        <f t="shared" si="252"/>
        <v>0</v>
      </c>
      <c r="S575" s="5">
        <f t="shared" si="253"/>
        <v>-8.846048057193121</v>
      </c>
      <c r="T575" s="5">
        <f t="shared" si="254"/>
        <v>9.24708911943641</v>
      </c>
      <c r="U575" s="6">
        <f t="shared" si="255"/>
        <v>2086.0883967394789</v>
      </c>
      <c r="V575" s="5">
        <f t="shared" si="256"/>
        <v>0</v>
      </c>
      <c r="W575" s="5">
        <f t="shared" si="257"/>
        <v>7.108074121916049</v>
      </c>
      <c r="X575" s="5">
        <f t="shared" si="258"/>
        <v>6.7998009389134628</v>
      </c>
      <c r="Y575" s="5">
        <f t="shared" si="259"/>
        <v>0</v>
      </c>
      <c r="Z575" s="5">
        <f t="shared" si="259"/>
        <v>-1.737973935277072</v>
      </c>
      <c r="AA575" s="5">
        <f t="shared" si="240"/>
        <v>-16.127109941650126</v>
      </c>
      <c r="AB575">
        <f t="shared" si="233"/>
        <v>0</v>
      </c>
    </row>
    <row r="576" spans="1:28" x14ac:dyDescent="0.2">
      <c r="A576">
        <f t="shared" si="234"/>
        <v>5.4399999999999284</v>
      </c>
      <c r="B576" s="5">
        <f t="shared" si="243"/>
        <v>0</v>
      </c>
      <c r="C576" s="5">
        <f t="shared" si="244"/>
        <v>417.05813708156325</v>
      </c>
      <c r="D576" s="5">
        <f t="shared" si="245"/>
        <v>4.6987195403673763</v>
      </c>
      <c r="E576" s="2">
        <f t="shared" si="241"/>
        <v>417.05813708156325</v>
      </c>
      <c r="F576" s="2">
        <f t="shared" si="242"/>
        <v>0</v>
      </c>
      <c r="G576" s="3">
        <f t="shared" si="246"/>
        <v>0</v>
      </c>
      <c r="H576" s="3">
        <f t="shared" si="247"/>
        <v>55.704369943252821</v>
      </c>
      <c r="I576" s="3">
        <f t="shared" si="248"/>
        <v>-58.409200782208238</v>
      </c>
      <c r="J576" s="2">
        <f t="shared" si="235"/>
        <v>80.713143705291785</v>
      </c>
      <c r="K576" s="2">
        <f t="shared" si="249"/>
        <v>80.713143705291785</v>
      </c>
      <c r="L576" s="2">
        <f t="shared" si="236"/>
        <v>55.019184529851245</v>
      </c>
      <c r="M576" s="5">
        <f t="shared" si="237"/>
        <v>0.36686844960806164</v>
      </c>
      <c r="N576" s="4">
        <f t="shared" si="238"/>
        <v>0.35527723302803327</v>
      </c>
      <c r="O576" s="4">
        <f t="shared" si="239"/>
        <v>0.28183389147316473</v>
      </c>
      <c r="P576" s="4">
        <f t="shared" si="250"/>
        <v>0</v>
      </c>
      <c r="Q576" s="4">
        <f t="shared" si="251"/>
        <v>0</v>
      </c>
      <c r="R576" s="5">
        <f t="shared" si="252"/>
        <v>0</v>
      </c>
      <c r="S576" s="5">
        <f t="shared" si="253"/>
        <v>-8.8542677177297744</v>
      </c>
      <c r="T576" s="5">
        <f t="shared" si="254"/>
        <v>9.2842034014773951</v>
      </c>
      <c r="U576" s="6">
        <f t="shared" si="255"/>
        <v>2085.3931498214897</v>
      </c>
      <c r="V576" s="5">
        <f t="shared" si="256"/>
        <v>0</v>
      </c>
      <c r="W576" s="5">
        <f t="shared" si="257"/>
        <v>7.1322654664421972</v>
      </c>
      <c r="X576" s="5">
        <f t="shared" si="258"/>
        <v>6.8019823718800492</v>
      </c>
      <c r="Y576" s="5">
        <f t="shared" si="259"/>
        <v>0</v>
      </c>
      <c r="Z576" s="5">
        <f t="shared" si="259"/>
        <v>-1.7220022512875772</v>
      </c>
      <c r="AA576" s="5">
        <f t="shared" si="240"/>
        <v>-16.087814226642557</v>
      </c>
      <c r="AB576">
        <f t="shared" si="233"/>
        <v>0</v>
      </c>
    </row>
    <row r="577" spans="1:28" x14ac:dyDescent="0.2">
      <c r="A577">
        <f t="shared" si="234"/>
        <v>5.4499999999999282</v>
      </c>
      <c r="B577" s="5">
        <f t="shared" si="243"/>
        <v>0</v>
      </c>
      <c r="C577" s="5">
        <f t="shared" si="244"/>
        <v>417.6150946808832</v>
      </c>
      <c r="D577" s="5">
        <f t="shared" si="245"/>
        <v>4.1138231418339615</v>
      </c>
      <c r="E577" s="2">
        <f t="shared" si="241"/>
        <v>417.6150946808832</v>
      </c>
      <c r="F577" s="2">
        <f t="shared" si="242"/>
        <v>0</v>
      </c>
      <c r="G577" s="3">
        <f t="shared" si="246"/>
        <v>0</v>
      </c>
      <c r="H577" s="3">
        <f t="shared" si="247"/>
        <v>55.687149920739948</v>
      </c>
      <c r="I577" s="3">
        <f t="shared" si="248"/>
        <v>-58.570078924474664</v>
      </c>
      <c r="J577" s="2">
        <f t="shared" si="235"/>
        <v>80.817775343758115</v>
      </c>
      <c r="K577" s="2">
        <f t="shared" si="249"/>
        <v>80.817775343758115</v>
      </c>
      <c r="L577" s="2">
        <f t="shared" si="236"/>
        <v>55.090508073454743</v>
      </c>
      <c r="M577" s="5">
        <f t="shared" si="237"/>
        <v>0.36684777550736236</v>
      </c>
      <c r="N577" s="4">
        <f t="shared" si="238"/>
        <v>0.35470624016428171</v>
      </c>
      <c r="O577" s="4">
        <f t="shared" si="239"/>
        <v>0.28164667552036737</v>
      </c>
      <c r="P577" s="4">
        <f t="shared" si="250"/>
        <v>0</v>
      </c>
      <c r="Q577" s="4">
        <f t="shared" si="251"/>
        <v>0</v>
      </c>
      <c r="R577" s="5">
        <f t="shared" si="252"/>
        <v>0</v>
      </c>
      <c r="S577" s="5">
        <f t="shared" si="253"/>
        <v>-8.8625057101050668</v>
      </c>
      <c r="T577" s="5">
        <f t="shared" si="254"/>
        <v>9.3213184666169724</v>
      </c>
      <c r="U577" s="6">
        <f t="shared" si="255"/>
        <v>2084.6981346138523</v>
      </c>
      <c r="V577" s="5">
        <f t="shared" si="256"/>
        <v>0</v>
      </c>
      <c r="W577" s="5">
        <f t="shared" si="257"/>
        <v>7.156424361462677</v>
      </c>
      <c r="X577" s="5">
        <f t="shared" si="258"/>
        <v>6.8041717482931023</v>
      </c>
      <c r="Y577" s="5">
        <f t="shared" si="259"/>
        <v>0</v>
      </c>
      <c r="Z577" s="5">
        <f t="shared" si="259"/>
        <v>-1.7060813486423898</v>
      </c>
      <c r="AA577" s="5">
        <f t="shared" si="240"/>
        <v>-16.048509785089927</v>
      </c>
      <c r="AB577">
        <f t="shared" si="233"/>
        <v>0</v>
      </c>
    </row>
    <row r="578" spans="1:28" x14ac:dyDescent="0.2">
      <c r="A578">
        <f t="shared" si="234"/>
        <v>5.459999999999928</v>
      </c>
      <c r="B578" s="5">
        <f t="shared" si="243"/>
        <v>0</v>
      </c>
      <c r="C578" s="5">
        <f t="shared" si="244"/>
        <v>418.17188087602312</v>
      </c>
      <c r="D578" s="5">
        <f t="shared" si="245"/>
        <v>3.5273199270999602</v>
      </c>
      <c r="E578" s="2">
        <f t="shared" si="241"/>
        <v>418.17188087602312</v>
      </c>
      <c r="F578" s="2">
        <f t="shared" si="242"/>
        <v>0</v>
      </c>
      <c r="G578" s="3">
        <f t="shared" si="246"/>
        <v>0</v>
      </c>
      <c r="H578" s="3">
        <f t="shared" si="247"/>
        <v>55.670089107253524</v>
      </c>
      <c r="I578" s="3">
        <f t="shared" si="248"/>
        <v>-58.730564022325566</v>
      </c>
      <c r="J578" s="2">
        <f t="shared" si="235"/>
        <v>80.922419462038022</v>
      </c>
      <c r="K578" s="2">
        <f t="shared" si="249"/>
        <v>80.922419462038022</v>
      </c>
      <c r="L578" s="2">
        <f t="shared" si="236"/>
        <v>55.161840124088627</v>
      </c>
      <c r="M578" s="5">
        <f t="shared" si="237"/>
        <v>0.36682707545846571</v>
      </c>
      <c r="N578" s="4">
        <f t="shared" si="238"/>
        <v>0.35413653008542612</v>
      </c>
      <c r="O578" s="4">
        <f t="shared" si="239"/>
        <v>0.28145952740340269</v>
      </c>
      <c r="P578" s="4">
        <f t="shared" si="250"/>
        <v>0</v>
      </c>
      <c r="Q578" s="4">
        <f t="shared" si="251"/>
        <v>0</v>
      </c>
      <c r="R578" s="5">
        <f t="shared" si="252"/>
        <v>0</v>
      </c>
      <c r="S578" s="5">
        <f t="shared" si="253"/>
        <v>-8.8707617317393872</v>
      </c>
      <c r="T578" s="5">
        <f t="shared" si="254"/>
        <v>9.3584337328612968</v>
      </c>
      <c r="U578" s="6">
        <f t="shared" si="255"/>
        <v>2084.0033510393432</v>
      </c>
      <c r="V578" s="5">
        <f t="shared" si="256"/>
        <v>0</v>
      </c>
      <c r="W578" s="5">
        <f t="shared" si="257"/>
        <v>7.1805504879790192</v>
      </c>
      <c r="X578" s="5">
        <f t="shared" si="258"/>
        <v>6.8063689181150844</v>
      </c>
      <c r="Y578" s="5">
        <f t="shared" si="259"/>
        <v>0</v>
      </c>
      <c r="Z578" s="5">
        <f t="shared" si="259"/>
        <v>-1.690211243760368</v>
      </c>
      <c r="AA578" s="5">
        <f t="shared" si="240"/>
        <v>-16.009197349023619</v>
      </c>
      <c r="AB578">
        <f t="shared" si="233"/>
        <v>0</v>
      </c>
    </row>
    <row r="579" spans="1:28" x14ac:dyDescent="0.2">
      <c r="A579">
        <f t="shared" si="234"/>
        <v>5.4699999999999278</v>
      </c>
      <c r="B579" s="5">
        <f t="shared" si="243"/>
        <v>0</v>
      </c>
      <c r="C579" s="5">
        <f t="shared" si="244"/>
        <v>418.72849725653344</v>
      </c>
      <c r="D579" s="5">
        <f t="shared" si="245"/>
        <v>2.9392138270092532</v>
      </c>
      <c r="E579" s="2">
        <f t="shared" si="241"/>
        <v>418.72849725653344</v>
      </c>
      <c r="F579" s="2">
        <f t="shared" si="242"/>
        <v>0</v>
      </c>
      <c r="G579" s="3">
        <f t="shared" si="246"/>
        <v>0</v>
      </c>
      <c r="H579" s="3">
        <f t="shared" si="247"/>
        <v>55.653186994815918</v>
      </c>
      <c r="I579" s="3">
        <f t="shared" si="248"/>
        <v>-58.890655995815806</v>
      </c>
      <c r="J579" s="2">
        <f t="shared" si="235"/>
        <v>81.02707316877158</v>
      </c>
      <c r="K579" s="2">
        <f t="shared" si="249"/>
        <v>81.02707316877158</v>
      </c>
      <c r="L579" s="2">
        <f t="shared" si="236"/>
        <v>55.233178710819068</v>
      </c>
      <c r="M579" s="5">
        <f t="shared" si="237"/>
        <v>0.36680634972141696</v>
      </c>
      <c r="N579" s="4">
        <f t="shared" si="238"/>
        <v>0.35356811209430189</v>
      </c>
      <c r="O579" s="4">
        <f t="shared" si="239"/>
        <v>0.28127245157246811</v>
      </c>
      <c r="P579" s="4">
        <f t="shared" si="250"/>
        <v>0</v>
      </c>
      <c r="Q579" s="4">
        <f t="shared" si="251"/>
        <v>0</v>
      </c>
      <c r="R579" s="5">
        <f t="shared" si="252"/>
        <v>0</v>
      </c>
      <c r="S579" s="5">
        <f t="shared" si="253"/>
        <v>-8.8790354830165299</v>
      </c>
      <c r="T579" s="5">
        <f t="shared" si="254"/>
        <v>9.3955486188720148</v>
      </c>
      <c r="U579" s="6">
        <f t="shared" si="255"/>
        <v>2083.3087990207641</v>
      </c>
      <c r="V579" s="5">
        <f t="shared" si="256"/>
        <v>0</v>
      </c>
      <c r="W579" s="5">
        <f t="shared" si="257"/>
        <v>7.2046435289507391</v>
      </c>
      <c r="X579" s="5">
        <f t="shared" si="258"/>
        <v>6.8085737332621035</v>
      </c>
      <c r="Y579" s="5">
        <f t="shared" si="259"/>
        <v>0</v>
      </c>
      <c r="Z579" s="5">
        <f t="shared" si="259"/>
        <v>-1.6743919540657908</v>
      </c>
      <c r="AA579" s="5">
        <f t="shared" si="240"/>
        <v>-15.969877647865882</v>
      </c>
      <c r="AB579">
        <f t="shared" si="233"/>
        <v>0</v>
      </c>
    </row>
    <row r="580" spans="1:28" x14ac:dyDescent="0.2">
      <c r="A580">
        <f t="shared" si="234"/>
        <v>5.4799999999999276</v>
      </c>
      <c r="B580" s="5">
        <f t="shared" si="243"/>
        <v>0</v>
      </c>
      <c r="C580" s="5">
        <f t="shared" si="244"/>
        <v>419.28494540688393</v>
      </c>
      <c r="D580" s="5">
        <f t="shared" si="245"/>
        <v>2.3495087731687017</v>
      </c>
      <c r="E580" s="2">
        <f t="shared" si="241"/>
        <v>419.28494540688393</v>
      </c>
      <c r="F580" s="2">
        <f t="shared" si="242"/>
        <v>0</v>
      </c>
      <c r="G580" s="3">
        <f t="shared" si="246"/>
        <v>0</v>
      </c>
      <c r="H580" s="3">
        <f t="shared" si="247"/>
        <v>55.63644307527526</v>
      </c>
      <c r="I580" s="3">
        <f t="shared" si="248"/>
        <v>-59.050354772294462</v>
      </c>
      <c r="J580" s="2">
        <f t="shared" si="235"/>
        <v>81.131733599142237</v>
      </c>
      <c r="K580" s="2">
        <f t="shared" si="249"/>
        <v>81.131733599142237</v>
      </c>
      <c r="L580" s="2">
        <f t="shared" si="236"/>
        <v>55.304521880805886</v>
      </c>
      <c r="M580" s="5">
        <f t="shared" si="237"/>
        <v>0.36678559855555271</v>
      </c>
      <c r="N580" s="4">
        <f t="shared" si="238"/>
        <v>0.35300099524442902</v>
      </c>
      <c r="O580" s="4">
        <f t="shared" si="239"/>
        <v>0.28108545242289606</v>
      </c>
      <c r="P580" s="4">
        <f t="shared" si="250"/>
        <v>0</v>
      </c>
      <c r="Q580" s="4">
        <f t="shared" si="251"/>
        <v>0</v>
      </c>
      <c r="R580" s="5">
        <f t="shared" si="252"/>
        <v>0</v>
      </c>
      <c r="S580" s="5">
        <f t="shared" si="253"/>
        <v>-8.8873266672535731</v>
      </c>
      <c r="T580" s="5">
        <f t="shared" si="254"/>
        <v>9.432662544019049</v>
      </c>
      <c r="U580" s="6">
        <f t="shared" si="255"/>
        <v>2082.6144784809435</v>
      </c>
      <c r="V580" s="5">
        <f t="shared" si="256"/>
        <v>0</v>
      </c>
      <c r="W580" s="5">
        <f t="shared" si="257"/>
        <v>7.2287031693162991</v>
      </c>
      <c r="X580" s="5">
        <f t="shared" si="258"/>
        <v>6.8107860475789161</v>
      </c>
      <c r="Y580" s="5">
        <f t="shared" si="259"/>
        <v>0</v>
      </c>
      <c r="Z580" s="5">
        <f t="shared" si="259"/>
        <v>-1.658623497937274</v>
      </c>
      <c r="AA580" s="5">
        <f t="shared" si="240"/>
        <v>-15.930551408402035</v>
      </c>
      <c r="AB580">
        <f t="shared" si="233"/>
        <v>0</v>
      </c>
    </row>
    <row r="581" spans="1:28" x14ac:dyDescent="0.2">
      <c r="A581">
        <f t="shared" si="234"/>
        <v>5.4899999999999274</v>
      </c>
      <c r="B581" s="5">
        <f t="shared" si="243"/>
        <v>0</v>
      </c>
      <c r="C581" s="5">
        <f t="shared" si="244"/>
        <v>419.84122690646177</v>
      </c>
      <c r="D581" s="5">
        <f t="shared" si="245"/>
        <v>1.7582086978753368</v>
      </c>
      <c r="E581" s="2">
        <f t="shared" si="241"/>
        <v>419.84122690646177</v>
      </c>
      <c r="F581" s="2">
        <f t="shared" si="242"/>
        <v>0</v>
      </c>
      <c r="G581" s="3">
        <f t="shared" si="246"/>
        <v>0</v>
      </c>
      <c r="H581" s="3">
        <f t="shared" si="247"/>
        <v>55.619856840295888</v>
      </c>
      <c r="I581" s="3">
        <f t="shared" si="248"/>
        <v>-59.20966028637848</v>
      </c>
      <c r="J581" s="2">
        <f t="shared" si="235"/>
        <v>81.236397914748494</v>
      </c>
      <c r="K581" s="2">
        <f t="shared" si="249"/>
        <v>81.236397914748494</v>
      </c>
      <c r="L581" s="2">
        <f t="shared" si="236"/>
        <v>55.375867699215057</v>
      </c>
      <c r="M581" s="5">
        <f t="shared" si="237"/>
        <v>0.36676482221949114</v>
      </c>
      <c r="N581" s="4">
        <f t="shared" si="238"/>
        <v>0.35243518834350018</v>
      </c>
      <c r="O581" s="4">
        <f t="shared" si="239"/>
        <v>0.28089853429555628</v>
      </c>
      <c r="P581" s="4">
        <f t="shared" si="250"/>
        <v>0</v>
      </c>
      <c r="Q581" s="4">
        <f t="shared" si="251"/>
        <v>0</v>
      </c>
      <c r="R581" s="5">
        <f t="shared" si="252"/>
        <v>0</v>
      </c>
      <c r="S581" s="5">
        <f t="shared" si="253"/>
        <v>-8.8956349906708869</v>
      </c>
      <c r="T581" s="5">
        <f t="shared" si="254"/>
        <v>9.4697749284326065</v>
      </c>
      <c r="U581" s="6">
        <f t="shared" si="255"/>
        <v>2081.9203893427325</v>
      </c>
      <c r="V581" s="5">
        <f t="shared" si="256"/>
        <v>0</v>
      </c>
      <c r="W581" s="5">
        <f t="shared" si="257"/>
        <v>7.2527290960135078</v>
      </c>
      <c r="X581" s="5">
        <f t="shared" si="258"/>
        <v>6.8130057168141436</v>
      </c>
      <c r="Y581" s="5">
        <f t="shared" si="259"/>
        <v>0</v>
      </c>
      <c r="Z581" s="5">
        <f t="shared" si="259"/>
        <v>-1.6429058946573791</v>
      </c>
      <c r="AA581" s="5">
        <f t="shared" si="240"/>
        <v>-15.89121935475325</v>
      </c>
      <c r="AB581">
        <f t="shared" ref="AB581:AB644" si="260">IF(($D581-height)*($D582-height)&lt;0,1,0)</f>
        <v>0</v>
      </c>
    </row>
    <row r="582" spans="1:28" x14ac:dyDescent="0.2">
      <c r="A582">
        <f t="shared" si="234"/>
        <v>5.4999999999999272</v>
      </c>
      <c r="B582" s="5">
        <f t="shared" si="243"/>
        <v>0</v>
      </c>
      <c r="C582" s="5">
        <f t="shared" si="244"/>
        <v>420.39734332956999</v>
      </c>
      <c r="D582" s="5">
        <f t="shared" si="245"/>
        <v>1.1653175340438144</v>
      </c>
      <c r="E582" s="2">
        <f t="shared" si="241"/>
        <v>420.39734332956999</v>
      </c>
      <c r="F582" s="2">
        <f t="shared" si="242"/>
        <v>0</v>
      </c>
      <c r="G582" s="3">
        <f t="shared" si="246"/>
        <v>0</v>
      </c>
      <c r="H582" s="3">
        <f t="shared" si="247"/>
        <v>55.603427781349318</v>
      </c>
      <c r="I582" s="3">
        <f t="shared" si="248"/>
        <v>-59.368572479926009</v>
      </c>
      <c r="J582" s="2">
        <f t="shared" si="235"/>
        <v>81.341063303475181</v>
      </c>
      <c r="K582" s="2">
        <f t="shared" si="249"/>
        <v>81.341063303475181</v>
      </c>
      <c r="L582" s="2">
        <f t="shared" si="236"/>
        <v>55.447214249131001</v>
      </c>
      <c r="M582" s="5">
        <f t="shared" si="237"/>
        <v>0.36674402097112246</v>
      </c>
      <c r="N582" s="4">
        <f t="shared" si="238"/>
        <v>0.35187069995684012</v>
      </c>
      <c r="O582" s="4">
        <f t="shared" si="239"/>
        <v>0.28071170147725688</v>
      </c>
      <c r="P582" s="4">
        <f t="shared" si="250"/>
        <v>0</v>
      </c>
      <c r="Q582" s="4">
        <f t="shared" si="251"/>
        <v>0</v>
      </c>
      <c r="R582" s="5">
        <f t="shared" si="252"/>
        <v>0</v>
      </c>
      <c r="S582" s="5">
        <f t="shared" si="253"/>
        <v>-8.9039601623623845</v>
      </c>
      <c r="T582" s="5">
        <f t="shared" si="254"/>
        <v>9.5068851930544973</v>
      </c>
      <c r="U582" s="6">
        <f t="shared" si="255"/>
        <v>2081.2265315290119</v>
      </c>
      <c r="V582" s="5">
        <f t="shared" si="256"/>
        <v>0</v>
      </c>
      <c r="W582" s="5">
        <f t="shared" si="257"/>
        <v>7.2767209979993135</v>
      </c>
      <c r="X582" s="5">
        <f t="shared" si="258"/>
        <v>6.8152325985956947</v>
      </c>
      <c r="Y582" s="5">
        <f t="shared" si="259"/>
        <v>0</v>
      </c>
      <c r="Z582" s="5">
        <f t="shared" si="259"/>
        <v>-1.627239164363071</v>
      </c>
      <c r="AA582" s="5">
        <f t="shared" si="240"/>
        <v>-15.851882208349807</v>
      </c>
      <c r="AB582">
        <f t="shared" si="260"/>
        <v>0</v>
      </c>
    </row>
    <row r="583" spans="1:28" x14ac:dyDescent="0.2">
      <c r="A583">
        <f t="shared" si="234"/>
        <v>5.509999999999927</v>
      </c>
      <c r="B583" s="5">
        <f t="shared" si="243"/>
        <v>0</v>
      </c>
      <c r="C583" s="5">
        <f t="shared" si="244"/>
        <v>420.95329624542524</v>
      </c>
      <c r="D583" s="5">
        <f t="shared" si="245"/>
        <v>0.57083921513413682</v>
      </c>
      <c r="E583" s="2">
        <f t="shared" si="241"/>
        <v>420.95329624542524</v>
      </c>
      <c r="F583" s="2">
        <f t="shared" si="242"/>
        <v>0</v>
      </c>
      <c r="G583" s="3">
        <f t="shared" si="246"/>
        <v>0</v>
      </c>
      <c r="H583" s="3">
        <f t="shared" si="247"/>
        <v>55.587155389705686</v>
      </c>
      <c r="I583" s="3">
        <f t="shared" si="248"/>
        <v>-59.527091302009509</v>
      </c>
      <c r="J583" s="2">
        <f t="shared" si="235"/>
        <v>81.445726979363755</v>
      </c>
      <c r="K583" s="2">
        <f t="shared" si="249"/>
        <v>81.445726979363755</v>
      </c>
      <c r="L583" s="2">
        <f t="shared" si="236"/>
        <v>55.518559631468129</v>
      </c>
      <c r="M583" s="5">
        <f t="shared" si="237"/>
        <v>0.36672319506759998</v>
      </c>
      <c r="N583" s="4">
        <f t="shared" si="238"/>
        <v>0.35130753841083689</v>
      </c>
      <c r="O583" s="4">
        <f t="shared" si="239"/>
        <v>0.28052495820114687</v>
      </c>
      <c r="P583" s="4">
        <f t="shared" si="250"/>
        <v>0</v>
      </c>
      <c r="Q583" s="4">
        <f t="shared" si="251"/>
        <v>0</v>
      </c>
      <c r="R583" s="5">
        <f t="shared" si="252"/>
        <v>0</v>
      </c>
      <c r="S583" s="5">
        <f t="shared" si="253"/>
        <v>-8.9123018942659655</v>
      </c>
      <c r="T583" s="5">
        <f t="shared" si="254"/>
        <v>9.5439927596887131</v>
      </c>
      <c r="U583" s="6">
        <f t="shared" si="255"/>
        <v>2080.5329049626857</v>
      </c>
      <c r="V583" s="5">
        <f t="shared" si="256"/>
        <v>0</v>
      </c>
      <c r="W583" s="5">
        <f t="shared" si="257"/>
        <v>7.300678566269033</v>
      </c>
      <c r="X583" s="5">
        <f t="shared" si="258"/>
        <v>6.817466552406378</v>
      </c>
      <c r="Y583" s="5">
        <f t="shared" si="259"/>
        <v>0</v>
      </c>
      <c r="Z583" s="5">
        <f t="shared" si="259"/>
        <v>-1.6116233279969325</v>
      </c>
      <c r="AA583" s="5">
        <f t="shared" si="240"/>
        <v>-15.812540687904907</v>
      </c>
      <c r="AB583">
        <f t="shared" si="260"/>
        <v>1</v>
      </c>
    </row>
    <row r="584" spans="1:28" x14ac:dyDescent="0.2">
      <c r="A584">
        <f t="shared" si="234"/>
        <v>5.5199999999999267</v>
      </c>
      <c r="B584" s="5">
        <f t="shared" si="243"/>
        <v>0</v>
      </c>
      <c r="C584" s="5">
        <f t="shared" si="244"/>
        <v>421.50908721815591</v>
      </c>
      <c r="D584" s="5">
        <f t="shared" si="245"/>
        <v>-2.5222324920353582E-2</v>
      </c>
      <c r="E584" s="2">
        <f t="shared" si="241"/>
        <v>421.50908721815591</v>
      </c>
      <c r="F584" s="2">
        <f t="shared" si="242"/>
        <v>0</v>
      </c>
      <c r="G584" s="3">
        <f t="shared" si="246"/>
        <v>0</v>
      </c>
      <c r="H584" s="3">
        <f t="shared" si="247"/>
        <v>55.571039156425719</v>
      </c>
      <c r="I584" s="3">
        <f t="shared" si="248"/>
        <v>-59.685216708888561</v>
      </c>
      <c r="J584" s="2">
        <f t="shared" si="235"/>
        <v>81.550386182482242</v>
      </c>
      <c r="K584" s="2">
        <f t="shared" si="249"/>
        <v>81.550386182482242</v>
      </c>
      <c r="L584" s="2">
        <f t="shared" si="236"/>
        <v>55.589901964882237</v>
      </c>
      <c r="M584" s="5">
        <f t="shared" si="237"/>
        <v>0.36670234476533087</v>
      </c>
      <c r="N584" s="4">
        <f t="shared" si="238"/>
        <v>0.35074571179634445</v>
      </c>
      <c r="O584" s="4">
        <f t="shared" si="239"/>
        <v>0.28033830864711834</v>
      </c>
      <c r="P584" s="4">
        <f t="shared" si="250"/>
        <v>0</v>
      </c>
      <c r="Q584" s="4">
        <f t="shared" si="251"/>
        <v>0</v>
      </c>
      <c r="R584" s="5">
        <f t="shared" si="252"/>
        <v>0</v>
      </c>
      <c r="S584" s="5">
        <f t="shared" si="253"/>
        <v>-8.9206599011341918</v>
      </c>
      <c r="T584" s="5">
        <f t="shared" si="254"/>
        <v>9.5810970510512981</v>
      </c>
      <c r="U584" s="6">
        <f t="shared" si="255"/>
        <v>2079.8395095666847</v>
      </c>
      <c r="V584" s="5">
        <f t="shared" si="256"/>
        <v>0</v>
      </c>
      <c r="W584" s="5">
        <f t="shared" si="257"/>
        <v>7.3246014938750186</v>
      </c>
      <c r="X584" s="5">
        <f t="shared" si="258"/>
        <v>6.8197074395597461</v>
      </c>
      <c r="Y584" s="5">
        <f t="shared" si="259"/>
        <v>0</v>
      </c>
      <c r="Z584" s="5">
        <f t="shared" si="259"/>
        <v>-1.5960584072591733</v>
      </c>
      <c r="AA584" s="5">
        <f t="shared" si="240"/>
        <v>-15.773195509388955</v>
      </c>
      <c r="AB584">
        <f t="shared" si="260"/>
        <v>0</v>
      </c>
    </row>
    <row r="585" spans="1:28" x14ac:dyDescent="0.2">
      <c r="A585">
        <f t="shared" si="234"/>
        <v>5.5299999999999265</v>
      </c>
      <c r="B585" s="5">
        <f t="shared" si="243"/>
        <v>0</v>
      </c>
      <c r="C585" s="5">
        <f t="shared" si="244"/>
        <v>422.06471780679982</v>
      </c>
      <c r="D585" s="5">
        <f t="shared" si="245"/>
        <v>-0.62286315178470875</v>
      </c>
      <c r="E585" s="2">
        <f t="shared" si="241"/>
        <v>422.06471780679982</v>
      </c>
      <c r="F585" s="2">
        <f t="shared" si="242"/>
        <v>0</v>
      </c>
      <c r="G585" s="3">
        <f t="shared" si="246"/>
        <v>0</v>
      </c>
      <c r="H585" s="3">
        <f t="shared" si="247"/>
        <v>55.555078572353125</v>
      </c>
      <c r="I585" s="3">
        <f t="shared" si="248"/>
        <v>-59.842948663982447</v>
      </c>
      <c r="J585" s="2">
        <f t="shared" si="235"/>
        <v>81.655038178794385</v>
      </c>
      <c r="K585" s="2">
        <f t="shared" si="249"/>
        <v>81.655038178794385</v>
      </c>
      <c r="L585" s="2">
        <f t="shared" si="236"/>
        <v>55.661239385681242</v>
      </c>
      <c r="M585" s="5">
        <f t="shared" si="237"/>
        <v>0.36668147031996751</v>
      </c>
      <c r="N585" s="4">
        <f t="shared" si="238"/>
        <v>0.35018522797205692</v>
      </c>
      <c r="O585" s="4">
        <f t="shared" si="239"/>
        <v>0.28015175694220928</v>
      </c>
      <c r="P585" s="4">
        <f t="shared" si="250"/>
        <v>0</v>
      </c>
      <c r="Q585" s="4">
        <f t="shared" si="251"/>
        <v>0</v>
      </c>
      <c r="R585" s="5">
        <f t="shared" si="252"/>
        <v>0</v>
      </c>
      <c r="S585" s="5">
        <f t="shared" si="253"/>
        <v>-8.9290339005051234</v>
      </c>
      <c r="T585" s="5">
        <f t="shared" si="254"/>
        <v>9.6181974908195009</v>
      </c>
      <c r="U585" s="6">
        <f t="shared" si="255"/>
        <v>2079.1463452639641</v>
      </c>
      <c r="V585" s="5">
        <f t="shared" si="256"/>
        <v>0</v>
      </c>
      <c r="W585" s="5">
        <f t="shared" si="257"/>
        <v>7.3484894759447581</v>
      </c>
      <c r="X585" s="5">
        <f t="shared" si="258"/>
        <v>6.821955123176128</v>
      </c>
      <c r="Y585" s="5">
        <f t="shared" si="259"/>
        <v>0</v>
      </c>
      <c r="Z585" s="5">
        <f t="shared" si="259"/>
        <v>-1.5805444245603653</v>
      </c>
      <c r="AA585" s="5">
        <f t="shared" si="240"/>
        <v>-15.733847386004371</v>
      </c>
      <c r="AB585">
        <f t="shared" si="260"/>
        <v>0</v>
      </c>
    </row>
    <row r="586" spans="1:28" x14ac:dyDescent="0.2">
      <c r="A586">
        <f t="shared" si="234"/>
        <v>5.5399999999999263</v>
      </c>
      <c r="B586" s="5">
        <f t="shared" si="243"/>
        <v>0</v>
      </c>
      <c r="C586" s="5">
        <f t="shared" si="244"/>
        <v>422.62018956530216</v>
      </c>
      <c r="D586" s="5">
        <f t="shared" si="245"/>
        <v>-1.2220793307938336</v>
      </c>
      <c r="E586" s="2">
        <f t="shared" si="241"/>
        <v>422.62018956530216</v>
      </c>
      <c r="F586" s="2">
        <f t="shared" si="242"/>
        <v>0</v>
      </c>
      <c r="G586" s="3">
        <f t="shared" si="246"/>
        <v>0</v>
      </c>
      <c r="H586" s="3">
        <f t="shared" si="247"/>
        <v>55.539273128107524</v>
      </c>
      <c r="I586" s="3">
        <f t="shared" si="248"/>
        <v>-60.000287137842491</v>
      </c>
      <c r="J586" s="2">
        <f t="shared" si="235"/>
        <v>81.759680260028375</v>
      </c>
      <c r="K586" s="2">
        <f t="shared" si="249"/>
        <v>81.759680260028375</v>
      </c>
      <c r="L586" s="2">
        <f t="shared" si="236"/>
        <v>55.73257004773577</v>
      </c>
      <c r="M586" s="5">
        <f t="shared" si="237"/>
        <v>0.3666605719863989</v>
      </c>
      <c r="N586" s="4">
        <f t="shared" si="238"/>
        <v>0.34962609456785276</v>
      </c>
      <c r="O586" s="4">
        <f t="shared" si="239"/>
        <v>0.27996530716100609</v>
      </c>
      <c r="P586" s="4">
        <f t="shared" si="250"/>
        <v>0</v>
      </c>
      <c r="Q586" s="4">
        <f t="shared" si="251"/>
        <v>0</v>
      </c>
      <c r="R586" s="5">
        <f t="shared" si="252"/>
        <v>0</v>
      </c>
      <c r="S586" s="5">
        <f t="shared" si="253"/>
        <v>-8.9374236126734168</v>
      </c>
      <c r="T586" s="5">
        <f t="shared" si="254"/>
        <v>9.6552935036802303</v>
      </c>
      <c r="U586" s="6">
        <f t="shared" si="255"/>
        <v>2078.4534119775067</v>
      </c>
      <c r="V586" s="5">
        <f t="shared" si="256"/>
        <v>0</v>
      </c>
      <c r="W586" s="5">
        <f t="shared" si="257"/>
        <v>7.3723422096984423</v>
      </c>
      <c r="X586" s="5">
        <f t="shared" si="258"/>
        <v>6.8242094681589016</v>
      </c>
      <c r="Y586" s="5">
        <f t="shared" si="259"/>
        <v>0</v>
      </c>
      <c r="Z586" s="5">
        <f t="shared" si="259"/>
        <v>-1.5650814029749744</v>
      </c>
      <c r="AA586" s="5">
        <f t="shared" si="240"/>
        <v>-15.694497028160868</v>
      </c>
      <c r="AB586">
        <f t="shared" si="260"/>
        <v>0</v>
      </c>
    </row>
    <row r="587" spans="1:28" x14ac:dyDescent="0.2">
      <c r="A587">
        <f t="shared" si="234"/>
        <v>5.5499999999999261</v>
      </c>
      <c r="B587" s="5">
        <f t="shared" si="243"/>
        <v>0</v>
      </c>
      <c r="C587" s="5">
        <f t="shared" si="244"/>
        <v>423.17550404251307</v>
      </c>
      <c r="D587" s="5">
        <f t="shared" si="245"/>
        <v>-1.8228669270236666</v>
      </c>
      <c r="E587" s="2">
        <f t="shared" si="241"/>
        <v>423.17550404251307</v>
      </c>
      <c r="F587" s="2">
        <f t="shared" si="242"/>
        <v>0</v>
      </c>
      <c r="G587" s="3">
        <f t="shared" si="246"/>
        <v>0</v>
      </c>
      <c r="H587" s="3">
        <f t="shared" si="247"/>
        <v>55.523622314077777</v>
      </c>
      <c r="I587" s="3">
        <f t="shared" si="248"/>
        <v>-60.157232108124099</v>
      </c>
      <c r="J587" s="2">
        <f t="shared" si="235"/>
        <v>81.864309743544979</v>
      </c>
      <c r="K587" s="2">
        <f t="shared" si="249"/>
        <v>81.864309743544979</v>
      </c>
      <c r="L587" s="2">
        <f t="shared" si="236"/>
        <v>55.803892122389215</v>
      </c>
      <c r="M587" s="5">
        <f t="shared" si="237"/>
        <v>0.3666396500187421</v>
      </c>
      <c r="N587" s="4">
        <f t="shared" si="238"/>
        <v>0.3490683189881108</v>
      </c>
      <c r="O587" s="4">
        <f t="shared" si="239"/>
        <v>0.27977896332604602</v>
      </c>
      <c r="P587" s="4">
        <f t="shared" si="250"/>
        <v>0</v>
      </c>
      <c r="Q587" s="4">
        <f t="shared" si="251"/>
        <v>0</v>
      </c>
      <c r="R587" s="5">
        <f t="shared" si="252"/>
        <v>0</v>
      </c>
      <c r="S587" s="5">
        <f t="shared" si="253"/>
        <v>-8.9458287606616036</v>
      </c>
      <c r="T587" s="5">
        <f t="shared" si="254"/>
        <v>9.6923845153777908</v>
      </c>
      <c r="U587" s="6">
        <f t="shared" si="255"/>
        <v>2077.7607096303195</v>
      </c>
      <c r="V587" s="5">
        <f t="shared" si="256"/>
        <v>0</v>
      </c>
      <c r="W587" s="5">
        <f t="shared" si="257"/>
        <v>7.3961593944659283</v>
      </c>
      <c r="X587" s="5">
        <f t="shared" si="258"/>
        <v>6.8264703411709249</v>
      </c>
      <c r="Y587" s="5">
        <f t="shared" si="259"/>
        <v>0</v>
      </c>
      <c r="Z587" s="5">
        <f t="shared" si="259"/>
        <v>-1.5496693661956753</v>
      </c>
      <c r="AA587" s="5">
        <f t="shared" si="240"/>
        <v>-15.655145143451286</v>
      </c>
      <c r="AB587">
        <f t="shared" si="260"/>
        <v>0</v>
      </c>
    </row>
    <row r="588" spans="1:28" x14ac:dyDescent="0.2">
      <c r="A588">
        <f t="shared" si="234"/>
        <v>5.5599999999999259</v>
      </c>
      <c r="B588" s="5">
        <f t="shared" si="243"/>
        <v>0</v>
      </c>
      <c r="C588" s="5">
        <f t="shared" si="244"/>
        <v>423.7306627821855</v>
      </c>
      <c r="D588" s="5">
        <f t="shared" si="245"/>
        <v>-2.4252220053620803</v>
      </c>
      <c r="E588" s="2">
        <f t="shared" si="241"/>
        <v>423.7306627821855</v>
      </c>
      <c r="F588" s="2">
        <f t="shared" si="242"/>
        <v>0</v>
      </c>
      <c r="G588" s="3">
        <f t="shared" si="246"/>
        <v>0</v>
      </c>
      <c r="H588" s="3">
        <f t="shared" si="247"/>
        <v>55.508125620415818</v>
      </c>
      <c r="I588" s="3">
        <f t="shared" si="248"/>
        <v>-60.313783559558608</v>
      </c>
      <c r="J588" s="2">
        <f t="shared" si="235"/>
        <v>81.968923972205133</v>
      </c>
      <c r="K588" s="2">
        <f t="shared" si="249"/>
        <v>81.968923972205133</v>
      </c>
      <c r="L588" s="2">
        <f t="shared" si="236"/>
        <v>55.875203798367501</v>
      </c>
      <c r="M588" s="5">
        <f t="shared" si="237"/>
        <v>0.36661870467033408</v>
      </c>
      <c r="N588" s="4">
        <f t="shared" si="238"/>
        <v>0.3485119084149963</v>
      </c>
      <c r="O588" s="4">
        <f t="shared" si="239"/>
        <v>0.27959272940822028</v>
      </c>
      <c r="P588" s="4">
        <f t="shared" si="250"/>
        <v>0</v>
      </c>
      <c r="Q588" s="4">
        <f t="shared" si="251"/>
        <v>0</v>
      </c>
      <c r="R588" s="5">
        <f t="shared" si="252"/>
        <v>0</v>
      </c>
      <c r="S588" s="5">
        <f t="shared" si="253"/>
        <v>-8.9542490701915955</v>
      </c>
      <c r="T588" s="5">
        <f t="shared" si="254"/>
        <v>9.7294699527609296</v>
      </c>
      <c r="U588" s="6">
        <f t="shared" si="255"/>
        <v>2077.0682381454349</v>
      </c>
      <c r="V588" s="5">
        <f t="shared" si="256"/>
        <v>0</v>
      </c>
      <c r="W588" s="5">
        <f t="shared" si="257"/>
        <v>7.4199407317032477</v>
      </c>
      <c r="X588" s="5">
        <f t="shared" si="258"/>
        <v>6.8287376106112436</v>
      </c>
      <c r="Y588" s="5">
        <f t="shared" si="259"/>
        <v>0</v>
      </c>
      <c r="Z588" s="5">
        <f t="shared" si="259"/>
        <v>-1.5343083384883478</v>
      </c>
      <c r="AA588" s="5">
        <f t="shared" si="240"/>
        <v>-15.615792436627828</v>
      </c>
      <c r="AB588">
        <f t="shared" si="260"/>
        <v>0</v>
      </c>
    </row>
    <row r="589" spans="1:28" x14ac:dyDescent="0.2">
      <c r="A589">
        <f t="shared" si="234"/>
        <v>5.5699999999999257</v>
      </c>
      <c r="B589" s="5">
        <f t="shared" si="243"/>
        <v>0</v>
      </c>
      <c r="C589" s="5">
        <f t="shared" si="244"/>
        <v>424.28566732297276</v>
      </c>
      <c r="D589" s="5">
        <f t="shared" si="245"/>
        <v>-3.0291406305794975</v>
      </c>
      <c r="E589" s="2">
        <f t="shared" si="241"/>
        <v>424.28566732297276</v>
      </c>
      <c r="F589" s="2">
        <f t="shared" si="242"/>
        <v>0</v>
      </c>
      <c r="G589" s="3">
        <f t="shared" si="246"/>
        <v>0</v>
      </c>
      <c r="H589" s="3">
        <f t="shared" si="247"/>
        <v>55.492782537030934</v>
      </c>
      <c r="I589" s="3">
        <f t="shared" si="248"/>
        <v>-60.469941483924885</v>
      </c>
      <c r="J589" s="2">
        <f t="shared" si="235"/>
        <v>82.073520314237186</v>
      </c>
      <c r="K589" s="2">
        <f t="shared" si="249"/>
        <v>82.073520314237186</v>
      </c>
      <c r="L589" s="2">
        <f t="shared" si="236"/>
        <v>55.946503281688607</v>
      </c>
      <c r="M589" s="5">
        <f t="shared" si="237"/>
        <v>0.36659773619372366</v>
      </c>
      <c r="N589" s="4">
        <f t="shared" si="238"/>
        <v>0.34795686981171692</v>
      </c>
      <c r="O589" s="4">
        <f t="shared" si="239"/>
        <v>0.27940660932717559</v>
      </c>
      <c r="P589" s="4">
        <f t="shared" si="250"/>
        <v>0</v>
      </c>
      <c r="Q589" s="4">
        <f t="shared" si="251"/>
        <v>0</v>
      </c>
      <c r="R589" s="5">
        <f t="shared" si="252"/>
        <v>0</v>
      </c>
      <c r="S589" s="5">
        <f t="shared" si="253"/>
        <v>-8.9626842696563926</v>
      </c>
      <c r="T589" s="5">
        <f t="shared" si="254"/>
        <v>9.7665492438291697</v>
      </c>
      <c r="U589" s="6">
        <f t="shared" si="255"/>
        <v>2076.3759974459131</v>
      </c>
      <c r="V589" s="5">
        <f t="shared" si="256"/>
        <v>0</v>
      </c>
      <c r="W589" s="5">
        <f t="shared" si="257"/>
        <v>7.4436859250084959</v>
      </c>
      <c r="X589" s="5">
        <f t="shared" si="258"/>
        <v>6.8310111465919601</v>
      </c>
      <c r="Y589" s="5">
        <f t="shared" si="259"/>
        <v>0</v>
      </c>
      <c r="Z589" s="5">
        <f t="shared" si="259"/>
        <v>-1.5189983446478967</v>
      </c>
      <c r="AA589" s="5">
        <f t="shared" si="240"/>
        <v>-15.57643960957887</v>
      </c>
      <c r="AB589">
        <f t="shared" si="260"/>
        <v>0</v>
      </c>
    </row>
    <row r="590" spans="1:28" x14ac:dyDescent="0.2">
      <c r="A590">
        <f t="shared" si="234"/>
        <v>5.5799999999999255</v>
      </c>
      <c r="B590" s="5">
        <f t="shared" si="243"/>
        <v>0</v>
      </c>
      <c r="C590" s="5">
        <f t="shared" si="244"/>
        <v>424.84051919842585</v>
      </c>
      <c r="D590" s="5">
        <f t="shared" si="245"/>
        <v>-3.634618867399225</v>
      </c>
      <c r="E590" s="2">
        <f t="shared" si="241"/>
        <v>424.84051919842585</v>
      </c>
      <c r="F590" s="2">
        <f t="shared" si="242"/>
        <v>0</v>
      </c>
      <c r="G590" s="3">
        <f t="shared" si="246"/>
        <v>0</v>
      </c>
      <c r="H590" s="3">
        <f t="shared" si="247"/>
        <v>55.477592553584458</v>
      </c>
      <c r="I590" s="3">
        <f t="shared" si="248"/>
        <v>-60.625705880020675</v>
      </c>
      <c r="J590" s="2">
        <f t="shared" si="235"/>
        <v>82.178096163103604</v>
      </c>
      <c r="K590" s="2">
        <f t="shared" si="249"/>
        <v>82.178096163103604</v>
      </c>
      <c r="L590" s="2">
        <f t="shared" si="236"/>
        <v>56.01778879557164</v>
      </c>
      <c r="M590" s="5">
        <f t="shared" si="237"/>
        <v>0.36657674484066366</v>
      </c>
      <c r="N590" s="4">
        <f t="shared" si="238"/>
        <v>0.34740320992574997</v>
      </c>
      <c r="O590" s="4">
        <f t="shared" si="239"/>
        <v>0.27922060695171719</v>
      </c>
      <c r="P590" s="4">
        <f t="shared" si="250"/>
        <v>0</v>
      </c>
      <c r="Q590" s="4">
        <f t="shared" si="251"/>
        <v>0</v>
      </c>
      <c r="R590" s="5">
        <f t="shared" si="252"/>
        <v>0</v>
      </c>
      <c r="S590" s="5">
        <f t="shared" si="253"/>
        <v>-8.9711340900920185</v>
      </c>
      <c r="T590" s="5">
        <f t="shared" si="254"/>
        <v>9.8036218177784828</v>
      </c>
      <c r="U590" s="6">
        <f t="shared" si="255"/>
        <v>2075.6839874548368</v>
      </c>
      <c r="V590" s="5">
        <f t="shared" si="256"/>
        <v>0</v>
      </c>
      <c r="W590" s="5">
        <f t="shared" si="257"/>
        <v>7.4673946801372582</v>
      </c>
      <c r="X590" s="5">
        <f t="shared" si="258"/>
        <v>6.833290820915348</v>
      </c>
      <c r="Y590" s="5">
        <f t="shared" si="259"/>
        <v>0</v>
      </c>
      <c r="Z590" s="5">
        <f t="shared" si="259"/>
        <v>-1.5037394099547603</v>
      </c>
      <c r="AA590" s="5">
        <f t="shared" si="240"/>
        <v>-15.53708736130617</v>
      </c>
      <c r="AB590">
        <f t="shared" si="260"/>
        <v>0</v>
      </c>
    </row>
    <row r="591" spans="1:28" x14ac:dyDescent="0.2">
      <c r="A591">
        <f t="shared" si="234"/>
        <v>5.5899999999999253</v>
      </c>
      <c r="B591" s="5">
        <f t="shared" si="243"/>
        <v>0</v>
      </c>
      <c r="C591" s="5">
        <f t="shared" si="244"/>
        <v>425.39521993699123</v>
      </c>
      <c r="D591" s="5">
        <f t="shared" si="245"/>
        <v>-4.2416527805674971</v>
      </c>
      <c r="E591" s="2">
        <f t="shared" si="241"/>
        <v>425.39521993699123</v>
      </c>
      <c r="F591" s="2">
        <f t="shared" si="242"/>
        <v>0</v>
      </c>
      <c r="G591" s="3">
        <f t="shared" si="246"/>
        <v>0</v>
      </c>
      <c r="H591" s="3">
        <f t="shared" si="247"/>
        <v>55.462555159484907</v>
      </c>
      <c r="I591" s="3">
        <f t="shared" si="248"/>
        <v>-60.781076753633734</v>
      </c>
      <c r="J591" s="2">
        <f t="shared" si="235"/>
        <v>82.282648937367227</v>
      </c>
      <c r="K591" s="2">
        <f t="shared" si="249"/>
        <v>82.282648937367227</v>
      </c>
      <c r="L591" s="2">
        <f t="shared" si="236"/>
        <v>56.089058580345757</v>
      </c>
      <c r="M591" s="5">
        <f t="shared" si="237"/>
        <v>0.36655573086210319</v>
      </c>
      <c r="N591" s="4">
        <f t="shared" si="238"/>
        <v>0.34685093529203842</v>
      </c>
      <c r="O591" s="4">
        <f t="shared" si="239"/>
        <v>0.27903472610020991</v>
      </c>
      <c r="P591" s="4">
        <f t="shared" si="250"/>
        <v>0</v>
      </c>
      <c r="Q591" s="4">
        <f t="shared" si="251"/>
        <v>0</v>
      </c>
      <c r="R591" s="5">
        <f t="shared" si="252"/>
        <v>0</v>
      </c>
      <c r="S591" s="5">
        <f t="shared" si="253"/>
        <v>-8.9795982651496704</v>
      </c>
      <c r="T591" s="5">
        <f t="shared" si="254"/>
        <v>9.8406871050462303</v>
      </c>
      <c r="U591" s="6">
        <f t="shared" si="255"/>
        <v>2074.9922080953174</v>
      </c>
      <c r="V591" s="5">
        <f t="shared" si="256"/>
        <v>0</v>
      </c>
      <c r="W591" s="5">
        <f t="shared" si="257"/>
        <v>7.4910667050174622</v>
      </c>
      <c r="X591" s="5">
        <f t="shared" si="258"/>
        <v>6.8355765070511545</v>
      </c>
      <c r="Y591" s="5">
        <f t="shared" si="259"/>
        <v>0</v>
      </c>
      <c r="Z591" s="5">
        <f t="shared" si="259"/>
        <v>-1.4885315601322082</v>
      </c>
      <c r="AA591" s="5">
        <f t="shared" si="240"/>
        <v>-15.497736387902613</v>
      </c>
      <c r="AB591">
        <f t="shared" si="260"/>
        <v>0</v>
      </c>
    </row>
    <row r="592" spans="1:28" x14ac:dyDescent="0.2">
      <c r="A592">
        <f t="shared" si="234"/>
        <v>5.599999999999925</v>
      </c>
      <c r="B592" s="5">
        <f t="shared" si="243"/>
        <v>0</v>
      </c>
      <c r="C592" s="5">
        <f t="shared" si="244"/>
        <v>425.94977106200804</v>
      </c>
      <c r="D592" s="5">
        <f t="shared" si="245"/>
        <v>-4.8502384349232299</v>
      </c>
      <c r="E592" s="2">
        <f t="shared" si="241"/>
        <v>425.94977106200804</v>
      </c>
      <c r="F592" s="2">
        <f t="shared" si="242"/>
        <v>0</v>
      </c>
      <c r="G592" s="3">
        <f t="shared" si="246"/>
        <v>0</v>
      </c>
      <c r="H592" s="3">
        <f t="shared" si="247"/>
        <v>55.447669843883588</v>
      </c>
      <c r="I592" s="3">
        <f t="shared" si="248"/>
        <v>-60.936054117512761</v>
      </c>
      <c r="J592" s="2">
        <f t="shared" si="235"/>
        <v>82.387176080557353</v>
      </c>
      <c r="K592" s="2">
        <f t="shared" si="249"/>
        <v>82.387176080557353</v>
      </c>
      <c r="L592" s="2">
        <f t="shared" si="236"/>
        <v>56.16031089335879</v>
      </c>
      <c r="M592" s="5">
        <f t="shared" si="237"/>
        <v>0.36653469450818016</v>
      </c>
      <c r="N592" s="4">
        <f t="shared" si="238"/>
        <v>0.34630005223615751</v>
      </c>
      <c r="O592" s="4">
        <f t="shared" si="239"/>
        <v>0.27884897054097973</v>
      </c>
      <c r="P592" s="4">
        <f t="shared" si="250"/>
        <v>0</v>
      </c>
      <c r="Q592" s="4">
        <f t="shared" si="251"/>
        <v>0</v>
      </c>
      <c r="R592" s="5">
        <f t="shared" si="252"/>
        <v>0</v>
      </c>
      <c r="S592" s="5">
        <f t="shared" si="253"/>
        <v>-8.9880765310680815</v>
      </c>
      <c r="T592" s="5">
        <f t="shared" si="254"/>
        <v>9.8777445373554755</v>
      </c>
      <c r="U592" s="6">
        <f t="shared" si="255"/>
        <v>2074.3006592904894</v>
      </c>
      <c r="V592" s="5">
        <f t="shared" si="256"/>
        <v>0</v>
      </c>
      <c r="W592" s="5">
        <f t="shared" si="257"/>
        <v>7.5147017097637638</v>
      </c>
      <c r="X592" s="5">
        <f t="shared" si="258"/>
        <v>6.8378680801141467</v>
      </c>
      <c r="Y592" s="5">
        <f t="shared" si="259"/>
        <v>0</v>
      </c>
      <c r="Z592" s="5">
        <f t="shared" si="259"/>
        <v>-1.4733748213043176</v>
      </c>
      <c r="AA592" s="5">
        <f t="shared" si="240"/>
        <v>-15.458387382530375</v>
      </c>
      <c r="AB592">
        <f t="shared" si="260"/>
        <v>0</v>
      </c>
    </row>
    <row r="593" spans="1:28" x14ac:dyDescent="0.2">
      <c r="A593">
        <f t="shared" si="234"/>
        <v>5.6099999999999248</v>
      </c>
      <c r="B593" s="5">
        <f t="shared" si="243"/>
        <v>0</v>
      </c>
      <c r="C593" s="5">
        <f t="shared" si="244"/>
        <v>426.50417409170586</v>
      </c>
      <c r="D593" s="5">
        <f t="shared" si="245"/>
        <v>-5.4603718954674836</v>
      </c>
      <c r="E593" s="2">
        <f t="shared" si="241"/>
        <v>426.50417409170586</v>
      </c>
      <c r="F593" s="2">
        <f t="shared" si="242"/>
        <v>0</v>
      </c>
      <c r="G593" s="3">
        <f t="shared" si="246"/>
        <v>0</v>
      </c>
      <c r="H593" s="3">
        <f t="shared" si="247"/>
        <v>55.432936095670549</v>
      </c>
      <c r="I593" s="3">
        <f t="shared" si="248"/>
        <v>-61.090637991338063</v>
      </c>
      <c r="J593" s="2">
        <f t="shared" si="235"/>
        <v>82.491675061035167</v>
      </c>
      <c r="K593" s="2">
        <f t="shared" si="249"/>
        <v>82.491675061035167</v>
      </c>
      <c r="L593" s="2">
        <f t="shared" si="236"/>
        <v>56.231544008885592</v>
      </c>
      <c r="M593" s="5">
        <f t="shared" si="237"/>
        <v>0.36651363602821396</v>
      </c>
      <c r="N593" s="4">
        <f t="shared" si="238"/>
        <v>0.34575056687745126</v>
      </c>
      <c r="O593" s="4">
        <f t="shared" si="239"/>
        <v>0.27866334399271486</v>
      </c>
      <c r="P593" s="4">
        <f t="shared" si="250"/>
        <v>0</v>
      </c>
      <c r="Q593" s="4">
        <f t="shared" si="251"/>
        <v>0</v>
      </c>
      <c r="R593" s="5">
        <f t="shared" si="252"/>
        <v>0</v>
      </c>
      <c r="S593" s="5">
        <f t="shared" si="253"/>
        <v>-8.9965686266460914</v>
      </c>
      <c r="T593" s="5">
        <f t="shared" si="254"/>
        <v>9.9147935477585403</v>
      </c>
      <c r="U593" s="6">
        <f t="shared" si="255"/>
        <v>2073.609340963515</v>
      </c>
      <c r="V593" s="5">
        <f t="shared" si="256"/>
        <v>0</v>
      </c>
      <c r="W593" s="5">
        <f t="shared" si="257"/>
        <v>7.5382994066913867</v>
      </c>
      <c r="X593" s="5">
        <f t="shared" si="258"/>
        <v>6.84016541684184</v>
      </c>
      <c r="Y593" s="5">
        <f t="shared" si="259"/>
        <v>0</v>
      </c>
      <c r="Z593" s="5">
        <f t="shared" si="259"/>
        <v>-1.4582692199547047</v>
      </c>
      <c r="AA593" s="5">
        <f t="shared" si="240"/>
        <v>-15.419041035399619</v>
      </c>
      <c r="AB593">
        <f t="shared" si="260"/>
        <v>0</v>
      </c>
    </row>
    <row r="594" spans="1:28" x14ac:dyDescent="0.2">
      <c r="A594">
        <f t="shared" si="234"/>
        <v>5.6199999999999246</v>
      </c>
      <c r="B594" s="5">
        <f t="shared" si="243"/>
        <v>0</v>
      </c>
      <c r="C594" s="5">
        <f t="shared" si="244"/>
        <v>427.05843053920159</v>
      </c>
      <c r="D594" s="5">
        <f t="shared" si="245"/>
        <v>-6.0720492274326343</v>
      </c>
      <c r="E594" s="2">
        <f t="shared" si="241"/>
        <v>427.05843053920159</v>
      </c>
      <c r="F594" s="2">
        <f t="shared" si="242"/>
        <v>0</v>
      </c>
      <c r="G594" s="3">
        <f t="shared" si="246"/>
        <v>0</v>
      </c>
      <c r="H594" s="3">
        <f t="shared" si="247"/>
        <v>55.418353403471002</v>
      </c>
      <c r="I594" s="3">
        <f t="shared" si="248"/>
        <v>-61.244828401692061</v>
      </c>
      <c r="J594" s="2">
        <f t="shared" si="235"/>
        <v>82.596143371859156</v>
      </c>
      <c r="K594" s="2">
        <f t="shared" si="249"/>
        <v>82.596143371859156</v>
      </c>
      <c r="L594" s="2">
        <f t="shared" si="236"/>
        <v>56.30275621803623</v>
      </c>
      <c r="M594" s="5">
        <f t="shared" si="237"/>
        <v>0.36649255567069838</v>
      </c>
      <c r="N594" s="4">
        <f t="shared" si="238"/>
        <v>0.34520248513213808</v>
      </c>
      <c r="O594" s="4">
        <f t="shared" si="239"/>
        <v>0.27847785012486576</v>
      </c>
      <c r="P594" s="4">
        <f t="shared" si="250"/>
        <v>0</v>
      </c>
      <c r="Q594" s="4">
        <f t="shared" si="251"/>
        <v>0</v>
      </c>
      <c r="R594" s="5">
        <f t="shared" si="252"/>
        <v>0</v>
      </c>
      <c r="S594" s="5">
        <f t="shared" si="253"/>
        <v>-9.005074293215479</v>
      </c>
      <c r="T594" s="5">
        <f t="shared" si="254"/>
        <v>9.951833570679991</v>
      </c>
      <c r="U594" s="6">
        <f t="shared" si="255"/>
        <v>2072.9182530375801</v>
      </c>
      <c r="V594" s="5">
        <f t="shared" si="256"/>
        <v>0</v>
      </c>
      <c r="W594" s="5">
        <f t="shared" si="257"/>
        <v>7.5618595103294881</v>
      </c>
      <c r="X594" s="5">
        <f t="shared" si="258"/>
        <v>6.8424683955724808</v>
      </c>
      <c r="Y594" s="5">
        <f t="shared" si="259"/>
        <v>0</v>
      </c>
      <c r="Z594" s="5">
        <f t="shared" si="259"/>
        <v>-1.4432147828859909</v>
      </c>
      <c r="AA594" s="5">
        <f t="shared" si="240"/>
        <v>-15.379698033747527</v>
      </c>
      <c r="AB594">
        <f t="shared" si="260"/>
        <v>0</v>
      </c>
    </row>
    <row r="595" spans="1:28" x14ac:dyDescent="0.2">
      <c r="A595">
        <f t="shared" si="234"/>
        <v>5.6299999999999244</v>
      </c>
      <c r="B595" s="5">
        <f t="shared" si="243"/>
        <v>0</v>
      </c>
      <c r="C595" s="5">
        <f t="shared" si="244"/>
        <v>427.61254191249719</v>
      </c>
      <c r="D595" s="5">
        <f t="shared" si="245"/>
        <v>-6.6852664963512423</v>
      </c>
      <c r="E595" s="2">
        <f t="shared" si="241"/>
        <v>427.61254191249719</v>
      </c>
      <c r="F595" s="2">
        <f t="shared" si="242"/>
        <v>0</v>
      </c>
      <c r="G595" s="3">
        <f t="shared" si="246"/>
        <v>0</v>
      </c>
      <c r="H595" s="3">
        <f t="shared" si="247"/>
        <v>55.403921255642139</v>
      </c>
      <c r="I595" s="3">
        <f t="shared" si="248"/>
        <v>-61.398625382029536</v>
      </c>
      <c r="J595" s="2">
        <f t="shared" si="235"/>
        <v>82.700578530649935</v>
      </c>
      <c r="K595" s="2">
        <f t="shared" si="249"/>
        <v>82.700578530649935</v>
      </c>
      <c r="L595" s="2">
        <f t="shared" si="236"/>
        <v>56.373945828663892</v>
      </c>
      <c r="M595" s="5">
        <f t="shared" si="237"/>
        <v>0.36647145368329437</v>
      </c>
      <c r="N595" s="4">
        <f t="shared" si="238"/>
        <v>0.34465581271638668</v>
      </c>
      <c r="O595" s="4">
        <f t="shared" si="239"/>
        <v>0.27829249255804506</v>
      </c>
      <c r="P595" s="4">
        <f t="shared" si="250"/>
        <v>0</v>
      </c>
      <c r="Q595" s="4">
        <f t="shared" si="251"/>
        <v>0</v>
      </c>
      <c r="R595" s="5">
        <f t="shared" si="252"/>
        <v>0</v>
      </c>
      <c r="S595" s="5">
        <f t="shared" si="253"/>
        <v>-9.0135932746139424</v>
      </c>
      <c r="T595" s="5">
        <f t="shared" si="254"/>
        <v>9.9888640419588306</v>
      </c>
      <c r="U595" s="6">
        <f t="shared" si="255"/>
        <v>2072.227395435898</v>
      </c>
      <c r="V595" s="5">
        <f t="shared" si="256"/>
        <v>0</v>
      </c>
      <c r="W595" s="5">
        <f t="shared" si="257"/>
        <v>7.5853817374340009</v>
      </c>
      <c r="X595" s="5">
        <f t="shared" si="258"/>
        <v>6.8447768962232036</v>
      </c>
      <c r="Y595" s="5">
        <f t="shared" si="259"/>
        <v>0</v>
      </c>
      <c r="Z595" s="5">
        <f t="shared" si="259"/>
        <v>-1.4282115371799415</v>
      </c>
      <c r="AA595" s="5">
        <f t="shared" si="240"/>
        <v>-15.340359061817963</v>
      </c>
      <c r="AB595">
        <f t="shared" si="260"/>
        <v>0</v>
      </c>
    </row>
    <row r="596" spans="1:28" x14ac:dyDescent="0.2">
      <c r="A596">
        <f t="shared" si="234"/>
        <v>5.6399999999999242</v>
      </c>
      <c r="B596" s="5">
        <f t="shared" si="243"/>
        <v>0</v>
      </c>
      <c r="C596" s="5">
        <f t="shared" si="244"/>
        <v>428.16650971447672</v>
      </c>
      <c r="D596" s="5">
        <f t="shared" si="245"/>
        <v>-7.3000197681246286</v>
      </c>
      <c r="E596" s="2">
        <f t="shared" si="241"/>
        <v>428.16650971447672</v>
      </c>
      <c r="F596" s="2">
        <f t="shared" si="242"/>
        <v>0</v>
      </c>
      <c r="G596" s="3">
        <f t="shared" si="246"/>
        <v>0</v>
      </c>
      <c r="H596" s="3">
        <f t="shared" si="247"/>
        <v>55.38963914027034</v>
      </c>
      <c r="I596" s="3">
        <f t="shared" si="248"/>
        <v>-61.552028972647719</v>
      </c>
      <c r="J596" s="2">
        <f t="shared" si="235"/>
        <v>82.804978079455054</v>
      </c>
      <c r="K596" s="2">
        <f t="shared" si="249"/>
        <v>82.804978079455054</v>
      </c>
      <c r="L596" s="2">
        <f t="shared" si="236"/>
        <v>56.445111165272699</v>
      </c>
      <c r="M596" s="5">
        <f t="shared" si="237"/>
        <v>0.36645033031282359</v>
      </c>
      <c r="N596" s="4">
        <f t="shared" si="238"/>
        <v>0.34411055514936045</v>
      </c>
      <c r="O596" s="4">
        <f t="shared" si="239"/>
        <v>0.27810727486442627</v>
      </c>
      <c r="P596" s="4">
        <f t="shared" si="250"/>
        <v>0</v>
      </c>
      <c r="Q596" s="4">
        <f t="shared" si="251"/>
        <v>0</v>
      </c>
      <c r="R596" s="5">
        <f t="shared" si="252"/>
        <v>0</v>
      </c>
      <c r="S596" s="5">
        <f t="shared" si="253"/>
        <v>-9.0221253171583786</v>
      </c>
      <c r="T596" s="5">
        <f t="shared" si="254"/>
        <v>10.025884398890138</v>
      </c>
      <c r="U596" s="6">
        <f t="shared" si="255"/>
        <v>2071.5367680817067</v>
      </c>
      <c r="V596" s="5">
        <f t="shared" si="256"/>
        <v>0</v>
      </c>
      <c r="W596" s="5">
        <f t="shared" si="257"/>
        <v>7.6088658070000106</v>
      </c>
      <c r="X596" s="5">
        <f t="shared" si="258"/>
        <v>6.8470908002684361</v>
      </c>
      <c r="Y596" s="5">
        <f t="shared" si="259"/>
        <v>0</v>
      </c>
      <c r="Z596" s="5">
        <f t="shared" si="259"/>
        <v>-1.413259510158368</v>
      </c>
      <c r="AA596" s="5">
        <f t="shared" si="240"/>
        <v>-15.301024800841425</v>
      </c>
      <c r="AB596">
        <f t="shared" si="260"/>
        <v>0</v>
      </c>
    </row>
    <row r="597" spans="1:28" x14ac:dyDescent="0.2">
      <c r="A597">
        <f t="shared" si="234"/>
        <v>5.649999999999924</v>
      </c>
      <c r="B597" s="5">
        <f t="shared" si="243"/>
        <v>0</v>
      </c>
      <c r="C597" s="5">
        <f t="shared" si="244"/>
        <v>428.72033544290389</v>
      </c>
      <c r="D597" s="5">
        <f t="shared" si="245"/>
        <v>-7.916305109091148</v>
      </c>
      <c r="E597" s="2">
        <f t="shared" si="241"/>
        <v>428.72033544290389</v>
      </c>
      <c r="F597" s="2">
        <f t="shared" si="242"/>
        <v>0</v>
      </c>
      <c r="G597" s="3">
        <f t="shared" si="246"/>
        <v>0</v>
      </c>
      <c r="H597" s="3">
        <f t="shared" si="247"/>
        <v>55.375506545168754</v>
      </c>
      <c r="I597" s="3">
        <f t="shared" si="248"/>
        <v>-61.705039220656133</v>
      </c>
      <c r="J597" s="2">
        <f t="shared" si="235"/>
        <v>82.909339584613377</v>
      </c>
      <c r="K597" s="2">
        <f t="shared" si="249"/>
        <v>82.909339584613377</v>
      </c>
      <c r="L597" s="2">
        <f t="shared" si="236"/>
        <v>56.516250568925273</v>
      </c>
      <c r="M597" s="5">
        <f t="shared" si="237"/>
        <v>0.36642918580526151</v>
      </c>
      <c r="N597" s="4">
        <f t="shared" si="238"/>
        <v>0.34356671775623265</v>
      </c>
      <c r="O597" s="4">
        <f t="shared" si="239"/>
        <v>0.27792220056814221</v>
      </c>
      <c r="P597" s="4">
        <f t="shared" si="250"/>
        <v>0</v>
      </c>
      <c r="Q597" s="4">
        <f t="shared" si="251"/>
        <v>0</v>
      </c>
      <c r="R597" s="5">
        <f t="shared" si="252"/>
        <v>0</v>
      </c>
      <c r="S597" s="5">
        <f t="shared" si="253"/>
        <v>-9.0306701696183236</v>
      </c>
      <c r="T597" s="5">
        <f t="shared" si="254"/>
        <v>10.062894080265968</v>
      </c>
      <c r="U597" s="6">
        <f t="shared" si="255"/>
        <v>2070.8463708982695</v>
      </c>
      <c r="V597" s="5">
        <f t="shared" si="256"/>
        <v>0</v>
      </c>
      <c r="W597" s="5">
        <f t="shared" si="257"/>
        <v>7.6323114402736314</v>
      </c>
      <c r="X597" s="5">
        <f t="shared" si="258"/>
        <v>6.8494099907184971</v>
      </c>
      <c r="Y597" s="5">
        <f t="shared" si="259"/>
        <v>0</v>
      </c>
      <c r="Z597" s="5">
        <f t="shared" si="259"/>
        <v>-1.3983587293446922</v>
      </c>
      <c r="AA597" s="5">
        <f t="shared" si="240"/>
        <v>-15.261695929015534</v>
      </c>
      <c r="AB597">
        <f t="shared" si="260"/>
        <v>0</v>
      </c>
    </row>
    <row r="598" spans="1:28" x14ac:dyDescent="0.2">
      <c r="A598">
        <f t="shared" si="234"/>
        <v>5.6599999999999238</v>
      </c>
      <c r="B598" s="5">
        <f t="shared" si="243"/>
        <v>0</v>
      </c>
      <c r="C598" s="5">
        <f t="shared" si="244"/>
        <v>429.27402059041913</v>
      </c>
      <c r="D598" s="5">
        <f t="shared" si="245"/>
        <v>-8.5341185860941593</v>
      </c>
      <c r="E598" s="2">
        <f t="shared" si="241"/>
        <v>429.27402059041913</v>
      </c>
      <c r="F598" s="2">
        <f t="shared" si="242"/>
        <v>0</v>
      </c>
      <c r="G598" s="3">
        <f t="shared" si="246"/>
        <v>0</v>
      </c>
      <c r="H598" s="3">
        <f t="shared" si="247"/>
        <v>55.361522957875309</v>
      </c>
      <c r="I598" s="3">
        <f t="shared" si="248"/>
        <v>-61.857656179946289</v>
      </c>
      <c r="J598" s="2">
        <f t="shared" si="235"/>
        <v>83.013660636619335</v>
      </c>
      <c r="K598" s="2">
        <f t="shared" si="249"/>
        <v>83.013660636619335</v>
      </c>
      <c r="L598" s="2">
        <f t="shared" si="236"/>
        <v>56.587362397150194</v>
      </c>
      <c r="M598" s="5">
        <f t="shared" si="237"/>
        <v>0.36640802040573089</v>
      </c>
      <c r="N598" s="4">
        <f t="shared" si="238"/>
        <v>0.34302430567116982</v>
      </c>
      <c r="O598" s="4">
        <f t="shared" si="239"/>
        <v>0.27773727314568231</v>
      </c>
      <c r="P598" s="4">
        <f t="shared" si="250"/>
        <v>0</v>
      </c>
      <c r="Q598" s="4">
        <f t="shared" si="251"/>
        <v>0</v>
      </c>
      <c r="R598" s="5">
        <f t="shared" si="252"/>
        <v>0</v>
      </c>
      <c r="S598" s="5">
        <f t="shared" si="253"/>
        <v>-9.0392275831896534</v>
      </c>
      <c r="T598" s="5">
        <f t="shared" si="254"/>
        <v>10.099892526415635</v>
      </c>
      <c r="U598" s="6">
        <f t="shared" si="255"/>
        <v>2070.1562038088755</v>
      </c>
      <c r="V598" s="5">
        <f t="shared" si="256"/>
        <v>0</v>
      </c>
      <c r="W598" s="5">
        <f t="shared" si="257"/>
        <v>7.6557183607634274</v>
      </c>
      <c r="X598" s="5">
        <f t="shared" si="258"/>
        <v>6.8517343520984344</v>
      </c>
      <c r="Y598" s="5">
        <f t="shared" si="259"/>
        <v>0</v>
      </c>
      <c r="Z598" s="5">
        <f t="shared" si="259"/>
        <v>-1.383509222426226</v>
      </c>
      <c r="AA598" s="5">
        <f t="shared" si="240"/>
        <v>-15.22237312148593</v>
      </c>
      <c r="AB598">
        <f t="shared" si="260"/>
        <v>0</v>
      </c>
    </row>
    <row r="599" spans="1:28" x14ac:dyDescent="0.2">
      <c r="A599">
        <f t="shared" si="234"/>
        <v>5.6699999999999235</v>
      </c>
      <c r="B599" s="5">
        <f t="shared" si="243"/>
        <v>0</v>
      </c>
      <c r="C599" s="5">
        <f t="shared" si="244"/>
        <v>429.82756664453677</v>
      </c>
      <c r="D599" s="5">
        <f t="shared" si="245"/>
        <v>-9.1534562665496964</v>
      </c>
      <c r="E599" s="2">
        <f t="shared" si="241"/>
        <v>429.82756664453677</v>
      </c>
      <c r="F599" s="2">
        <f t="shared" si="242"/>
        <v>0</v>
      </c>
      <c r="G599" s="3">
        <f t="shared" si="246"/>
        <v>0</v>
      </c>
      <c r="H599" s="3">
        <f t="shared" si="247"/>
        <v>55.347687865651046</v>
      </c>
      <c r="I599" s="3">
        <f t="shared" si="248"/>
        <v>-62.00987991116115</v>
      </c>
      <c r="J599" s="2">
        <f t="shared" si="235"/>
        <v>83.117938849986913</v>
      </c>
      <c r="K599" s="2">
        <f t="shared" si="249"/>
        <v>83.117938849986913</v>
      </c>
      <c r="L599" s="2">
        <f t="shared" si="236"/>
        <v>56.658445023849289</v>
      </c>
      <c r="M599" s="5">
        <f t="shared" si="237"/>
        <v>0.36638683435849573</v>
      </c>
      <c r="N599" s="4">
        <f t="shared" si="238"/>
        <v>0.34248332384028546</v>
      </c>
      <c r="O599" s="4">
        <f t="shared" si="239"/>
        <v>0.2775524960262894</v>
      </c>
      <c r="P599" s="4">
        <f t="shared" si="250"/>
        <v>0</v>
      </c>
      <c r="Q599" s="4">
        <f t="shared" si="251"/>
        <v>0</v>
      </c>
      <c r="R599" s="5">
        <f t="shared" si="252"/>
        <v>0</v>
      </c>
      <c r="S599" s="5">
        <f t="shared" si="253"/>
        <v>-9.0477973114684715</v>
      </c>
      <c r="T599" s="5">
        <f t="shared" si="254"/>
        <v>10.136879179245314</v>
      </c>
      <c r="U599" s="6">
        <f t="shared" si="255"/>
        <v>2069.4662667368393</v>
      </c>
      <c r="V599" s="5">
        <f t="shared" si="256"/>
        <v>0</v>
      </c>
      <c r="W599" s="5">
        <f t="shared" si="257"/>
        <v>7.6790862942513414</v>
      </c>
      <c r="X599" s="5">
        <f t="shared" si="258"/>
        <v>6.8540637704270573</v>
      </c>
      <c r="Y599" s="5">
        <f t="shared" si="259"/>
        <v>0</v>
      </c>
      <c r="Z599" s="5">
        <f t="shared" si="259"/>
        <v>-1.3687110172171302</v>
      </c>
      <c r="AA599" s="5">
        <f t="shared" si="240"/>
        <v>-15.183057050327626</v>
      </c>
      <c r="AB599">
        <f t="shared" si="260"/>
        <v>0</v>
      </c>
    </row>
    <row r="600" spans="1:28" x14ac:dyDescent="0.2">
      <c r="A600">
        <f t="shared" si="234"/>
        <v>5.6799999999999233</v>
      </c>
      <c r="B600" s="5">
        <f t="shared" si="243"/>
        <v>0</v>
      </c>
      <c r="C600" s="5">
        <f t="shared" si="244"/>
        <v>430.38097508764241</v>
      </c>
      <c r="D600" s="5">
        <f t="shared" si="245"/>
        <v>-9.7743142185138243</v>
      </c>
      <c r="E600" s="2">
        <f t="shared" si="241"/>
        <v>430.38097508764241</v>
      </c>
      <c r="F600" s="2">
        <f t="shared" si="242"/>
        <v>0</v>
      </c>
      <c r="G600" s="3">
        <f t="shared" si="246"/>
        <v>0</v>
      </c>
      <c r="H600" s="3">
        <f t="shared" si="247"/>
        <v>55.334000755478876</v>
      </c>
      <c r="I600" s="3">
        <f t="shared" si="248"/>
        <v>-62.161710481664429</v>
      </c>
      <c r="J600" s="2">
        <f t="shared" si="235"/>
        <v>83.22217186311353</v>
      </c>
      <c r="K600" s="2">
        <f t="shared" si="249"/>
        <v>83.22217186311353</v>
      </c>
      <c r="L600" s="2">
        <f t="shared" si="236"/>
        <v>56.729496839204856</v>
      </c>
      <c r="M600" s="5">
        <f t="shared" si="237"/>
        <v>0.36636562790695498</v>
      </c>
      <c r="N600" s="4">
        <f t="shared" si="238"/>
        <v>0.34194377702456247</v>
      </c>
      <c r="O600" s="4">
        <f t="shared" si="239"/>
        <v>0.27736787259235457</v>
      </c>
      <c r="P600" s="4">
        <f t="shared" si="250"/>
        <v>0</v>
      </c>
      <c r="Q600" s="4">
        <f t="shared" si="251"/>
        <v>0</v>
      </c>
      <c r="R600" s="5">
        <f t="shared" si="252"/>
        <v>0</v>
      </c>
      <c r="S600" s="5">
        <f t="shared" si="253"/>
        <v>-9.056379110425258</v>
      </c>
      <c r="T600" s="5">
        <f t="shared" si="254"/>
        <v>10.17385348227703</v>
      </c>
      <c r="U600" s="6">
        <f t="shared" si="255"/>
        <v>2068.7765596055019</v>
      </c>
      <c r="V600" s="5">
        <f t="shared" si="256"/>
        <v>0</v>
      </c>
      <c r="W600" s="5">
        <f t="shared" si="257"/>
        <v>7.7024149688031587</v>
      </c>
      <c r="X600" s="5">
        <f t="shared" si="258"/>
        <v>6.8563981331961861</v>
      </c>
      <c r="Y600" s="5">
        <f t="shared" si="259"/>
        <v>0</v>
      </c>
      <c r="Z600" s="5">
        <f t="shared" si="259"/>
        <v>-1.3539641416220993</v>
      </c>
      <c r="AA600" s="5">
        <f t="shared" si="240"/>
        <v>-15.143748384526784</v>
      </c>
      <c r="AB600">
        <f t="shared" si="260"/>
        <v>0</v>
      </c>
    </row>
    <row r="601" spans="1:28" x14ac:dyDescent="0.2">
      <c r="A601">
        <f t="shared" ref="A601:A664" si="261">A600+dt</f>
        <v>5.6899999999999231</v>
      </c>
      <c r="B601" s="5">
        <f t="shared" si="243"/>
        <v>0</v>
      </c>
      <c r="C601" s="5">
        <f t="shared" si="244"/>
        <v>430.93424739699009</v>
      </c>
      <c r="D601" s="5">
        <f t="shared" si="245"/>
        <v>-10.396688510749696</v>
      </c>
      <c r="E601" s="2">
        <f t="shared" si="241"/>
        <v>430.93424739699009</v>
      </c>
      <c r="F601" s="2">
        <f t="shared" si="242"/>
        <v>0</v>
      </c>
      <c r="G601" s="3">
        <f t="shared" si="246"/>
        <v>0</v>
      </c>
      <c r="H601" s="3">
        <f t="shared" si="247"/>
        <v>55.320461114062653</v>
      </c>
      <c r="I601" s="3">
        <f t="shared" si="248"/>
        <v>-62.3131479655097</v>
      </c>
      <c r="J601" s="2">
        <f t="shared" si="235"/>
        <v>83.326357338143751</v>
      </c>
      <c r="K601" s="2">
        <f t="shared" si="249"/>
        <v>83.326357338143751</v>
      </c>
      <c r="L601" s="2">
        <f t="shared" si="236"/>
        <v>56.800516249586742</v>
      </c>
      <c r="M601" s="5">
        <f t="shared" si="237"/>
        <v>0.36634440129363632</v>
      </c>
      <c r="N601" s="4">
        <f t="shared" si="238"/>
        <v>0.34140566980274528</v>
      </c>
      <c r="O601" s="4">
        <f t="shared" si="239"/>
        <v>0.27718340617981246</v>
      </c>
      <c r="P601" s="4">
        <f t="shared" si="250"/>
        <v>0</v>
      </c>
      <c r="Q601" s="4">
        <f t="shared" si="251"/>
        <v>0</v>
      </c>
      <c r="R601" s="5">
        <f t="shared" si="252"/>
        <v>0</v>
      </c>
      <c r="S601" s="5">
        <f t="shared" si="253"/>
        <v>-9.0649727383792111</v>
      </c>
      <c r="T601" s="5">
        <f t="shared" si="254"/>
        <v>10.210814880686963</v>
      </c>
      <c r="U601" s="6">
        <f t="shared" si="255"/>
        <v>2068.0870823382288</v>
      </c>
      <c r="V601" s="5">
        <f t="shared" si="256"/>
        <v>0</v>
      </c>
      <c r="W601" s="5">
        <f t="shared" si="257"/>
        <v>7.7257041147785426</v>
      </c>
      <c r="X601" s="5">
        <f t="shared" si="258"/>
        <v>6.8587373293501415</v>
      </c>
      <c r="Y601" s="5">
        <f t="shared" si="259"/>
        <v>0</v>
      </c>
      <c r="Z601" s="5">
        <f t="shared" si="259"/>
        <v>-1.3392686236006686</v>
      </c>
      <c r="AA601" s="5">
        <f t="shared" si="240"/>
        <v>-15.104447789962897</v>
      </c>
      <c r="AB601">
        <f t="shared" si="260"/>
        <v>0</v>
      </c>
    </row>
    <row r="602" spans="1:28" x14ac:dyDescent="0.2">
      <c r="A602">
        <f t="shared" si="261"/>
        <v>5.6999999999999229</v>
      </c>
      <c r="B602" s="5">
        <f t="shared" si="243"/>
        <v>0</v>
      </c>
      <c r="C602" s="5">
        <f t="shared" si="244"/>
        <v>431.48738504469958</v>
      </c>
      <c r="D602" s="5">
        <f t="shared" si="245"/>
        <v>-11.020575212794292</v>
      </c>
      <c r="E602" s="2">
        <f t="shared" si="241"/>
        <v>431.48738504469958</v>
      </c>
      <c r="F602" s="2">
        <f t="shared" si="242"/>
        <v>0</v>
      </c>
      <c r="G602" s="3">
        <f t="shared" si="246"/>
        <v>0</v>
      </c>
      <c r="H602" s="3">
        <f t="shared" si="247"/>
        <v>55.307068427826643</v>
      </c>
      <c r="I602" s="3">
        <f t="shared" si="248"/>
        <v>-62.464192443409331</v>
      </c>
      <c r="J602" s="2">
        <f t="shared" si="235"/>
        <v>83.430492960832822</v>
      </c>
      <c r="K602" s="2">
        <f t="shared" si="249"/>
        <v>83.430492960832822</v>
      </c>
      <c r="L602" s="2">
        <f t="shared" si="236"/>
        <v>56.871501677459314</v>
      </c>
      <c r="M602" s="5">
        <f t="shared" si="237"/>
        <v>0.36632315476019067</v>
      </c>
      <c r="N602" s="4">
        <f t="shared" si="238"/>
        <v>0.34086900657420122</v>
      </c>
      <c r="O602" s="4">
        <f t="shared" si="239"/>
        <v>0.27699910007853462</v>
      </c>
      <c r="P602" s="4">
        <f t="shared" si="250"/>
        <v>0</v>
      </c>
      <c r="Q602" s="4">
        <f t="shared" si="251"/>
        <v>0</v>
      </c>
      <c r="R602" s="5">
        <f t="shared" si="252"/>
        <v>0</v>
      </c>
      <c r="S602" s="5">
        <f t="shared" si="253"/>
        <v>-9.0735779559728158</v>
      </c>
      <c r="T602" s="5">
        <f t="shared" si="254"/>
        <v>10.247762821343136</v>
      </c>
      <c r="U602" s="6">
        <f t="shared" si="255"/>
        <v>2067.397834858411</v>
      </c>
      <c r="V602" s="5">
        <f t="shared" si="256"/>
        <v>0</v>
      </c>
      <c r="W602" s="5">
        <f t="shared" si="257"/>
        <v>7.7489534648405867</v>
      </c>
      <c r="X602" s="5">
        <f t="shared" si="258"/>
        <v>6.861081249265423</v>
      </c>
      <c r="Y602" s="5">
        <f t="shared" si="259"/>
        <v>0</v>
      </c>
      <c r="Z602" s="5">
        <f t="shared" si="259"/>
        <v>-1.3246244911322291</v>
      </c>
      <c r="AA602" s="5">
        <f t="shared" si="240"/>
        <v>-15.065155929391441</v>
      </c>
      <c r="AB602">
        <f t="shared" si="260"/>
        <v>0</v>
      </c>
    </row>
    <row r="603" spans="1:28" x14ac:dyDescent="0.2">
      <c r="A603">
        <f t="shared" si="261"/>
        <v>5.7099999999999227</v>
      </c>
      <c r="B603" s="5">
        <f t="shared" si="243"/>
        <v>0</v>
      </c>
      <c r="C603" s="5">
        <f t="shared" si="244"/>
        <v>432.04038949775332</v>
      </c>
      <c r="D603" s="5">
        <f t="shared" si="245"/>
        <v>-11.645970395024856</v>
      </c>
      <c r="E603" s="2">
        <f t="shared" si="241"/>
        <v>432.04038949775332</v>
      </c>
      <c r="F603" s="2">
        <f t="shared" si="242"/>
        <v>0</v>
      </c>
      <c r="G603" s="3">
        <f t="shared" si="246"/>
        <v>0</v>
      </c>
      <c r="H603" s="3">
        <f t="shared" si="247"/>
        <v>55.293822182915321</v>
      </c>
      <c r="I603" s="3">
        <f t="shared" si="248"/>
        <v>-62.614844002703244</v>
      </c>
      <c r="J603" s="2">
        <f t="shared" si="235"/>
        <v>83.53457644041012</v>
      </c>
      <c r="K603" s="2">
        <f t="shared" si="249"/>
        <v>83.53457644041012</v>
      </c>
      <c r="L603" s="2">
        <f t="shared" si="236"/>
        <v>56.942451561288422</v>
      </c>
      <c r="M603" s="5">
        <f t="shared" si="237"/>
        <v>0.36630188854738632</v>
      </c>
      <c r="N603" s="4">
        <f t="shared" si="238"/>
        <v>0.34033379156175175</v>
      </c>
      <c r="O603" s="4">
        <f t="shared" si="239"/>
        <v>0.27681495753272134</v>
      </c>
      <c r="P603" s="4">
        <f t="shared" si="250"/>
        <v>0</v>
      </c>
      <c r="Q603" s="4">
        <f t="shared" si="251"/>
        <v>0</v>
      </c>
      <c r="R603" s="5">
        <f t="shared" si="252"/>
        <v>0</v>
      </c>
      <c r="S603" s="5">
        <f t="shared" si="253"/>
        <v>-9.0821945261466634</v>
      </c>
      <c r="T603" s="5">
        <f t="shared" si="254"/>
        <v>10.284696752842478</v>
      </c>
      <c r="U603" s="6">
        <f t="shared" si="255"/>
        <v>2066.7088170894663</v>
      </c>
      <c r="V603" s="5">
        <f t="shared" si="256"/>
        <v>0</v>
      </c>
      <c r="W603" s="5">
        <f t="shared" si="257"/>
        <v>7.7721627539649258</v>
      </c>
      <c r="X603" s="5">
        <f t="shared" si="258"/>
        <v>6.8634297847306067</v>
      </c>
      <c r="Y603" s="5">
        <f t="shared" si="259"/>
        <v>0</v>
      </c>
      <c r="Z603" s="5">
        <f t="shared" si="259"/>
        <v>-1.3100317721817376</v>
      </c>
      <c r="AA603" s="5">
        <f t="shared" si="240"/>
        <v>-15.025873462426915</v>
      </c>
      <c r="AB603">
        <f t="shared" si="260"/>
        <v>0</v>
      </c>
    </row>
    <row r="604" spans="1:28" x14ac:dyDescent="0.2">
      <c r="A604">
        <f t="shared" si="261"/>
        <v>5.7199999999999225</v>
      </c>
      <c r="B604" s="5">
        <f t="shared" si="243"/>
        <v>0</v>
      </c>
      <c r="C604" s="5">
        <f t="shared" si="244"/>
        <v>432.59326221799387</v>
      </c>
      <c r="D604" s="5">
        <f t="shared" si="245"/>
        <v>-12.272870128725009</v>
      </c>
      <c r="E604" s="2">
        <f t="shared" si="241"/>
        <v>432.59326221799387</v>
      </c>
      <c r="F604" s="2">
        <f t="shared" si="242"/>
        <v>0</v>
      </c>
      <c r="G604" s="3">
        <f t="shared" si="246"/>
        <v>0</v>
      </c>
      <c r="H604" s="3">
        <f t="shared" si="247"/>
        <v>55.280721865193506</v>
      </c>
      <c r="I604" s="3">
        <f t="shared" si="248"/>
        <v>-62.76510273732751</v>
      </c>
      <c r="J604" s="2">
        <f t="shared" si="235"/>
        <v>83.638605509442598</v>
      </c>
      <c r="K604" s="2">
        <f t="shared" si="249"/>
        <v>83.638605509442598</v>
      </c>
      <c r="L604" s="2">
        <f t="shared" si="236"/>
        <v>57.01336435544826</v>
      </c>
      <c r="M604" s="5">
        <f t="shared" si="237"/>
        <v>0.36628060289510345</v>
      </c>
      <c r="N604" s="4">
        <f t="shared" si="238"/>
        <v>0.3398000288144723</v>
      </c>
      <c r="O604" s="4">
        <f t="shared" si="239"/>
        <v>0.27663098174129358</v>
      </c>
      <c r="P604" s="4">
        <f t="shared" si="250"/>
        <v>0</v>
      </c>
      <c r="Q604" s="4">
        <f t="shared" si="251"/>
        <v>0</v>
      </c>
      <c r="R604" s="5">
        <f t="shared" si="252"/>
        <v>0</v>
      </c>
      <c r="S604" s="5">
        <f t="shared" si="253"/>
        <v>-9.0908222141144481</v>
      </c>
      <c r="T604" s="5">
        <f t="shared" si="254"/>
        <v>10.321616125547228</v>
      </c>
      <c r="U604" s="6">
        <f t="shared" si="255"/>
        <v>2066.0200289548366</v>
      </c>
      <c r="V604" s="5">
        <f t="shared" si="256"/>
        <v>0</v>
      </c>
      <c r="W604" s="5">
        <f t="shared" si="257"/>
        <v>7.7953317194484351</v>
      </c>
      <c r="X604" s="5">
        <f t="shared" si="258"/>
        <v>6.8657828289264788</v>
      </c>
      <c r="Y604" s="5">
        <f t="shared" si="259"/>
        <v>0</v>
      </c>
      <c r="Z604" s="5">
        <f t="shared" si="259"/>
        <v>-1.2954904946660131</v>
      </c>
      <c r="AA604" s="5">
        <f t="shared" si="240"/>
        <v>-14.986601045526292</v>
      </c>
      <c r="AB604">
        <f t="shared" si="260"/>
        <v>0</v>
      </c>
    </row>
    <row r="605" spans="1:28" x14ac:dyDescent="0.2">
      <c r="A605">
        <f t="shared" si="261"/>
        <v>5.7299999999999223</v>
      </c>
      <c r="B605" s="5">
        <f t="shared" si="243"/>
        <v>0</v>
      </c>
      <c r="C605" s="5">
        <f t="shared" si="244"/>
        <v>433.14600466212107</v>
      </c>
      <c r="D605" s="5">
        <f t="shared" si="245"/>
        <v>-12.90127048615056</v>
      </c>
      <c r="E605" s="2">
        <f t="shared" si="241"/>
        <v>433.14600466212107</v>
      </c>
      <c r="F605" s="2">
        <f t="shared" si="242"/>
        <v>0</v>
      </c>
      <c r="G605" s="3">
        <f t="shared" si="246"/>
        <v>0</v>
      </c>
      <c r="H605" s="3">
        <f t="shared" si="247"/>
        <v>55.267766960246846</v>
      </c>
      <c r="I605" s="3">
        <f t="shared" si="248"/>
        <v>-62.914968747782773</v>
      </c>
      <c r="J605" s="2">
        <f t="shared" si="235"/>
        <v>83.742577923698022</v>
      </c>
      <c r="K605" s="2">
        <f t="shared" si="249"/>
        <v>83.742577923698022</v>
      </c>
      <c r="L605" s="2">
        <f t="shared" si="236"/>
        <v>57.084238530128161</v>
      </c>
      <c r="M605" s="5">
        <f t="shared" si="237"/>
        <v>0.36625929804232871</v>
      </c>
      <c r="N605" s="4">
        <f t="shared" si="238"/>
        <v>0.33926772221046214</v>
      </c>
      <c r="O605" s="4">
        <f t="shared" si="239"/>
        <v>0.27644717585828243</v>
      </c>
      <c r="P605" s="4">
        <f t="shared" si="250"/>
        <v>0</v>
      </c>
      <c r="Q605" s="4">
        <f t="shared" si="251"/>
        <v>0</v>
      </c>
      <c r="R605" s="5">
        <f t="shared" si="252"/>
        <v>0</v>
      </c>
      <c r="S605" s="5">
        <f t="shared" si="253"/>
        <v>-9.0994607873382307</v>
      </c>
      <c r="T605" s="5">
        <f t="shared" si="254"/>
        <v>10.358520391620733</v>
      </c>
      <c r="U605" s="6">
        <f t="shared" si="255"/>
        <v>2065.3314703779902</v>
      </c>
      <c r="V605" s="5">
        <f t="shared" si="256"/>
        <v>0</v>
      </c>
      <c r="W605" s="5">
        <f t="shared" si="257"/>
        <v>7.8184601009174521</v>
      </c>
      <c r="X605" s="5">
        <f t="shared" si="258"/>
        <v>6.8681402764063533</v>
      </c>
      <c r="Y605" s="5">
        <f t="shared" si="259"/>
        <v>0</v>
      </c>
      <c r="Z605" s="5">
        <f t="shared" si="259"/>
        <v>-1.2810006864207786</v>
      </c>
      <c r="AA605" s="5">
        <f t="shared" si="240"/>
        <v>-14.947339331972913</v>
      </c>
      <c r="AB605">
        <f t="shared" si="260"/>
        <v>0</v>
      </c>
    </row>
    <row r="606" spans="1:28" x14ac:dyDescent="0.2">
      <c r="A606">
        <f t="shared" si="261"/>
        <v>5.7399999999999221</v>
      </c>
      <c r="B606" s="5">
        <f t="shared" si="243"/>
        <v>0</v>
      </c>
      <c r="C606" s="5">
        <f t="shared" si="244"/>
        <v>433.69861828168922</v>
      </c>
      <c r="D606" s="5">
        <f t="shared" si="245"/>
        <v>-13.531167540594986</v>
      </c>
      <c r="E606" s="2">
        <f t="shared" si="241"/>
        <v>433.69861828168922</v>
      </c>
      <c r="F606" s="2">
        <f t="shared" si="242"/>
        <v>0</v>
      </c>
      <c r="G606" s="3">
        <f t="shared" si="246"/>
        <v>0</v>
      </c>
      <c r="H606" s="3">
        <f t="shared" si="247"/>
        <v>55.254956953382639</v>
      </c>
      <c r="I606" s="3">
        <f t="shared" si="248"/>
        <v>-63.064442141102504</v>
      </c>
      <c r="J606" s="2">
        <f t="shared" si="235"/>
        <v>83.846491462008316</v>
      </c>
      <c r="K606" s="2">
        <f t="shared" si="249"/>
        <v>83.846491462008316</v>
      </c>
      <c r="L606" s="2">
        <f t="shared" si="236"/>
        <v>57.155072571239479</v>
      </c>
      <c r="M606" s="5">
        <f t="shared" si="237"/>
        <v>0.36623797422714993</v>
      </c>
      <c r="N606" s="4">
        <f t="shared" si="238"/>
        <v>0.33873687545958375</v>
      </c>
      <c r="O606" s="4">
        <f t="shared" si="239"/>
        <v>0.2762635429932182</v>
      </c>
      <c r="P606" s="4">
        <f t="shared" si="250"/>
        <v>0</v>
      </c>
      <c r="Q606" s="4">
        <f t="shared" si="251"/>
        <v>0</v>
      </c>
      <c r="R606" s="5">
        <f t="shared" si="252"/>
        <v>0</v>
      </c>
      <c r="S606" s="5">
        <f t="shared" si="253"/>
        <v>-9.1081100155038914</v>
      </c>
      <c r="T606" s="5">
        <f t="shared" si="254"/>
        <v>10.395409005062621</v>
      </c>
      <c r="U606" s="6">
        <f t="shared" si="255"/>
        <v>2064.6431412824204</v>
      </c>
      <c r="V606" s="5">
        <f t="shared" si="256"/>
        <v>0</v>
      </c>
      <c r="W606" s="5">
        <f t="shared" si="257"/>
        <v>7.8415476403356212</v>
      </c>
      <c r="X606" s="5">
        <f t="shared" si="258"/>
        <v>6.8705020230766314</v>
      </c>
      <c r="Y606" s="5">
        <f t="shared" si="259"/>
        <v>0</v>
      </c>
      <c r="Z606" s="5">
        <f t="shared" si="259"/>
        <v>-1.2665623751682702</v>
      </c>
      <c r="AA606" s="5">
        <f t="shared" si="240"/>
        <v>-14.908088971860746</v>
      </c>
      <c r="AB606">
        <f t="shared" si="260"/>
        <v>0</v>
      </c>
    </row>
    <row r="607" spans="1:28" x14ac:dyDescent="0.2">
      <c r="A607">
        <f t="shared" si="261"/>
        <v>5.7499999999999218</v>
      </c>
      <c r="B607" s="5">
        <f t="shared" si="243"/>
        <v>0</v>
      </c>
      <c r="C607" s="5">
        <f t="shared" si="244"/>
        <v>434.25110452310429</v>
      </c>
      <c r="D607" s="5">
        <f t="shared" si="245"/>
        <v>-14.162557366454603</v>
      </c>
      <c r="E607" s="2">
        <f t="shared" si="241"/>
        <v>434.25110452310429</v>
      </c>
      <c r="F607" s="2">
        <f t="shared" si="242"/>
        <v>0</v>
      </c>
      <c r="G607" s="3">
        <f t="shared" si="246"/>
        <v>0</v>
      </c>
      <c r="H607" s="3">
        <f t="shared" si="247"/>
        <v>55.242291329630959</v>
      </c>
      <c r="I607" s="3">
        <f t="shared" si="248"/>
        <v>-63.213523030821108</v>
      </c>
      <c r="J607" s="2">
        <f t="shared" si="235"/>
        <v>83.950343926132732</v>
      </c>
      <c r="K607" s="2">
        <f t="shared" si="249"/>
        <v>83.950343926132732</v>
      </c>
      <c r="L607" s="2">
        <f t="shared" si="236"/>
        <v>57.225864980322243</v>
      </c>
      <c r="M607" s="5">
        <f t="shared" si="237"/>
        <v>0.36621663168675112</v>
      </c>
      <c r="N607" s="4">
        <f t="shared" si="238"/>
        <v>0.3382074921061719</v>
      </c>
      <c r="O607" s="4">
        <f t="shared" si="239"/>
        <v>0.27608008621151753</v>
      </c>
      <c r="P607" s="4">
        <f t="shared" si="250"/>
        <v>0</v>
      </c>
      <c r="Q607" s="4">
        <f t="shared" si="251"/>
        <v>0</v>
      </c>
      <c r="R607" s="5">
        <f t="shared" si="252"/>
        <v>0</v>
      </c>
      <c r="S607" s="5">
        <f t="shared" si="253"/>
        <v>-9.1167696704968382</v>
      </c>
      <c r="T607" s="5">
        <f t="shared" si="254"/>
        <v>10.432281421743358</v>
      </c>
      <c r="U607" s="6">
        <f t="shared" si="255"/>
        <v>2063.9550415916456</v>
      </c>
      <c r="V607" s="5">
        <f t="shared" si="256"/>
        <v>0</v>
      </c>
      <c r="W607" s="5">
        <f t="shared" si="257"/>
        <v>7.8645940820112585</v>
      </c>
      <c r="X607" s="5">
        <f t="shared" si="258"/>
        <v>6.8728679661775542</v>
      </c>
      <c r="Y607" s="5">
        <f t="shared" si="259"/>
        <v>0</v>
      </c>
      <c r="Z607" s="5">
        <f t="shared" si="259"/>
        <v>-1.2521755884855796</v>
      </c>
      <c r="AA607" s="5">
        <f t="shared" si="240"/>
        <v>-14.868850612079086</v>
      </c>
      <c r="AB607">
        <f t="shared" si="260"/>
        <v>0</v>
      </c>
    </row>
    <row r="608" spans="1:28" x14ac:dyDescent="0.2">
      <c r="A608">
        <f t="shared" si="261"/>
        <v>5.7599999999999216</v>
      </c>
      <c r="B608" s="5">
        <f t="shared" si="243"/>
        <v>0</v>
      </c>
      <c r="C608" s="5">
        <f t="shared" si="244"/>
        <v>434.80346482762116</v>
      </c>
      <c r="D608" s="5">
        <f t="shared" si="245"/>
        <v>-14.795436039293419</v>
      </c>
      <c r="E608" s="2">
        <f t="shared" si="241"/>
        <v>434.80346482762116</v>
      </c>
      <c r="F608" s="2">
        <f t="shared" si="242"/>
        <v>0</v>
      </c>
      <c r="G608" s="3">
        <f t="shared" si="246"/>
        <v>0</v>
      </c>
      <c r="H608" s="3">
        <f t="shared" si="247"/>
        <v>55.229769573746104</v>
      </c>
      <c r="I608" s="3">
        <f t="shared" si="248"/>
        <v>-63.362211536941899</v>
      </c>
      <c r="J608" s="2">
        <f t="shared" ref="J608:J671" si="262">SQRT(G608^2+H608^2+I608^2)</f>
        <v>84.054133140621133</v>
      </c>
      <c r="K608" s="2">
        <f t="shared" si="249"/>
        <v>84.054133140621133</v>
      </c>
      <c r="L608" s="2">
        <f t="shared" ref="L608:L671" si="263">J608/1.467</f>
        <v>57.296614274452033</v>
      </c>
      <c r="M608" s="5">
        <f t="shared" ref="M608:M671" si="264">cd0+cdspin*(spin/1000)*EXP(-A608/(tau*146.7/K608))</f>
        <v>0.36619527065740765</v>
      </c>
      <c r="N608" s="4">
        <f t="shared" ref="N608:N671" si="265">(romega/K608)*EXP(-A608/(tau*146.7/K608))</f>
        <v>0.33767957553171191</v>
      </c>
      <c r="O608" s="4">
        <f t="shared" ref="O608:O671" si="266">cl2_*N608/(cl0+cl1_*N608)</f>
        <v>0.2758968085348697</v>
      </c>
      <c r="P608" s="4">
        <f t="shared" si="250"/>
        <v>0</v>
      </c>
      <c r="Q608" s="4">
        <f t="shared" si="251"/>
        <v>0</v>
      </c>
      <c r="R608" s="5">
        <f t="shared" si="252"/>
        <v>0</v>
      </c>
      <c r="S608" s="5">
        <f t="shared" si="253"/>
        <v>-9.1254395263779085</v>
      </c>
      <c r="T608" s="5">
        <f t="shared" si="254"/>
        <v>10.469137099438191</v>
      </c>
      <c r="U608" s="6">
        <f t="shared" si="255"/>
        <v>2063.2671712292117</v>
      </c>
      <c r="V608" s="5">
        <f t="shared" si="256"/>
        <v>0</v>
      </c>
      <c r="W608" s="5">
        <f t="shared" si="257"/>
        <v>7.8875991726043635</v>
      </c>
      <c r="X608" s="5">
        <f t="shared" si="258"/>
        <v>6.8752380042641841</v>
      </c>
      <c r="Y608" s="5">
        <f t="shared" si="259"/>
        <v>0</v>
      </c>
      <c r="Z608" s="5">
        <f t="shared" si="259"/>
        <v>-1.237840353773545</v>
      </c>
      <c r="AA608" s="5">
        <f t="shared" ref="AA608:AA671" si="267">T608+X608-32.174</f>
        <v>-14.829624896297624</v>
      </c>
      <c r="AB608">
        <f t="shared" si="260"/>
        <v>0</v>
      </c>
    </row>
    <row r="609" spans="1:28" x14ac:dyDescent="0.2">
      <c r="A609">
        <f t="shared" si="261"/>
        <v>5.7699999999999214</v>
      </c>
      <c r="B609" s="5">
        <f t="shared" si="243"/>
        <v>0</v>
      </c>
      <c r="C609" s="5">
        <f t="shared" si="244"/>
        <v>435.35570063134094</v>
      </c>
      <c r="D609" s="5">
        <f t="shared" si="245"/>
        <v>-15.429799635907653</v>
      </c>
      <c r="E609" s="2">
        <f t="shared" ref="E609:E672" si="268">SQRT(B609^2+C609^2)</f>
        <v>435.35570063134094</v>
      </c>
      <c r="F609" s="2">
        <f t="shared" ref="F609:F672" si="269">ATAN2(C609,B609)*180/PI()</f>
        <v>0</v>
      </c>
      <c r="G609" s="3">
        <f t="shared" si="246"/>
        <v>0</v>
      </c>
      <c r="H609" s="3">
        <f t="shared" si="247"/>
        <v>55.217391170208366</v>
      </c>
      <c r="I609" s="3">
        <f t="shared" si="248"/>
        <v>-63.510507785904878</v>
      </c>
      <c r="J609" s="2">
        <f t="shared" si="262"/>
        <v>84.157856952677264</v>
      </c>
      <c r="K609" s="2">
        <f t="shared" si="249"/>
        <v>84.157856952677264</v>
      </c>
      <c r="L609" s="2">
        <f t="shared" si="263"/>
        <v>57.367318986146735</v>
      </c>
      <c r="M609" s="5">
        <f t="shared" si="264"/>
        <v>0.36617389137448103</v>
      </c>
      <c r="N609" s="4">
        <f t="shared" si="265"/>
        <v>0.337153128957488</v>
      </c>
      <c r="O609" s="4">
        <f t="shared" si="266"/>
        <v>0.27571371294162106</v>
      </c>
      <c r="P609" s="4">
        <f t="shared" si="250"/>
        <v>0</v>
      </c>
      <c r="Q609" s="4">
        <f t="shared" si="251"/>
        <v>0</v>
      </c>
      <c r="R609" s="5">
        <f t="shared" si="252"/>
        <v>0</v>
      </c>
      <c r="S609" s="5">
        <f t="shared" si="253"/>
        <v>-9.134119359359504</v>
      </c>
      <c r="T609" s="5">
        <f t="shared" si="254"/>
        <v>10.505975497860472</v>
      </c>
      <c r="U609" s="6">
        <f t="shared" si="255"/>
        <v>2062.5795301186877</v>
      </c>
      <c r="V609" s="5">
        <f t="shared" si="256"/>
        <v>0</v>
      </c>
      <c r="W609" s="5">
        <f t="shared" si="257"/>
        <v>7.9105626611331825</v>
      </c>
      <c r="X609" s="5">
        <f t="shared" si="258"/>
        <v>6.8776120371875873</v>
      </c>
      <c r="Y609" s="5">
        <f t="shared" si="259"/>
        <v>0</v>
      </c>
      <c r="Z609" s="5">
        <f t="shared" si="259"/>
        <v>-1.2235566982263215</v>
      </c>
      <c r="AA609" s="5">
        <f t="shared" si="267"/>
        <v>-14.790412464951942</v>
      </c>
      <c r="AB609">
        <f t="shared" si="260"/>
        <v>0</v>
      </c>
    </row>
    <row r="610" spans="1:28" x14ac:dyDescent="0.2">
      <c r="A610">
        <f t="shared" si="261"/>
        <v>5.7799999999999212</v>
      </c>
      <c r="B610" s="5">
        <f t="shared" ref="B610:B673" si="270">B609+G609*dt+0.5*Y609*dt*dt</f>
        <v>0</v>
      </c>
      <c r="C610" s="5">
        <f t="shared" ref="C610:C673" si="271">C609+H609*dt+0.5*Z609*dt*dt</f>
        <v>435.90781336520809</v>
      </c>
      <c r="D610" s="5">
        <f t="shared" ref="D610:D673" si="272">D609+I609*dt+0.5*AA609*dt*dt</f>
        <v>-16.06564423438995</v>
      </c>
      <c r="E610" s="2">
        <f t="shared" si="268"/>
        <v>435.90781336520809</v>
      </c>
      <c r="F610" s="2">
        <f t="shared" si="269"/>
        <v>0</v>
      </c>
      <c r="G610" s="3">
        <f t="shared" ref="G610:G673" si="273">G609+Y609*dt</f>
        <v>0</v>
      </c>
      <c r="H610" s="3">
        <f t="shared" ref="H610:H673" si="274">H609+Z609*dt</f>
        <v>55.205155603226103</v>
      </c>
      <c r="I610" s="3">
        <f t="shared" ref="I610:I673" si="275">I609+AA609*dt</f>
        <v>-63.658411910554399</v>
      </c>
      <c r="J610" s="2">
        <f t="shared" si="262"/>
        <v>84.261513232022011</v>
      </c>
      <c r="K610" s="2">
        <f t="shared" ref="K610:K673" si="276">IF(D610&gt;=hwind,SQRT((G610-vxw)^2+(H610-vyw)^2+I610^2),J610)</f>
        <v>84.261513232022011</v>
      </c>
      <c r="L610" s="2">
        <f t="shared" si="263"/>
        <v>57.437977663273351</v>
      </c>
      <c r="M610" s="5">
        <f t="shared" si="264"/>
        <v>0.36615249407241474</v>
      </c>
      <c r="N610" s="4">
        <f t="shared" si="265"/>
        <v>0.33662815544720176</v>
      </c>
      <c r="O610" s="4">
        <f t="shared" si="266"/>
        <v>0.27553080236715832</v>
      </c>
      <c r="P610" s="4">
        <f t="shared" ref="P610:P673" si="277">IF(D610&gt;=hwind,vxw,0)</f>
        <v>0</v>
      </c>
      <c r="Q610" s="4">
        <f t="shared" ref="Q610:Q673" si="278">IF(D610&gt;=hwind,vyw,0)</f>
        <v>0</v>
      </c>
      <c r="R610" s="5">
        <f t="shared" ref="R610:R673" si="279">-const*$M610*$K610*(G610-P610)</f>
        <v>0</v>
      </c>
      <c r="S610" s="5">
        <f t="shared" ref="S610:S673" si="280">-const*$M610*$K610*(H610-Q610)</f>
        <v>-9.1428089477819743</v>
      </c>
      <c r="T610" s="5">
        <f t="shared" ref="T610:T673" si="281">-const*$M610*$K610*I610</f>
        <v>10.542796078694419</v>
      </c>
      <c r="U610" s="6">
        <f t="shared" ref="U610:U673" si="282">omega*EXP(-A610/tau)*30/PI()</f>
        <v>2061.8921181836686</v>
      </c>
      <c r="V610" s="5">
        <f t="shared" ref="V610:V673" si="283">const*($O610/omega)*K610*(wy*I610-wz*(H610-Q610))</f>
        <v>0</v>
      </c>
      <c r="W610" s="5">
        <f t="shared" ref="W610:W673" si="284">const*($O610/omega)*K610*(wz*(G610-P610)-wx*I610)</f>
        <v>7.9334842989803667</v>
      </c>
      <c r="X610" s="5">
        <f t="shared" ref="X610:X673" si="285">const*($O610/omega)*K610*(wx*(H610-Q610)-wy*(G610-P610))</f>
        <v>6.8799899660762369</v>
      </c>
      <c r="Y610" s="5">
        <f t="shared" si="259"/>
        <v>0</v>
      </c>
      <c r="Z610" s="5">
        <f t="shared" si="259"/>
        <v>-1.2093246488016076</v>
      </c>
      <c r="AA610" s="5">
        <f t="shared" si="267"/>
        <v>-14.751213955229343</v>
      </c>
      <c r="AB610">
        <f t="shared" si="260"/>
        <v>0</v>
      </c>
    </row>
    <row r="611" spans="1:28" x14ac:dyDescent="0.2">
      <c r="A611">
        <f t="shared" si="261"/>
        <v>5.789999999999921</v>
      </c>
      <c r="B611" s="5">
        <f t="shared" si="270"/>
        <v>0</v>
      </c>
      <c r="C611" s="5">
        <f t="shared" si="271"/>
        <v>436.45980445500794</v>
      </c>
      <c r="D611" s="5">
        <f t="shared" si="272"/>
        <v>-16.702965914193253</v>
      </c>
      <c r="E611" s="2">
        <f t="shared" si="268"/>
        <v>436.45980445500794</v>
      </c>
      <c r="F611" s="2">
        <f t="shared" si="269"/>
        <v>0</v>
      </c>
      <c r="G611" s="3">
        <f t="shared" si="273"/>
        <v>0</v>
      </c>
      <c r="H611" s="3">
        <f t="shared" si="274"/>
        <v>55.193062356738089</v>
      </c>
      <c r="I611" s="3">
        <f t="shared" si="275"/>
        <v>-63.80592405010669</v>
      </c>
      <c r="J611" s="2">
        <f t="shared" si="262"/>
        <v>84.365099870756765</v>
      </c>
      <c r="K611" s="2">
        <f t="shared" si="276"/>
        <v>84.365099870756765</v>
      </c>
      <c r="L611" s="2">
        <f t="shared" si="263"/>
        <v>57.508588868954845</v>
      </c>
      <c r="M611" s="5">
        <f t="shared" si="264"/>
        <v>0.36613107898472941</v>
      </c>
      <c r="N611" s="4">
        <f t="shared" si="265"/>
        <v>0.33610465790955996</v>
      </c>
      <c r="O611" s="4">
        <f t="shared" si="266"/>
        <v>0.27534807970429021</v>
      </c>
      <c r="P611" s="4">
        <f t="shared" si="277"/>
        <v>0</v>
      </c>
      <c r="Q611" s="4">
        <f t="shared" si="278"/>
        <v>0</v>
      </c>
      <c r="R611" s="5">
        <f t="shared" si="279"/>
        <v>0</v>
      </c>
      <c r="S611" s="5">
        <f t="shared" si="280"/>
        <v>-9.1515080720901736</v>
      </c>
      <c r="T611" s="5">
        <f t="shared" si="281"/>
        <v>10.579598305627222</v>
      </c>
      <c r="U611" s="6">
        <f t="shared" si="282"/>
        <v>2061.204935347776</v>
      </c>
      <c r="V611" s="5">
        <f t="shared" si="283"/>
        <v>0</v>
      </c>
      <c r="W611" s="5">
        <f t="shared" si="284"/>
        <v>7.9563638398987591</v>
      </c>
      <c r="X611" s="5">
        <f t="shared" si="285"/>
        <v>6.8823716933176211</v>
      </c>
      <c r="Y611" s="5">
        <f t="shared" si="259"/>
        <v>0</v>
      </c>
      <c r="Z611" s="5">
        <f t="shared" si="259"/>
        <v>-1.1951442321914145</v>
      </c>
      <c r="AA611" s="5">
        <f t="shared" si="267"/>
        <v>-14.712030001055155</v>
      </c>
      <c r="AB611">
        <f t="shared" si="260"/>
        <v>0</v>
      </c>
    </row>
    <row r="612" spans="1:28" x14ac:dyDescent="0.2">
      <c r="A612">
        <f t="shared" si="261"/>
        <v>5.7999999999999208</v>
      </c>
      <c r="B612" s="5">
        <f t="shared" si="270"/>
        <v>0</v>
      </c>
      <c r="C612" s="5">
        <f t="shared" si="271"/>
        <v>437.01167532136373</v>
      </c>
      <c r="D612" s="5">
        <f t="shared" si="272"/>
        <v>-17.341760756194375</v>
      </c>
      <c r="E612" s="2">
        <f t="shared" si="268"/>
        <v>437.01167532136373</v>
      </c>
      <c r="F612" s="2">
        <f t="shared" si="269"/>
        <v>0</v>
      </c>
      <c r="G612" s="3">
        <f t="shared" si="273"/>
        <v>0</v>
      </c>
      <c r="H612" s="3">
        <f t="shared" si="274"/>
        <v>55.181110914416173</v>
      </c>
      <c r="I612" s="3">
        <f t="shared" si="275"/>
        <v>-63.953044350117239</v>
      </c>
      <c r="J612" s="2">
        <f t="shared" si="262"/>
        <v>84.468614783226812</v>
      </c>
      <c r="K612" s="2">
        <f t="shared" si="276"/>
        <v>84.468614783226812</v>
      </c>
      <c r="L612" s="2">
        <f t="shared" si="263"/>
        <v>57.57915118147703</v>
      </c>
      <c r="M612" s="5">
        <f t="shared" si="264"/>
        <v>0.36610964634401838</v>
      </c>
      <c r="N612" s="4">
        <f t="shared" si="265"/>
        <v>0.33558263910083275</v>
      </c>
      <c r="O612" s="4">
        <f t="shared" si="266"/>
        <v>0.27516554780362784</v>
      </c>
      <c r="P612" s="4">
        <f t="shared" si="277"/>
        <v>0</v>
      </c>
      <c r="Q612" s="4">
        <f t="shared" si="278"/>
        <v>0</v>
      </c>
      <c r="R612" s="5">
        <f t="shared" si="279"/>
        <v>0</v>
      </c>
      <c r="S612" s="5">
        <f t="shared" si="280"/>
        <v>-9.1602165148102692</v>
      </c>
      <c r="T612" s="5">
        <f t="shared" si="281"/>
        <v>10.616381644380594</v>
      </c>
      <c r="U612" s="6">
        <f t="shared" si="282"/>
        <v>2060.517981534656</v>
      </c>
      <c r="V612" s="5">
        <f t="shared" si="283"/>
        <v>0</v>
      </c>
      <c r="W612" s="5">
        <f t="shared" si="284"/>
        <v>7.9792010400167754</v>
      </c>
      <c r="X612" s="5">
        <f t="shared" si="285"/>
        <v>6.8847571225400683</v>
      </c>
      <c r="Y612" s="5">
        <f t="shared" si="259"/>
        <v>0</v>
      </c>
      <c r="Z612" s="5">
        <f t="shared" si="259"/>
        <v>-1.1810154747934938</v>
      </c>
      <c r="AA612" s="5">
        <f t="shared" si="267"/>
        <v>-14.672861233079338</v>
      </c>
      <c r="AB612">
        <f t="shared" si="260"/>
        <v>0</v>
      </c>
    </row>
    <row r="613" spans="1:28" x14ac:dyDescent="0.2">
      <c r="A613">
        <f t="shared" si="261"/>
        <v>5.8099999999999206</v>
      </c>
      <c r="B613" s="5">
        <f t="shared" si="270"/>
        <v>0</v>
      </c>
      <c r="C613" s="5">
        <f t="shared" si="271"/>
        <v>437.56342737973415</v>
      </c>
      <c r="D613" s="5">
        <f t="shared" si="272"/>
        <v>-17.982024842757202</v>
      </c>
      <c r="E613" s="2">
        <f t="shared" si="268"/>
        <v>437.56342737973415</v>
      </c>
      <c r="F613" s="2">
        <f t="shared" si="269"/>
        <v>0</v>
      </c>
      <c r="G613" s="3">
        <f t="shared" si="273"/>
        <v>0</v>
      </c>
      <c r="H613" s="3">
        <f t="shared" si="274"/>
        <v>55.169300759668239</v>
      </c>
      <c r="I613" s="3">
        <f t="shared" si="275"/>
        <v>-64.099772962448029</v>
      </c>
      <c r="J613" s="2">
        <f t="shared" si="262"/>
        <v>84.572055905884852</v>
      </c>
      <c r="K613" s="2">
        <f t="shared" si="276"/>
        <v>84.572055905884852</v>
      </c>
      <c r="L613" s="2">
        <f t="shared" si="263"/>
        <v>57.649663194195533</v>
      </c>
      <c r="M613" s="5">
        <f t="shared" si="264"/>
        <v>0.36608819638194379</v>
      </c>
      <c r="N613" s="4">
        <f t="shared" si="265"/>
        <v>0.33506210162738198</v>
      </c>
      <c r="O613" s="4">
        <f t="shared" si="266"/>
        <v>0.27498320947396304</v>
      </c>
      <c r="P613" s="4">
        <f t="shared" si="277"/>
        <v>0</v>
      </c>
      <c r="Q613" s="4">
        <f t="shared" si="278"/>
        <v>0</v>
      </c>
      <c r="R613" s="5">
        <f t="shared" si="279"/>
        <v>0</v>
      </c>
      <c r="S613" s="5">
        <f t="shared" si="280"/>
        <v>-9.1689340605267944</v>
      </c>
      <c r="T613" s="5">
        <f t="shared" si="281"/>
        <v>10.653145562741742</v>
      </c>
      <c r="U613" s="6">
        <f t="shared" si="282"/>
        <v>2059.8312566679811</v>
      </c>
      <c r="V613" s="5">
        <f t="shared" si="283"/>
        <v>0</v>
      </c>
      <c r="W613" s="5">
        <f t="shared" si="284"/>
        <v>8.0019956578433877</v>
      </c>
      <c r="X613" s="5">
        <f t="shared" si="285"/>
        <v>6.8871461585947742</v>
      </c>
      <c r="Y613" s="5">
        <f t="shared" si="259"/>
        <v>0</v>
      </c>
      <c r="Z613" s="5">
        <f t="shared" si="259"/>
        <v>-1.1669384026834067</v>
      </c>
      <c r="AA613" s="5">
        <f t="shared" si="267"/>
        <v>-14.633708278663484</v>
      </c>
      <c r="AB613">
        <f t="shared" si="260"/>
        <v>0</v>
      </c>
    </row>
    <row r="614" spans="1:28" x14ac:dyDescent="0.2">
      <c r="A614">
        <f t="shared" si="261"/>
        <v>5.8199999999999203</v>
      </c>
      <c r="B614" s="5">
        <f t="shared" si="270"/>
        <v>0</v>
      </c>
      <c r="C614" s="5">
        <f t="shared" si="271"/>
        <v>438.11506204041069</v>
      </c>
      <c r="D614" s="5">
        <f t="shared" si="272"/>
        <v>-18.623754257795614</v>
      </c>
      <c r="E614" s="2">
        <f t="shared" si="268"/>
        <v>438.11506204041069</v>
      </c>
      <c r="F614" s="2">
        <f t="shared" si="269"/>
        <v>0</v>
      </c>
      <c r="G614" s="3">
        <f t="shared" si="273"/>
        <v>0</v>
      </c>
      <c r="H614" s="3">
        <f t="shared" si="274"/>
        <v>55.157631375641408</v>
      </c>
      <c r="I614" s="3">
        <f t="shared" si="275"/>
        <v>-64.246110045234659</v>
      </c>
      <c r="J614" s="2">
        <f t="shared" si="262"/>
        <v>84.675421197154634</v>
      </c>
      <c r="K614" s="2">
        <f t="shared" si="276"/>
        <v>84.675421197154634</v>
      </c>
      <c r="L614" s="2">
        <f t="shared" si="263"/>
        <v>57.720123515442829</v>
      </c>
      <c r="M614" s="5">
        <f t="shared" si="264"/>
        <v>0.36606672932923212</v>
      </c>
      <c r="N614" s="4">
        <f t="shared" si="265"/>
        <v>0.33454304794815976</v>
      </c>
      <c r="O614" s="4">
        <f t="shared" si="266"/>
        <v>0.27480106748264543</v>
      </c>
      <c r="P614" s="4">
        <f t="shared" si="277"/>
        <v>0</v>
      </c>
      <c r="Q614" s="4">
        <f t="shared" si="278"/>
        <v>0</v>
      </c>
      <c r="R614" s="5">
        <f t="shared" si="279"/>
        <v>0</v>
      </c>
      <c r="S614" s="5">
        <f t="shared" si="280"/>
        <v>-9.1776604958598735</v>
      </c>
      <c r="T614" s="5">
        <f t="shared" si="281"/>
        <v>10.689889530593712</v>
      </c>
      <c r="U614" s="6">
        <f t="shared" si="282"/>
        <v>2059.1447606714473</v>
      </c>
      <c r="V614" s="5">
        <f t="shared" si="283"/>
        <v>0</v>
      </c>
      <c r="W614" s="5">
        <f t="shared" si="284"/>
        <v>8.0247474542727524</v>
      </c>
      <c r="X614" s="5">
        <f t="shared" si="285"/>
        <v>6.8895387075380494</v>
      </c>
      <c r="Y614" s="5">
        <f t="shared" si="259"/>
        <v>0</v>
      </c>
      <c r="Z614" s="5">
        <f t="shared" si="259"/>
        <v>-1.1529130415871212</v>
      </c>
      <c r="AA614" s="5">
        <f t="shared" si="267"/>
        <v>-14.594571761868238</v>
      </c>
      <c r="AB614">
        <f t="shared" si="260"/>
        <v>0</v>
      </c>
    </row>
    <row r="615" spans="1:28" x14ac:dyDescent="0.2">
      <c r="A615">
        <f t="shared" si="261"/>
        <v>5.8299999999999201</v>
      </c>
      <c r="B615" s="5">
        <f t="shared" si="270"/>
        <v>0</v>
      </c>
      <c r="C615" s="5">
        <f t="shared" si="271"/>
        <v>438.66658070851503</v>
      </c>
      <c r="D615" s="5">
        <f t="shared" si="272"/>
        <v>-19.266945086836056</v>
      </c>
      <c r="E615" s="2">
        <f t="shared" si="268"/>
        <v>438.66658070851503</v>
      </c>
      <c r="F615" s="2">
        <f t="shared" si="269"/>
        <v>0</v>
      </c>
      <c r="G615" s="3">
        <f t="shared" si="273"/>
        <v>0</v>
      </c>
      <c r="H615" s="3">
        <f t="shared" si="274"/>
        <v>55.146102245225535</v>
      </c>
      <c r="I615" s="3">
        <f t="shared" si="275"/>
        <v>-64.392055762853346</v>
      </c>
      <c r="J615" s="2">
        <f t="shared" si="262"/>
        <v>84.778708637294571</v>
      </c>
      <c r="K615" s="2">
        <f t="shared" si="276"/>
        <v>84.778708637294571</v>
      </c>
      <c r="L615" s="2">
        <f t="shared" si="263"/>
        <v>57.790530768435289</v>
      </c>
      <c r="M615" s="5">
        <f t="shared" si="264"/>
        <v>0.36604524541567024</v>
      </c>
      <c r="N615" s="4">
        <f t="shared" si="265"/>
        <v>0.33402548037717761</v>
      </c>
      <c r="O615" s="4">
        <f t="shared" si="266"/>
        <v>0.27461912455595794</v>
      </c>
      <c r="P615" s="4">
        <f t="shared" si="277"/>
        <v>0</v>
      </c>
      <c r="Q615" s="4">
        <f t="shared" si="278"/>
        <v>0</v>
      </c>
      <c r="R615" s="5">
        <f t="shared" si="279"/>
        <v>0</v>
      </c>
      <c r="S615" s="5">
        <f t="shared" si="280"/>
        <v>-9.1863956094426964</v>
      </c>
      <c r="T615" s="5">
        <f t="shared" si="281"/>
        <v>10.726613019945196</v>
      </c>
      <c r="U615" s="6">
        <f t="shared" si="282"/>
        <v>2058.4584934687787</v>
      </c>
      <c r="V615" s="5">
        <f t="shared" si="283"/>
        <v>0</v>
      </c>
      <c r="W615" s="5">
        <f t="shared" si="284"/>
        <v>8.0474561925884398</v>
      </c>
      <c r="X615" s="5">
        <f t="shared" si="285"/>
        <v>6.8919346766137535</v>
      </c>
      <c r="Y615" s="5">
        <f t="shared" si="259"/>
        <v>0</v>
      </c>
      <c r="Z615" s="5">
        <f t="shared" si="259"/>
        <v>-1.1389394168542566</v>
      </c>
      <c r="AA615" s="5">
        <f t="shared" si="267"/>
        <v>-14.555452303441051</v>
      </c>
      <c r="AB615">
        <f t="shared" si="260"/>
        <v>0</v>
      </c>
    </row>
    <row r="616" spans="1:28" x14ac:dyDescent="0.2">
      <c r="A616">
        <f t="shared" si="261"/>
        <v>5.8399999999999199</v>
      </c>
      <c r="B616" s="5">
        <f t="shared" si="270"/>
        <v>0</v>
      </c>
      <c r="C616" s="5">
        <f t="shared" si="271"/>
        <v>439.21798478399643</v>
      </c>
      <c r="D616" s="5">
        <f t="shared" si="272"/>
        <v>-19.911593417079761</v>
      </c>
      <c r="E616" s="2">
        <f t="shared" si="268"/>
        <v>439.21798478399643</v>
      </c>
      <c r="F616" s="2">
        <f t="shared" si="269"/>
        <v>0</v>
      </c>
      <c r="G616" s="3">
        <f t="shared" si="273"/>
        <v>0</v>
      </c>
      <c r="H616" s="3">
        <f t="shared" si="274"/>
        <v>55.134712851056989</v>
      </c>
      <c r="I616" s="3">
        <f t="shared" si="275"/>
        <v>-64.537610285887752</v>
      </c>
      <c r="J616" s="2">
        <f t="shared" si="262"/>
        <v>84.881916228261673</v>
      </c>
      <c r="K616" s="2">
        <f t="shared" si="276"/>
        <v>84.881916228261673</v>
      </c>
      <c r="L616" s="2">
        <f t="shared" si="263"/>
        <v>57.860883591180418</v>
      </c>
      <c r="M616" s="5">
        <f t="shared" si="264"/>
        <v>0.36602374487010181</v>
      </c>
      <c r="N616" s="4">
        <f t="shared" si="265"/>
        <v>0.33350940108594612</v>
      </c>
      <c r="O616" s="4">
        <f t="shared" si="266"/>
        <v>0.27443738337949053</v>
      </c>
      <c r="P616" s="4">
        <f t="shared" si="277"/>
        <v>0</v>
      </c>
      <c r="Q616" s="4">
        <f t="shared" si="278"/>
        <v>0</v>
      </c>
      <c r="R616" s="5">
        <f t="shared" si="279"/>
        <v>0</v>
      </c>
      <c r="S616" s="5">
        <f t="shared" si="280"/>
        <v>-9.1951391918992122</v>
      </c>
      <c r="T616" s="5">
        <f t="shared" si="281"/>
        <v>10.763315504959731</v>
      </c>
      <c r="U616" s="6">
        <f t="shared" si="282"/>
        <v>2057.7724549837221</v>
      </c>
      <c r="V616" s="5">
        <f t="shared" si="283"/>
        <v>0</v>
      </c>
      <c r="W616" s="5">
        <f t="shared" si="284"/>
        <v>8.0701216384673149</v>
      </c>
      <c r="X616" s="5">
        <f t="shared" si="285"/>
        <v>6.8943339742359733</v>
      </c>
      <c r="Y616" s="5">
        <f t="shared" si="259"/>
        <v>0</v>
      </c>
      <c r="Z616" s="5">
        <f t="shared" si="259"/>
        <v>-1.1250175534318974</v>
      </c>
      <c r="AA616" s="5">
        <f t="shared" si="267"/>
        <v>-14.516350520804295</v>
      </c>
      <c r="AB616">
        <f t="shared" si="260"/>
        <v>0</v>
      </c>
    </row>
    <row r="617" spans="1:28" x14ac:dyDescent="0.2">
      <c r="A617">
        <f t="shared" si="261"/>
        <v>5.8499999999999197</v>
      </c>
      <c r="B617" s="5">
        <f t="shared" si="270"/>
        <v>0</v>
      </c>
      <c r="C617" s="5">
        <f t="shared" si="271"/>
        <v>439.76927566162931</v>
      </c>
      <c r="D617" s="5">
        <f t="shared" si="272"/>
        <v>-20.557695337464676</v>
      </c>
      <c r="E617" s="2">
        <f t="shared" si="268"/>
        <v>439.76927566162931</v>
      </c>
      <c r="F617" s="2">
        <f t="shared" si="269"/>
        <v>0</v>
      </c>
      <c r="G617" s="3">
        <f t="shared" si="273"/>
        <v>0</v>
      </c>
      <c r="H617" s="3">
        <f t="shared" si="274"/>
        <v>55.123462675522667</v>
      </c>
      <c r="I617" s="3">
        <f t="shared" si="275"/>
        <v>-64.682773791095798</v>
      </c>
      <c r="J617" s="2">
        <f t="shared" si="262"/>
        <v>84.985041993575607</v>
      </c>
      <c r="K617" s="2">
        <f t="shared" si="276"/>
        <v>84.985041993575607</v>
      </c>
      <c r="L617" s="2">
        <f t="shared" si="263"/>
        <v>57.931180636384184</v>
      </c>
      <c r="M617" s="5">
        <f t="shared" si="264"/>
        <v>0.36600222792042314</v>
      </c>
      <c r="N617" s="4">
        <f t="shared" si="265"/>
        <v>0.3329948121058845</v>
      </c>
      <c r="O617" s="4">
        <f t="shared" si="266"/>
        <v>0.27425584659851177</v>
      </c>
      <c r="P617" s="4">
        <f t="shared" si="277"/>
        <v>0</v>
      </c>
      <c r="Q617" s="4">
        <f t="shared" si="278"/>
        <v>0</v>
      </c>
      <c r="R617" s="5">
        <f t="shared" si="279"/>
        <v>0</v>
      </c>
      <c r="S617" s="5">
        <f t="shared" si="280"/>
        <v>-9.2038910358220498</v>
      </c>
      <c r="T617" s="5">
        <f t="shared" si="281"/>
        <v>10.799996461984366</v>
      </c>
      <c r="U617" s="6">
        <f t="shared" si="282"/>
        <v>2057.0866451400516</v>
      </c>
      <c r="V617" s="5">
        <f t="shared" si="283"/>
        <v>0</v>
      </c>
      <c r="W617" s="5">
        <f t="shared" si="284"/>
        <v>8.0927435599830524</v>
      </c>
      <c r="X617" s="5">
        <f t="shared" si="285"/>
        <v>6.8967365099718743</v>
      </c>
      <c r="Y617" s="5">
        <f t="shared" si="259"/>
        <v>0</v>
      </c>
      <c r="Z617" s="5">
        <f t="shared" si="259"/>
        <v>-1.1111474758389974</v>
      </c>
      <c r="AA617" s="5">
        <f t="shared" si="267"/>
        <v>-14.477267028043759</v>
      </c>
      <c r="AB617">
        <f t="shared" si="260"/>
        <v>0</v>
      </c>
    </row>
    <row r="618" spans="1:28" x14ac:dyDescent="0.2">
      <c r="A618">
        <f t="shared" si="261"/>
        <v>5.8599999999999195</v>
      </c>
      <c r="B618" s="5">
        <f t="shared" si="270"/>
        <v>0</v>
      </c>
      <c r="C618" s="5">
        <f t="shared" si="271"/>
        <v>440.32045473101073</v>
      </c>
      <c r="D618" s="5">
        <f t="shared" si="272"/>
        <v>-21.205246938727036</v>
      </c>
      <c r="E618" s="2">
        <f t="shared" si="268"/>
        <v>440.32045473101073</v>
      </c>
      <c r="F618" s="2">
        <f t="shared" si="269"/>
        <v>0</v>
      </c>
      <c r="G618" s="3">
        <f t="shared" si="273"/>
        <v>0</v>
      </c>
      <c r="H618" s="3">
        <f t="shared" si="274"/>
        <v>55.11235120076428</v>
      </c>
      <c r="I618" s="3">
        <f t="shared" si="275"/>
        <v>-64.82754646137623</v>
      </c>
      <c r="J618" s="2">
        <f t="shared" si="262"/>
        <v>85.088083978182738</v>
      </c>
      <c r="K618" s="2">
        <f t="shared" si="276"/>
        <v>85.088083978182738</v>
      </c>
      <c r="L618" s="2">
        <f t="shared" si="263"/>
        <v>58.001420571358373</v>
      </c>
      <c r="M618" s="5">
        <f t="shared" si="264"/>
        <v>0.36598069479357992</v>
      </c>
      <c r="N618" s="4">
        <f t="shared" si="265"/>
        <v>0.33248171533070253</v>
      </c>
      <c r="O618" s="4">
        <f t="shared" si="266"/>
        <v>0.2740745168183395</v>
      </c>
      <c r="P618" s="4">
        <f t="shared" si="277"/>
        <v>0</v>
      </c>
      <c r="Q618" s="4">
        <f t="shared" si="278"/>
        <v>0</v>
      </c>
      <c r="R618" s="5">
        <f t="shared" si="279"/>
        <v>0</v>
      </c>
      <c r="S618" s="5">
        <f t="shared" si="280"/>
        <v>-9.2126509357506325</v>
      </c>
      <c r="T618" s="5">
        <f t="shared" si="281"/>
        <v>10.83665536957772</v>
      </c>
      <c r="U618" s="6">
        <f t="shared" si="282"/>
        <v>2056.4010638615659</v>
      </c>
      <c r="V618" s="5">
        <f t="shared" si="283"/>
        <v>0</v>
      </c>
      <c r="W618" s="5">
        <f t="shared" si="284"/>
        <v>8.1153217276092739</v>
      </c>
      <c r="X618" s="5">
        <f t="shared" si="285"/>
        <v>6.8991421945247655</v>
      </c>
      <c r="Y618" s="5">
        <f t="shared" si="259"/>
        <v>0</v>
      </c>
      <c r="Z618" s="5">
        <f t="shared" si="259"/>
        <v>-1.0973292081413586</v>
      </c>
      <c r="AA618" s="5">
        <f t="shared" si="267"/>
        <v>-14.438202435897516</v>
      </c>
      <c r="AB618">
        <f t="shared" si="260"/>
        <v>0</v>
      </c>
    </row>
    <row r="619" spans="1:28" x14ac:dyDescent="0.2">
      <c r="A619">
        <f t="shared" si="261"/>
        <v>5.8699999999999193</v>
      </c>
      <c r="B619" s="5">
        <f t="shared" si="270"/>
        <v>0</v>
      </c>
      <c r="C619" s="5">
        <f t="shared" si="271"/>
        <v>440.87152337655795</v>
      </c>
      <c r="D619" s="5">
        <f t="shared" si="272"/>
        <v>-21.854244313462591</v>
      </c>
      <c r="E619" s="2">
        <f t="shared" si="268"/>
        <v>440.87152337655795</v>
      </c>
      <c r="F619" s="2">
        <f t="shared" si="269"/>
        <v>0</v>
      </c>
      <c r="G619" s="3">
        <f t="shared" si="273"/>
        <v>0</v>
      </c>
      <c r="H619" s="3">
        <f t="shared" si="274"/>
        <v>55.101377908682863</v>
      </c>
      <c r="I619" s="3">
        <f t="shared" si="275"/>
        <v>-64.971928485735205</v>
      </c>
      <c r="J619" s="2">
        <f t="shared" si="262"/>
        <v>85.191040248320562</v>
      </c>
      <c r="K619" s="2">
        <f t="shared" si="276"/>
        <v>85.191040248320562</v>
      </c>
      <c r="L619" s="2">
        <f t="shared" si="263"/>
        <v>58.071602077928127</v>
      </c>
      <c r="M619" s="5">
        <f t="shared" si="264"/>
        <v>0.36595914571556376</v>
      </c>
      <c r="N619" s="4">
        <f t="shared" si="265"/>
        <v>0.33197011251875236</v>
      </c>
      <c r="O619" s="4">
        <f t="shared" si="266"/>
        <v>0.27389339660470935</v>
      </c>
      <c r="P619" s="4">
        <f t="shared" si="277"/>
        <v>0</v>
      </c>
      <c r="Q619" s="4">
        <f t="shared" si="278"/>
        <v>0</v>
      </c>
      <c r="R619" s="5">
        <f t="shared" si="279"/>
        <v>0</v>
      </c>
      <c r="S619" s="5">
        <f t="shared" si="280"/>
        <v>-9.2214186881495355</v>
      </c>
      <c r="T619" s="5">
        <f t="shared" si="281"/>
        <v>10.87329170853752</v>
      </c>
      <c r="U619" s="6">
        <f t="shared" si="282"/>
        <v>2055.7157110720896</v>
      </c>
      <c r="V619" s="5">
        <f t="shared" si="283"/>
        <v>0</v>
      </c>
      <c r="W619" s="5">
        <f t="shared" si="284"/>
        <v>8.1378559142223654</v>
      </c>
      <c r="X619" s="5">
        <f t="shared" si="285"/>
        <v>6.9015509397173833</v>
      </c>
      <c r="Y619" s="5">
        <f t="shared" si="259"/>
        <v>0</v>
      </c>
      <c r="Z619" s="5">
        <f t="shared" si="259"/>
        <v>-1.08356277392717</v>
      </c>
      <c r="AA619" s="5">
        <f t="shared" si="267"/>
        <v>-14.399157351745096</v>
      </c>
      <c r="AB619">
        <f t="shared" si="260"/>
        <v>0</v>
      </c>
    </row>
    <row r="620" spans="1:28" x14ac:dyDescent="0.2">
      <c r="A620">
        <f t="shared" si="261"/>
        <v>5.8799999999999191</v>
      </c>
      <c r="B620" s="5">
        <f t="shared" si="270"/>
        <v>0</v>
      </c>
      <c r="C620" s="5">
        <f t="shared" si="271"/>
        <v>441.42248297750609</v>
      </c>
      <c r="D620" s="5">
        <f t="shared" si="272"/>
        <v>-22.50468355618753</v>
      </c>
      <c r="E620" s="2">
        <f t="shared" si="268"/>
        <v>441.42248297750609</v>
      </c>
      <c r="F620" s="2">
        <f t="shared" si="269"/>
        <v>0</v>
      </c>
      <c r="G620" s="3">
        <f t="shared" si="273"/>
        <v>0</v>
      </c>
      <c r="H620" s="3">
        <f t="shared" si="274"/>
        <v>55.090542280943595</v>
      </c>
      <c r="I620" s="3">
        <f t="shared" si="275"/>
        <v>-65.115920059252659</v>
      </c>
      <c r="J620" s="2">
        <f t="shared" si="262"/>
        <v>85.293908891382259</v>
      </c>
      <c r="K620" s="2">
        <f t="shared" si="276"/>
        <v>85.293908891382259</v>
      </c>
      <c r="L620" s="2">
        <f t="shared" si="263"/>
        <v>58.141723852339645</v>
      </c>
      <c r="M620" s="5">
        <f t="shared" si="264"/>
        <v>0.36593758091140838</v>
      </c>
      <c r="N620" s="4">
        <f t="shared" si="265"/>
        <v>0.33146000529535136</v>
      </c>
      <c r="O620" s="4">
        <f t="shared" si="266"/>
        <v>0.27371248848414104</v>
      </c>
      <c r="P620" s="4">
        <f t="shared" si="277"/>
        <v>0</v>
      </c>
      <c r="Q620" s="4">
        <f t="shared" si="278"/>
        <v>0</v>
      </c>
      <c r="R620" s="5">
        <f t="shared" si="279"/>
        <v>0</v>
      </c>
      <c r="S620" s="5">
        <f t="shared" si="280"/>
        <v>-9.2301940913870606</v>
      </c>
      <c r="T620" s="5">
        <f t="shared" si="281"/>
        <v>10.90990496192755</v>
      </c>
      <c r="U620" s="6">
        <f t="shared" si="282"/>
        <v>2055.0305866954718</v>
      </c>
      <c r="V620" s="5">
        <f t="shared" si="283"/>
        <v>0</v>
      </c>
      <c r="W620" s="5">
        <f t="shared" si="284"/>
        <v>8.1603458951039141</v>
      </c>
      <c r="X620" s="5">
        <f t="shared" si="285"/>
        <v>6.9039626584753551</v>
      </c>
      <c r="Y620" s="5">
        <f t="shared" si="259"/>
        <v>0</v>
      </c>
      <c r="Z620" s="5">
        <f t="shared" si="259"/>
        <v>-1.0698481962831465</v>
      </c>
      <c r="AA620" s="5">
        <f t="shared" si="267"/>
        <v>-14.360132379597093</v>
      </c>
      <c r="AB620">
        <f t="shared" si="260"/>
        <v>0</v>
      </c>
    </row>
    <row r="621" spans="1:28" x14ac:dyDescent="0.2">
      <c r="A621">
        <f t="shared" si="261"/>
        <v>5.8899999999999189</v>
      </c>
      <c r="B621" s="5">
        <f t="shared" si="270"/>
        <v>0</v>
      </c>
      <c r="C621" s="5">
        <f t="shared" si="271"/>
        <v>441.97333490790572</v>
      </c>
      <c r="D621" s="5">
        <f t="shared" si="272"/>
        <v>-23.156560763399035</v>
      </c>
      <c r="E621" s="2">
        <f t="shared" si="268"/>
        <v>441.97333490790572</v>
      </c>
      <c r="F621" s="2">
        <f t="shared" si="269"/>
        <v>0</v>
      </c>
      <c r="G621" s="3">
        <f t="shared" si="273"/>
        <v>0</v>
      </c>
      <c r="H621" s="3">
        <f t="shared" si="274"/>
        <v>55.079843798980761</v>
      </c>
      <c r="I621" s="3">
        <f t="shared" si="275"/>
        <v>-65.259521383048636</v>
      </c>
      <c r="J621" s="2">
        <f t="shared" si="262"/>
        <v>85.396688015781393</v>
      </c>
      <c r="K621" s="2">
        <f t="shared" si="276"/>
        <v>85.396688015781393</v>
      </c>
      <c r="L621" s="2">
        <f t="shared" si="263"/>
        <v>58.211784605167956</v>
      </c>
      <c r="M621" s="5">
        <f t="shared" si="264"/>
        <v>0.36591600060518703</v>
      </c>
      <c r="N621" s="4">
        <f t="shared" si="265"/>
        <v>0.33095139515507754</v>
      </c>
      <c r="O621" s="4">
        <f t="shared" si="266"/>
        <v>0.2735317949443038</v>
      </c>
      <c r="P621" s="4">
        <f t="shared" si="277"/>
        <v>0</v>
      </c>
      <c r="Q621" s="4">
        <f t="shared" si="278"/>
        <v>0</v>
      </c>
      <c r="R621" s="5">
        <f t="shared" si="279"/>
        <v>0</v>
      </c>
      <c r="S621" s="5">
        <f t="shared" si="280"/>
        <v>-9.2389769457140094</v>
      </c>
      <c r="T621" s="5">
        <f t="shared" si="281"/>
        <v>10.946494615104081</v>
      </c>
      <c r="U621" s="6">
        <f t="shared" si="282"/>
        <v>2054.3456906555884</v>
      </c>
      <c r="V621" s="5">
        <f t="shared" si="283"/>
        <v>0</v>
      </c>
      <c r="W621" s="5">
        <f t="shared" si="284"/>
        <v>8.182791447942849</v>
      </c>
      <c r="X621" s="5">
        <f t="shared" si="285"/>
        <v>6.9063772648108985</v>
      </c>
      <c r="Y621" s="5">
        <f t="shared" si="259"/>
        <v>0</v>
      </c>
      <c r="Z621" s="5">
        <f t="shared" si="259"/>
        <v>-1.0561854977711604</v>
      </c>
      <c r="AA621" s="5">
        <f t="shared" si="267"/>
        <v>-14.321128120085021</v>
      </c>
      <c r="AB621">
        <f t="shared" si="260"/>
        <v>0</v>
      </c>
    </row>
    <row r="622" spans="1:28" x14ac:dyDescent="0.2">
      <c r="A622">
        <f t="shared" si="261"/>
        <v>5.8999999999999186</v>
      </c>
      <c r="B622" s="5">
        <f t="shared" si="270"/>
        <v>0</v>
      </c>
      <c r="C622" s="5">
        <f t="shared" si="271"/>
        <v>442.5240805366206</v>
      </c>
      <c r="D622" s="5">
        <f t="shared" si="272"/>
        <v>-23.809872033635529</v>
      </c>
      <c r="E622" s="2">
        <f t="shared" si="268"/>
        <v>442.5240805366206</v>
      </c>
      <c r="F622" s="2">
        <f t="shared" si="269"/>
        <v>0</v>
      </c>
      <c r="G622" s="3">
        <f t="shared" si="273"/>
        <v>0</v>
      </c>
      <c r="H622" s="3">
        <f t="shared" si="274"/>
        <v>55.069281944003052</v>
      </c>
      <c r="I622" s="3">
        <f t="shared" si="275"/>
        <v>-65.402732664249484</v>
      </c>
      <c r="J622" s="2">
        <f t="shared" si="262"/>
        <v>85.499375750816952</v>
      </c>
      <c r="K622" s="2">
        <f t="shared" si="276"/>
        <v>85.499375750816952</v>
      </c>
      <c r="L622" s="2">
        <f t="shared" si="263"/>
        <v>58.281783061224914</v>
      </c>
      <c r="M622" s="5">
        <f t="shared" si="264"/>
        <v>0.36589440502000864</v>
      </c>
      <c r="N622" s="4">
        <f t="shared" si="265"/>
        <v>0.33044428346403454</v>
      </c>
      <c r="O622" s="4">
        <f t="shared" si="266"/>
        <v>0.27335131843437865</v>
      </c>
      <c r="P622" s="4">
        <f t="shared" si="277"/>
        <v>0</v>
      </c>
      <c r="Q622" s="4">
        <f t="shared" si="278"/>
        <v>0</v>
      </c>
      <c r="R622" s="5">
        <f t="shared" si="279"/>
        <v>0</v>
      </c>
      <c r="S622" s="5">
        <f t="shared" si="280"/>
        <v>-9.2477670532426952</v>
      </c>
      <c r="T622" s="5">
        <f t="shared" si="281"/>
        <v>10.983060155741709</v>
      </c>
      <c r="U622" s="6">
        <f t="shared" si="282"/>
        <v>2053.6610228763393</v>
      </c>
      <c r="V622" s="5">
        <f t="shared" si="283"/>
        <v>0</v>
      </c>
      <c r="W622" s="5">
        <f t="shared" si="284"/>
        <v>8.2051923528371873</v>
      </c>
      <c r="X622" s="5">
        <f t="shared" si="285"/>
        <v>6.9087946738066783</v>
      </c>
      <c r="Y622" s="5">
        <f t="shared" si="259"/>
        <v>0</v>
      </c>
      <c r="Z622" s="5">
        <f t="shared" si="259"/>
        <v>-1.0425747004055079</v>
      </c>
      <c r="AA622" s="5">
        <f t="shared" si="267"/>
        <v>-14.282145170451614</v>
      </c>
      <c r="AB622">
        <f t="shared" si="260"/>
        <v>0</v>
      </c>
    </row>
    <row r="623" spans="1:28" x14ac:dyDescent="0.2">
      <c r="A623">
        <f t="shared" si="261"/>
        <v>5.9099999999999184</v>
      </c>
      <c r="B623" s="5">
        <f t="shared" si="270"/>
        <v>0</v>
      </c>
      <c r="C623" s="5">
        <f t="shared" si="271"/>
        <v>443.0747212273256</v>
      </c>
      <c r="D623" s="5">
        <f t="shared" si="272"/>
        <v>-24.464613467536548</v>
      </c>
      <c r="E623" s="2">
        <f t="shared" si="268"/>
        <v>443.0747212273256</v>
      </c>
      <c r="F623" s="2">
        <f t="shared" si="269"/>
        <v>0</v>
      </c>
      <c r="G623" s="3">
        <f t="shared" si="273"/>
        <v>0</v>
      </c>
      <c r="H623" s="3">
        <f t="shared" si="274"/>
        <v>55.058856196998995</v>
      </c>
      <c r="I623" s="3">
        <f t="shared" si="275"/>
        <v>-65.545554115954005</v>
      </c>
      <c r="J623" s="2">
        <f t="shared" si="262"/>
        <v>85.601970246538542</v>
      </c>
      <c r="K623" s="2">
        <f t="shared" si="276"/>
        <v>85.601970246538542</v>
      </c>
      <c r="L623" s="2">
        <f t="shared" si="263"/>
        <v>58.351717959467308</v>
      </c>
      <c r="M623" s="5">
        <f t="shared" si="264"/>
        <v>0.36587279437801545</v>
      </c>
      <c r="N623" s="4">
        <f t="shared" si="265"/>
        <v>0.32993867146209027</v>
      </c>
      <c r="O623" s="4">
        <f t="shared" si="266"/>
        <v>0.27317106136542052</v>
      </c>
      <c r="P623" s="4">
        <f t="shared" si="277"/>
        <v>0</v>
      </c>
      <c r="Q623" s="4">
        <f t="shared" si="278"/>
        <v>0</v>
      </c>
      <c r="R623" s="5">
        <f t="shared" si="279"/>
        <v>0</v>
      </c>
      <c r="S623" s="5">
        <f t="shared" si="280"/>
        <v>-9.2565642179261598</v>
      </c>
      <c r="T623" s="5">
        <f t="shared" si="281"/>
        <v>11.019601073858713</v>
      </c>
      <c r="U623" s="6">
        <f t="shared" si="282"/>
        <v>2052.9765832816506</v>
      </c>
      <c r="V623" s="5">
        <f t="shared" si="283"/>
        <v>0</v>
      </c>
      <c r="W623" s="5">
        <f t="shared" si="284"/>
        <v>8.2275483922955246</v>
      </c>
      <c r="X623" s="5">
        <f t="shared" si="285"/>
        <v>6.9112148015999155</v>
      </c>
      <c r="Y623" s="5">
        <f t="shared" si="259"/>
        <v>0</v>
      </c>
      <c r="Z623" s="5">
        <f t="shared" si="259"/>
        <v>-1.0290158256306352</v>
      </c>
      <c r="AA623" s="5">
        <f t="shared" si="267"/>
        <v>-14.243184124541372</v>
      </c>
      <c r="AB623">
        <f t="shared" si="260"/>
        <v>0</v>
      </c>
    </row>
    <row r="624" spans="1:28" x14ac:dyDescent="0.2">
      <c r="A624">
        <f t="shared" si="261"/>
        <v>5.9199999999999182</v>
      </c>
      <c r="B624" s="5">
        <f t="shared" si="270"/>
        <v>0</v>
      </c>
      <c r="C624" s="5">
        <f t="shared" si="271"/>
        <v>443.62525833850435</v>
      </c>
      <c r="D624" s="5">
        <f t="shared" si="272"/>
        <v>-25.120781167902315</v>
      </c>
      <c r="E624" s="2">
        <f t="shared" si="268"/>
        <v>443.62525833850435</v>
      </c>
      <c r="F624" s="2">
        <f t="shared" si="269"/>
        <v>0</v>
      </c>
      <c r="G624" s="3">
        <f t="shared" si="273"/>
        <v>0</v>
      </c>
      <c r="H624" s="3">
        <f t="shared" si="274"/>
        <v>55.048566038742692</v>
      </c>
      <c r="I624" s="3">
        <f t="shared" si="275"/>
        <v>-65.687985957199416</v>
      </c>
      <c r="J624" s="2">
        <f t="shared" si="262"/>
        <v>85.704469673611783</v>
      </c>
      <c r="K624" s="2">
        <f t="shared" si="276"/>
        <v>85.704469673611783</v>
      </c>
      <c r="L624" s="2">
        <f t="shared" si="263"/>
        <v>58.421588052905101</v>
      </c>
      <c r="M624" s="5">
        <f t="shared" si="264"/>
        <v>0.36585116890037978</v>
      </c>
      <c r="N624" s="4">
        <f t="shared" si="265"/>
        <v>0.32943456026508616</v>
      </c>
      <c r="O624" s="4">
        <f t="shared" si="266"/>
        <v>0.27299102611071641</v>
      </c>
      <c r="P624" s="4">
        <f t="shared" si="277"/>
        <v>0</v>
      </c>
      <c r="Q624" s="4">
        <f t="shared" si="278"/>
        <v>0</v>
      </c>
      <c r="R624" s="5">
        <f t="shared" si="279"/>
        <v>0</v>
      </c>
      <c r="S624" s="5">
        <f t="shared" si="280"/>
        <v>-9.2653682455376085</v>
      </c>
      <c r="T624" s="5">
        <f t="shared" si="281"/>
        <v>11.056116861841815</v>
      </c>
      <c r="U624" s="6">
        <f t="shared" si="282"/>
        <v>2052.2923717954727</v>
      </c>
      <c r="V624" s="5">
        <f t="shared" si="283"/>
        <v>0</v>
      </c>
      <c r="W624" s="5">
        <f t="shared" si="284"/>
        <v>8.2498593512381095</v>
      </c>
      <c r="X624" s="5">
        <f t="shared" si="285"/>
        <v>6.9136375653666358</v>
      </c>
      <c r="Y624" s="5">
        <f t="shared" ref="Y624:Z687" si="286">R624+V624</f>
        <v>0</v>
      </c>
      <c r="Z624" s="5">
        <f t="shared" si="286"/>
        <v>-1.015508894299499</v>
      </c>
      <c r="AA624" s="5">
        <f t="shared" si="267"/>
        <v>-14.20424557279155</v>
      </c>
      <c r="AB624">
        <f t="shared" si="260"/>
        <v>0</v>
      </c>
    </row>
    <row r="625" spans="1:28" x14ac:dyDescent="0.2">
      <c r="A625">
        <f t="shared" si="261"/>
        <v>5.929999999999918</v>
      </c>
      <c r="B625" s="5">
        <f t="shared" si="270"/>
        <v>0</v>
      </c>
      <c r="C625" s="5">
        <f t="shared" si="271"/>
        <v>444.17569322344707</v>
      </c>
      <c r="D625" s="5">
        <f t="shared" si="272"/>
        <v>-25.77837123975295</v>
      </c>
      <c r="E625" s="2">
        <f t="shared" si="268"/>
        <v>444.17569322344707</v>
      </c>
      <c r="F625" s="2">
        <f t="shared" si="269"/>
        <v>0</v>
      </c>
      <c r="G625" s="3">
        <f t="shared" si="273"/>
        <v>0</v>
      </c>
      <c r="H625" s="3">
        <f t="shared" si="274"/>
        <v>55.038410949799697</v>
      </c>
      <c r="I625" s="3">
        <f t="shared" si="275"/>
        <v>-65.830028412927334</v>
      </c>
      <c r="J625" s="2">
        <f t="shared" si="262"/>
        <v>85.806872223184158</v>
      </c>
      <c r="K625" s="2">
        <f t="shared" si="276"/>
        <v>85.806872223184158</v>
      </c>
      <c r="L625" s="2">
        <f t="shared" si="263"/>
        <v>58.491392108509991</v>
      </c>
      <c r="M625" s="5">
        <f t="shared" si="264"/>
        <v>0.3658295288073013</v>
      </c>
      <c r="N625" s="4">
        <f t="shared" si="265"/>
        <v>0.3289319508670186</v>
      </c>
      <c r="O625" s="4">
        <f t="shared" si="266"/>
        <v>0.27281121500614369</v>
      </c>
      <c r="P625" s="4">
        <f t="shared" si="277"/>
        <v>0</v>
      </c>
      <c r="Q625" s="4">
        <f t="shared" si="278"/>
        <v>0</v>
      </c>
      <c r="R625" s="5">
        <f t="shared" si="279"/>
        <v>0</v>
      </c>
      <c r="S625" s="5">
        <f t="shared" si="280"/>
        <v>-9.2741789436500586</v>
      </c>
      <c r="T625" s="5">
        <f t="shared" si="281"/>
        <v>11.092607014470458</v>
      </c>
      <c r="U625" s="6">
        <f t="shared" si="282"/>
        <v>2051.6083883417832</v>
      </c>
      <c r="V625" s="5">
        <f t="shared" si="283"/>
        <v>0</v>
      </c>
      <c r="W625" s="5">
        <f t="shared" si="284"/>
        <v>8.2721250169977001</v>
      </c>
      <c r="X625" s="5">
        <f t="shared" si="285"/>
        <v>6.9160628833061839</v>
      </c>
      <c r="Y625" s="5">
        <f t="shared" si="286"/>
        <v>0</v>
      </c>
      <c r="Z625" s="5">
        <f t="shared" si="286"/>
        <v>-1.0020539266523585</v>
      </c>
      <c r="AA625" s="5">
        <f t="shared" si="267"/>
        <v>-14.165330102223358</v>
      </c>
      <c r="AB625">
        <f t="shared" si="260"/>
        <v>0</v>
      </c>
    </row>
    <row r="626" spans="1:28" x14ac:dyDescent="0.2">
      <c r="A626">
        <f t="shared" si="261"/>
        <v>5.9399999999999178</v>
      </c>
      <c r="B626" s="5">
        <f t="shared" si="270"/>
        <v>0</v>
      </c>
      <c r="C626" s="5">
        <f t="shared" si="271"/>
        <v>444.72602723024875</v>
      </c>
      <c r="D626" s="5">
        <f t="shared" si="272"/>
        <v>-26.437379790387332</v>
      </c>
      <c r="E626" s="2">
        <f t="shared" si="268"/>
        <v>444.72602723024875</v>
      </c>
      <c r="F626" s="2">
        <f t="shared" si="269"/>
        <v>0</v>
      </c>
      <c r="G626" s="3">
        <f t="shared" si="273"/>
        <v>0</v>
      </c>
      <c r="H626" s="3">
        <f t="shared" si="274"/>
        <v>55.028390410533177</v>
      </c>
      <c r="I626" s="3">
        <f t="shared" si="275"/>
        <v>-65.971681713949565</v>
      </c>
      <c r="J626" s="2">
        <f t="shared" si="262"/>
        <v>85.90917610675082</v>
      </c>
      <c r="K626" s="2">
        <f t="shared" si="276"/>
        <v>85.90917610675082</v>
      </c>
      <c r="L626" s="2">
        <f t="shared" si="263"/>
        <v>58.561128907123937</v>
      </c>
      <c r="M626" s="5">
        <f t="shared" si="264"/>
        <v>0.36580787431800443</v>
      </c>
      <c r="N626" s="4">
        <f t="shared" si="265"/>
        <v>0.32843084414219331</v>
      </c>
      <c r="O626" s="4">
        <f t="shared" si="266"/>
        <v>0.27263163035052496</v>
      </c>
      <c r="P626" s="4">
        <f t="shared" si="277"/>
        <v>0</v>
      </c>
      <c r="Q626" s="4">
        <f t="shared" si="278"/>
        <v>0</v>
      </c>
      <c r="R626" s="5">
        <f t="shared" si="279"/>
        <v>0</v>
      </c>
      <c r="S626" s="5">
        <f t="shared" si="280"/>
        <v>-9.2829961216161969</v>
      </c>
      <c r="T626" s="5">
        <f t="shared" si="281"/>
        <v>11.129071028940499</v>
      </c>
      <c r="U626" s="6">
        <f t="shared" si="282"/>
        <v>2050.9246328445834</v>
      </c>
      <c r="V626" s="5">
        <f t="shared" si="283"/>
        <v>0</v>
      </c>
      <c r="W626" s="5">
        <f t="shared" si="284"/>
        <v>8.2943451793200165</v>
      </c>
      <c r="X626" s="5">
        <f t="shared" si="285"/>
        <v>6.9184906746258648</v>
      </c>
      <c r="Y626" s="5">
        <f t="shared" si="286"/>
        <v>0</v>
      </c>
      <c r="Z626" s="5">
        <f t="shared" si="286"/>
        <v>-0.98865094229618045</v>
      </c>
      <c r="AA626" s="5">
        <f t="shared" si="267"/>
        <v>-14.126438296433633</v>
      </c>
      <c r="AB626">
        <f t="shared" si="260"/>
        <v>0</v>
      </c>
    </row>
    <row r="627" spans="1:28" x14ac:dyDescent="0.2">
      <c r="A627">
        <f t="shared" si="261"/>
        <v>5.9499999999999176</v>
      </c>
      <c r="B627" s="5">
        <f t="shared" si="270"/>
        <v>0</v>
      </c>
      <c r="C627" s="5">
        <f t="shared" si="271"/>
        <v>445.27626170180702</v>
      </c>
      <c r="D627" s="5">
        <f t="shared" si="272"/>
        <v>-27.097802929441652</v>
      </c>
      <c r="E627" s="2">
        <f t="shared" si="268"/>
        <v>445.27626170180702</v>
      </c>
      <c r="F627" s="2">
        <f t="shared" si="269"/>
        <v>0</v>
      </c>
      <c r="G627" s="3">
        <f t="shared" si="273"/>
        <v>0</v>
      </c>
      <c r="H627" s="3">
        <f t="shared" si="274"/>
        <v>55.018503901110215</v>
      </c>
      <c r="I627" s="3">
        <f t="shared" si="275"/>
        <v>-66.112946096913902</v>
      </c>
      <c r="J627" s="2">
        <f t="shared" si="262"/>
        <v>86.011379556021097</v>
      </c>
      <c r="K627" s="2">
        <f t="shared" si="276"/>
        <v>86.011379556021097</v>
      </c>
      <c r="L627" s="2">
        <f t="shared" si="263"/>
        <v>58.630797243368164</v>
      </c>
      <c r="M627" s="5">
        <f t="shared" si="264"/>
        <v>0.36578620565073566</v>
      </c>
      <c r="N627" s="4">
        <f t="shared" si="265"/>
        <v>0.32793124084735076</v>
      </c>
      <c r="O627" s="4">
        <f t="shared" si="266"/>
        <v>0.27245227440598141</v>
      </c>
      <c r="P627" s="4">
        <f t="shared" si="277"/>
        <v>0</v>
      </c>
      <c r="Q627" s="4">
        <f t="shared" si="278"/>
        <v>0</v>
      </c>
      <c r="R627" s="5">
        <f t="shared" si="279"/>
        <v>0</v>
      </c>
      <c r="S627" s="5">
        <f t="shared" si="280"/>
        <v>-9.2918195905484691</v>
      </c>
      <c r="T627" s="5">
        <f t="shared" si="281"/>
        <v>11.16550840488746</v>
      </c>
      <c r="U627" s="6">
        <f t="shared" si="282"/>
        <v>2050.2411052279003</v>
      </c>
      <c r="V627" s="5">
        <f t="shared" si="283"/>
        <v>0</v>
      </c>
      <c r="W627" s="5">
        <f t="shared" si="284"/>
        <v>8.3165196303639561</v>
      </c>
      <c r="X627" s="5">
        <f t="shared" si="285"/>
        <v>6.9209208595258422</v>
      </c>
      <c r="Y627" s="5">
        <f t="shared" si="286"/>
        <v>0</v>
      </c>
      <c r="Z627" s="5">
        <f t="shared" si="286"/>
        <v>-0.97529996018451293</v>
      </c>
      <c r="AA627" s="5">
        <f t="shared" si="267"/>
        <v>-14.087570735586699</v>
      </c>
      <c r="AB627">
        <f t="shared" si="260"/>
        <v>0</v>
      </c>
    </row>
    <row r="628" spans="1:28" x14ac:dyDescent="0.2">
      <c r="A628">
        <f t="shared" si="261"/>
        <v>5.9599999999999174</v>
      </c>
      <c r="B628" s="5">
        <f t="shared" si="270"/>
        <v>0</v>
      </c>
      <c r="C628" s="5">
        <f t="shared" si="271"/>
        <v>445.82639797582016</v>
      </c>
      <c r="D628" s="5">
        <f t="shared" si="272"/>
        <v>-27.759636768947569</v>
      </c>
      <c r="E628" s="2">
        <f t="shared" si="268"/>
        <v>445.82639797582016</v>
      </c>
      <c r="F628" s="2">
        <f t="shared" si="269"/>
        <v>0</v>
      </c>
      <c r="G628" s="3">
        <f t="shared" si="273"/>
        <v>0</v>
      </c>
      <c r="H628" s="3">
        <f t="shared" si="274"/>
        <v>55.008750901508371</v>
      </c>
      <c r="I628" s="3">
        <f t="shared" si="275"/>
        <v>-66.253821804269762</v>
      </c>
      <c r="J628" s="2">
        <f t="shared" si="262"/>
        <v>86.113480822784823</v>
      </c>
      <c r="K628" s="2">
        <f t="shared" si="276"/>
        <v>86.113480822784823</v>
      </c>
      <c r="L628" s="2">
        <f t="shared" si="263"/>
        <v>58.700395925552023</v>
      </c>
      <c r="M628" s="5">
        <f t="shared" si="264"/>
        <v>0.3657645230227613</v>
      </c>
      <c r="N628" s="4">
        <f t="shared" si="265"/>
        <v>0.32743314162376613</v>
      </c>
      <c r="O628" s="4">
        <f t="shared" si="266"/>
        <v>0.27227314939828468</v>
      </c>
      <c r="P628" s="4">
        <f t="shared" si="277"/>
        <v>0</v>
      </c>
      <c r="Q628" s="4">
        <f t="shared" si="278"/>
        <v>0</v>
      </c>
      <c r="R628" s="5">
        <f t="shared" si="279"/>
        <v>0</v>
      </c>
      <c r="S628" s="5">
        <f t="shared" si="280"/>
        <v>-9.3006491632993562</v>
      </c>
      <c r="T628" s="5">
        <f t="shared" si="281"/>
        <v>11.201918644409167</v>
      </c>
      <c r="U628" s="6">
        <f t="shared" si="282"/>
        <v>2049.5578054157863</v>
      </c>
      <c r="V628" s="5">
        <f t="shared" si="283"/>
        <v>0</v>
      </c>
      <c r="W628" s="5">
        <f t="shared" si="284"/>
        <v>8.3386481647014445</v>
      </c>
      <c r="X628" s="5">
        <f t="shared" si="285"/>
        <v>6.9233533591841878</v>
      </c>
      <c r="Y628" s="5">
        <f t="shared" si="286"/>
        <v>0</v>
      </c>
      <c r="Z628" s="5">
        <f t="shared" si="286"/>
        <v>-0.96200099859791166</v>
      </c>
      <c r="AA628" s="5">
        <f t="shared" si="267"/>
        <v>-14.048727996406644</v>
      </c>
      <c r="AB628">
        <f t="shared" si="260"/>
        <v>0</v>
      </c>
    </row>
    <row r="629" spans="1:28" x14ac:dyDescent="0.2">
      <c r="A629">
        <f t="shared" si="261"/>
        <v>5.9699999999999172</v>
      </c>
      <c r="B629" s="5">
        <f t="shared" si="270"/>
        <v>0</v>
      </c>
      <c r="C629" s="5">
        <f t="shared" si="271"/>
        <v>446.37643738478533</v>
      </c>
      <c r="D629" s="5">
        <f t="shared" si="272"/>
        <v>-28.422877423390087</v>
      </c>
      <c r="E629" s="2">
        <f t="shared" si="268"/>
        <v>446.37643738478533</v>
      </c>
      <c r="F629" s="2">
        <f t="shared" si="269"/>
        <v>0</v>
      </c>
      <c r="G629" s="3">
        <f t="shared" si="273"/>
        <v>0</v>
      </c>
      <c r="H629" s="3">
        <f t="shared" si="274"/>
        <v>54.999130891522391</v>
      </c>
      <c r="I629" s="3">
        <f t="shared" si="275"/>
        <v>-66.394309084233825</v>
      </c>
      <c r="J629" s="2">
        <f t="shared" si="262"/>
        <v>86.215478178779392</v>
      </c>
      <c r="K629" s="2">
        <f t="shared" si="276"/>
        <v>86.215478178779392</v>
      </c>
      <c r="L629" s="2">
        <f t="shared" si="263"/>
        <v>58.769923775582406</v>
      </c>
      <c r="M629" s="5">
        <f t="shared" si="264"/>
        <v>0.365742826650365</v>
      </c>
      <c r="N629" s="4">
        <f t="shared" si="265"/>
        <v>0.32693654699932007</v>
      </c>
      <c r="O629" s="4">
        <f t="shared" si="266"/>
        <v>0.2720942575172059</v>
      </c>
      <c r="P629" s="4">
        <f t="shared" si="277"/>
        <v>0</v>
      </c>
      <c r="Q629" s="4">
        <f t="shared" si="278"/>
        <v>0</v>
      </c>
      <c r="R629" s="5">
        <f t="shared" si="279"/>
        <v>0</v>
      </c>
      <c r="S629" s="5">
        <f t="shared" si="280"/>
        <v>-9.3094846544418726</v>
      </c>
      <c r="T629" s="5">
        <f t="shared" si="281"/>
        <v>11.238301252087954</v>
      </c>
      <c r="U629" s="6">
        <f t="shared" si="282"/>
        <v>2048.8747333323199</v>
      </c>
      <c r="V629" s="5">
        <f t="shared" si="283"/>
        <v>0</v>
      </c>
      <c r="W629" s="5">
        <f t="shared" si="284"/>
        <v>8.3607305793170408</v>
      </c>
      <c r="X629" s="5">
        <f t="shared" si="285"/>
        <v>6.9257880957421527</v>
      </c>
      <c r="Y629" s="5">
        <f t="shared" si="286"/>
        <v>0</v>
      </c>
      <c r="Z629" s="5">
        <f t="shared" si="286"/>
        <v>-0.94875407512483179</v>
      </c>
      <c r="AA629" s="5">
        <f t="shared" si="267"/>
        <v>-14.009910652169893</v>
      </c>
      <c r="AB629">
        <f t="shared" si="260"/>
        <v>0</v>
      </c>
    </row>
    <row r="630" spans="1:28" x14ac:dyDescent="0.2">
      <c r="A630">
        <f t="shared" si="261"/>
        <v>5.9799999999999169</v>
      </c>
      <c r="B630" s="5">
        <f t="shared" si="270"/>
        <v>0</v>
      </c>
      <c r="C630" s="5">
        <f t="shared" si="271"/>
        <v>446.92638125599677</v>
      </c>
      <c r="D630" s="5">
        <f t="shared" si="272"/>
        <v>-29.087521009765034</v>
      </c>
      <c r="E630" s="2">
        <f t="shared" si="268"/>
        <v>446.92638125599677</v>
      </c>
      <c r="F630" s="2">
        <f t="shared" si="269"/>
        <v>0</v>
      </c>
      <c r="G630" s="3">
        <f t="shared" si="273"/>
        <v>0</v>
      </c>
      <c r="H630" s="3">
        <f t="shared" si="274"/>
        <v>54.989643350771139</v>
      </c>
      <c r="I630" s="3">
        <f t="shared" si="275"/>
        <v>-66.534408190755528</v>
      </c>
      <c r="J630" s="2">
        <f t="shared" si="262"/>
        <v>86.317369915556895</v>
      </c>
      <c r="K630" s="2">
        <f t="shared" si="276"/>
        <v>86.317369915556895</v>
      </c>
      <c r="L630" s="2">
        <f t="shared" si="263"/>
        <v>58.839379628873139</v>
      </c>
      <c r="M630" s="5">
        <f t="shared" si="264"/>
        <v>0.3657211167488455</v>
      </c>
      <c r="N630" s="4">
        <f t="shared" si="265"/>
        <v>0.32644145739054375</v>
      </c>
      <c r="O630" s="4">
        <f t="shared" si="266"/>
        <v>0.27191560091686312</v>
      </c>
      <c r="P630" s="4">
        <f t="shared" si="277"/>
        <v>0</v>
      </c>
      <c r="Q630" s="4">
        <f t="shared" si="278"/>
        <v>0</v>
      </c>
      <c r="R630" s="5">
        <f t="shared" si="279"/>
        <v>0</v>
      </c>
      <c r="S630" s="5">
        <f t="shared" si="280"/>
        <v>-9.3183258802502849</v>
      </c>
      <c r="T630" s="5">
        <f t="shared" si="281"/>
        <v>11.274655735012317</v>
      </c>
      <c r="U630" s="6">
        <f t="shared" si="282"/>
        <v>2048.1918889016033</v>
      </c>
      <c r="V630" s="5">
        <f t="shared" si="283"/>
        <v>0</v>
      </c>
      <c r="W630" s="5">
        <f t="shared" si="284"/>
        <v>8.382766673607204</v>
      </c>
      <c r="X630" s="5">
        <f t="shared" si="285"/>
        <v>6.9282249922896</v>
      </c>
      <c r="Y630" s="5">
        <f t="shared" si="286"/>
        <v>0</v>
      </c>
      <c r="Z630" s="5">
        <f t="shared" si="286"/>
        <v>-0.9355592066430809</v>
      </c>
      <c r="AA630" s="5">
        <f t="shared" si="267"/>
        <v>-13.971119272698083</v>
      </c>
      <c r="AB630">
        <f t="shared" si="260"/>
        <v>0</v>
      </c>
    </row>
    <row r="631" spans="1:28" x14ac:dyDescent="0.2">
      <c r="A631">
        <f t="shared" si="261"/>
        <v>5.9899999999999167</v>
      </c>
      <c r="B631" s="5">
        <f t="shared" si="270"/>
        <v>0</v>
      </c>
      <c r="C631" s="5">
        <f t="shared" si="271"/>
        <v>447.47623091154412</v>
      </c>
      <c r="D631" s="5">
        <f t="shared" si="272"/>
        <v>-29.753563647636224</v>
      </c>
      <c r="E631" s="2">
        <f t="shared" si="268"/>
        <v>447.47623091154412</v>
      </c>
      <c r="F631" s="2">
        <f t="shared" si="269"/>
        <v>0</v>
      </c>
      <c r="G631" s="3">
        <f t="shared" si="273"/>
        <v>0</v>
      </c>
      <c r="H631" s="3">
        <f t="shared" si="274"/>
        <v>54.980287758704705</v>
      </c>
      <c r="I631" s="3">
        <f t="shared" si="275"/>
        <v>-66.674119383482505</v>
      </c>
      <c r="J631" s="2">
        <f t="shared" si="262"/>
        <v>86.419154344351526</v>
      </c>
      <c r="K631" s="2">
        <f t="shared" si="276"/>
        <v>86.419154344351526</v>
      </c>
      <c r="L631" s="2">
        <f t="shared" si="263"/>
        <v>58.908762334254618</v>
      </c>
      <c r="M631" s="5">
        <f t="shared" si="264"/>
        <v>0.36569939353251452</v>
      </c>
      <c r="N631" s="4">
        <f t="shared" si="265"/>
        <v>0.32594787310463724</v>
      </c>
      <c r="O631" s="4">
        <f t="shared" si="266"/>
        <v>0.27173718171606737</v>
      </c>
      <c r="P631" s="4">
        <f t="shared" si="277"/>
        <v>0</v>
      </c>
      <c r="Q631" s="4">
        <f t="shared" si="278"/>
        <v>0</v>
      </c>
      <c r="R631" s="5">
        <f t="shared" si="279"/>
        <v>0</v>
      </c>
      <c r="S631" s="5">
        <f t="shared" si="280"/>
        <v>-9.3271726586810075</v>
      </c>
      <c r="T631" s="5">
        <f t="shared" si="281"/>
        <v>11.310981602798044</v>
      </c>
      <c r="U631" s="6">
        <f t="shared" si="282"/>
        <v>2047.509272047766</v>
      </c>
      <c r="V631" s="5">
        <f t="shared" si="283"/>
        <v>0</v>
      </c>
      <c r="W631" s="5">
        <f t="shared" si="284"/>
        <v>8.4047562493793144</v>
      </c>
      <c r="X631" s="5">
        <f t="shared" si="285"/>
        <v>6.9306639728506658</v>
      </c>
      <c r="Y631" s="5">
        <f t="shared" si="286"/>
        <v>0</v>
      </c>
      <c r="Z631" s="5">
        <f t="shared" si="286"/>
        <v>-0.92241640930169311</v>
      </c>
      <c r="AA631" s="5">
        <f t="shared" si="267"/>
        <v>-13.932354424351288</v>
      </c>
      <c r="AB631">
        <f t="shared" si="260"/>
        <v>0</v>
      </c>
    </row>
    <row r="632" spans="1:28" x14ac:dyDescent="0.2">
      <c r="A632">
        <f t="shared" si="261"/>
        <v>5.9999999999999165</v>
      </c>
      <c r="B632" s="5">
        <f t="shared" si="270"/>
        <v>0</v>
      </c>
      <c r="C632" s="5">
        <f t="shared" si="271"/>
        <v>448.02598766831073</v>
      </c>
      <c r="D632" s="5">
        <f t="shared" si="272"/>
        <v>-30.421001459192265</v>
      </c>
      <c r="E632" s="2">
        <f t="shared" si="268"/>
        <v>448.02598766831073</v>
      </c>
      <c r="F632" s="2">
        <f t="shared" si="269"/>
        <v>0</v>
      </c>
      <c r="G632" s="3">
        <f t="shared" si="273"/>
        <v>0</v>
      </c>
      <c r="H632" s="3">
        <f t="shared" si="274"/>
        <v>54.971063594611685</v>
      </c>
      <c r="I632" s="3">
        <f t="shared" si="275"/>
        <v>-66.813442927726015</v>
      </c>
      <c r="J632" s="2">
        <f t="shared" si="262"/>
        <v>86.520829795947648</v>
      </c>
      <c r="K632" s="2">
        <f t="shared" si="276"/>
        <v>86.520829795947648</v>
      </c>
      <c r="L632" s="2">
        <f t="shared" si="263"/>
        <v>58.978070753883877</v>
      </c>
      <c r="M632" s="5">
        <f t="shared" si="264"/>
        <v>0.36567765721469481</v>
      </c>
      <c r="N632" s="4">
        <f t="shared" si="265"/>
        <v>0.32545579434145994</v>
      </c>
      <c r="O632" s="4">
        <f t="shared" si="266"/>
        <v>0.27155900199866473</v>
      </c>
      <c r="P632" s="4">
        <f t="shared" si="277"/>
        <v>0</v>
      </c>
      <c r="Q632" s="4">
        <f t="shared" si="278"/>
        <v>0</v>
      </c>
      <c r="R632" s="5">
        <f t="shared" si="279"/>
        <v>0</v>
      </c>
      <c r="S632" s="5">
        <f t="shared" si="280"/>
        <v>-9.3360248093537628</v>
      </c>
      <c r="T632" s="5">
        <f t="shared" si="281"/>
        <v>11.347278367608926</v>
      </c>
      <c r="U632" s="6">
        <f t="shared" si="282"/>
        <v>2046.8268826949604</v>
      </c>
      <c r="V632" s="5">
        <f t="shared" si="283"/>
        <v>0</v>
      </c>
      <c r="W632" s="5">
        <f t="shared" si="284"/>
        <v>8.4266991108503753</v>
      </c>
      <c r="X632" s="5">
        <f t="shared" si="285"/>
        <v>6.9331049623695771</v>
      </c>
      <c r="Y632" s="5">
        <f t="shared" si="286"/>
        <v>0</v>
      </c>
      <c r="Z632" s="5">
        <f t="shared" si="286"/>
        <v>-0.90932569850338751</v>
      </c>
      <c r="AA632" s="5">
        <f t="shared" si="267"/>
        <v>-13.893616670021498</v>
      </c>
      <c r="AB632">
        <f t="shared" si="260"/>
        <v>0</v>
      </c>
    </row>
    <row r="633" spans="1:28" x14ac:dyDescent="0.2">
      <c r="A633">
        <f t="shared" si="261"/>
        <v>6.0099999999999163</v>
      </c>
      <c r="B633" s="5">
        <f t="shared" si="270"/>
        <v>0</v>
      </c>
      <c r="C633" s="5">
        <f t="shared" si="271"/>
        <v>448.57565283797192</v>
      </c>
      <c r="D633" s="5">
        <f t="shared" si="272"/>
        <v>-31.089830569303025</v>
      </c>
      <c r="E633" s="2">
        <f t="shared" si="268"/>
        <v>448.57565283797192</v>
      </c>
      <c r="F633" s="2">
        <f t="shared" si="269"/>
        <v>0</v>
      </c>
      <c r="G633" s="3">
        <f t="shared" si="273"/>
        <v>0</v>
      </c>
      <c r="H633" s="3">
        <f t="shared" si="274"/>
        <v>54.961970337626653</v>
      </c>
      <c r="I633" s="3">
        <f t="shared" si="275"/>
        <v>-66.952379094426234</v>
      </c>
      <c r="J633" s="2">
        <f t="shared" si="262"/>
        <v>86.622394620547837</v>
      </c>
      <c r="K633" s="2">
        <f t="shared" si="276"/>
        <v>86.622394620547837</v>
      </c>
      <c r="L633" s="2">
        <f t="shared" si="263"/>
        <v>59.047303763154623</v>
      </c>
      <c r="M633" s="5">
        <f t="shared" si="264"/>
        <v>0.36565590800771819</v>
      </c>
      <c r="N633" s="4">
        <f t="shared" si="265"/>
        <v>0.32496522119549642</v>
      </c>
      <c r="O633" s="4">
        <f t="shared" si="266"/>
        <v>0.27138106381387905</v>
      </c>
      <c r="P633" s="4">
        <f t="shared" si="277"/>
        <v>0</v>
      </c>
      <c r="Q633" s="4">
        <f t="shared" si="278"/>
        <v>0</v>
      </c>
      <c r="R633" s="5">
        <f t="shared" si="279"/>
        <v>0</v>
      </c>
      <c r="S633" s="5">
        <f t="shared" si="280"/>
        <v>-9.3448821535328825</v>
      </c>
      <c r="T633" s="5">
        <f t="shared" si="281"/>
        <v>11.383545544176881</v>
      </c>
      <c r="U633" s="6">
        <f t="shared" si="282"/>
        <v>2046.1447207673662</v>
      </c>
      <c r="V633" s="5">
        <f t="shared" si="283"/>
        <v>0</v>
      </c>
      <c r="W633" s="5">
        <f t="shared" si="284"/>
        <v>8.4485950646454651</v>
      </c>
      <c r="X633" s="5">
        <f t="shared" si="285"/>
        <v>6.9355478866966829</v>
      </c>
      <c r="Y633" s="5">
        <f t="shared" si="286"/>
        <v>0</v>
      </c>
      <c r="Z633" s="5">
        <f t="shared" si="286"/>
        <v>-0.89628708888741748</v>
      </c>
      <c r="AA633" s="5">
        <f t="shared" si="267"/>
        <v>-13.854906569126435</v>
      </c>
      <c r="AB633">
        <f t="shared" si="260"/>
        <v>0</v>
      </c>
    </row>
    <row r="634" spans="1:28" x14ac:dyDescent="0.2">
      <c r="A634">
        <f t="shared" si="261"/>
        <v>6.0199999999999161</v>
      </c>
      <c r="B634" s="5">
        <f t="shared" si="270"/>
        <v>0</v>
      </c>
      <c r="C634" s="5">
        <f t="shared" si="271"/>
        <v>449.12522772699373</v>
      </c>
      <c r="D634" s="5">
        <f t="shared" si="272"/>
        <v>-31.760047105575744</v>
      </c>
      <c r="E634" s="2">
        <f t="shared" si="268"/>
        <v>449.12522772699373</v>
      </c>
      <c r="F634" s="2">
        <f t="shared" si="269"/>
        <v>0</v>
      </c>
      <c r="G634" s="3">
        <f t="shared" si="273"/>
        <v>0</v>
      </c>
      <c r="H634" s="3">
        <f t="shared" si="274"/>
        <v>54.95300746673778</v>
      </c>
      <c r="I634" s="3">
        <f t="shared" si="275"/>
        <v>-67.0909281601175</v>
      </c>
      <c r="J634" s="2">
        <f t="shared" si="262"/>
        <v>86.723847187641454</v>
      </c>
      <c r="K634" s="2">
        <f t="shared" si="276"/>
        <v>86.723847187641454</v>
      </c>
      <c r="L634" s="2">
        <f t="shared" si="263"/>
        <v>59.116460250607666</v>
      </c>
      <c r="M634" s="5">
        <f t="shared" si="264"/>
        <v>0.36563414612292366</v>
      </c>
      <c r="N634" s="4">
        <f t="shared" si="265"/>
        <v>0.32447615365779492</v>
      </c>
      <c r="O634" s="4">
        <f t="shared" si="266"/>
        <v>0.27120336917664978</v>
      </c>
      <c r="P634" s="4">
        <f t="shared" si="277"/>
        <v>0</v>
      </c>
      <c r="Q634" s="4">
        <f t="shared" si="278"/>
        <v>0</v>
      </c>
      <c r="R634" s="5">
        <f t="shared" si="279"/>
        <v>0</v>
      </c>
      <c r="S634" s="5">
        <f t="shared" si="280"/>
        <v>-9.3537445141088611</v>
      </c>
      <c r="T634" s="5">
        <f t="shared" si="281"/>
        <v>11.419782649821634</v>
      </c>
      <c r="U634" s="6">
        <f t="shared" si="282"/>
        <v>2045.4627861891879</v>
      </c>
      <c r="V634" s="5">
        <f t="shared" si="283"/>
        <v>0</v>
      </c>
      <c r="W634" s="5">
        <f t="shared" si="284"/>
        <v>8.4704439197958763</v>
      </c>
      <c r="X634" s="5">
        <f t="shared" si="285"/>
        <v>6.9379926725746346</v>
      </c>
      <c r="Y634" s="5">
        <f t="shared" si="286"/>
        <v>0</v>
      </c>
      <c r="Z634" s="5">
        <f t="shared" si="286"/>
        <v>-0.8833005943129848</v>
      </c>
      <c r="AA634" s="5">
        <f t="shared" si="267"/>
        <v>-13.816224677603731</v>
      </c>
      <c r="AB634">
        <f t="shared" si="260"/>
        <v>0</v>
      </c>
    </row>
    <row r="635" spans="1:28" x14ac:dyDescent="0.2">
      <c r="A635">
        <f t="shared" si="261"/>
        <v>6.0299999999999159</v>
      </c>
      <c r="B635" s="5">
        <f t="shared" si="270"/>
        <v>0</v>
      </c>
      <c r="C635" s="5">
        <f t="shared" si="271"/>
        <v>449.6747136366314</v>
      </c>
      <c r="D635" s="5">
        <f t="shared" si="272"/>
        <v>-32.431647198410801</v>
      </c>
      <c r="E635" s="2">
        <f t="shared" si="268"/>
        <v>449.6747136366314</v>
      </c>
      <c r="F635" s="2">
        <f t="shared" si="269"/>
        <v>0</v>
      </c>
      <c r="G635" s="3">
        <f t="shared" si="273"/>
        <v>0</v>
      </c>
      <c r="H635" s="3">
        <f t="shared" si="274"/>
        <v>54.944174460794649</v>
      </c>
      <c r="I635" s="3">
        <f t="shared" si="275"/>
        <v>-67.229090406893533</v>
      </c>
      <c r="J635" s="2">
        <f t="shared" si="262"/>
        <v>86.825185885873594</v>
      </c>
      <c r="K635" s="2">
        <f t="shared" si="276"/>
        <v>86.825185885873594</v>
      </c>
      <c r="L635" s="2">
        <f t="shared" si="263"/>
        <v>59.185539117841572</v>
      </c>
      <c r="M635" s="5">
        <f t="shared" si="264"/>
        <v>0.3656123717706557</v>
      </c>
      <c r="N635" s="4">
        <f t="shared" si="265"/>
        <v>0.32398859161788041</v>
      </c>
      <c r="O635" s="4">
        <f t="shared" si="266"/>
        <v>0.27102592006797016</v>
      </c>
      <c r="P635" s="4">
        <f t="shared" si="277"/>
        <v>0</v>
      </c>
      <c r="Q635" s="4">
        <f t="shared" si="278"/>
        <v>0</v>
      </c>
      <c r="R635" s="5">
        <f t="shared" si="279"/>
        <v>0</v>
      </c>
      <c r="S635" s="5">
        <f t="shared" si="280"/>
        <v>-9.362611715580087</v>
      </c>
      <c r="T635" s="5">
        <f t="shared" si="281"/>
        <v>11.455989204469899</v>
      </c>
      <c r="U635" s="6">
        <f t="shared" si="282"/>
        <v>2044.7810788846546</v>
      </c>
      <c r="V635" s="5">
        <f t="shared" si="283"/>
        <v>0</v>
      </c>
      <c r="W635" s="5">
        <f t="shared" si="284"/>
        <v>8.4922454877370388</v>
      </c>
      <c r="X635" s="5">
        <f t="shared" si="285"/>
        <v>6.9404392476248029</v>
      </c>
      <c r="Y635" s="5">
        <f t="shared" si="286"/>
        <v>0</v>
      </c>
      <c r="Z635" s="5">
        <f t="shared" si="286"/>
        <v>-0.87036622784304818</v>
      </c>
      <c r="AA635" s="5">
        <f t="shared" si="267"/>
        <v>-13.777571547905296</v>
      </c>
      <c r="AB635">
        <f t="shared" si="260"/>
        <v>0</v>
      </c>
    </row>
    <row r="636" spans="1:28" x14ac:dyDescent="0.2">
      <c r="A636">
        <f t="shared" si="261"/>
        <v>6.0399999999999157</v>
      </c>
      <c r="B636" s="5">
        <f t="shared" si="270"/>
        <v>0</v>
      </c>
      <c r="C636" s="5">
        <f t="shared" si="271"/>
        <v>450.22411186292794</v>
      </c>
      <c r="D636" s="5">
        <f t="shared" si="272"/>
        <v>-33.10462698105713</v>
      </c>
      <c r="E636" s="2">
        <f t="shared" si="268"/>
        <v>450.22411186292794</v>
      </c>
      <c r="F636" s="2">
        <f t="shared" si="269"/>
        <v>0</v>
      </c>
      <c r="G636" s="3">
        <f t="shared" si="273"/>
        <v>0</v>
      </c>
      <c r="H636" s="3">
        <f t="shared" si="274"/>
        <v>54.935470798516221</v>
      </c>
      <c r="I636" s="3">
        <f t="shared" si="275"/>
        <v>-67.366866122372585</v>
      </c>
      <c r="J636" s="2">
        <f t="shared" si="262"/>
        <v>86.926409122914421</v>
      </c>
      <c r="K636" s="2">
        <f t="shared" si="276"/>
        <v>86.926409122914421</v>
      </c>
      <c r="L636" s="2">
        <f t="shared" si="263"/>
        <v>59.254539279423597</v>
      </c>
      <c r="M636" s="5">
        <f t="shared" si="264"/>
        <v>0.36559058516026266</v>
      </c>
      <c r="N636" s="4">
        <f t="shared" si="265"/>
        <v>0.32350253486564173</v>
      </c>
      <c r="O636" s="4">
        <f t="shared" si="266"/>
        <v>0.27084871843522162</v>
      </c>
      <c r="P636" s="4">
        <f t="shared" si="277"/>
        <v>0</v>
      </c>
      <c r="Q636" s="4">
        <f t="shared" si="278"/>
        <v>0</v>
      </c>
      <c r="R636" s="5">
        <f t="shared" si="279"/>
        <v>0</v>
      </c>
      <c r="S636" s="5">
        <f t="shared" si="280"/>
        <v>-9.3714835840348094</v>
      </c>
      <c r="T636" s="5">
        <f t="shared" si="281"/>
        <v>11.492164730674107</v>
      </c>
      <c r="U636" s="6">
        <f t="shared" si="282"/>
        <v>2044.0995987780204</v>
      </c>
      <c r="V636" s="5">
        <f t="shared" si="283"/>
        <v>0</v>
      </c>
      <c r="W636" s="5">
        <f t="shared" si="284"/>
        <v>8.5139995823061447</v>
      </c>
      <c r="X636" s="5">
        <f t="shared" si="285"/>
        <v>6.9428875403338406</v>
      </c>
      <c r="Y636" s="5">
        <f t="shared" si="286"/>
        <v>0</v>
      </c>
      <c r="Z636" s="5">
        <f t="shared" si="286"/>
        <v>-0.85748400172866468</v>
      </c>
      <c r="AA636" s="5">
        <f t="shared" si="267"/>
        <v>-13.738947728992052</v>
      </c>
      <c r="AB636">
        <f t="shared" si="260"/>
        <v>0</v>
      </c>
    </row>
    <row r="637" spans="1:28" x14ac:dyDescent="0.2">
      <c r="A637">
        <f t="shared" si="261"/>
        <v>6.0499999999999154</v>
      </c>
      <c r="B637" s="5">
        <f t="shared" si="270"/>
        <v>0</v>
      </c>
      <c r="C637" s="5">
        <f t="shared" si="271"/>
        <v>450.77342369671305</v>
      </c>
      <c r="D637" s="5">
        <f t="shared" si="272"/>
        <v>-33.778982589667308</v>
      </c>
      <c r="E637" s="2">
        <f t="shared" si="268"/>
        <v>450.77342369671305</v>
      </c>
      <c r="F637" s="2">
        <f t="shared" si="269"/>
        <v>0</v>
      </c>
      <c r="G637" s="3">
        <f t="shared" si="273"/>
        <v>0</v>
      </c>
      <c r="H637" s="3">
        <f t="shared" si="274"/>
        <v>54.926895958498932</v>
      </c>
      <c r="I637" s="3">
        <f t="shared" si="275"/>
        <v>-67.5042555996625</v>
      </c>
      <c r="J637" s="2">
        <f t="shared" si="262"/>
        <v>87.027515325328764</v>
      </c>
      <c r="K637" s="2">
        <f t="shared" si="276"/>
        <v>87.027515325328764</v>
      </c>
      <c r="L637" s="2">
        <f t="shared" si="263"/>
        <v>59.323459662800794</v>
      </c>
      <c r="M637" s="5">
        <f t="shared" si="264"/>
        <v>0.36556878650009528</v>
      </c>
      <c r="N637" s="4">
        <f t="shared" si="265"/>
        <v>0.32301798309319335</v>
      </c>
      <c r="O637" s="4">
        <f t="shared" si="266"/>
        <v>0.27067176619250671</v>
      </c>
      <c r="P637" s="4">
        <f t="shared" si="277"/>
        <v>0</v>
      </c>
      <c r="Q637" s="4">
        <f t="shared" si="278"/>
        <v>0</v>
      </c>
      <c r="R637" s="5">
        <f t="shared" si="279"/>
        <v>0</v>
      </c>
      <c r="S637" s="5">
        <f t="shared" si="280"/>
        <v>-9.3803599471332699</v>
      </c>
      <c r="T637" s="5">
        <f t="shared" si="281"/>
        <v>11.528308753630608</v>
      </c>
      <c r="U637" s="6">
        <f t="shared" si="282"/>
        <v>2043.4183457935665</v>
      </c>
      <c r="V637" s="5">
        <f t="shared" si="283"/>
        <v>0</v>
      </c>
      <c r="W637" s="5">
        <f t="shared" si="284"/>
        <v>8.5357060197395125</v>
      </c>
      <c r="X637" s="5">
        <f t="shared" si="285"/>
        <v>6.9453374800404326</v>
      </c>
      <c r="Y637" s="5">
        <f t="shared" si="286"/>
        <v>0</v>
      </c>
      <c r="Z637" s="5">
        <f t="shared" si="286"/>
        <v>-0.84465392739375744</v>
      </c>
      <c r="AA637" s="5">
        <f t="shared" si="267"/>
        <v>-13.700353766328959</v>
      </c>
      <c r="AB637">
        <f t="shared" si="260"/>
        <v>0</v>
      </c>
    </row>
    <row r="638" spans="1:28" x14ac:dyDescent="0.2">
      <c r="A638">
        <f t="shared" si="261"/>
        <v>6.0599999999999152</v>
      </c>
      <c r="B638" s="5">
        <f t="shared" si="270"/>
        <v>0</v>
      </c>
      <c r="C638" s="5">
        <f t="shared" si="271"/>
        <v>451.32265042360166</v>
      </c>
      <c r="D638" s="5">
        <f t="shared" si="272"/>
        <v>-34.454710163352253</v>
      </c>
      <c r="E638" s="2">
        <f t="shared" si="268"/>
        <v>451.32265042360166</v>
      </c>
      <c r="F638" s="2">
        <f t="shared" si="269"/>
        <v>0</v>
      </c>
      <c r="G638" s="3">
        <f t="shared" si="273"/>
        <v>0</v>
      </c>
      <c r="H638" s="3">
        <f t="shared" si="274"/>
        <v>54.918449419224991</v>
      </c>
      <c r="I638" s="3">
        <f t="shared" si="275"/>
        <v>-67.64125913732579</v>
      </c>
      <c r="J638" s="2">
        <f t="shared" si="262"/>
        <v>87.128502938446232</v>
      </c>
      <c r="K638" s="2">
        <f t="shared" si="276"/>
        <v>87.128502938446232</v>
      </c>
      <c r="L638" s="2">
        <f t="shared" si="263"/>
        <v>59.392299208211469</v>
      </c>
      <c r="M638" s="5">
        <f t="shared" si="264"/>
        <v>0.36554697599750507</v>
      </c>
      <c r="N638" s="4">
        <f t="shared" si="265"/>
        <v>0.32253493589671195</v>
      </c>
      <c r="O638" s="4">
        <f t="shared" si="266"/>
        <v>0.27049506522097994</v>
      </c>
      <c r="P638" s="4">
        <f t="shared" si="277"/>
        <v>0</v>
      </c>
      <c r="Q638" s="4">
        <f t="shared" si="278"/>
        <v>0</v>
      </c>
      <c r="R638" s="5">
        <f t="shared" si="279"/>
        <v>0</v>
      </c>
      <c r="S638" s="5">
        <f t="shared" si="280"/>
        <v>-9.389240634090056</v>
      </c>
      <c r="T638" s="5">
        <f t="shared" si="281"/>
        <v>11.564420801197434</v>
      </c>
      <c r="U638" s="6">
        <f t="shared" si="282"/>
        <v>2042.7373198555972</v>
      </c>
      <c r="V638" s="5">
        <f t="shared" si="283"/>
        <v>0</v>
      </c>
      <c r="W638" s="5">
        <f t="shared" si="284"/>
        <v>8.5573646186697125</v>
      </c>
      <c r="X638" s="5">
        <f t="shared" si="285"/>
        <v>6.9477889969222417</v>
      </c>
      <c r="Y638" s="5">
        <f t="shared" si="286"/>
        <v>0</v>
      </c>
      <c r="Z638" s="5">
        <f t="shared" si="286"/>
        <v>-0.83187601542034351</v>
      </c>
      <c r="AA638" s="5">
        <f t="shared" si="267"/>
        <v>-13.661790201880322</v>
      </c>
      <c r="AB638">
        <f t="shared" si="260"/>
        <v>0</v>
      </c>
    </row>
    <row r="639" spans="1:28" x14ac:dyDescent="0.2">
      <c r="A639">
        <f t="shared" si="261"/>
        <v>6.069999999999915</v>
      </c>
      <c r="B639" s="5">
        <f t="shared" si="270"/>
        <v>0</v>
      </c>
      <c r="C639" s="5">
        <f t="shared" si="271"/>
        <v>451.87179332399319</v>
      </c>
      <c r="D639" s="5">
        <f t="shared" si="272"/>
        <v>-35.131805844235608</v>
      </c>
      <c r="E639" s="2">
        <f t="shared" si="268"/>
        <v>451.87179332399319</v>
      </c>
      <c r="F639" s="2">
        <f t="shared" si="269"/>
        <v>0</v>
      </c>
      <c r="G639" s="3">
        <f t="shared" si="273"/>
        <v>0</v>
      </c>
      <c r="H639" s="3">
        <f t="shared" si="274"/>
        <v>54.910130659070788</v>
      </c>
      <c r="I639" s="3">
        <f t="shared" si="275"/>
        <v>-67.777877039344588</v>
      </c>
      <c r="J639" s="2">
        <f t="shared" si="262"/>
        <v>87.229370426231668</v>
      </c>
      <c r="K639" s="2">
        <f t="shared" si="276"/>
        <v>87.229370426231668</v>
      </c>
      <c r="L639" s="2">
        <f t="shared" si="263"/>
        <v>59.461056868596906</v>
      </c>
      <c r="M639" s="5">
        <f t="shared" si="264"/>
        <v>0.36552515385884321</v>
      </c>
      <c r="N639" s="4">
        <f t="shared" si="265"/>
        <v>0.32205339277824779</v>
      </c>
      <c r="O639" s="4">
        <f t="shared" si="266"/>
        <v>0.27031861736917651</v>
      </c>
      <c r="P639" s="4">
        <f t="shared" si="277"/>
        <v>0</v>
      </c>
      <c r="Q639" s="4">
        <f t="shared" si="278"/>
        <v>0</v>
      </c>
      <c r="R639" s="5">
        <f t="shared" si="279"/>
        <v>0</v>
      </c>
      <c r="S639" s="5">
        <f t="shared" si="280"/>
        <v>-9.3981254756566592</v>
      </c>
      <c r="T639" s="5">
        <f t="shared" si="281"/>
        <v>11.600500403911592</v>
      </c>
      <c r="U639" s="6">
        <f t="shared" si="282"/>
        <v>2042.0565208884436</v>
      </c>
      <c r="V639" s="5">
        <f t="shared" si="283"/>
        <v>0</v>
      </c>
      <c r="W639" s="5">
        <f t="shared" si="284"/>
        <v>8.5789752001224393</v>
      </c>
      <c r="X639" s="5">
        <f t="shared" si="285"/>
        <v>6.9502420219830245</v>
      </c>
      <c r="Y639" s="5">
        <f t="shared" si="286"/>
        <v>0</v>
      </c>
      <c r="Z639" s="5">
        <f t="shared" si="286"/>
        <v>-0.81915027553421993</v>
      </c>
      <c r="AA639" s="5">
        <f t="shared" si="267"/>
        <v>-13.623257574105381</v>
      </c>
      <c r="AB639">
        <f t="shared" si="260"/>
        <v>0</v>
      </c>
    </row>
    <row r="640" spans="1:28" x14ac:dyDescent="0.2">
      <c r="A640">
        <f t="shared" si="261"/>
        <v>6.0799999999999148</v>
      </c>
      <c r="B640" s="5">
        <f t="shared" si="270"/>
        <v>0</v>
      </c>
      <c r="C640" s="5">
        <f t="shared" si="271"/>
        <v>452.42085367307016</v>
      </c>
      <c r="D640" s="5">
        <f t="shared" si="272"/>
        <v>-35.810265777507759</v>
      </c>
      <c r="E640" s="2">
        <f t="shared" si="268"/>
        <v>452.42085367307016</v>
      </c>
      <c r="F640" s="2">
        <f t="shared" si="269"/>
        <v>0</v>
      </c>
      <c r="G640" s="3">
        <f t="shared" si="273"/>
        <v>0</v>
      </c>
      <c r="H640" s="3">
        <f t="shared" si="274"/>
        <v>54.901939156315443</v>
      </c>
      <c r="I640" s="3">
        <f t="shared" si="275"/>
        <v>-67.914109615085636</v>
      </c>
      <c r="J640" s="2">
        <f t="shared" si="262"/>
        <v>87.330116271156029</v>
      </c>
      <c r="K640" s="2">
        <f t="shared" si="276"/>
        <v>87.330116271156029</v>
      </c>
      <c r="L640" s="2">
        <f t="shared" si="263"/>
        <v>59.529731609513313</v>
      </c>
      <c r="M640" s="5">
        <f t="shared" si="264"/>
        <v>0.36550332028945898</v>
      </c>
      <c r="N640" s="4">
        <f t="shared" si="265"/>
        <v>0.32157335314751129</v>
      </c>
      <c r="O640" s="4">
        <f t="shared" si="266"/>
        <v>0.27014242445333841</v>
      </c>
      <c r="P640" s="4">
        <f t="shared" si="277"/>
        <v>0</v>
      </c>
      <c r="Q640" s="4">
        <f t="shared" si="278"/>
        <v>0</v>
      </c>
      <c r="R640" s="5">
        <f t="shared" si="279"/>
        <v>0</v>
      </c>
      <c r="S640" s="5">
        <f t="shared" si="280"/>
        <v>-9.4070143041042158</v>
      </c>
      <c r="T640" s="5">
        <f t="shared" si="281"/>
        <v>11.636547095005884</v>
      </c>
      <c r="U640" s="6">
        <f t="shared" si="282"/>
        <v>2041.3759488164612</v>
      </c>
      <c r="V640" s="5">
        <f t="shared" si="283"/>
        <v>0</v>
      </c>
      <c r="W640" s="5">
        <f t="shared" si="284"/>
        <v>8.6005375875131271</v>
      </c>
      <c r="X640" s="5">
        <f t="shared" si="285"/>
        <v>6.9526964870399164</v>
      </c>
      <c r="Y640" s="5">
        <f t="shared" si="286"/>
        <v>0</v>
      </c>
      <c r="Z640" s="5">
        <f t="shared" si="286"/>
        <v>-0.80647671659108866</v>
      </c>
      <c r="AA640" s="5">
        <f t="shared" si="267"/>
        <v>-13.5847564179542</v>
      </c>
      <c r="AB640">
        <f t="shared" si="260"/>
        <v>0</v>
      </c>
    </row>
    <row r="641" spans="1:28" x14ac:dyDescent="0.2">
      <c r="A641">
        <f t="shared" si="261"/>
        <v>6.0899999999999146</v>
      </c>
      <c r="B641" s="5">
        <f t="shared" si="270"/>
        <v>0</v>
      </c>
      <c r="C641" s="5">
        <f t="shared" si="271"/>
        <v>452.96983274079747</v>
      </c>
      <c r="D641" s="5">
        <f t="shared" si="272"/>
        <v>-36.490086111479513</v>
      </c>
      <c r="E641" s="2">
        <f t="shared" si="268"/>
        <v>452.96983274079747</v>
      </c>
      <c r="F641" s="2">
        <f t="shared" si="269"/>
        <v>0</v>
      </c>
      <c r="G641" s="3">
        <f t="shared" si="273"/>
        <v>0</v>
      </c>
      <c r="H641" s="3">
        <f t="shared" si="274"/>
        <v>54.893874389149531</v>
      </c>
      <c r="I641" s="3">
        <f t="shared" si="275"/>
        <v>-68.049957179265178</v>
      </c>
      <c r="J641" s="2">
        <f t="shared" si="262"/>
        <v>87.430738974067651</v>
      </c>
      <c r="K641" s="2">
        <f t="shared" si="276"/>
        <v>87.430738974067651</v>
      </c>
      <c r="L641" s="2">
        <f t="shared" si="263"/>
        <v>59.598322409044066</v>
      </c>
      <c r="M641" s="5">
        <f t="shared" si="264"/>
        <v>0.36548147549369892</v>
      </c>
      <c r="N641" s="4">
        <f t="shared" si="265"/>
        <v>0.32109481632363507</v>
      </c>
      <c r="O641" s="4">
        <f t="shared" si="266"/>
        <v>0.26996648825773917</v>
      </c>
      <c r="P641" s="4">
        <f t="shared" si="277"/>
        <v>0</v>
      </c>
      <c r="Q641" s="4">
        <f t="shared" si="278"/>
        <v>0</v>
      </c>
      <c r="R641" s="5">
        <f t="shared" si="279"/>
        <v>0</v>
      </c>
      <c r="S641" s="5">
        <f t="shared" si="280"/>
        <v>-9.4159069532064574</v>
      </c>
      <c r="T641" s="5">
        <f t="shared" si="281"/>
        <v>11.672560410425275</v>
      </c>
      <c r="U641" s="6">
        <f t="shared" si="282"/>
        <v>2040.6956035640308</v>
      </c>
      <c r="V641" s="5">
        <f t="shared" si="283"/>
        <v>0</v>
      </c>
      <c r="W641" s="5">
        <f t="shared" si="284"/>
        <v>8.6220516066433426</v>
      </c>
      <c r="X641" s="5">
        <f t="shared" si="285"/>
        <v>6.9551523247109168</v>
      </c>
      <c r="Y641" s="5">
        <f t="shared" si="286"/>
        <v>0</v>
      </c>
      <c r="Z641" s="5">
        <f t="shared" si="286"/>
        <v>-0.79385534656311485</v>
      </c>
      <c r="AA641" s="5">
        <f t="shared" si="267"/>
        <v>-13.546287264863807</v>
      </c>
      <c r="AB641">
        <f t="shared" si="260"/>
        <v>0</v>
      </c>
    </row>
    <row r="642" spans="1:28" x14ac:dyDescent="0.2">
      <c r="A642">
        <f t="shared" si="261"/>
        <v>6.0999999999999144</v>
      </c>
      <c r="B642" s="5">
        <f t="shared" si="270"/>
        <v>0</v>
      </c>
      <c r="C642" s="5">
        <f t="shared" si="271"/>
        <v>453.51873179192165</v>
      </c>
      <c r="D642" s="5">
        <f t="shared" si="272"/>
        <v>-37.171262997635409</v>
      </c>
      <c r="E642" s="2">
        <f t="shared" si="268"/>
        <v>453.51873179192165</v>
      </c>
      <c r="F642" s="2">
        <f t="shared" si="269"/>
        <v>0</v>
      </c>
      <c r="G642" s="3">
        <f t="shared" si="273"/>
        <v>0</v>
      </c>
      <c r="H642" s="3">
        <f t="shared" si="274"/>
        <v>54.885935835683902</v>
      </c>
      <c r="I642" s="3">
        <f t="shared" si="275"/>
        <v>-68.185420051913809</v>
      </c>
      <c r="J642" s="2">
        <f t="shared" si="262"/>
        <v>87.531237054063965</v>
      </c>
      <c r="K642" s="2">
        <f t="shared" si="276"/>
        <v>87.531237054063965</v>
      </c>
      <c r="L642" s="2">
        <f t="shared" si="263"/>
        <v>59.666828257712311</v>
      </c>
      <c r="M642" s="5">
        <f t="shared" si="264"/>
        <v>0.36545961967490559</v>
      </c>
      <c r="N642" s="4">
        <f t="shared" si="265"/>
        <v>0.32061778153691195</v>
      </c>
      <c r="O642" s="4">
        <f t="shared" si="266"/>
        <v>0.2697908105350057</v>
      </c>
      <c r="P642" s="4">
        <f t="shared" si="277"/>
        <v>0</v>
      </c>
      <c r="Q642" s="4">
        <f t="shared" si="278"/>
        <v>0</v>
      </c>
      <c r="R642" s="5">
        <f t="shared" si="279"/>
        <v>0</v>
      </c>
      <c r="S642" s="5">
        <f t="shared" si="280"/>
        <v>-9.4248032582228607</v>
      </c>
      <c r="T642" s="5">
        <f t="shared" si="281"/>
        <v>11.708539888842802</v>
      </c>
      <c r="U642" s="6">
        <f t="shared" si="282"/>
        <v>2040.0154850555582</v>
      </c>
      <c r="V642" s="5">
        <f t="shared" si="283"/>
        <v>0</v>
      </c>
      <c r="W642" s="5">
        <f t="shared" si="284"/>
        <v>8.6435170856969226</v>
      </c>
      <c r="X642" s="5">
        <f t="shared" si="285"/>
        <v>6.9576094684025227</v>
      </c>
      <c r="Y642" s="5">
        <f t="shared" si="286"/>
        <v>0</v>
      </c>
      <c r="Z642" s="5">
        <f t="shared" si="286"/>
        <v>-0.78128617252593813</v>
      </c>
      <c r="AA642" s="5">
        <f t="shared" si="267"/>
        <v>-13.507850642754676</v>
      </c>
      <c r="AB642">
        <f t="shared" si="260"/>
        <v>0</v>
      </c>
    </row>
    <row r="643" spans="1:28" x14ac:dyDescent="0.2">
      <c r="A643">
        <f t="shared" si="261"/>
        <v>6.1099999999999142</v>
      </c>
      <c r="B643" s="5">
        <f t="shared" si="270"/>
        <v>0</v>
      </c>
      <c r="C643" s="5">
        <f t="shared" si="271"/>
        <v>454.06755208596985</v>
      </c>
      <c r="D643" s="5">
        <f t="shared" si="272"/>
        <v>-37.853792590686687</v>
      </c>
      <c r="E643" s="2">
        <f t="shared" si="268"/>
        <v>454.06755208596985</v>
      </c>
      <c r="F643" s="2">
        <f t="shared" si="269"/>
        <v>0</v>
      </c>
      <c r="G643" s="3">
        <f t="shared" si="273"/>
        <v>0</v>
      </c>
      <c r="H643" s="3">
        <f t="shared" si="274"/>
        <v>54.878122973958646</v>
      </c>
      <c r="I643" s="3">
        <f t="shared" si="275"/>
        <v>-68.320498558341356</v>
      </c>
      <c r="J643" s="2">
        <f t="shared" si="262"/>
        <v>87.631609048363657</v>
      </c>
      <c r="K643" s="2">
        <f t="shared" si="276"/>
        <v>87.631609048363657</v>
      </c>
      <c r="L643" s="2">
        <f t="shared" si="263"/>
        <v>59.735248158393766</v>
      </c>
      <c r="M643" s="5">
        <f t="shared" si="264"/>
        <v>0.36543775303541637</v>
      </c>
      <c r="N643" s="4">
        <f t="shared" si="265"/>
        <v>0.32014224793050777</v>
      </c>
      <c r="O643" s="4">
        <f t="shared" si="266"/>
        <v>0.26961539300643833</v>
      </c>
      <c r="P643" s="4">
        <f t="shared" si="277"/>
        <v>0</v>
      </c>
      <c r="Q643" s="4">
        <f t="shared" si="278"/>
        <v>0</v>
      </c>
      <c r="R643" s="5">
        <f t="shared" si="279"/>
        <v>0</v>
      </c>
      <c r="S643" s="5">
        <f t="shared" si="280"/>
        <v>-9.4337030558819688</v>
      </c>
      <c r="T643" s="5">
        <f t="shared" si="281"/>
        <v>11.744485071675044</v>
      </c>
      <c r="U643" s="6">
        <f t="shared" si="282"/>
        <v>2039.3355932154752</v>
      </c>
      <c r="V643" s="5">
        <f t="shared" si="283"/>
        <v>0</v>
      </c>
      <c r="W643" s="5">
        <f t="shared" si="284"/>
        <v>8.6649338552358994</v>
      </c>
      <c r="X643" s="5">
        <f t="shared" si="285"/>
        <v>6.9600678522975565</v>
      </c>
      <c r="Y643" s="5">
        <f t="shared" si="286"/>
        <v>0</v>
      </c>
      <c r="Z643" s="5">
        <f t="shared" si="286"/>
        <v>-0.76876920064606935</v>
      </c>
      <c r="AA643" s="5">
        <f t="shared" si="267"/>
        <v>-13.4694470760274</v>
      </c>
      <c r="AB643">
        <f t="shared" si="260"/>
        <v>0</v>
      </c>
    </row>
    <row r="644" spans="1:28" x14ac:dyDescent="0.2">
      <c r="A644">
        <f t="shared" si="261"/>
        <v>6.119999999999914</v>
      </c>
      <c r="B644" s="5">
        <f t="shared" si="270"/>
        <v>0</v>
      </c>
      <c r="C644" s="5">
        <f t="shared" si="271"/>
        <v>454.6162948772494</v>
      </c>
      <c r="D644" s="5">
        <f t="shared" si="272"/>
        <v>-38.537671048623906</v>
      </c>
      <c r="E644" s="2">
        <f t="shared" si="268"/>
        <v>454.6162948772494</v>
      </c>
      <c r="F644" s="2">
        <f t="shared" si="269"/>
        <v>0</v>
      </c>
      <c r="G644" s="3">
        <f t="shared" si="273"/>
        <v>0</v>
      </c>
      <c r="H644" s="3">
        <f t="shared" si="274"/>
        <v>54.870435281952183</v>
      </c>
      <c r="I644" s="3">
        <f t="shared" si="275"/>
        <v>-68.455193029101636</v>
      </c>
      <c r="J644" s="2">
        <f t="shared" si="262"/>
        <v>87.731853512179185</v>
      </c>
      <c r="K644" s="2">
        <f t="shared" si="276"/>
        <v>87.731853512179185</v>
      </c>
      <c r="L644" s="2">
        <f t="shared" si="263"/>
        <v>59.803581126229844</v>
      </c>
      <c r="M644" s="5">
        <f t="shared" si="264"/>
        <v>0.36541587577656298</v>
      </c>
      <c r="N644" s="4">
        <f t="shared" si="265"/>
        <v>0.31966821456215189</v>
      </c>
      <c r="O644" s="4">
        <f t="shared" si="266"/>
        <v>0.26944023736232875</v>
      </c>
      <c r="P644" s="4">
        <f t="shared" si="277"/>
        <v>0</v>
      </c>
      <c r="Q644" s="4">
        <f t="shared" si="278"/>
        <v>0</v>
      </c>
      <c r="R644" s="5">
        <f t="shared" si="279"/>
        <v>0</v>
      </c>
      <c r="S644" s="5">
        <f t="shared" si="280"/>
        <v>-9.4426061843649425</v>
      </c>
      <c r="T644" s="5">
        <f t="shared" si="281"/>
        <v>11.78039550309712</v>
      </c>
      <c r="U644" s="6">
        <f t="shared" si="282"/>
        <v>2038.6559279682376</v>
      </c>
      <c r="V644" s="5">
        <f t="shared" si="283"/>
        <v>0</v>
      </c>
      <c r="W644" s="5">
        <f t="shared" si="284"/>
        <v>8.6863017481961826</v>
      </c>
      <c r="X644" s="5">
        <f t="shared" si="285"/>
        <v>6.9625274113431503</v>
      </c>
      <c r="Y644" s="5">
        <f t="shared" si="286"/>
        <v>0</v>
      </c>
      <c r="Z644" s="5">
        <f t="shared" si="286"/>
        <v>-0.75630443616875986</v>
      </c>
      <c r="AA644" s="5">
        <f t="shared" si="267"/>
        <v>-13.431077085559728</v>
      </c>
      <c r="AB644">
        <f t="shared" si="260"/>
        <v>0</v>
      </c>
    </row>
    <row r="645" spans="1:28" x14ac:dyDescent="0.2">
      <c r="A645">
        <f t="shared" si="261"/>
        <v>6.1299999999999137</v>
      </c>
      <c r="B645" s="5">
        <f t="shared" si="270"/>
        <v>0</v>
      </c>
      <c r="C645" s="5">
        <f t="shared" si="271"/>
        <v>455.16496141484714</v>
      </c>
      <c r="D645" s="5">
        <f t="shared" si="272"/>
        <v>-39.222894532769196</v>
      </c>
      <c r="E645" s="2">
        <f t="shared" si="268"/>
        <v>455.16496141484714</v>
      </c>
      <c r="F645" s="2">
        <f t="shared" si="269"/>
        <v>0</v>
      </c>
      <c r="G645" s="3">
        <f t="shared" si="273"/>
        <v>0</v>
      </c>
      <c r="H645" s="3">
        <f t="shared" si="274"/>
        <v>54.862872237590494</v>
      </c>
      <c r="I645" s="3">
        <f t="shared" si="275"/>
        <v>-68.589503799957228</v>
      </c>
      <c r="J645" s="2">
        <f t="shared" si="262"/>
        <v>87.831969018589845</v>
      </c>
      <c r="K645" s="2">
        <f t="shared" si="276"/>
        <v>87.831969018589845</v>
      </c>
      <c r="L645" s="2">
        <f t="shared" si="263"/>
        <v>59.871826188541135</v>
      </c>
      <c r="M645" s="5">
        <f t="shared" si="264"/>
        <v>0.36539398809867041</v>
      </c>
      <c r="N645" s="4">
        <f t="shared" si="265"/>
        <v>0.31919568040580248</v>
      </c>
      <c r="O645" s="4">
        <f t="shared" si="266"/>
        <v>0.26926534526227541</v>
      </c>
      <c r="P645" s="4">
        <f t="shared" si="277"/>
        <v>0</v>
      </c>
      <c r="Q645" s="4">
        <f t="shared" si="278"/>
        <v>0</v>
      </c>
      <c r="R645" s="5">
        <f t="shared" si="279"/>
        <v>0</v>
      </c>
      <c r="S645" s="5">
        <f t="shared" si="280"/>
        <v>-9.4515124832892834</v>
      </c>
      <c r="T645" s="5">
        <f t="shared" si="281"/>
        <v>11.816270730057292</v>
      </c>
      <c r="U645" s="6">
        <f t="shared" si="282"/>
        <v>2037.9764892383275</v>
      </c>
      <c r="V645" s="5">
        <f t="shared" si="283"/>
        <v>0</v>
      </c>
      <c r="W645" s="5">
        <f t="shared" si="284"/>
        <v>8.7076205998830272</v>
      </c>
      <c r="X645" s="5">
        <f t="shared" si="285"/>
        <v>6.9649880812389187</v>
      </c>
      <c r="Y645" s="5">
        <f t="shared" si="286"/>
        <v>0</v>
      </c>
      <c r="Z645" s="5">
        <f t="shared" si="286"/>
        <v>-0.74389188340625623</v>
      </c>
      <c r="AA645" s="5">
        <f t="shared" si="267"/>
        <v>-13.392741188703788</v>
      </c>
      <c r="AB645">
        <f t="shared" ref="AB645:AB708" si="287">IF(($D645-height)*($D646-height)&lt;0,1,0)</f>
        <v>0</v>
      </c>
    </row>
    <row r="646" spans="1:28" x14ac:dyDescent="0.2">
      <c r="A646">
        <f t="shared" si="261"/>
        <v>6.1399999999999135</v>
      </c>
      <c r="B646" s="5">
        <f t="shared" si="270"/>
        <v>0</v>
      </c>
      <c r="C646" s="5">
        <f t="shared" si="271"/>
        <v>455.71355294262889</v>
      </c>
      <c r="D646" s="5">
        <f t="shared" si="272"/>
        <v>-39.909459207828206</v>
      </c>
      <c r="E646" s="2">
        <f t="shared" si="268"/>
        <v>455.71355294262889</v>
      </c>
      <c r="F646" s="2">
        <f t="shared" si="269"/>
        <v>0</v>
      </c>
      <c r="G646" s="3">
        <f t="shared" si="273"/>
        <v>0</v>
      </c>
      <c r="H646" s="3">
        <f t="shared" si="274"/>
        <v>54.855433318756432</v>
      </c>
      <c r="I646" s="3">
        <f t="shared" si="275"/>
        <v>-68.723431211844272</v>
      </c>
      <c r="J646" s="2">
        <f t="shared" si="262"/>
        <v>87.931954158415152</v>
      </c>
      <c r="K646" s="2">
        <f t="shared" si="276"/>
        <v>87.931954158415152</v>
      </c>
      <c r="L646" s="2">
        <f t="shared" si="263"/>
        <v>59.939982384741072</v>
      </c>
      <c r="M646" s="5">
        <f t="shared" si="264"/>
        <v>0.36537209020105615</v>
      </c>
      <c r="N646" s="4">
        <f t="shared" si="265"/>
        <v>0.31872464435328934</v>
      </c>
      <c r="O646" s="4">
        <f t="shared" si="266"/>
        <v>0.2690907183354973</v>
      </c>
      <c r="P646" s="4">
        <f t="shared" si="277"/>
        <v>0</v>
      </c>
      <c r="Q646" s="4">
        <f t="shared" si="278"/>
        <v>0</v>
      </c>
      <c r="R646" s="5">
        <f t="shared" si="279"/>
        <v>0</v>
      </c>
      <c r="S646" s="5">
        <f t="shared" si="280"/>
        <v>-9.4604217936927331</v>
      </c>
      <c r="T646" s="5">
        <f t="shared" si="281"/>
        <v>11.852110302291088</v>
      </c>
      <c r="U646" s="6">
        <f t="shared" si="282"/>
        <v>2037.2972769502517</v>
      </c>
      <c r="V646" s="5">
        <f t="shared" si="283"/>
        <v>0</v>
      </c>
      <c r="W646" s="5">
        <f t="shared" si="284"/>
        <v>8.7288902479662855</v>
      </c>
      <c r="X646" s="5">
        <f t="shared" si="285"/>
        <v>6.9674497984252772</v>
      </c>
      <c r="Y646" s="5">
        <f t="shared" si="286"/>
        <v>0</v>
      </c>
      <c r="Z646" s="5">
        <f t="shared" si="286"/>
        <v>-0.73153154572644752</v>
      </c>
      <c r="AA646" s="5">
        <f t="shared" si="267"/>
        <v>-13.354439899283634</v>
      </c>
      <c r="AB646">
        <f t="shared" si="287"/>
        <v>0</v>
      </c>
    </row>
    <row r="647" spans="1:28" x14ac:dyDescent="0.2">
      <c r="A647">
        <f t="shared" si="261"/>
        <v>6.1499999999999133</v>
      </c>
      <c r="B647" s="5">
        <f t="shared" si="270"/>
        <v>0</v>
      </c>
      <c r="C647" s="5">
        <f t="shared" si="271"/>
        <v>456.26207069923919</v>
      </c>
      <c r="D647" s="5">
        <f t="shared" si="272"/>
        <v>-40.597361241941613</v>
      </c>
      <c r="E647" s="2">
        <f t="shared" si="268"/>
        <v>456.26207069923919</v>
      </c>
      <c r="F647" s="2">
        <f t="shared" si="269"/>
        <v>0</v>
      </c>
      <c r="G647" s="3">
        <f t="shared" si="273"/>
        <v>0</v>
      </c>
      <c r="H647" s="3">
        <f t="shared" si="274"/>
        <v>54.84811800329917</v>
      </c>
      <c r="I647" s="3">
        <f t="shared" si="275"/>
        <v>-68.856975610837111</v>
      </c>
      <c r="J647" s="2">
        <f t="shared" si="262"/>
        <v>88.031807540088863</v>
      </c>
      <c r="K647" s="2">
        <f t="shared" si="276"/>
        <v>88.031807540088863</v>
      </c>
      <c r="L647" s="2">
        <f t="shared" si="263"/>
        <v>60.008048766250077</v>
      </c>
      <c r="M647" s="5">
        <f t="shared" si="264"/>
        <v>0.36535018228202953</v>
      </c>
      <c r="N647" s="4">
        <f t="shared" si="265"/>
        <v>0.31825510521593314</v>
      </c>
      <c r="O647" s="4">
        <f t="shared" si="266"/>
        <v>0.26891635818114473</v>
      </c>
      <c r="P647" s="4">
        <f t="shared" si="277"/>
        <v>0</v>
      </c>
      <c r="Q647" s="4">
        <f t="shared" si="278"/>
        <v>0</v>
      </c>
      <c r="R647" s="5">
        <f t="shared" si="279"/>
        <v>0</v>
      </c>
      <c r="S647" s="5">
        <f t="shared" si="280"/>
        <v>-9.4693339580173976</v>
      </c>
      <c r="T647" s="5">
        <f t="shared" si="281"/>
        <v>11.887913772335002</v>
      </c>
      <c r="U647" s="6">
        <f t="shared" si="282"/>
        <v>2036.6182910285422</v>
      </c>
      <c r="V647" s="5">
        <f t="shared" si="283"/>
        <v>0</v>
      </c>
      <c r="W647" s="5">
        <f t="shared" si="284"/>
        <v>8.7501105324754249</v>
      </c>
      <c r="X647" s="5">
        <f t="shared" si="285"/>
        <v>6.9699125000719508</v>
      </c>
      <c r="Y647" s="5">
        <f t="shared" si="286"/>
        <v>0</v>
      </c>
      <c r="Z647" s="5">
        <f t="shared" si="286"/>
        <v>-0.71922342554197272</v>
      </c>
      <c r="AA647" s="5">
        <f t="shared" si="267"/>
        <v>-13.316173727593046</v>
      </c>
      <c r="AB647">
        <f t="shared" si="287"/>
        <v>0</v>
      </c>
    </row>
    <row r="648" spans="1:28" x14ac:dyDescent="0.2">
      <c r="A648">
        <f t="shared" si="261"/>
        <v>6.1599999999999131</v>
      </c>
      <c r="B648" s="5">
        <f t="shared" si="270"/>
        <v>0</v>
      </c>
      <c r="C648" s="5">
        <f t="shared" si="271"/>
        <v>456.81051591810092</v>
      </c>
      <c r="D648" s="5">
        <f t="shared" si="272"/>
        <v>-41.286596806736362</v>
      </c>
      <c r="E648" s="2">
        <f t="shared" si="268"/>
        <v>456.81051591810092</v>
      </c>
      <c r="F648" s="2">
        <f t="shared" si="269"/>
        <v>0</v>
      </c>
      <c r="G648" s="3">
        <f t="shared" si="273"/>
        <v>0</v>
      </c>
      <c r="H648" s="3">
        <f t="shared" si="274"/>
        <v>54.84092576904375</v>
      </c>
      <c r="I648" s="3">
        <f t="shared" si="275"/>
        <v>-68.990137348113038</v>
      </c>
      <c r="J648" s="2">
        <f t="shared" si="262"/>
        <v>88.131527789533223</v>
      </c>
      <c r="K648" s="2">
        <f t="shared" si="276"/>
        <v>88.131527789533223</v>
      </c>
      <c r="L648" s="2">
        <f t="shared" si="263"/>
        <v>60.076024396409828</v>
      </c>
      <c r="M648" s="5">
        <f t="shared" si="264"/>
        <v>0.36532826453889133</v>
      </c>
      <c r="N648" s="4">
        <f t="shared" si="265"/>
        <v>0.31778706172614174</v>
      </c>
      <c r="O648" s="4">
        <f t="shared" si="266"/>
        <v>0.26874226636860887</v>
      </c>
      <c r="P648" s="4">
        <f t="shared" si="277"/>
        <v>0</v>
      </c>
      <c r="Q648" s="4">
        <f t="shared" si="278"/>
        <v>0</v>
      </c>
      <c r="R648" s="5">
        <f t="shared" si="279"/>
        <v>0</v>
      </c>
      <c r="S648" s="5">
        <f t="shared" si="280"/>
        <v>-9.4782488200940396</v>
      </c>
      <c r="T648" s="5">
        <f t="shared" si="281"/>
        <v>11.923680695539801</v>
      </c>
      <c r="U648" s="6">
        <f t="shared" si="282"/>
        <v>2035.9395313977557</v>
      </c>
      <c r="V648" s="5">
        <f t="shared" si="283"/>
        <v>0</v>
      </c>
      <c r="W648" s="5">
        <f t="shared" si="284"/>
        <v>8.7712812957943758</v>
      </c>
      <c r="X648" s="5">
        <f t="shared" si="285"/>
        <v>6.9723761240666349</v>
      </c>
      <c r="Y648" s="5">
        <f t="shared" si="286"/>
        <v>0</v>
      </c>
      <c r="Z648" s="5">
        <f t="shared" si="286"/>
        <v>-0.70696752429966381</v>
      </c>
      <c r="AA648" s="5">
        <f t="shared" si="267"/>
        <v>-13.277943180393564</v>
      </c>
      <c r="AB648">
        <f t="shared" si="287"/>
        <v>0</v>
      </c>
    </row>
    <row r="649" spans="1:28" x14ac:dyDescent="0.2">
      <c r="A649">
        <f t="shared" si="261"/>
        <v>6.1699999999999129</v>
      </c>
      <c r="B649" s="5">
        <f t="shared" si="270"/>
        <v>0</v>
      </c>
      <c r="C649" s="5">
        <f t="shared" si="271"/>
        <v>457.35888982741511</v>
      </c>
      <c r="D649" s="5">
        <f t="shared" si="272"/>
        <v>-41.977162077376512</v>
      </c>
      <c r="E649" s="2">
        <f t="shared" si="268"/>
        <v>457.35888982741511</v>
      </c>
      <c r="F649" s="2">
        <f t="shared" si="269"/>
        <v>0</v>
      </c>
      <c r="G649" s="3">
        <f t="shared" si="273"/>
        <v>0</v>
      </c>
      <c r="H649" s="3">
        <f t="shared" si="274"/>
        <v>54.833856093800755</v>
      </c>
      <c r="I649" s="3">
        <f t="shared" si="275"/>
        <v>-69.122916779916977</v>
      </c>
      <c r="J649" s="2">
        <f t="shared" si="262"/>
        <v>88.231113550033911</v>
      </c>
      <c r="K649" s="2">
        <f t="shared" si="276"/>
        <v>88.231113550033911</v>
      </c>
      <c r="L649" s="2">
        <f t="shared" si="263"/>
        <v>60.143908350398029</v>
      </c>
      <c r="M649" s="5">
        <f t="shared" si="264"/>
        <v>0.36530633716793304</v>
      </c>
      <c r="N649" s="4">
        <f t="shared" si="265"/>
        <v>0.31732051253898369</v>
      </c>
      <c r="O649" s="4">
        <f t="shared" si="266"/>
        <v>0.26856844443782824</v>
      </c>
      <c r="P649" s="4">
        <f t="shared" si="277"/>
        <v>0</v>
      </c>
      <c r="Q649" s="4">
        <f t="shared" si="278"/>
        <v>0</v>
      </c>
      <c r="R649" s="5">
        <f t="shared" si="279"/>
        <v>0</v>
      </c>
      <c r="S649" s="5">
        <f t="shared" si="280"/>
        <v>-9.4871662251265558</v>
      </c>
      <c r="T649" s="5">
        <f t="shared" si="281"/>
        <v>11.95941063008336</v>
      </c>
      <c r="U649" s="6">
        <f t="shared" si="282"/>
        <v>2035.2609979824754</v>
      </c>
      <c r="V649" s="5">
        <f t="shared" si="283"/>
        <v>0</v>
      </c>
      <c r="W649" s="5">
        <f t="shared" si="284"/>
        <v>8.7924023826561228</v>
      </c>
      <c r="X649" s="5">
        <f t="shared" si="285"/>
        <v>6.9748406090038237</v>
      </c>
      <c r="Y649" s="5">
        <f t="shared" si="286"/>
        <v>0</v>
      </c>
      <c r="Z649" s="5">
        <f t="shared" si="286"/>
        <v>-0.69476384247043299</v>
      </c>
      <c r="AA649" s="5">
        <f t="shared" si="267"/>
        <v>-13.239748760912818</v>
      </c>
      <c r="AB649">
        <f t="shared" si="287"/>
        <v>0</v>
      </c>
    </row>
    <row r="650" spans="1:28" x14ac:dyDescent="0.2">
      <c r="A650">
        <f t="shared" si="261"/>
        <v>6.1799999999999127</v>
      </c>
      <c r="B650" s="5">
        <f t="shared" si="270"/>
        <v>0</v>
      </c>
      <c r="C650" s="5">
        <f t="shared" si="271"/>
        <v>457.90719365016099</v>
      </c>
      <c r="D650" s="5">
        <f t="shared" si="272"/>
        <v>-42.669053232613727</v>
      </c>
      <c r="E650" s="2">
        <f t="shared" si="268"/>
        <v>457.90719365016099</v>
      </c>
      <c r="F650" s="2">
        <f t="shared" si="269"/>
        <v>0</v>
      </c>
      <c r="G650" s="3">
        <f t="shared" si="273"/>
        <v>0</v>
      </c>
      <c r="H650" s="3">
        <f t="shared" si="274"/>
        <v>54.826908455376049</v>
      </c>
      <c r="I650" s="3">
        <f t="shared" si="275"/>
        <v>-69.255314267526103</v>
      </c>
      <c r="J650" s="2">
        <f t="shared" si="262"/>
        <v>88.330563482115238</v>
      </c>
      <c r="K650" s="2">
        <f t="shared" si="276"/>
        <v>88.330563482115238</v>
      </c>
      <c r="L650" s="2">
        <f t="shared" si="263"/>
        <v>60.211699715143311</v>
      </c>
      <c r="M650" s="5">
        <f t="shared" si="264"/>
        <v>0.36528440036443655</v>
      </c>
      <c r="N650" s="4">
        <f t="shared" si="265"/>
        <v>0.31685545623373962</v>
      </c>
      <c r="O650" s="4">
        <f t="shared" si="266"/>
        <v>0.2683948938995937</v>
      </c>
      <c r="P650" s="4">
        <f t="shared" si="277"/>
        <v>0</v>
      </c>
      <c r="Q650" s="4">
        <f t="shared" si="278"/>
        <v>0</v>
      </c>
      <c r="R650" s="5">
        <f t="shared" si="279"/>
        <v>0</v>
      </c>
      <c r="S650" s="5">
        <f t="shared" si="280"/>
        <v>-9.4960860196766461</v>
      </c>
      <c r="T650" s="5">
        <f t="shared" si="281"/>
        <v>11.995103136983111</v>
      </c>
      <c r="U650" s="6">
        <f t="shared" si="282"/>
        <v>2034.5826907073076</v>
      </c>
      <c r="V650" s="5">
        <f t="shared" si="283"/>
        <v>0</v>
      </c>
      <c r="W650" s="5">
        <f t="shared" si="284"/>
        <v>8.813473640137147</v>
      </c>
      <c r="X650" s="5">
        <f t="shared" si="285"/>
        <v>6.9773058941738082</v>
      </c>
      <c r="Y650" s="5">
        <f t="shared" si="286"/>
        <v>0</v>
      </c>
      <c r="Z650" s="5">
        <f t="shared" si="286"/>
        <v>-0.68261237953949916</v>
      </c>
      <c r="AA650" s="5">
        <f t="shared" si="267"/>
        <v>-13.201590968843078</v>
      </c>
      <c r="AB650">
        <f t="shared" si="287"/>
        <v>0</v>
      </c>
    </row>
    <row r="651" spans="1:28" x14ac:dyDescent="0.2">
      <c r="A651">
        <f t="shared" si="261"/>
        <v>6.1899999999999125</v>
      </c>
      <c r="B651" s="5">
        <f t="shared" si="270"/>
        <v>0</v>
      </c>
      <c r="C651" s="5">
        <f t="shared" si="271"/>
        <v>458.45542860409574</v>
      </c>
      <c r="D651" s="5">
        <f t="shared" si="272"/>
        <v>-43.362266454837425</v>
      </c>
      <c r="E651" s="2">
        <f t="shared" si="268"/>
        <v>458.45542860409574</v>
      </c>
      <c r="F651" s="2">
        <f t="shared" si="269"/>
        <v>0</v>
      </c>
      <c r="G651" s="3">
        <f t="shared" si="273"/>
        <v>0</v>
      </c>
      <c r="H651" s="3">
        <f t="shared" si="274"/>
        <v>54.820082331580657</v>
      </c>
      <c r="I651" s="3">
        <f t="shared" si="275"/>
        <v>-69.387330177214537</v>
      </c>
      <c r="J651" s="2">
        <f t="shared" si="262"/>
        <v>88.42987626341602</v>
      </c>
      <c r="K651" s="2">
        <f t="shared" si="276"/>
        <v>88.42987626341602</v>
      </c>
      <c r="L651" s="2">
        <f t="shared" si="263"/>
        <v>60.279397589240638</v>
      </c>
      <c r="M651" s="5">
        <f t="shared" si="264"/>
        <v>0.36526245432267401</v>
      </c>
      <c r="N651" s="4">
        <f t="shared" si="265"/>
        <v>0.31639189131543055</v>
      </c>
      <c r="O651" s="4">
        <f t="shared" si="266"/>
        <v>0.26822161623585061</v>
      </c>
      <c r="P651" s="4">
        <f t="shared" si="277"/>
        <v>0</v>
      </c>
      <c r="Q651" s="4">
        <f t="shared" si="278"/>
        <v>0</v>
      </c>
      <c r="R651" s="5">
        <f t="shared" si="279"/>
        <v>0</v>
      </c>
      <c r="S651" s="5">
        <f t="shared" si="280"/>
        <v>-9.5050080516486712</v>
      </c>
      <c r="T651" s="5">
        <f t="shared" si="281"/>
        <v>12.030757780108072</v>
      </c>
      <c r="U651" s="6">
        <f t="shared" si="282"/>
        <v>2033.9046094968855</v>
      </c>
      <c r="V651" s="5">
        <f t="shared" si="283"/>
        <v>0</v>
      </c>
      <c r="W651" s="5">
        <f t="shared" si="284"/>
        <v>8.8344949176516234</v>
      </c>
      <c r="X651" s="5">
        <f t="shared" si="285"/>
        <v>6.9797719195518235</v>
      </c>
      <c r="Y651" s="5">
        <f t="shared" si="286"/>
        <v>0</v>
      </c>
      <c r="Z651" s="5">
        <f t="shared" si="286"/>
        <v>-0.67051313399704782</v>
      </c>
      <c r="AA651" s="5">
        <f t="shared" si="267"/>
        <v>-13.163470300340105</v>
      </c>
      <c r="AB651">
        <f t="shared" si="287"/>
        <v>0</v>
      </c>
    </row>
    <row r="652" spans="1:28" x14ac:dyDescent="0.2">
      <c r="A652">
        <f t="shared" si="261"/>
        <v>6.1999999999999122</v>
      </c>
      <c r="B652" s="5">
        <f t="shared" si="270"/>
        <v>0</v>
      </c>
      <c r="C652" s="5">
        <f t="shared" si="271"/>
        <v>459.00359590175486</v>
      </c>
      <c r="D652" s="5">
        <f t="shared" si="272"/>
        <v>-44.056797930124581</v>
      </c>
      <c r="E652" s="2">
        <f t="shared" si="268"/>
        <v>459.00359590175486</v>
      </c>
      <c r="F652" s="2">
        <f t="shared" si="269"/>
        <v>0</v>
      </c>
      <c r="G652" s="3">
        <f t="shared" si="273"/>
        <v>0</v>
      </c>
      <c r="H652" s="3">
        <f t="shared" si="274"/>
        <v>54.813377200240687</v>
      </c>
      <c r="I652" s="3">
        <f t="shared" si="275"/>
        <v>-69.518964880217936</v>
      </c>
      <c r="J652" s="2">
        <f t="shared" si="262"/>
        <v>88.529050588565795</v>
      </c>
      <c r="K652" s="2">
        <f t="shared" si="276"/>
        <v>88.529050588565795</v>
      </c>
      <c r="L652" s="2">
        <f t="shared" si="263"/>
        <v>60.347001082866932</v>
      </c>
      <c r="M652" s="5">
        <f t="shared" si="264"/>
        <v>0.36524049923590707</v>
      </c>
      <c r="N652" s="4">
        <f t="shared" si="265"/>
        <v>0.31592981621632482</v>
      </c>
      <c r="O652" s="4">
        <f t="shared" si="266"/>
        <v>0.26804861289999937</v>
      </c>
      <c r="P652" s="4">
        <f t="shared" si="277"/>
        <v>0</v>
      </c>
      <c r="Q652" s="4">
        <f t="shared" si="278"/>
        <v>0</v>
      </c>
      <c r="R652" s="5">
        <f t="shared" si="279"/>
        <v>0</v>
      </c>
      <c r="S652" s="5">
        <f t="shared" si="280"/>
        <v>-9.5139321702746873</v>
      </c>
      <c r="T652" s="5">
        <f t="shared" si="281"/>
        <v>12.066374126190446</v>
      </c>
      <c r="U652" s="6">
        <f t="shared" si="282"/>
        <v>2033.2267542758664</v>
      </c>
      <c r="V652" s="5">
        <f t="shared" si="283"/>
        <v>0</v>
      </c>
      <c r="W652" s="5">
        <f t="shared" si="284"/>
        <v>8.8554660669454499</v>
      </c>
      <c r="X652" s="5">
        <f t="shared" si="285"/>
        <v>6.9822386257873639</v>
      </c>
      <c r="Y652" s="5">
        <f t="shared" si="286"/>
        <v>0</v>
      </c>
      <c r="Z652" s="5">
        <f t="shared" si="286"/>
        <v>-0.65846610332923738</v>
      </c>
      <c r="AA652" s="5">
        <f t="shared" si="267"/>
        <v>-13.125387248022189</v>
      </c>
      <c r="AB652">
        <f t="shared" si="287"/>
        <v>0</v>
      </c>
    </row>
    <row r="653" spans="1:28" x14ac:dyDescent="0.2">
      <c r="A653">
        <f t="shared" si="261"/>
        <v>6.209999999999912</v>
      </c>
      <c r="B653" s="5">
        <f t="shared" si="270"/>
        <v>0</v>
      </c>
      <c r="C653" s="5">
        <f t="shared" si="271"/>
        <v>459.55169675045209</v>
      </c>
      <c r="D653" s="5">
        <f t="shared" si="272"/>
        <v>-44.752643848289161</v>
      </c>
      <c r="E653" s="2">
        <f t="shared" si="268"/>
        <v>459.55169675045209</v>
      </c>
      <c r="F653" s="2">
        <f t="shared" si="269"/>
        <v>0</v>
      </c>
      <c r="G653" s="3">
        <f t="shared" si="273"/>
        <v>0</v>
      </c>
      <c r="H653" s="3">
        <f t="shared" si="274"/>
        <v>54.806792539207393</v>
      </c>
      <c r="I653" s="3">
        <f t="shared" si="275"/>
        <v>-69.650218752698152</v>
      </c>
      <c r="J653" s="2">
        <f t="shared" si="262"/>
        <v>88.628085169061535</v>
      </c>
      <c r="K653" s="2">
        <f t="shared" si="276"/>
        <v>88.628085169061535</v>
      </c>
      <c r="L653" s="2">
        <f t="shared" si="263"/>
        <v>60.414509317697018</v>
      </c>
      <c r="M653" s="5">
        <f t="shared" si="264"/>
        <v>0.36521853529638709</v>
      </c>
      <c r="N653" s="4">
        <f t="shared" si="265"/>
        <v>0.31546922929742316</v>
      </c>
      <c r="O653" s="4">
        <f t="shared" si="266"/>
        <v>0.26787588531719331</v>
      </c>
      <c r="P653" s="4">
        <f t="shared" si="277"/>
        <v>0</v>
      </c>
      <c r="Q653" s="4">
        <f t="shared" si="278"/>
        <v>0</v>
      </c>
      <c r="R653" s="5">
        <f t="shared" si="279"/>
        <v>0</v>
      </c>
      <c r="S653" s="5">
        <f t="shared" si="280"/>
        <v>-9.5228582260996486</v>
      </c>
      <c r="T653" s="5">
        <f t="shared" si="281"/>
        <v>12.101951744836841</v>
      </c>
      <c r="U653" s="6">
        <f t="shared" si="282"/>
        <v>2032.5491249689335</v>
      </c>
      <c r="V653" s="5">
        <f t="shared" si="283"/>
        <v>0</v>
      </c>
      <c r="W653" s="5">
        <f t="shared" si="284"/>
        <v>8.8763869420900949</v>
      </c>
      <c r="X653" s="5">
        <f t="shared" si="285"/>
        <v>6.9847059541936556</v>
      </c>
      <c r="Y653" s="5">
        <f t="shared" si="286"/>
        <v>0</v>
      </c>
      <c r="Z653" s="5">
        <f t="shared" si="286"/>
        <v>-0.64647128400955367</v>
      </c>
      <c r="AA653" s="5">
        <f t="shared" si="267"/>
        <v>-13.087342300969503</v>
      </c>
      <c r="AB653">
        <f t="shared" si="287"/>
        <v>0</v>
      </c>
    </row>
    <row r="654" spans="1:28" x14ac:dyDescent="0.2">
      <c r="A654">
        <f t="shared" si="261"/>
        <v>6.2199999999999118</v>
      </c>
      <c r="B654" s="5">
        <f t="shared" si="270"/>
        <v>0</v>
      </c>
      <c r="C654" s="5">
        <f t="shared" si="271"/>
        <v>460.09973235227994</v>
      </c>
      <c r="D654" s="5">
        <f t="shared" si="272"/>
        <v>-45.449800402931189</v>
      </c>
      <c r="E654" s="2">
        <f t="shared" si="268"/>
        <v>460.09973235227994</v>
      </c>
      <c r="F654" s="2">
        <f t="shared" si="269"/>
        <v>0</v>
      </c>
      <c r="G654" s="3">
        <f t="shared" si="273"/>
        <v>0</v>
      </c>
      <c r="H654" s="3">
        <f t="shared" si="274"/>
        <v>54.800327826367301</v>
      </c>
      <c r="I654" s="3">
        <f t="shared" si="275"/>
        <v>-69.78109217570784</v>
      </c>
      <c r="J654" s="2">
        <f t="shared" si="262"/>
        <v>88.726978733144975</v>
      </c>
      <c r="K654" s="2">
        <f t="shared" si="276"/>
        <v>88.726978733144975</v>
      </c>
      <c r="L654" s="2">
        <f t="shared" si="263"/>
        <v>60.481921426820023</v>
      </c>
      <c r="M654" s="5">
        <f t="shared" si="264"/>
        <v>0.365196562695355</v>
      </c>
      <c r="N654" s="4">
        <f t="shared" si="265"/>
        <v>0.31501012884992174</v>
      </c>
      <c r="O654" s="4">
        <f t="shared" si="266"/>
        <v>0.26770343488463466</v>
      </c>
      <c r="P654" s="4">
        <f t="shared" si="277"/>
        <v>0</v>
      </c>
      <c r="Q654" s="4">
        <f t="shared" si="278"/>
        <v>0</v>
      </c>
      <c r="R654" s="5">
        <f t="shared" si="279"/>
        <v>0</v>
      </c>
      <c r="S654" s="5">
        <f t="shared" si="280"/>
        <v>-9.5317860709668434</v>
      </c>
      <c r="T654" s="5">
        <f t="shared" si="281"/>
        <v>12.137490208539091</v>
      </c>
      <c r="U654" s="6">
        <f t="shared" si="282"/>
        <v>2031.8717215007941</v>
      </c>
      <c r="V654" s="5">
        <f t="shared" si="283"/>
        <v>0</v>
      </c>
      <c r="W654" s="5">
        <f t="shared" si="284"/>
        <v>8.8972573994762403</v>
      </c>
      <c r="X654" s="5">
        <f t="shared" si="285"/>
        <v>6.9871738467372921</v>
      </c>
      <c r="Y654" s="5">
        <f t="shared" si="286"/>
        <v>0</v>
      </c>
      <c r="Z654" s="5">
        <f t="shared" si="286"/>
        <v>-0.6345286714906031</v>
      </c>
      <c r="AA654" s="5">
        <f t="shared" si="267"/>
        <v>-13.049335944723616</v>
      </c>
      <c r="AB654">
        <f t="shared" si="287"/>
        <v>0</v>
      </c>
    </row>
    <row r="655" spans="1:28" x14ac:dyDescent="0.2">
      <c r="A655">
        <f t="shared" si="261"/>
        <v>6.2299999999999116</v>
      </c>
      <c r="B655" s="5">
        <f t="shared" si="270"/>
        <v>0</v>
      </c>
      <c r="C655" s="5">
        <f t="shared" si="271"/>
        <v>460.64770390411002</v>
      </c>
      <c r="D655" s="5">
        <f t="shared" si="272"/>
        <v>-46.148263791485505</v>
      </c>
      <c r="E655" s="2">
        <f t="shared" si="268"/>
        <v>460.64770390411002</v>
      </c>
      <c r="F655" s="2">
        <f t="shared" si="269"/>
        <v>0</v>
      </c>
      <c r="G655" s="3">
        <f t="shared" si="273"/>
        <v>0</v>
      </c>
      <c r="H655" s="3">
        <f t="shared" si="274"/>
        <v>54.793982539652397</v>
      </c>
      <c r="I655" s="3">
        <f t="shared" si="275"/>
        <v>-69.911585535155083</v>
      </c>
      <c r="J655" s="2">
        <f t="shared" si="262"/>
        <v>88.825730025680272</v>
      </c>
      <c r="K655" s="2">
        <f t="shared" si="276"/>
        <v>88.825730025680272</v>
      </c>
      <c r="L655" s="2">
        <f t="shared" si="263"/>
        <v>60.549236554655941</v>
      </c>
      <c r="M655" s="5">
        <f t="shared" si="264"/>
        <v>0.36517458162304101</v>
      </c>
      <c r="N655" s="4">
        <f t="shared" si="265"/>
        <v>0.31455251309665416</v>
      </c>
      <c r="O655" s="4">
        <f t="shared" si="266"/>
        <v>0.26753126297186802</v>
      </c>
      <c r="P655" s="4">
        <f t="shared" si="277"/>
        <v>0</v>
      </c>
      <c r="Q655" s="4">
        <f t="shared" si="278"/>
        <v>0</v>
      </c>
      <c r="R655" s="5">
        <f t="shared" si="279"/>
        <v>0</v>
      </c>
      <c r="S655" s="5">
        <f t="shared" si="280"/>
        <v>-9.5407155580034306</v>
      </c>
      <c r="T655" s="5">
        <f t="shared" si="281"/>
        <v>12.172989092684649</v>
      </c>
      <c r="U655" s="6">
        <f t="shared" si="282"/>
        <v>2031.1945437961815</v>
      </c>
      <c r="V655" s="5">
        <f t="shared" si="283"/>
        <v>0</v>
      </c>
      <c r="W655" s="5">
        <f t="shared" si="284"/>
        <v>8.9180772978072369</v>
      </c>
      <c r="X655" s="5">
        <f t="shared" si="285"/>
        <v>6.9896422460280014</v>
      </c>
      <c r="Y655" s="5">
        <f t="shared" si="286"/>
        <v>0</v>
      </c>
      <c r="Z655" s="5">
        <f t="shared" si="286"/>
        <v>-0.62263826019619373</v>
      </c>
      <c r="AA655" s="5">
        <f t="shared" si="267"/>
        <v>-13.011368661287349</v>
      </c>
      <c r="AB655">
        <f t="shared" si="287"/>
        <v>0</v>
      </c>
    </row>
    <row r="656" spans="1:28" x14ac:dyDescent="0.2">
      <c r="A656">
        <f t="shared" si="261"/>
        <v>6.2399999999999114</v>
      </c>
      <c r="B656" s="5">
        <f t="shared" si="270"/>
        <v>0</v>
      </c>
      <c r="C656" s="5">
        <f t="shared" si="271"/>
        <v>461.19561259759348</v>
      </c>
      <c r="D656" s="5">
        <f t="shared" si="272"/>
        <v>-46.848030215270121</v>
      </c>
      <c r="E656" s="2">
        <f t="shared" si="268"/>
        <v>461.19561259759348</v>
      </c>
      <c r="F656" s="2">
        <f t="shared" si="269"/>
        <v>0</v>
      </c>
      <c r="G656" s="3">
        <f t="shared" si="273"/>
        <v>0</v>
      </c>
      <c r="H656" s="3">
        <f t="shared" si="274"/>
        <v>54.787756157050438</v>
      </c>
      <c r="I656" s="3">
        <f t="shared" si="275"/>
        <v>-70.041699221767956</v>
      </c>
      <c r="J656" s="2">
        <f t="shared" si="262"/>
        <v>88.92433780803222</v>
      </c>
      <c r="K656" s="2">
        <f t="shared" si="276"/>
        <v>88.92433780803222</v>
      </c>
      <c r="L656" s="2">
        <f t="shared" si="263"/>
        <v>60.616453856872674</v>
      </c>
      <c r="M656" s="5">
        <f t="shared" si="264"/>
        <v>0.36515259226866492</v>
      </c>
      <c r="N656" s="4">
        <f t="shared" si="265"/>
        <v>0.31409638019351249</v>
      </c>
      <c r="O656" s="4">
        <f t="shared" si="266"/>
        <v>0.2673593709210722</v>
      </c>
      <c r="P656" s="4">
        <f t="shared" si="277"/>
        <v>0</v>
      </c>
      <c r="Q656" s="4">
        <f t="shared" si="278"/>
        <v>0</v>
      </c>
      <c r="R656" s="5">
        <f t="shared" si="279"/>
        <v>0</v>
      </c>
      <c r="S656" s="5">
        <f t="shared" si="280"/>
        <v>-9.5496465416062186</v>
      </c>
      <c r="T656" s="5">
        <f t="shared" si="281"/>
        <v>12.208447975566607</v>
      </c>
      <c r="U656" s="6">
        <f t="shared" si="282"/>
        <v>2030.5175917798535</v>
      </c>
      <c r="V656" s="5">
        <f t="shared" si="283"/>
        <v>0</v>
      </c>
      <c r="W656" s="5">
        <f t="shared" si="284"/>
        <v>8.9388464980924223</v>
      </c>
      <c r="X656" s="5">
        <f t="shared" si="285"/>
        <v>6.992111095308605</v>
      </c>
      <c r="Y656" s="5">
        <f t="shared" si="286"/>
        <v>0</v>
      </c>
      <c r="Z656" s="5">
        <f t="shared" si="286"/>
        <v>-0.61080004351379635</v>
      </c>
      <c r="AA656" s="5">
        <f t="shared" si="267"/>
        <v>-12.973440929124788</v>
      </c>
      <c r="AB656">
        <f t="shared" si="287"/>
        <v>0</v>
      </c>
    </row>
    <row r="657" spans="1:28" x14ac:dyDescent="0.2">
      <c r="A657">
        <f t="shared" si="261"/>
        <v>6.2499999999999112</v>
      </c>
      <c r="B657" s="5">
        <f t="shared" si="270"/>
        <v>0</v>
      </c>
      <c r="C657" s="5">
        <f t="shared" si="271"/>
        <v>461.7434596191618</v>
      </c>
      <c r="D657" s="5">
        <f t="shared" si="272"/>
        <v>-47.549095879534264</v>
      </c>
      <c r="E657" s="2">
        <f t="shared" si="268"/>
        <v>461.7434596191618</v>
      </c>
      <c r="F657" s="2">
        <f t="shared" si="269"/>
        <v>0</v>
      </c>
      <c r="G657" s="3">
        <f t="shared" si="273"/>
        <v>0</v>
      </c>
      <c r="H657" s="3">
        <f t="shared" si="274"/>
        <v>54.781648156615297</v>
      </c>
      <c r="I657" s="3">
        <f t="shared" si="275"/>
        <v>-70.171433631059202</v>
      </c>
      <c r="J657" s="2">
        <f t="shared" si="262"/>
        <v>89.022800857945029</v>
      </c>
      <c r="K657" s="2">
        <f t="shared" si="276"/>
        <v>89.022800857945029</v>
      </c>
      <c r="L657" s="2">
        <f t="shared" si="263"/>
        <v>60.683572500303356</v>
      </c>
      <c r="M657" s="5">
        <f t="shared" si="264"/>
        <v>0.36513059482043592</v>
      </c>
      <c r="N657" s="4">
        <f t="shared" si="265"/>
        <v>0.31364172823084718</v>
      </c>
      <c r="O657" s="4">
        <f t="shared" si="266"/>
        <v>0.26718776004734918</v>
      </c>
      <c r="P657" s="4">
        <f t="shared" si="277"/>
        <v>0</v>
      </c>
      <c r="Q657" s="4">
        <f t="shared" si="278"/>
        <v>0</v>
      </c>
      <c r="R657" s="5">
        <f t="shared" si="279"/>
        <v>0</v>
      </c>
      <c r="S657" s="5">
        <f t="shared" si="280"/>
        <v>-9.5585788774275802</v>
      </c>
      <c r="T657" s="5">
        <f t="shared" si="281"/>
        <v>12.243866438393328</v>
      </c>
      <c r="U657" s="6">
        <f t="shared" si="282"/>
        <v>2029.8408653765935</v>
      </c>
      <c r="V657" s="5">
        <f t="shared" si="283"/>
        <v>0</v>
      </c>
      <c r="W657" s="5">
        <f t="shared" si="284"/>
        <v>8.9595648636402103</v>
      </c>
      <c r="X657" s="5">
        <f t="shared" si="285"/>
        <v>6.9945803384450853</v>
      </c>
      <c r="Y657" s="5">
        <f t="shared" si="286"/>
        <v>0</v>
      </c>
      <c r="Z657" s="5">
        <f t="shared" si="286"/>
        <v>-0.59901401378736985</v>
      </c>
      <c r="AA657" s="5">
        <f t="shared" si="267"/>
        <v>-12.935553223161588</v>
      </c>
      <c r="AB657">
        <f t="shared" si="287"/>
        <v>0</v>
      </c>
    </row>
    <row r="658" spans="1:28" x14ac:dyDescent="0.2">
      <c r="A658">
        <f t="shared" si="261"/>
        <v>6.259999999999911</v>
      </c>
      <c r="B658" s="5">
        <f t="shared" si="270"/>
        <v>0</v>
      </c>
      <c r="C658" s="5">
        <f t="shared" si="271"/>
        <v>462.29124615002723</v>
      </c>
      <c r="D658" s="5">
        <f t="shared" si="272"/>
        <v>-48.251456993506018</v>
      </c>
      <c r="E658" s="2">
        <f t="shared" si="268"/>
        <v>462.29124615002723</v>
      </c>
      <c r="F658" s="2">
        <f t="shared" si="269"/>
        <v>0</v>
      </c>
      <c r="G658" s="3">
        <f t="shared" si="273"/>
        <v>0</v>
      </c>
      <c r="H658" s="3">
        <f t="shared" si="274"/>
        <v>54.775658016477422</v>
      </c>
      <c r="I658" s="3">
        <f t="shared" si="275"/>
        <v>-70.300789163290816</v>
      </c>
      <c r="J658" s="2">
        <f t="shared" si="262"/>
        <v>89.121117969421562</v>
      </c>
      <c r="K658" s="2">
        <f t="shared" si="276"/>
        <v>89.121117969421562</v>
      </c>
      <c r="L658" s="2">
        <f t="shared" si="263"/>
        <v>60.750591662864046</v>
      </c>
      <c r="M658" s="5">
        <f t="shared" si="264"/>
        <v>0.36510858946555313</v>
      </c>
      <c r="N658" s="4">
        <f t="shared" si="265"/>
        <v>0.31318855523484607</v>
      </c>
      <c r="O658" s="4">
        <f t="shared" si="266"/>
        <v>0.26701643163901106</v>
      </c>
      <c r="P658" s="4">
        <f t="shared" si="277"/>
        <v>0</v>
      </c>
      <c r="Q658" s="4">
        <f t="shared" si="278"/>
        <v>0</v>
      </c>
      <c r="R658" s="5">
        <f t="shared" si="279"/>
        <v>0</v>
      </c>
      <c r="S658" s="5">
        <f t="shared" si="280"/>
        <v>-9.5675124223615846</v>
      </c>
      <c r="T658" s="5">
        <f t="shared" si="281"/>
        <v>12.279244065297714</v>
      </c>
      <c r="U658" s="6">
        <f t="shared" si="282"/>
        <v>2029.1643645112094</v>
      </c>
      <c r="V658" s="5">
        <f t="shared" si="283"/>
        <v>0</v>
      </c>
      <c r="W658" s="5">
        <f t="shared" si="284"/>
        <v>8.9802322600510625</v>
      </c>
      <c r="X658" s="5">
        <f t="shared" si="285"/>
        <v>6.9970499199168463</v>
      </c>
      <c r="Y658" s="5">
        <f t="shared" si="286"/>
        <v>0</v>
      </c>
      <c r="Z658" s="5">
        <f t="shared" si="286"/>
        <v>-0.58728016231052216</v>
      </c>
      <c r="AA658" s="5">
        <f t="shared" si="267"/>
        <v>-12.897706014785438</v>
      </c>
      <c r="AB658">
        <f t="shared" si="287"/>
        <v>0</v>
      </c>
    </row>
    <row r="659" spans="1:28" x14ac:dyDescent="0.2">
      <c r="A659">
        <f t="shared" si="261"/>
        <v>6.2699999999999108</v>
      </c>
      <c r="B659" s="5">
        <f t="shared" si="270"/>
        <v>0</v>
      </c>
      <c r="C659" s="5">
        <f t="shared" si="271"/>
        <v>462.83897336618389</v>
      </c>
      <c r="D659" s="5">
        <f t="shared" si="272"/>
        <v>-48.955109770439662</v>
      </c>
      <c r="E659" s="2">
        <f t="shared" si="268"/>
        <v>462.83897336618389</v>
      </c>
      <c r="F659" s="2">
        <f t="shared" si="269"/>
        <v>0</v>
      </c>
      <c r="G659" s="3">
        <f t="shared" si="273"/>
        <v>0</v>
      </c>
      <c r="H659" s="3">
        <f t="shared" si="274"/>
        <v>54.769785214854316</v>
      </c>
      <c r="I659" s="3">
        <f t="shared" si="275"/>
        <v>-70.429766223438676</v>
      </c>
      <c r="J659" s="2">
        <f t="shared" si="262"/>
        <v>89.21928795260304</v>
      </c>
      <c r="K659" s="2">
        <f t="shared" si="276"/>
        <v>89.21928795260304</v>
      </c>
      <c r="L659" s="2">
        <f t="shared" si="263"/>
        <v>60.817510533471733</v>
      </c>
      <c r="M659" s="5">
        <f t="shared" si="264"/>
        <v>0.36508657639020531</v>
      </c>
      <c r="N659" s="4">
        <f t="shared" si="265"/>
        <v>0.31273685916889338</v>
      </c>
      <c r="O659" s="4">
        <f t="shared" si="266"/>
        <v>0.26684538695786553</v>
      </c>
      <c r="P659" s="4">
        <f t="shared" si="277"/>
        <v>0</v>
      </c>
      <c r="Q659" s="4">
        <f t="shared" si="278"/>
        <v>0</v>
      </c>
      <c r="R659" s="5">
        <f t="shared" si="279"/>
        <v>0</v>
      </c>
      <c r="S659" s="5">
        <f t="shared" si="280"/>
        <v>-9.5764470345302488</v>
      </c>
      <c r="T659" s="5">
        <f t="shared" si="281"/>
        <v>12.314580443346038</v>
      </c>
      <c r="U659" s="6">
        <f t="shared" si="282"/>
        <v>2028.4880891085345</v>
      </c>
      <c r="V659" s="5">
        <f t="shared" si="283"/>
        <v>0</v>
      </c>
      <c r="W659" s="5">
        <f t="shared" si="284"/>
        <v>9.0008485552102506</v>
      </c>
      <c r="X659" s="5">
        <f t="shared" si="285"/>
        <v>6.9995197848070925</v>
      </c>
      <c r="Y659" s="5">
        <f t="shared" si="286"/>
        <v>0</v>
      </c>
      <c r="Z659" s="5">
        <f t="shared" si="286"/>
        <v>-0.57559847931999819</v>
      </c>
      <c r="AA659" s="5">
        <f t="shared" si="267"/>
        <v>-12.859899771846869</v>
      </c>
      <c r="AB659">
        <f t="shared" si="287"/>
        <v>0</v>
      </c>
    </row>
    <row r="660" spans="1:28" x14ac:dyDescent="0.2">
      <c r="A660">
        <f t="shared" si="261"/>
        <v>6.2799999999999105</v>
      </c>
      <c r="B660" s="5">
        <f t="shared" si="270"/>
        <v>0</v>
      </c>
      <c r="C660" s="5">
        <f t="shared" si="271"/>
        <v>463.38664243840844</v>
      </c>
      <c r="D660" s="5">
        <f t="shared" si="272"/>
        <v>-49.660050427662647</v>
      </c>
      <c r="E660" s="2">
        <f t="shared" si="268"/>
        <v>463.38664243840844</v>
      </c>
      <c r="F660" s="2">
        <f t="shared" si="269"/>
        <v>0</v>
      </c>
      <c r="G660" s="3">
        <f t="shared" si="273"/>
        <v>0</v>
      </c>
      <c r="H660" s="3">
        <f t="shared" si="274"/>
        <v>54.764029230061119</v>
      </c>
      <c r="I660" s="3">
        <f t="shared" si="275"/>
        <v>-70.558365221157146</v>
      </c>
      <c r="J660" s="2">
        <f t="shared" si="262"/>
        <v>89.31730963364933</v>
      </c>
      <c r="K660" s="2">
        <f t="shared" si="276"/>
        <v>89.31730963364933</v>
      </c>
      <c r="L660" s="2">
        <f t="shared" si="263"/>
        <v>60.884328311962733</v>
      </c>
      <c r="M660" s="5">
        <f t="shared" si="264"/>
        <v>0.36506455577957181</v>
      </c>
      <c r="N660" s="4">
        <f t="shared" si="265"/>
        <v>0.31228663793490874</v>
      </c>
      <c r="O660" s="4">
        <f t="shared" si="266"/>
        <v>0.26667462723949786</v>
      </c>
      <c r="P660" s="4">
        <f t="shared" si="277"/>
        <v>0</v>
      </c>
      <c r="Q660" s="4">
        <f t="shared" si="278"/>
        <v>0</v>
      </c>
      <c r="R660" s="5">
        <f t="shared" si="279"/>
        <v>0</v>
      </c>
      <c r="S660" s="5">
        <f t="shared" si="280"/>
        <v>-9.5853825732700049</v>
      </c>
      <c r="T660" s="5">
        <f t="shared" si="281"/>
        <v>12.349875162546459</v>
      </c>
      <c r="U660" s="6">
        <f t="shared" si="282"/>
        <v>2027.8120390934273</v>
      </c>
      <c r="V660" s="5">
        <f t="shared" si="283"/>
        <v>0</v>
      </c>
      <c r="W660" s="5">
        <f t="shared" si="284"/>
        <v>9.0214136192804855</v>
      </c>
      <c r="X660" s="5">
        <f t="shared" si="285"/>
        <v>7.0019898787933634</v>
      </c>
      <c r="Y660" s="5">
        <f t="shared" si="286"/>
        <v>0</v>
      </c>
      <c r="Z660" s="5">
        <f t="shared" si="286"/>
        <v>-0.56396895398951941</v>
      </c>
      <c r="AA660" s="5">
        <f t="shared" si="267"/>
        <v>-12.822134958660179</v>
      </c>
      <c r="AB660">
        <f t="shared" si="287"/>
        <v>0</v>
      </c>
    </row>
    <row r="661" spans="1:28" x14ac:dyDescent="0.2">
      <c r="A661">
        <f t="shared" si="261"/>
        <v>6.2899999999999103</v>
      </c>
      <c r="B661" s="5">
        <f t="shared" si="270"/>
        <v>0</v>
      </c>
      <c r="C661" s="5">
        <f t="shared" si="271"/>
        <v>463.93425453226138</v>
      </c>
      <c r="D661" s="5">
        <f t="shared" si="272"/>
        <v>-50.366275186622154</v>
      </c>
      <c r="E661" s="2">
        <f t="shared" si="268"/>
        <v>463.93425453226138</v>
      </c>
      <c r="F661" s="2">
        <f t="shared" si="269"/>
        <v>0</v>
      </c>
      <c r="G661" s="3">
        <f t="shared" si="273"/>
        <v>0</v>
      </c>
      <c r="H661" s="3">
        <f t="shared" si="274"/>
        <v>54.758389540521222</v>
      </c>
      <c r="I661" s="3">
        <f t="shared" si="275"/>
        <v>-70.686586570743742</v>
      </c>
      <c r="J661" s="2">
        <f t="shared" si="262"/>
        <v>89.415181854619703</v>
      </c>
      <c r="K661" s="2">
        <f t="shared" si="276"/>
        <v>89.415181854619703</v>
      </c>
      <c r="L661" s="2">
        <f t="shared" si="263"/>
        <v>60.951044209011386</v>
      </c>
      <c r="M661" s="5">
        <f t="shared" si="264"/>
        <v>0.36504252781782226</v>
      </c>
      <c r="N661" s="4">
        <f t="shared" si="265"/>
        <v>0.31183788937466517</v>
      </c>
      <c r="O661" s="4">
        <f t="shared" si="266"/>
        <v>0.2665041536935519</v>
      </c>
      <c r="P661" s="4">
        <f t="shared" si="277"/>
        <v>0</v>
      </c>
      <c r="Q661" s="4">
        <f t="shared" si="278"/>
        <v>0</v>
      </c>
      <c r="R661" s="5">
        <f t="shared" si="279"/>
        <v>0</v>
      </c>
      <c r="S661" s="5">
        <f t="shared" si="280"/>
        <v>-9.5943188991183064</v>
      </c>
      <c r="T661" s="5">
        <f t="shared" si="281"/>
        <v>12.385127815857121</v>
      </c>
      <c r="U661" s="6">
        <f t="shared" si="282"/>
        <v>2027.1362143907706</v>
      </c>
      <c r="V661" s="5">
        <f t="shared" si="283"/>
        <v>0</v>
      </c>
      <c r="W661" s="5">
        <f t="shared" si="284"/>
        <v>9.0419273246943686</v>
      </c>
      <c r="X661" s="5">
        <f t="shared" si="285"/>
        <v>7.0044601481382243</v>
      </c>
      <c r="Y661" s="5">
        <f t="shared" si="286"/>
        <v>0</v>
      </c>
      <c r="Z661" s="5">
        <f t="shared" si="286"/>
        <v>-0.55239157442393783</v>
      </c>
      <c r="AA661" s="5">
        <f t="shared" si="267"/>
        <v>-12.784412036004653</v>
      </c>
      <c r="AB661">
        <f t="shared" si="287"/>
        <v>0</v>
      </c>
    </row>
    <row r="662" spans="1:28" x14ac:dyDescent="0.2">
      <c r="A662">
        <f t="shared" si="261"/>
        <v>6.2999999999999101</v>
      </c>
      <c r="B662" s="5">
        <f t="shared" si="270"/>
        <v>0</v>
      </c>
      <c r="C662" s="5">
        <f t="shared" si="271"/>
        <v>464.48181080808791</v>
      </c>
      <c r="D662" s="5">
        <f t="shared" si="272"/>
        <v>-51.073780272931387</v>
      </c>
      <c r="E662" s="2">
        <f t="shared" si="268"/>
        <v>464.48181080808791</v>
      </c>
      <c r="F662" s="2">
        <f t="shared" si="269"/>
        <v>0</v>
      </c>
      <c r="G662" s="3">
        <f t="shared" si="273"/>
        <v>0</v>
      </c>
      <c r="H662" s="3">
        <f t="shared" si="274"/>
        <v>54.75286562477698</v>
      </c>
      <c r="I662" s="3">
        <f t="shared" si="275"/>
        <v>-70.814430691103794</v>
      </c>
      <c r="J662" s="2">
        <f t="shared" si="262"/>
        <v>89.5129034733542</v>
      </c>
      <c r="K662" s="2">
        <f t="shared" si="276"/>
        <v>89.5129034733542</v>
      </c>
      <c r="L662" s="2">
        <f t="shared" si="263"/>
        <v>61.017657446049213</v>
      </c>
      <c r="M662" s="5">
        <f t="shared" si="264"/>
        <v>0.36502049268811759</v>
      </c>
      <c r="N662" s="4">
        <f t="shared" si="265"/>
        <v>0.31139061127108836</v>
      </c>
      <c r="O662" s="4">
        <f t="shared" si="266"/>
        <v>0.2663339675040079</v>
      </c>
      <c r="P662" s="4">
        <f t="shared" si="277"/>
        <v>0</v>
      </c>
      <c r="Q662" s="4">
        <f t="shared" si="278"/>
        <v>0</v>
      </c>
      <c r="R662" s="5">
        <f t="shared" si="279"/>
        <v>0</v>
      </c>
      <c r="S662" s="5">
        <f t="shared" si="280"/>
        <v>-9.6032558738004461</v>
      </c>
      <c r="T662" s="5">
        <f t="shared" si="281"/>
        <v>12.420337999193938</v>
      </c>
      <c r="U662" s="6">
        <f t="shared" si="282"/>
        <v>2026.4606149254737</v>
      </c>
      <c r="V662" s="5">
        <f t="shared" si="283"/>
        <v>0</v>
      </c>
      <c r="W662" s="5">
        <f t="shared" si="284"/>
        <v>9.0623895461466937</v>
      </c>
      <c r="X662" s="5">
        <f t="shared" si="285"/>
        <v>7.0069305396800807</v>
      </c>
      <c r="Y662" s="5">
        <f t="shared" si="286"/>
        <v>0</v>
      </c>
      <c r="Z662" s="5">
        <f t="shared" si="286"/>
        <v>-0.54086632765375242</v>
      </c>
      <c r="AA662" s="5">
        <f t="shared" si="267"/>
        <v>-12.746731461125982</v>
      </c>
      <c r="AB662">
        <f t="shared" si="287"/>
        <v>0</v>
      </c>
    </row>
    <row r="663" spans="1:28" x14ac:dyDescent="0.2">
      <c r="A663">
        <f t="shared" si="261"/>
        <v>6.3099999999999099</v>
      </c>
      <c r="B663" s="5">
        <f t="shared" si="270"/>
        <v>0</v>
      </c>
      <c r="C663" s="5">
        <f t="shared" si="271"/>
        <v>465.02931242101931</v>
      </c>
      <c r="D663" s="5">
        <f t="shared" si="272"/>
        <v>-51.782561916415482</v>
      </c>
      <c r="E663" s="2">
        <f t="shared" si="268"/>
        <v>465.02931242101931</v>
      </c>
      <c r="F663" s="2">
        <f t="shared" si="269"/>
        <v>0</v>
      </c>
      <c r="G663" s="3">
        <f t="shared" si="273"/>
        <v>0</v>
      </c>
      <c r="H663" s="3">
        <f t="shared" si="274"/>
        <v>54.74745696150044</v>
      </c>
      <c r="I663" s="3">
        <f t="shared" si="275"/>
        <v>-70.941898005715061</v>
      </c>
      <c r="J663" s="2">
        <f t="shared" si="262"/>
        <v>89.610473363355368</v>
      </c>
      <c r="K663" s="2">
        <f t="shared" si="276"/>
        <v>89.610473363355368</v>
      </c>
      <c r="L663" s="2">
        <f t="shared" si="263"/>
        <v>61.084167255184298</v>
      </c>
      <c r="M663" s="5">
        <f t="shared" si="264"/>
        <v>0.36499845057261004</v>
      </c>
      <c r="N663" s="4">
        <f t="shared" si="265"/>
        <v>0.31094480134953617</v>
      </c>
      <c r="O663" s="4">
        <f t="shared" si="266"/>
        <v>0.26616406982945923</v>
      </c>
      <c r="P663" s="4">
        <f t="shared" si="277"/>
        <v>0</v>
      </c>
      <c r="Q663" s="4">
        <f t="shared" si="278"/>
        <v>0</v>
      </c>
      <c r="R663" s="5">
        <f t="shared" si="279"/>
        <v>0</v>
      </c>
      <c r="S663" s="5">
        <f t="shared" si="280"/>
        <v>-9.6121933602164802</v>
      </c>
      <c r="T663" s="5">
        <f t="shared" si="281"/>
        <v>12.455505311437946</v>
      </c>
      <c r="U663" s="6">
        <f t="shared" si="282"/>
        <v>2025.7852406224695</v>
      </c>
      <c r="V663" s="5">
        <f t="shared" si="283"/>
        <v>0</v>
      </c>
      <c r="W663" s="5">
        <f t="shared" si="284"/>
        <v>9.0828001605866202</v>
      </c>
      <c r="X663" s="5">
        <f t="shared" si="285"/>
        <v>7.0094010008241696</v>
      </c>
      <c r="Y663" s="5">
        <f t="shared" si="286"/>
        <v>0</v>
      </c>
      <c r="Z663" s="5">
        <f t="shared" si="286"/>
        <v>-0.52939319962985998</v>
      </c>
      <c r="AA663" s="5">
        <f t="shared" si="267"/>
        <v>-12.709093687737884</v>
      </c>
      <c r="AB663">
        <f t="shared" si="287"/>
        <v>0</v>
      </c>
    </row>
    <row r="664" spans="1:28" x14ac:dyDescent="0.2">
      <c r="A664">
        <f t="shared" si="261"/>
        <v>6.3199999999999097</v>
      </c>
      <c r="B664" s="5">
        <f t="shared" si="270"/>
        <v>0</v>
      </c>
      <c r="C664" s="5">
        <f t="shared" si="271"/>
        <v>465.57676052097435</v>
      </c>
      <c r="D664" s="5">
        <f t="shared" si="272"/>
        <v>-52.492616351157018</v>
      </c>
      <c r="E664" s="2">
        <f t="shared" si="268"/>
        <v>465.57676052097435</v>
      </c>
      <c r="F664" s="2">
        <f t="shared" si="269"/>
        <v>0</v>
      </c>
      <c r="G664" s="3">
        <f t="shared" si="273"/>
        <v>0</v>
      </c>
      <c r="H664" s="3">
        <f t="shared" si="274"/>
        <v>54.742163029504141</v>
      </c>
      <c r="I664" s="3">
        <f t="shared" si="275"/>
        <v>-71.068988942592441</v>
      </c>
      <c r="J664" s="2">
        <f t="shared" si="262"/>
        <v>89.707890413670611</v>
      </c>
      <c r="K664" s="2">
        <f t="shared" si="276"/>
        <v>89.707890413670611</v>
      </c>
      <c r="L664" s="2">
        <f t="shared" si="263"/>
        <v>61.150572879121064</v>
      </c>
      <c r="M664" s="5">
        <f t="shared" si="264"/>
        <v>0.36497640165244405</v>
      </c>
      <c r="N664" s="4">
        <f t="shared" si="265"/>
        <v>0.31050045727905862</v>
      </c>
      <c r="O664" s="4">
        <f t="shared" si="266"/>
        <v>0.26599446180338582</v>
      </c>
      <c r="P664" s="4">
        <f t="shared" si="277"/>
        <v>0</v>
      </c>
      <c r="Q664" s="4">
        <f t="shared" si="278"/>
        <v>0</v>
      </c>
      <c r="R664" s="5">
        <f t="shared" si="279"/>
        <v>0</v>
      </c>
      <c r="S664" s="5">
        <f t="shared" si="280"/>
        <v>-9.621131222428378</v>
      </c>
      <c r="T664" s="5">
        <f t="shared" si="281"/>
        <v>12.490629354442351</v>
      </c>
      <c r="U664" s="6">
        <f t="shared" si="282"/>
        <v>2025.1100914067158</v>
      </c>
      <c r="V664" s="5">
        <f t="shared" si="283"/>
        <v>0</v>
      </c>
      <c r="W664" s="5">
        <f t="shared" si="284"/>
        <v>9.1031590472096422</v>
      </c>
      <c r="X664" s="5">
        <f t="shared" si="285"/>
        <v>7.0118714795336432</v>
      </c>
      <c r="Y664" s="5">
        <f t="shared" si="286"/>
        <v>0</v>
      </c>
      <c r="Z664" s="5">
        <f t="shared" si="286"/>
        <v>-0.51797217521873584</v>
      </c>
      <c r="AA664" s="5">
        <f t="shared" si="267"/>
        <v>-12.671499166024006</v>
      </c>
      <c r="AB664">
        <f t="shared" si="287"/>
        <v>0</v>
      </c>
    </row>
    <row r="665" spans="1:28" x14ac:dyDescent="0.2">
      <c r="A665">
        <f t="shared" ref="A665:A728" si="288">A664+dt</f>
        <v>6.3299999999999095</v>
      </c>
      <c r="B665" s="5">
        <f t="shared" si="270"/>
        <v>0</v>
      </c>
      <c r="C665" s="5">
        <f t="shared" si="271"/>
        <v>466.12415625266061</v>
      </c>
      <c r="D665" s="5">
        <f t="shared" si="272"/>
        <v>-53.20393981554124</v>
      </c>
      <c r="E665" s="2">
        <f t="shared" si="268"/>
        <v>466.12415625266061</v>
      </c>
      <c r="F665" s="2">
        <f t="shared" si="269"/>
        <v>0</v>
      </c>
      <c r="G665" s="3">
        <f t="shared" si="273"/>
        <v>0</v>
      </c>
      <c r="H665" s="3">
        <f t="shared" si="274"/>
        <v>54.736983307751956</v>
      </c>
      <c r="I665" s="3">
        <f t="shared" si="275"/>
        <v>-71.195703934252677</v>
      </c>
      <c r="J665" s="2">
        <f t="shared" si="262"/>
        <v>89.805153528775165</v>
      </c>
      <c r="K665" s="2">
        <f t="shared" si="276"/>
        <v>89.805153528775165</v>
      </c>
      <c r="L665" s="2">
        <f t="shared" si="263"/>
        <v>61.216873571080548</v>
      </c>
      <c r="M665" s="5">
        <f t="shared" si="264"/>
        <v>0.36495434610775679</v>
      </c>
      <c r="N665" s="4">
        <f t="shared" si="265"/>
        <v>0.31005757667363876</v>
      </c>
      <c r="O665" s="4">
        <f t="shared" si="266"/>
        <v>0.26582514453442635</v>
      </c>
      <c r="P665" s="4">
        <f t="shared" si="277"/>
        <v>0</v>
      </c>
      <c r="Q665" s="4">
        <f t="shared" si="278"/>
        <v>0</v>
      </c>
      <c r="R665" s="5">
        <f t="shared" si="279"/>
        <v>0</v>
      </c>
      <c r="S665" s="5">
        <f t="shared" si="280"/>
        <v>-9.6300693256473</v>
      </c>
      <c r="T665" s="5">
        <f t="shared" si="281"/>
        <v>12.525709733039211</v>
      </c>
      <c r="U665" s="6">
        <f t="shared" si="282"/>
        <v>2024.4351672031971</v>
      </c>
      <c r="V665" s="5">
        <f t="shared" si="283"/>
        <v>0</v>
      </c>
      <c r="W665" s="5">
        <f t="shared" si="284"/>
        <v>9.1234660874494793</v>
      </c>
      <c r="X665" s="5">
        <f t="shared" si="285"/>
        <v>7.0143419243208465</v>
      </c>
      <c r="Y665" s="5">
        <f t="shared" si="286"/>
        <v>0</v>
      </c>
      <c r="Z665" s="5">
        <f t="shared" si="286"/>
        <v>-0.50660323819782072</v>
      </c>
      <c r="AA665" s="5">
        <f t="shared" si="267"/>
        <v>-12.633948342639943</v>
      </c>
      <c r="AB665">
        <f t="shared" si="287"/>
        <v>0</v>
      </c>
    </row>
    <row r="666" spans="1:28" x14ac:dyDescent="0.2">
      <c r="A666">
        <f t="shared" si="288"/>
        <v>6.3399999999999093</v>
      </c>
      <c r="B666" s="5">
        <f t="shared" si="270"/>
        <v>0</v>
      </c>
      <c r="C666" s="5">
        <f t="shared" si="271"/>
        <v>466.67150075557623</v>
      </c>
      <c r="D666" s="5">
        <f t="shared" si="272"/>
        <v>-53.916528552300903</v>
      </c>
      <c r="E666" s="2">
        <f t="shared" si="268"/>
        <v>466.67150075557623</v>
      </c>
      <c r="F666" s="2">
        <f t="shared" si="269"/>
        <v>0</v>
      </c>
      <c r="G666" s="3">
        <f t="shared" si="273"/>
        <v>0</v>
      </c>
      <c r="H666" s="3">
        <f t="shared" si="274"/>
        <v>54.73191727536998</v>
      </c>
      <c r="I666" s="3">
        <f t="shared" si="275"/>
        <v>-71.322043417679083</v>
      </c>
      <c r="J666" s="2">
        <f t="shared" si="262"/>
        <v>89.902261628455392</v>
      </c>
      <c r="K666" s="2">
        <f t="shared" si="276"/>
        <v>89.902261628455392</v>
      </c>
      <c r="L666" s="2">
        <f t="shared" si="263"/>
        <v>61.283068594720781</v>
      </c>
      <c r="M666" s="5">
        <f t="shared" si="264"/>
        <v>0.3649322841176787</v>
      </c>
      <c r="N666" s="4">
        <f t="shared" si="265"/>
        <v>0.309616157093415</v>
      </c>
      <c r="O666" s="4">
        <f t="shared" si="266"/>
        <v>0.26565611910664727</v>
      </c>
      <c r="P666" s="4">
        <f t="shared" si="277"/>
        <v>0</v>
      </c>
      <c r="Q666" s="4">
        <f t="shared" si="278"/>
        <v>0</v>
      </c>
      <c r="R666" s="5">
        <f t="shared" si="279"/>
        <v>0</v>
      </c>
      <c r="S666" s="5">
        <f t="shared" si="280"/>
        <v>-9.6390075362210457</v>
      </c>
      <c r="T666" s="5">
        <f t="shared" si="281"/>
        <v>12.56074605504574</v>
      </c>
      <c r="U666" s="6">
        <f t="shared" si="282"/>
        <v>2023.7604679369206</v>
      </c>
      <c r="V666" s="5">
        <f t="shared" si="283"/>
        <v>0</v>
      </c>
      <c r="W666" s="5">
        <f t="shared" si="284"/>
        <v>9.1437211649697723</v>
      </c>
      <c r="X666" s="5">
        <f t="shared" si="285"/>
        <v>7.0168122842386813</v>
      </c>
      <c r="Y666" s="5">
        <f t="shared" si="286"/>
        <v>0</v>
      </c>
      <c r="Z666" s="5">
        <f t="shared" si="286"/>
        <v>-0.49528637125127339</v>
      </c>
      <c r="AA666" s="5">
        <f t="shared" si="267"/>
        <v>-12.596441660715577</v>
      </c>
      <c r="AB666">
        <f t="shared" si="287"/>
        <v>0</v>
      </c>
    </row>
    <row r="667" spans="1:28" x14ac:dyDescent="0.2">
      <c r="A667">
        <f t="shared" si="288"/>
        <v>6.3499999999999091</v>
      </c>
      <c r="B667" s="5">
        <f t="shared" si="270"/>
        <v>0</v>
      </c>
      <c r="C667" s="5">
        <f t="shared" si="271"/>
        <v>467.2187951640114</v>
      </c>
      <c r="D667" s="5">
        <f t="shared" si="272"/>
        <v>-54.630378808560728</v>
      </c>
      <c r="E667" s="2">
        <f t="shared" si="268"/>
        <v>467.2187951640114</v>
      </c>
      <c r="F667" s="2">
        <f t="shared" si="269"/>
        <v>0</v>
      </c>
      <c r="G667" s="3">
        <f t="shared" si="273"/>
        <v>0</v>
      </c>
      <c r="H667" s="3">
        <f t="shared" si="274"/>
        <v>54.72696441165747</v>
      </c>
      <c r="I667" s="3">
        <f t="shared" si="275"/>
        <v>-71.448007834286244</v>
      </c>
      <c r="J667" s="2">
        <f t="shared" si="262"/>
        <v>89.999213647692784</v>
      </c>
      <c r="K667" s="2">
        <f t="shared" si="276"/>
        <v>89.999213647692784</v>
      </c>
      <c r="L667" s="2">
        <f t="shared" si="263"/>
        <v>61.349157224057791</v>
      </c>
      <c r="M667" s="5">
        <f t="shared" si="264"/>
        <v>0.36491021586033434</v>
      </c>
      <c r="N667" s="4">
        <f t="shared" si="265"/>
        <v>0.30917619604588492</v>
      </c>
      <c r="O667" s="4">
        <f t="shared" si="266"/>
        <v>0.26548738657981091</v>
      </c>
      <c r="P667" s="4">
        <f t="shared" si="277"/>
        <v>0</v>
      </c>
      <c r="Q667" s="4">
        <f t="shared" si="278"/>
        <v>0</v>
      </c>
      <c r="R667" s="5">
        <f t="shared" si="279"/>
        <v>0</v>
      </c>
      <c r="S667" s="5">
        <f t="shared" si="280"/>
        <v>-9.6479457216216709</v>
      </c>
      <c r="T667" s="5">
        <f t="shared" si="281"/>
        <v>12.595737931270296</v>
      </c>
      <c r="U667" s="6">
        <f t="shared" si="282"/>
        <v>2023.0859935329208</v>
      </c>
      <c r="V667" s="5">
        <f t="shared" si="283"/>
        <v>0</v>
      </c>
      <c r="W667" s="5">
        <f t="shared" si="284"/>
        <v>9.163924165655672</v>
      </c>
      <c r="X667" s="5">
        <f t="shared" si="285"/>
        <v>7.0192825088721511</v>
      </c>
      <c r="Y667" s="5">
        <f t="shared" si="286"/>
        <v>0</v>
      </c>
      <c r="Z667" s="5">
        <f t="shared" si="286"/>
        <v>-0.48402155596599883</v>
      </c>
      <c r="AA667" s="5">
        <f t="shared" si="267"/>
        <v>-12.558979559857551</v>
      </c>
      <c r="AB667">
        <f t="shared" si="287"/>
        <v>0</v>
      </c>
    </row>
    <row r="668" spans="1:28" x14ac:dyDescent="0.2">
      <c r="A668">
        <f t="shared" si="288"/>
        <v>6.3599999999999088</v>
      </c>
      <c r="B668" s="5">
        <f t="shared" si="270"/>
        <v>0</v>
      </c>
      <c r="C668" s="5">
        <f t="shared" si="271"/>
        <v>467.76604060705017</v>
      </c>
      <c r="D668" s="5">
        <f t="shared" si="272"/>
        <v>-55.34548683588158</v>
      </c>
      <c r="E668" s="2">
        <f t="shared" si="268"/>
        <v>467.76604060705017</v>
      </c>
      <c r="F668" s="2">
        <f t="shared" si="269"/>
        <v>0</v>
      </c>
      <c r="G668" s="3">
        <f t="shared" si="273"/>
        <v>0</v>
      </c>
      <c r="H668" s="3">
        <f t="shared" si="274"/>
        <v>54.722124196097809</v>
      </c>
      <c r="I668" s="3">
        <f t="shared" si="275"/>
        <v>-71.573597629884816</v>
      </c>
      <c r="J668" s="2">
        <f t="shared" si="262"/>
        <v>90.096008536548425</v>
      </c>
      <c r="K668" s="2">
        <f t="shared" si="276"/>
        <v>90.096008536548425</v>
      </c>
      <c r="L668" s="2">
        <f t="shared" si="263"/>
        <v>61.415138743386791</v>
      </c>
      <c r="M668" s="5">
        <f t="shared" si="264"/>
        <v>0.36488814151284321</v>
      </c>
      <c r="N668" s="4">
        <f t="shared" si="265"/>
        <v>0.30873769098708981</v>
      </c>
      <c r="O668" s="4">
        <f t="shared" si="266"/>
        <v>0.26531894798964056</v>
      </c>
      <c r="P668" s="4">
        <f t="shared" si="277"/>
        <v>0</v>
      </c>
      <c r="Q668" s="4">
        <f t="shared" si="278"/>
        <v>0</v>
      </c>
      <c r="R668" s="5">
        <f t="shared" si="279"/>
        <v>0</v>
      </c>
      <c r="S668" s="5">
        <f t="shared" si="280"/>
        <v>-9.6568837504332663</v>
      </c>
      <c r="T668" s="5">
        <f t="shared" si="281"/>
        <v>12.630684975518019</v>
      </c>
      <c r="U668" s="6">
        <f t="shared" si="282"/>
        <v>2022.4117439162555</v>
      </c>
      <c r="V668" s="5">
        <f t="shared" si="283"/>
        <v>0</v>
      </c>
      <c r="W668" s="5">
        <f t="shared" si="284"/>
        <v>9.1840749776052863</v>
      </c>
      <c r="X668" s="5">
        <f t="shared" si="285"/>
        <v>7.0217525483300127</v>
      </c>
      <c r="Y668" s="5">
        <f t="shared" si="286"/>
        <v>0</v>
      </c>
      <c r="Z668" s="5">
        <f t="shared" si="286"/>
        <v>-0.47280877282797995</v>
      </c>
      <c r="AA668" s="5">
        <f t="shared" si="267"/>
        <v>-12.521562476151967</v>
      </c>
      <c r="AB668">
        <f t="shared" si="287"/>
        <v>0</v>
      </c>
    </row>
    <row r="669" spans="1:28" x14ac:dyDescent="0.2">
      <c r="A669">
        <f t="shared" si="288"/>
        <v>6.3699999999999086</v>
      </c>
      <c r="B669" s="5">
        <f t="shared" si="270"/>
        <v>0</v>
      </c>
      <c r="C669" s="5">
        <f t="shared" si="271"/>
        <v>468.3132382085725</v>
      </c>
      <c r="D669" s="5">
        <f t="shared" si="272"/>
        <v>-56.061848890304233</v>
      </c>
      <c r="E669" s="2">
        <f t="shared" si="268"/>
        <v>468.3132382085725</v>
      </c>
      <c r="F669" s="2">
        <f t="shared" si="269"/>
        <v>0</v>
      </c>
      <c r="G669" s="3">
        <f t="shared" si="273"/>
        <v>0</v>
      </c>
      <c r="H669" s="3">
        <f t="shared" si="274"/>
        <v>54.717396108369527</v>
      </c>
      <c r="I669" s="3">
        <f t="shared" si="275"/>
        <v>-71.698813254646339</v>
      </c>
      <c r="J669" s="2">
        <f t="shared" si="262"/>
        <v>90.192645260048025</v>
      </c>
      <c r="K669" s="2">
        <f t="shared" si="276"/>
        <v>90.192645260048025</v>
      </c>
      <c r="L669" s="2">
        <f t="shared" si="263"/>
        <v>61.481012447203831</v>
      </c>
      <c r="M669" s="5">
        <f t="shared" si="264"/>
        <v>0.36486606125132071</v>
      </c>
      <c r="N669" s="4">
        <f t="shared" si="265"/>
        <v>0.30830063932278212</v>
      </c>
      <c r="O669" s="4">
        <f t="shared" si="266"/>
        <v>0.26515080434808325</v>
      </c>
      <c r="P669" s="4">
        <f t="shared" si="277"/>
        <v>0</v>
      </c>
      <c r="Q669" s="4">
        <f t="shared" si="278"/>
        <v>0</v>
      </c>
      <c r="R669" s="5">
        <f t="shared" si="279"/>
        <v>0</v>
      </c>
      <c r="S669" s="5">
        <f t="shared" si="280"/>
        <v>-9.6658214923398855</v>
      </c>
      <c r="T669" s="5">
        <f t="shared" si="281"/>
        <v>12.665586804596126</v>
      </c>
      <c r="U669" s="6">
        <f t="shared" si="282"/>
        <v>2021.7377190120087</v>
      </c>
      <c r="V669" s="5">
        <f t="shared" si="283"/>
        <v>0</v>
      </c>
      <c r="W669" s="5">
        <f t="shared" si="284"/>
        <v>9.2041734911209883</v>
      </c>
      <c r="X669" s="5">
        <f t="shared" si="285"/>
        <v>7.0242223532365733</v>
      </c>
      <c r="Y669" s="5">
        <f t="shared" si="286"/>
        <v>0</v>
      </c>
      <c r="Z669" s="5">
        <f t="shared" si="286"/>
        <v>-0.46164800121889726</v>
      </c>
      <c r="AA669" s="5">
        <f t="shared" si="267"/>
        <v>-12.484190842167301</v>
      </c>
      <c r="AB669">
        <f t="shared" si="287"/>
        <v>0</v>
      </c>
    </row>
    <row r="670" spans="1:28" x14ac:dyDescent="0.2">
      <c r="A670">
        <f t="shared" si="288"/>
        <v>6.3799999999999084</v>
      </c>
      <c r="B670" s="5">
        <f t="shared" si="270"/>
        <v>0</v>
      </c>
      <c r="C670" s="5">
        <f t="shared" si="271"/>
        <v>468.86038908725612</v>
      </c>
      <c r="D670" s="5">
        <f t="shared" si="272"/>
        <v>-56.779461232392805</v>
      </c>
      <c r="E670" s="2">
        <f t="shared" si="268"/>
        <v>468.86038908725612</v>
      </c>
      <c r="F670" s="2">
        <f t="shared" si="269"/>
        <v>0</v>
      </c>
      <c r="G670" s="3">
        <f t="shared" si="273"/>
        <v>0</v>
      </c>
      <c r="H670" s="3">
        <f t="shared" si="274"/>
        <v>54.712779628357339</v>
      </c>
      <c r="I670" s="3">
        <f t="shared" si="275"/>
        <v>-71.823655163068011</v>
      </c>
      <c r="J670" s="2">
        <f t="shared" si="262"/>
        <v>90.289122798067424</v>
      </c>
      <c r="K670" s="2">
        <f t="shared" si="276"/>
        <v>90.289122798067424</v>
      </c>
      <c r="L670" s="2">
        <f t="shared" si="263"/>
        <v>61.546777640127758</v>
      </c>
      <c r="M670" s="5">
        <f t="shared" si="264"/>
        <v>0.36484397525087858</v>
      </c>
      <c r="N670" s="4">
        <f t="shared" si="265"/>
        <v>0.30786503840957452</v>
      </c>
      <c r="O670" s="4">
        <f t="shared" si="266"/>
        <v>0.26498295664357113</v>
      </c>
      <c r="P670" s="4">
        <f t="shared" si="277"/>
        <v>0</v>
      </c>
      <c r="Q670" s="4">
        <f t="shared" si="278"/>
        <v>0</v>
      </c>
      <c r="R670" s="5">
        <f t="shared" si="279"/>
        <v>0</v>
      </c>
      <c r="S670" s="5">
        <f t="shared" si="280"/>
        <v>-9.6747588181136237</v>
      </c>
      <c r="T670" s="5">
        <f t="shared" si="281"/>
        <v>12.70044303831885</v>
      </c>
      <c r="U670" s="6">
        <f t="shared" si="282"/>
        <v>2021.063918745288</v>
      </c>
      <c r="V670" s="5">
        <f t="shared" si="283"/>
        <v>0</v>
      </c>
      <c r="W670" s="5">
        <f t="shared" si="284"/>
        <v>9.2242195987005946</v>
      </c>
      <c r="X670" s="5">
        <f t="shared" si="285"/>
        <v>7.0266918747236096</v>
      </c>
      <c r="Y670" s="5">
        <f t="shared" si="286"/>
        <v>0</v>
      </c>
      <c r="Z670" s="5">
        <f t="shared" si="286"/>
        <v>-0.4505392194130291</v>
      </c>
      <c r="AA670" s="5">
        <f t="shared" si="267"/>
        <v>-12.446865086957541</v>
      </c>
      <c r="AB670">
        <f t="shared" si="287"/>
        <v>0</v>
      </c>
    </row>
    <row r="671" spans="1:28" x14ac:dyDescent="0.2">
      <c r="A671">
        <f t="shared" si="288"/>
        <v>6.3899999999999082</v>
      </c>
      <c r="B671" s="5">
        <f t="shared" si="270"/>
        <v>0</v>
      </c>
      <c r="C671" s="5">
        <f t="shared" si="271"/>
        <v>469.40749435657875</v>
      </c>
      <c r="D671" s="5">
        <f t="shared" si="272"/>
        <v>-57.498320127277836</v>
      </c>
      <c r="E671" s="2">
        <f t="shared" si="268"/>
        <v>469.40749435657875</v>
      </c>
      <c r="F671" s="2">
        <f t="shared" si="269"/>
        <v>0</v>
      </c>
      <c r="G671" s="3">
        <f t="shared" si="273"/>
        <v>0</v>
      </c>
      <c r="H671" s="3">
        <f t="shared" si="274"/>
        <v>54.708274236163206</v>
      </c>
      <c r="I671" s="3">
        <f t="shared" si="275"/>
        <v>-71.948123813937585</v>
      </c>
      <c r="J671" s="2">
        <f t="shared" si="262"/>
        <v>90.385440145218809</v>
      </c>
      <c r="K671" s="2">
        <f t="shared" si="276"/>
        <v>90.385440145218809</v>
      </c>
      <c r="L671" s="2">
        <f t="shared" si="263"/>
        <v>61.612433636822637</v>
      </c>
      <c r="M671" s="5">
        <f t="shared" si="264"/>
        <v>0.36482188368562651</v>
      </c>
      <c r="N671" s="4">
        <f t="shared" si="265"/>
        <v>0.30743088555607051</v>
      </c>
      <c r="O671" s="4">
        <f t="shared" si="266"/>
        <v>0.2648154058412801</v>
      </c>
      <c r="P671" s="4">
        <f t="shared" si="277"/>
        <v>0</v>
      </c>
      <c r="Q671" s="4">
        <f t="shared" si="278"/>
        <v>0</v>
      </c>
      <c r="R671" s="5">
        <f t="shared" si="279"/>
        <v>0</v>
      </c>
      <c r="S671" s="5">
        <f t="shared" si="280"/>
        <v>-9.6836955996028848</v>
      </c>
      <c r="T671" s="5">
        <f t="shared" si="281"/>
        <v>12.735253299512111</v>
      </c>
      <c r="U671" s="6">
        <f t="shared" si="282"/>
        <v>2020.3903430412272</v>
      </c>
      <c r="V671" s="5">
        <f t="shared" si="283"/>
        <v>0</v>
      </c>
      <c r="W671" s="5">
        <f t="shared" si="284"/>
        <v>9.244213195028447</v>
      </c>
      <c r="X671" s="5">
        <f t="shared" si="285"/>
        <v>7.0291610644224356</v>
      </c>
      <c r="Y671" s="5">
        <f t="shared" si="286"/>
        <v>0</v>
      </c>
      <c r="Z671" s="5">
        <f t="shared" si="286"/>
        <v>-0.43948240457443788</v>
      </c>
      <c r="AA671" s="5">
        <f t="shared" si="267"/>
        <v>-12.409585636065451</v>
      </c>
      <c r="AB671">
        <f t="shared" si="287"/>
        <v>0</v>
      </c>
    </row>
    <row r="672" spans="1:28" x14ac:dyDescent="0.2">
      <c r="A672">
        <f t="shared" si="288"/>
        <v>6.399999999999908</v>
      </c>
      <c r="B672" s="5">
        <f t="shared" si="270"/>
        <v>0</v>
      </c>
      <c r="C672" s="5">
        <f t="shared" si="271"/>
        <v>469.95455512482016</v>
      </c>
      <c r="D672" s="5">
        <f t="shared" si="272"/>
        <v>-58.218421844699016</v>
      </c>
      <c r="E672" s="2">
        <f t="shared" si="268"/>
        <v>469.95455512482016</v>
      </c>
      <c r="F672" s="2">
        <f t="shared" si="269"/>
        <v>0</v>
      </c>
      <c r="G672" s="3">
        <f t="shared" si="273"/>
        <v>0</v>
      </c>
      <c r="H672" s="3">
        <f t="shared" si="274"/>
        <v>54.703879412117459</v>
      </c>
      <c r="I672" s="3">
        <f t="shared" si="275"/>
        <v>-72.072219670298239</v>
      </c>
      <c r="J672" s="2">
        <f t="shared" ref="J672:J735" si="289">SQRT(G672^2+H672^2+I672^2)</f>
        <v>90.481596310737203</v>
      </c>
      <c r="K672" s="2">
        <f t="shared" si="276"/>
        <v>90.481596310737203</v>
      </c>
      <c r="L672" s="2">
        <f t="shared" ref="L672:L735" si="290">J672/1.467</f>
        <v>61.677979761920383</v>
      </c>
      <c r="M672" s="5">
        <f t="shared" ref="M672:M735" si="291">cd0+cdspin*(spin/1000)*EXP(-A672/(tau*146.7/K672))</f>
        <v>0.36479978672867264</v>
      </c>
      <c r="N672" s="4">
        <f t="shared" ref="N672:N735" si="292">(romega/K672)*EXP(-A672/(tau*146.7/K672))</f>
        <v>0.306998178023979</v>
      </c>
      <c r="O672" s="4">
        <f t="shared" ref="O672:O735" si="293">cl2_*N672/(cl0+cl1_*N672)</f>
        <v>0.26464815288338689</v>
      </c>
      <c r="P672" s="4">
        <f t="shared" si="277"/>
        <v>0</v>
      </c>
      <c r="Q672" s="4">
        <f t="shared" si="278"/>
        <v>0</v>
      </c>
      <c r="R672" s="5">
        <f t="shared" si="279"/>
        <v>0</v>
      </c>
      <c r="S672" s="5">
        <f t="shared" si="280"/>
        <v>-9.6926317097207502</v>
      </c>
      <c r="T672" s="5">
        <f t="shared" si="281"/>
        <v>12.770017214017772</v>
      </c>
      <c r="U672" s="6">
        <f t="shared" si="282"/>
        <v>2019.7169918249842</v>
      </c>
      <c r="V672" s="5">
        <f t="shared" si="283"/>
        <v>0</v>
      </c>
      <c r="W672" s="5">
        <f t="shared" si="284"/>
        <v>9.2641541769663274</v>
      </c>
      <c r="X672" s="5">
        <f t="shared" si="285"/>
        <v>7.0316298744560797</v>
      </c>
      <c r="Y672" s="5">
        <f t="shared" si="286"/>
        <v>0</v>
      </c>
      <c r="Z672" s="5">
        <f t="shared" si="286"/>
        <v>-0.4284775327544228</v>
      </c>
      <c r="AA672" s="5">
        <f t="shared" ref="AA672:AA735" si="294">T672+X672-32.174</f>
        <v>-12.37235291152615</v>
      </c>
      <c r="AB672">
        <f t="shared" si="287"/>
        <v>0</v>
      </c>
    </row>
    <row r="673" spans="1:28" x14ac:dyDescent="0.2">
      <c r="A673">
        <f t="shared" si="288"/>
        <v>6.4099999999999078</v>
      </c>
      <c r="B673" s="5">
        <f t="shared" si="270"/>
        <v>0</v>
      </c>
      <c r="C673" s="5">
        <f t="shared" si="271"/>
        <v>470.50157249506469</v>
      </c>
      <c r="D673" s="5">
        <f t="shared" si="272"/>
        <v>-58.939762659047574</v>
      </c>
      <c r="E673" s="2">
        <f t="shared" ref="E673:E736" si="295">SQRT(B673^2+C673^2)</f>
        <v>470.50157249506469</v>
      </c>
      <c r="F673" s="2">
        <f t="shared" ref="F673:F736" si="296">ATAN2(C673,B673)*180/PI()</f>
        <v>0</v>
      </c>
      <c r="G673" s="3">
        <f t="shared" si="273"/>
        <v>0</v>
      </c>
      <c r="H673" s="3">
        <f t="shared" si="274"/>
        <v>54.699594636789918</v>
      </c>
      <c r="I673" s="3">
        <f t="shared" si="275"/>
        <v>-72.195943199413506</v>
      </c>
      <c r="J673" s="2">
        <f t="shared" si="289"/>
        <v>90.577590318367811</v>
      </c>
      <c r="K673" s="2">
        <f t="shared" si="276"/>
        <v>90.577590318367811</v>
      </c>
      <c r="L673" s="2">
        <f t="shared" si="290"/>
        <v>61.743415349943973</v>
      </c>
      <c r="M673" s="5">
        <f t="shared" si="291"/>
        <v>0.364777684552125</v>
      </c>
      <c r="N673" s="4">
        <f t="shared" si="292"/>
        <v>0.30656691302920996</v>
      </c>
      <c r="O673" s="4">
        <f t="shared" si="293"/>
        <v>0.26448119868932296</v>
      </c>
      <c r="P673" s="4">
        <f t="shared" si="277"/>
        <v>0</v>
      </c>
      <c r="Q673" s="4">
        <f t="shared" si="278"/>
        <v>0</v>
      </c>
      <c r="R673" s="5">
        <f t="shared" si="279"/>
        <v>0</v>
      </c>
      <c r="S673" s="5">
        <f t="shared" si="280"/>
        <v>-9.7015670224335722</v>
      </c>
      <c r="T673" s="5">
        <f t="shared" si="281"/>
        <v>12.804734410697668</v>
      </c>
      <c r="U673" s="6">
        <f t="shared" si="282"/>
        <v>2019.0438650217422</v>
      </c>
      <c r="V673" s="5">
        <f t="shared" si="283"/>
        <v>0</v>
      </c>
      <c r="W673" s="5">
        <f t="shared" si="284"/>
        <v>9.2840424435442941</v>
      </c>
      <c r="X673" s="5">
        <f t="shared" si="285"/>
        <v>7.0340982574316016</v>
      </c>
      <c r="Y673" s="5">
        <f t="shared" si="286"/>
        <v>0</v>
      </c>
      <c r="Z673" s="5">
        <f t="shared" si="286"/>
        <v>-0.41752457888927808</v>
      </c>
      <c r="AA673" s="5">
        <f t="shared" si="294"/>
        <v>-12.335167331870728</v>
      </c>
      <c r="AB673">
        <f t="shared" si="287"/>
        <v>0</v>
      </c>
    </row>
    <row r="674" spans="1:28" x14ac:dyDescent="0.2">
      <c r="A674">
        <f t="shared" si="288"/>
        <v>6.4199999999999076</v>
      </c>
      <c r="B674" s="5">
        <f t="shared" ref="B674:B737" si="297">B673+G673*dt+0.5*Y673*dt*dt</f>
        <v>0</v>
      </c>
      <c r="C674" s="5">
        <f t="shared" ref="C674:C737" si="298">C673+H673*dt+0.5*Z673*dt*dt</f>
        <v>471.04854756520365</v>
      </c>
      <c r="D674" s="5">
        <f t="shared" ref="D674:D737" si="299">D673+I673*dt+0.5*AA673*dt*dt</f>
        <v>-59.662338849408307</v>
      </c>
      <c r="E674" s="2">
        <f t="shared" si="295"/>
        <v>471.04854756520365</v>
      </c>
      <c r="F674" s="2">
        <f t="shared" si="296"/>
        <v>0</v>
      </c>
      <c r="G674" s="3">
        <f t="shared" ref="G674:G737" si="300">G673+Y673*dt</f>
        <v>0</v>
      </c>
      <c r="H674" s="3">
        <f t="shared" ref="H674:H737" si="301">H673+Z673*dt</f>
        <v>54.695419391001025</v>
      </c>
      <c r="I674" s="3">
        <f t="shared" ref="I674:I737" si="302">I673+AA673*dt</f>
        <v>-72.319294872732215</v>
      </c>
      <c r="J674" s="2">
        <f t="shared" si="289"/>
        <v>90.673421206253607</v>
      </c>
      <c r="K674" s="2">
        <f t="shared" ref="K674:K737" si="303">IF(D674&gt;=hwind,SQRT((G674-vxw)^2+(H674-vyw)^2+I674^2),J674)</f>
        <v>90.673421206253607</v>
      </c>
      <c r="L674" s="2">
        <f t="shared" si="290"/>
        <v>61.80873974523081</v>
      </c>
      <c r="M674" s="5">
        <f t="shared" si="291"/>
        <v>0.36475557732709241</v>
      </c>
      <c r="N674" s="4">
        <f t="shared" si="292"/>
        <v>0.30613708774295462</v>
      </c>
      <c r="O674" s="4">
        <f t="shared" si="293"/>
        <v>0.2643145441560279</v>
      </c>
      <c r="P674" s="4">
        <f t="shared" ref="P674:P737" si="304">IF(D674&gt;=hwind,vxw,0)</f>
        <v>0</v>
      </c>
      <c r="Q674" s="4">
        <f t="shared" ref="Q674:Q737" si="305">IF(D674&gt;=hwind,vyw,0)</f>
        <v>0</v>
      </c>
      <c r="R674" s="5">
        <f t="shared" ref="R674:R737" si="306">-const*$M674*$K674*(G674-P674)</f>
        <v>0</v>
      </c>
      <c r="S674" s="5">
        <f t="shared" ref="S674:S737" si="307">-const*$M674*$K674*(H674-Q674)</f>
        <v>-9.7105014127496272</v>
      </c>
      <c r="T674" s="5">
        <f t="shared" ref="T674:T737" si="308">-const*$M674*$K674*I674</f>
        <v>12.839404521437212</v>
      </c>
      <c r="U674" s="6">
        <f t="shared" ref="U674:U737" si="309">omega*EXP(-A674/tau)*30/PI()</f>
        <v>2018.3709625567096</v>
      </c>
      <c r="V674" s="5">
        <f t="shared" ref="V674:V737" si="310">const*($O674/omega)*K674*(wy*I674-wz*(H674-Q674))</f>
        <v>0</v>
      </c>
      <c r="W674" s="5">
        <f t="shared" ref="W674:W737" si="311">const*($O674/omega)*K674*(wz*(G674-P674)-wx*I674)</f>
        <v>9.3038778959513806</v>
      </c>
      <c r="X674" s="5">
        <f t="shared" ref="X674:X737" si="312">const*($O674/omega)*K674*(wx*(H674-Q674)-wy*(G674-P674))</f>
        <v>7.0365661664325287</v>
      </c>
      <c r="Y674" s="5">
        <f t="shared" si="286"/>
        <v>0</v>
      </c>
      <c r="Z674" s="5">
        <f t="shared" si="286"/>
        <v>-0.4066235167982466</v>
      </c>
      <c r="AA674" s="5">
        <f t="shared" si="294"/>
        <v>-12.298029312130261</v>
      </c>
      <c r="AB674">
        <f t="shared" si="287"/>
        <v>0</v>
      </c>
    </row>
    <row r="675" spans="1:28" x14ac:dyDescent="0.2">
      <c r="A675">
        <f t="shared" si="288"/>
        <v>6.4299999999999073</v>
      </c>
      <c r="B675" s="5">
        <f t="shared" si="297"/>
        <v>0</v>
      </c>
      <c r="C675" s="5">
        <f t="shared" si="298"/>
        <v>471.59548142793778</v>
      </c>
      <c r="D675" s="5">
        <f t="shared" si="299"/>
        <v>-60.386146699601234</v>
      </c>
      <c r="E675" s="2">
        <f t="shared" si="295"/>
        <v>471.59548142793778</v>
      </c>
      <c r="F675" s="2">
        <f t="shared" si="296"/>
        <v>0</v>
      </c>
      <c r="G675" s="3">
        <f t="shared" si="300"/>
        <v>0</v>
      </c>
      <c r="H675" s="3">
        <f t="shared" si="301"/>
        <v>54.691353155833042</v>
      </c>
      <c r="I675" s="3">
        <f t="shared" si="302"/>
        <v>-72.442275165853516</v>
      </c>
      <c r="J675" s="2">
        <f t="shared" si="289"/>
        <v>90.769088026823795</v>
      </c>
      <c r="K675" s="2">
        <f t="shared" si="303"/>
        <v>90.769088026823795</v>
      </c>
      <c r="L675" s="2">
        <f t="shared" si="290"/>
        <v>61.873952301856704</v>
      </c>
      <c r="M675" s="5">
        <f t="shared" si="291"/>
        <v>0.36473346522368566</v>
      </c>
      <c r="N675" s="4">
        <f t="shared" si="292"/>
        <v>0.30570869929274663</v>
      </c>
      <c r="O675" s="4">
        <f t="shared" si="293"/>
        <v>0.2641481901581989</v>
      </c>
      <c r="P675" s="4">
        <f t="shared" si="304"/>
        <v>0</v>
      </c>
      <c r="Q675" s="4">
        <f t="shared" si="305"/>
        <v>0</v>
      </c>
      <c r="R675" s="5">
        <f t="shared" si="306"/>
        <v>0</v>
      </c>
      <c r="S675" s="5">
        <f t="shared" si="307"/>
        <v>-9.7194347567080133</v>
      </c>
      <c r="T675" s="5">
        <f t="shared" si="308"/>
        <v>12.874027181148794</v>
      </c>
      <c r="U675" s="6">
        <f t="shared" si="309"/>
        <v>2017.6982843551198</v>
      </c>
      <c r="V675" s="5">
        <f t="shared" si="310"/>
        <v>0</v>
      </c>
      <c r="W675" s="5">
        <f t="shared" si="311"/>
        <v>9.3236604375261898</v>
      </c>
      <c r="X675" s="5">
        <f t="shared" si="312"/>
        <v>7.0390335550114251</v>
      </c>
      <c r="Y675" s="5">
        <f t="shared" si="286"/>
        <v>0</v>
      </c>
      <c r="Z675" s="5">
        <f t="shared" si="286"/>
        <v>-0.39577431918182349</v>
      </c>
      <c r="AA675" s="5">
        <f t="shared" si="294"/>
        <v>-12.260939263839781</v>
      </c>
      <c r="AB675">
        <f t="shared" si="287"/>
        <v>0</v>
      </c>
    </row>
    <row r="676" spans="1:28" x14ac:dyDescent="0.2">
      <c r="A676">
        <f t="shared" si="288"/>
        <v>6.4399999999999071</v>
      </c>
      <c r="B676" s="5">
        <f t="shared" si="297"/>
        <v>0</v>
      </c>
      <c r="C676" s="5">
        <f t="shared" si="298"/>
        <v>472.14237517078016</v>
      </c>
      <c r="D676" s="5">
        <f t="shared" si="299"/>
        <v>-61.111182498222966</v>
      </c>
      <c r="E676" s="2">
        <f t="shared" si="295"/>
        <v>472.14237517078016</v>
      </c>
      <c r="F676" s="2">
        <f t="shared" si="296"/>
        <v>0</v>
      </c>
      <c r="G676" s="3">
        <f t="shared" si="300"/>
        <v>0</v>
      </c>
      <c r="H676" s="3">
        <f t="shared" si="301"/>
        <v>54.687395412641223</v>
      </c>
      <c r="I676" s="3">
        <f t="shared" si="302"/>
        <v>-72.564884558491912</v>
      </c>
      <c r="J676" s="2">
        <f t="shared" si="289"/>
        <v>90.864589846682463</v>
      </c>
      <c r="K676" s="2">
        <f t="shared" si="303"/>
        <v>90.864589846682463</v>
      </c>
      <c r="L676" s="2">
        <f t="shared" si="290"/>
        <v>61.939052383559961</v>
      </c>
      <c r="M676" s="5">
        <f t="shared" si="291"/>
        <v>0.36471134841101893</v>
      </c>
      <c r="N676" s="4">
        <f t="shared" si="292"/>
        <v>0.30528174476350911</v>
      </c>
      <c r="O676" s="4">
        <f t="shared" si="293"/>
        <v>0.26398213754853972</v>
      </c>
      <c r="P676" s="4">
        <f t="shared" si="304"/>
        <v>0</v>
      </c>
      <c r="Q676" s="4">
        <f t="shared" si="305"/>
        <v>0</v>
      </c>
      <c r="R676" s="5">
        <f t="shared" si="306"/>
        <v>0</v>
      </c>
      <c r="S676" s="5">
        <f t="shared" si="307"/>
        <v>-9.7283669313676171</v>
      </c>
      <c r="T676" s="5">
        <f t="shared" si="308"/>
        <v>12.908602027774775</v>
      </c>
      <c r="U676" s="6">
        <f t="shared" si="309"/>
        <v>2017.0258303422299</v>
      </c>
      <c r="V676" s="5">
        <f t="shared" si="310"/>
        <v>0</v>
      </c>
      <c r="W676" s="5">
        <f t="shared" si="311"/>
        <v>9.3433899737473762</v>
      </c>
      <c r="X676" s="5">
        <f t="shared" si="312"/>
        <v>7.0415003771825662</v>
      </c>
      <c r="Y676" s="5">
        <f t="shared" si="286"/>
        <v>0</v>
      </c>
      <c r="Z676" s="5">
        <f t="shared" si="286"/>
        <v>-0.38497695762024087</v>
      </c>
      <c r="AA676" s="5">
        <f t="shared" si="294"/>
        <v>-12.223897595042658</v>
      </c>
      <c r="AB676">
        <f t="shared" si="287"/>
        <v>0</v>
      </c>
    </row>
    <row r="677" spans="1:28" x14ac:dyDescent="0.2">
      <c r="A677">
        <f t="shared" si="288"/>
        <v>6.4499999999999069</v>
      </c>
      <c r="B677" s="5">
        <f t="shared" si="297"/>
        <v>0</v>
      </c>
      <c r="C677" s="5">
        <f t="shared" si="298"/>
        <v>472.68922987605868</v>
      </c>
      <c r="D677" s="5">
        <f t="shared" si="299"/>
        <v>-61.83744253868764</v>
      </c>
      <c r="E677" s="2">
        <f t="shared" si="295"/>
        <v>472.68922987605868</v>
      </c>
      <c r="F677" s="2">
        <f t="shared" si="296"/>
        <v>0</v>
      </c>
      <c r="G677" s="3">
        <f t="shared" si="300"/>
        <v>0</v>
      </c>
      <c r="H677" s="3">
        <f t="shared" si="301"/>
        <v>54.683545643065024</v>
      </c>
      <c r="I677" s="3">
        <f t="shared" si="302"/>
        <v>-72.687123534442335</v>
      </c>
      <c r="J677" s="2">
        <f t="shared" si="289"/>
        <v>90.959925746498158</v>
      </c>
      <c r="K677" s="2">
        <f t="shared" si="303"/>
        <v>90.959925746498158</v>
      </c>
      <c r="L677" s="2">
        <f t="shared" si="290"/>
        <v>62.004039363666088</v>
      </c>
      <c r="M677" s="5">
        <f t="shared" si="291"/>
        <v>0.36468922705721091</v>
      </c>
      <c r="N677" s="4">
        <f t="shared" si="292"/>
        <v>0.30485622119858291</v>
      </c>
      <c r="O677" s="4">
        <f t="shared" si="293"/>
        <v>0.26381638715800626</v>
      </c>
      <c r="P677" s="4">
        <f t="shared" si="304"/>
        <v>0</v>
      </c>
      <c r="Q677" s="4">
        <f t="shared" si="305"/>
        <v>0</v>
      </c>
      <c r="R677" s="5">
        <f t="shared" si="306"/>
        <v>0</v>
      </c>
      <c r="S677" s="5">
        <f t="shared" si="307"/>
        <v>-9.7372978147962979</v>
      </c>
      <c r="T677" s="5">
        <f t="shared" si="308"/>
        <v>12.943128702290251</v>
      </c>
      <c r="U677" s="6">
        <f t="shared" si="309"/>
        <v>2016.3536004433238</v>
      </c>
      <c r="V677" s="5">
        <f t="shared" si="310"/>
        <v>0</v>
      </c>
      <c r="W677" s="5">
        <f t="shared" si="311"/>
        <v>9.3630664122240113</v>
      </c>
      <c r="X677" s="5">
        <f t="shared" si="312"/>
        <v>7.0439665874147597</v>
      </c>
      <c r="Y677" s="5">
        <f t="shared" si="286"/>
        <v>0</v>
      </c>
      <c r="Z677" s="5">
        <f t="shared" si="286"/>
        <v>-0.3742314025722866</v>
      </c>
      <c r="AA677" s="5">
        <f t="shared" si="294"/>
        <v>-12.186904710294989</v>
      </c>
      <c r="AB677">
        <f t="shared" si="287"/>
        <v>0</v>
      </c>
    </row>
    <row r="678" spans="1:28" x14ac:dyDescent="0.2">
      <c r="A678">
        <f t="shared" si="288"/>
        <v>6.4599999999999067</v>
      </c>
      <c r="B678" s="5">
        <f t="shared" si="297"/>
        <v>0</v>
      </c>
      <c r="C678" s="5">
        <f t="shared" si="298"/>
        <v>473.23604662091918</v>
      </c>
      <c r="D678" s="5">
        <f t="shared" si="299"/>
        <v>-62.564923119267583</v>
      </c>
      <c r="E678" s="2">
        <f t="shared" si="295"/>
        <v>473.23604662091918</v>
      </c>
      <c r="F678" s="2">
        <f t="shared" si="296"/>
        <v>0</v>
      </c>
      <c r="G678" s="3">
        <f t="shared" si="300"/>
        <v>0</v>
      </c>
      <c r="H678" s="3">
        <f t="shared" si="301"/>
        <v>54.679803329039302</v>
      </c>
      <c r="I678" s="3">
        <f t="shared" si="302"/>
        <v>-72.808992581545283</v>
      </c>
      <c r="J678" s="2">
        <f t="shared" si="289"/>
        <v>91.055094820893643</v>
      </c>
      <c r="K678" s="2">
        <f t="shared" si="303"/>
        <v>91.055094820893643</v>
      </c>
      <c r="L678" s="2">
        <f t="shared" si="290"/>
        <v>62.068912625012707</v>
      </c>
      <c r="M678" s="5">
        <f t="shared" si="291"/>
        <v>0.36466710132938612</v>
      </c>
      <c r="N678" s="4">
        <f t="shared" si="292"/>
        <v>0.30443212560074034</v>
      </c>
      <c r="O678" s="4">
        <f t="shared" si="293"/>
        <v>0.2636509397960512</v>
      </c>
      <c r="P678" s="4">
        <f t="shared" si="304"/>
        <v>0</v>
      </c>
      <c r="Q678" s="4">
        <f t="shared" si="305"/>
        <v>0</v>
      </c>
      <c r="R678" s="5">
        <f t="shared" si="306"/>
        <v>0</v>
      </c>
      <c r="S678" s="5">
        <f t="shared" si="307"/>
        <v>-9.7462272860601349</v>
      </c>
      <c r="T678" s="5">
        <f t="shared" si="308"/>
        <v>12.977606848705433</v>
      </c>
      <c r="U678" s="6">
        <f t="shared" si="309"/>
        <v>2015.6815945837079</v>
      </c>
      <c r="V678" s="5">
        <f t="shared" si="310"/>
        <v>0</v>
      </c>
      <c r="W678" s="5">
        <f t="shared" si="311"/>
        <v>9.3826896626858858</v>
      </c>
      <c r="X678" s="5">
        <f t="shared" si="312"/>
        <v>7.0464321406242645</v>
      </c>
      <c r="Y678" s="5">
        <f t="shared" si="286"/>
        <v>0</v>
      </c>
      <c r="Z678" s="5">
        <f t="shared" si="286"/>
        <v>-0.36353762337424911</v>
      </c>
      <c r="AA678" s="5">
        <f t="shared" si="294"/>
        <v>-12.149961010670303</v>
      </c>
      <c r="AB678">
        <f t="shared" si="287"/>
        <v>0</v>
      </c>
    </row>
    <row r="679" spans="1:28" x14ac:dyDescent="0.2">
      <c r="A679">
        <f t="shared" si="288"/>
        <v>6.4699999999999065</v>
      </c>
      <c r="B679" s="5">
        <f t="shared" si="297"/>
        <v>0</v>
      </c>
      <c r="C679" s="5">
        <f t="shared" si="298"/>
        <v>473.7828264773284</v>
      </c>
      <c r="D679" s="5">
        <f t="shared" si="299"/>
        <v>-63.293620543133571</v>
      </c>
      <c r="E679" s="2">
        <f t="shared" si="295"/>
        <v>473.7828264773284</v>
      </c>
      <c r="F679" s="2">
        <f t="shared" si="296"/>
        <v>0</v>
      </c>
      <c r="G679" s="3">
        <f t="shared" si="300"/>
        <v>0</v>
      </c>
      <c r="H679" s="3">
        <f t="shared" si="301"/>
        <v>54.676167952805557</v>
      </c>
      <c r="I679" s="3">
        <f t="shared" si="302"/>
        <v>-72.930492191651993</v>
      </c>
      <c r="J679" s="2">
        <f t="shared" si="289"/>
        <v>91.150096178336611</v>
      </c>
      <c r="K679" s="2">
        <f t="shared" si="303"/>
        <v>91.150096178336611</v>
      </c>
      <c r="L679" s="2">
        <f t="shared" si="290"/>
        <v>62.133671559874983</v>
      </c>
      <c r="M679" s="5">
        <f t="shared" si="291"/>
        <v>0.36464497139367646</v>
      </c>
      <c r="N679" s="4">
        <f t="shared" si="292"/>
        <v>0.30400945493318149</v>
      </c>
      <c r="O679" s="4">
        <f t="shared" si="293"/>
        <v>0.2634857962508656</v>
      </c>
      <c r="P679" s="4">
        <f t="shared" si="304"/>
        <v>0</v>
      </c>
      <c r="Q679" s="4">
        <f t="shared" si="305"/>
        <v>0</v>
      </c>
      <c r="R679" s="5">
        <f t="shared" si="306"/>
        <v>0</v>
      </c>
      <c r="S679" s="5">
        <f t="shared" si="307"/>
        <v>-9.7551552252129117</v>
      </c>
      <c r="T679" s="5">
        <f t="shared" si="308"/>
        <v>13.012036114067818</v>
      </c>
      <c r="U679" s="6">
        <f t="shared" si="309"/>
        <v>2015.009812688716</v>
      </c>
      <c r="V679" s="5">
        <f t="shared" si="310"/>
        <v>0</v>
      </c>
      <c r="W679" s="5">
        <f t="shared" si="311"/>
        <v>9.4022596369736569</v>
      </c>
      <c r="X679" s="5">
        <f t="shared" si="312"/>
        <v>7.0488969921678448</v>
      </c>
      <c r="Y679" s="5">
        <f t="shared" si="286"/>
        <v>0</v>
      </c>
      <c r="Z679" s="5">
        <f t="shared" si="286"/>
        <v>-0.35289558823925482</v>
      </c>
      <c r="AA679" s="5">
        <f t="shared" si="294"/>
        <v>-12.113066893764337</v>
      </c>
      <c r="AB679">
        <f t="shared" si="287"/>
        <v>0</v>
      </c>
    </row>
    <row r="680" spans="1:28" x14ac:dyDescent="0.2">
      <c r="A680">
        <f t="shared" si="288"/>
        <v>6.4799999999999063</v>
      </c>
      <c r="B680" s="5">
        <f t="shared" si="297"/>
        <v>0</v>
      </c>
      <c r="C680" s="5">
        <f t="shared" si="298"/>
        <v>474.32957051207705</v>
      </c>
      <c r="D680" s="5">
        <f t="shared" si="299"/>
        <v>-64.023531118394786</v>
      </c>
      <c r="E680" s="2">
        <f t="shared" si="295"/>
        <v>474.32957051207705</v>
      </c>
      <c r="F680" s="2">
        <f t="shared" si="296"/>
        <v>0</v>
      </c>
      <c r="G680" s="3">
        <f t="shared" si="300"/>
        <v>0</v>
      </c>
      <c r="H680" s="3">
        <f t="shared" si="301"/>
        <v>54.672638996923162</v>
      </c>
      <c r="I680" s="3">
        <f t="shared" si="302"/>
        <v>-73.051622860589632</v>
      </c>
      <c r="J680" s="2">
        <f t="shared" si="289"/>
        <v>91.244928941030494</v>
      </c>
      <c r="K680" s="2">
        <f t="shared" si="303"/>
        <v>91.244928941030494</v>
      </c>
      <c r="L680" s="2">
        <f t="shared" si="290"/>
        <v>62.198315569891264</v>
      </c>
      <c r="M680" s="5">
        <f t="shared" si="291"/>
        <v>0.36462283741522239</v>
      </c>
      <c r="N680" s="4">
        <f t="shared" si="292"/>
        <v>0.3035882061205159</v>
      </c>
      <c r="O680" s="4">
        <f t="shared" si="293"/>
        <v>0.26332095728961907</v>
      </c>
      <c r="P680" s="4">
        <f t="shared" si="304"/>
        <v>0</v>
      </c>
      <c r="Q680" s="4">
        <f t="shared" si="305"/>
        <v>0</v>
      </c>
      <c r="R680" s="5">
        <f t="shared" si="306"/>
        <v>0</v>
      </c>
      <c r="S680" s="5">
        <f t="shared" si="307"/>
        <v>-9.7640815132856567</v>
      </c>
      <c r="T680" s="5">
        <f t="shared" si="308"/>
        <v>13.046416148463967</v>
      </c>
      <c r="U680" s="6">
        <f t="shared" si="309"/>
        <v>2014.3382546837054</v>
      </c>
      <c r="V680" s="5">
        <f t="shared" si="310"/>
        <v>0</v>
      </c>
      <c r="W680" s="5">
        <f t="shared" si="311"/>
        <v>9.4217762490289214</v>
      </c>
      <c r="X680" s="5">
        <f t="shared" si="312"/>
        <v>7.0513610978359216</v>
      </c>
      <c r="Y680" s="5">
        <f t="shared" si="286"/>
        <v>0</v>
      </c>
      <c r="Z680" s="5">
        <f t="shared" si="286"/>
        <v>-0.34230526425673524</v>
      </c>
      <c r="AA680" s="5">
        <f t="shared" si="294"/>
        <v>-12.076222753700112</v>
      </c>
      <c r="AB680">
        <f t="shared" si="287"/>
        <v>0</v>
      </c>
    </row>
    <row r="681" spans="1:28" x14ac:dyDescent="0.2">
      <c r="A681">
        <f t="shared" si="288"/>
        <v>6.4899999999999061</v>
      </c>
      <c r="B681" s="5">
        <f t="shared" si="297"/>
        <v>0</v>
      </c>
      <c r="C681" s="5">
        <f t="shared" si="298"/>
        <v>474.87627978678307</v>
      </c>
      <c r="D681" s="5">
        <f t="shared" si="299"/>
        <v>-64.754651158138358</v>
      </c>
      <c r="E681" s="2">
        <f t="shared" si="295"/>
        <v>474.87627978678307</v>
      </c>
      <c r="F681" s="2">
        <f t="shared" si="296"/>
        <v>0</v>
      </c>
      <c r="G681" s="3">
        <f t="shared" si="300"/>
        <v>0</v>
      </c>
      <c r="H681" s="3">
        <f t="shared" si="301"/>
        <v>54.669215944280594</v>
      </c>
      <c r="I681" s="3">
        <f t="shared" si="302"/>
        <v>-73.172385088126632</v>
      </c>
      <c r="J681" s="2">
        <f t="shared" si="289"/>
        <v>91.339592244806312</v>
      </c>
      <c r="K681" s="2">
        <f t="shared" si="303"/>
        <v>91.339592244806312</v>
      </c>
      <c r="L681" s="2">
        <f t="shared" si="290"/>
        <v>62.262844065989306</v>
      </c>
      <c r="M681" s="5">
        <f t="shared" si="291"/>
        <v>0.3646006995581747</v>
      </c>
      <c r="N681" s="4">
        <f t="shared" si="292"/>
        <v>0.30316837604972741</v>
      </c>
      <c r="O681" s="4">
        <f t="shared" si="293"/>
        <v>0.26315642365869757</v>
      </c>
      <c r="P681" s="4">
        <f t="shared" si="304"/>
        <v>0</v>
      </c>
      <c r="Q681" s="4">
        <f t="shared" si="305"/>
        <v>0</v>
      </c>
      <c r="R681" s="5">
        <f t="shared" si="306"/>
        <v>0</v>
      </c>
      <c r="S681" s="5">
        <f t="shared" si="307"/>
        <v>-9.773006032276399</v>
      </c>
      <c r="T681" s="5">
        <f t="shared" si="308"/>
        <v>13.080746605021091</v>
      </c>
      <c r="U681" s="6">
        <f t="shared" si="309"/>
        <v>2013.6669204940583</v>
      </c>
      <c r="V681" s="5">
        <f t="shared" si="310"/>
        <v>0</v>
      </c>
      <c r="W681" s="5">
        <f t="shared" si="311"/>
        <v>9.4412394148842242</v>
      </c>
      <c r="X681" s="5">
        <f t="shared" si="312"/>
        <v>7.0538244138458692</v>
      </c>
      <c r="Y681" s="5">
        <f t="shared" si="286"/>
        <v>0</v>
      </c>
      <c r="Z681" s="5">
        <f t="shared" si="286"/>
        <v>-0.33176661739217472</v>
      </c>
      <c r="AA681" s="5">
        <f t="shared" si="294"/>
        <v>-12.039428981133039</v>
      </c>
      <c r="AB681">
        <f t="shared" si="287"/>
        <v>0</v>
      </c>
    </row>
    <row r="682" spans="1:28" x14ac:dyDescent="0.2">
      <c r="A682">
        <f t="shared" si="288"/>
        <v>6.4999999999999059</v>
      </c>
      <c r="B682" s="5">
        <f t="shared" si="297"/>
        <v>0</v>
      </c>
      <c r="C682" s="5">
        <f t="shared" si="298"/>
        <v>475.42295535789498</v>
      </c>
      <c r="D682" s="5">
        <f t="shared" si="299"/>
        <v>-65.486976980468683</v>
      </c>
      <c r="E682" s="2">
        <f t="shared" si="295"/>
        <v>475.42295535789498</v>
      </c>
      <c r="F682" s="2">
        <f t="shared" si="296"/>
        <v>0</v>
      </c>
      <c r="G682" s="3">
        <f t="shared" si="300"/>
        <v>0</v>
      </c>
      <c r="H682" s="3">
        <f t="shared" si="301"/>
        <v>54.665898278106674</v>
      </c>
      <c r="I682" s="3">
        <f t="shared" si="302"/>
        <v>-73.292779377937961</v>
      </c>
      <c r="J682" s="2">
        <f t="shared" si="289"/>
        <v>91.434085239014635</v>
      </c>
      <c r="K682" s="2">
        <f t="shared" si="303"/>
        <v>91.434085239014635</v>
      </c>
      <c r="L682" s="2">
        <f t="shared" si="290"/>
        <v>62.327256468312633</v>
      </c>
      <c r="M682" s="5">
        <f t="shared" si="291"/>
        <v>0.36457855798569572</v>
      </c>
      <c r="N682" s="4">
        <f t="shared" si="292"/>
        <v>0.30274996157112494</v>
      </c>
      <c r="O682" s="4">
        <f t="shared" si="293"/>
        <v>0.26299219608393914</v>
      </c>
      <c r="P682" s="4">
        <f t="shared" si="304"/>
        <v>0</v>
      </c>
      <c r="Q682" s="4">
        <f t="shared" si="305"/>
        <v>0</v>
      </c>
      <c r="R682" s="5">
        <f t="shared" si="306"/>
        <v>0</v>
      </c>
      <c r="S682" s="5">
        <f t="shared" si="307"/>
        <v>-9.7819286651400006</v>
      </c>
      <c r="T682" s="5">
        <f t="shared" si="308"/>
        <v>13.115027139908261</v>
      </c>
      <c r="U682" s="6">
        <f t="shared" si="309"/>
        <v>2012.9958100451827</v>
      </c>
      <c r="V682" s="5">
        <f t="shared" si="310"/>
        <v>0</v>
      </c>
      <c r="W682" s="5">
        <f t="shared" si="311"/>
        <v>9.4606490526529097</v>
      </c>
      <c r="X682" s="5">
        <f t="shared" si="312"/>
        <v>7.0562868968353838</v>
      </c>
      <c r="Y682" s="5">
        <f t="shared" si="286"/>
        <v>0</v>
      </c>
      <c r="Z682" s="5">
        <f t="shared" si="286"/>
        <v>-0.32127961248709092</v>
      </c>
      <c r="AA682" s="5">
        <f t="shared" si="294"/>
        <v>-12.002685963256354</v>
      </c>
      <c r="AB682">
        <f t="shared" si="287"/>
        <v>0</v>
      </c>
    </row>
    <row r="683" spans="1:28" x14ac:dyDescent="0.2">
      <c r="A683">
        <f t="shared" si="288"/>
        <v>6.5099999999999056</v>
      </c>
      <c r="B683" s="5">
        <f t="shared" si="297"/>
        <v>0</v>
      </c>
      <c r="C683" s="5">
        <f t="shared" si="298"/>
        <v>475.96959827669542</v>
      </c>
      <c r="D683" s="5">
        <f t="shared" si="299"/>
        <v>-66.220504908546232</v>
      </c>
      <c r="E683" s="2">
        <f t="shared" si="295"/>
        <v>475.96959827669542</v>
      </c>
      <c r="F683" s="2">
        <f t="shared" si="296"/>
        <v>0</v>
      </c>
      <c r="G683" s="3">
        <f t="shared" si="300"/>
        <v>0</v>
      </c>
      <c r="H683" s="3">
        <f t="shared" si="301"/>
        <v>54.662685481981804</v>
      </c>
      <c r="I683" s="3">
        <f t="shared" si="302"/>
        <v>-73.412806237570521</v>
      </c>
      <c r="J683" s="2">
        <f t="shared" si="289"/>
        <v>91.528407086418454</v>
      </c>
      <c r="K683" s="2">
        <f t="shared" si="303"/>
        <v>91.528407086418454</v>
      </c>
      <c r="L683" s="2">
        <f t="shared" si="290"/>
        <v>62.391552206147544</v>
      </c>
      <c r="M683" s="5">
        <f t="shared" si="291"/>
        <v>0.3645564128599611</v>
      </c>
      <c r="N683" s="4">
        <f t="shared" si="292"/>
        <v>0.30233295949927647</v>
      </c>
      <c r="O683" s="4">
        <f t="shared" si="293"/>
        <v>0.26282827527086788</v>
      </c>
      <c r="P683" s="4">
        <f t="shared" si="304"/>
        <v>0</v>
      </c>
      <c r="Q683" s="4">
        <f t="shared" si="305"/>
        <v>0</v>
      </c>
      <c r="R683" s="5">
        <f t="shared" si="306"/>
        <v>0</v>
      </c>
      <c r="S683" s="5">
        <f t="shared" si="307"/>
        <v>-9.7908492957781643</v>
      </c>
      <c r="T683" s="5">
        <f t="shared" si="308"/>
        <v>13.149257412337381</v>
      </c>
      <c r="U683" s="6">
        <f t="shared" si="309"/>
        <v>2012.3249232625101</v>
      </c>
      <c r="V683" s="5">
        <f t="shared" si="310"/>
        <v>0</v>
      </c>
      <c r="W683" s="5">
        <f t="shared" si="311"/>
        <v>9.4800050825189519</v>
      </c>
      <c r="X683" s="5">
        <f t="shared" si="312"/>
        <v>7.058748503856016</v>
      </c>
      <c r="Y683" s="5">
        <f t="shared" si="286"/>
        <v>0</v>
      </c>
      <c r="Z683" s="5">
        <f t="shared" si="286"/>
        <v>-0.31084421325921241</v>
      </c>
      <c r="AA683" s="5">
        <f t="shared" si="294"/>
        <v>-11.965994083806603</v>
      </c>
      <c r="AB683">
        <f t="shared" si="287"/>
        <v>0</v>
      </c>
    </row>
    <row r="684" spans="1:28" x14ac:dyDescent="0.2">
      <c r="A684">
        <f t="shared" si="288"/>
        <v>6.5199999999999054</v>
      </c>
      <c r="B684" s="5">
        <f t="shared" si="297"/>
        <v>0</v>
      </c>
      <c r="C684" s="5">
        <f t="shared" si="298"/>
        <v>476.51620958930454</v>
      </c>
      <c r="D684" s="5">
        <f t="shared" si="299"/>
        <v>-66.955231270626129</v>
      </c>
      <c r="E684" s="2">
        <f t="shared" si="295"/>
        <v>476.51620958930454</v>
      </c>
      <c r="F684" s="2">
        <f t="shared" si="296"/>
        <v>0</v>
      </c>
      <c r="G684" s="3">
        <f t="shared" si="300"/>
        <v>0</v>
      </c>
      <c r="H684" s="3">
        <f t="shared" si="301"/>
        <v>54.659577039849211</v>
      </c>
      <c r="I684" s="3">
        <f t="shared" si="302"/>
        <v>-73.532466178408583</v>
      </c>
      <c r="J684" s="2">
        <f t="shared" si="289"/>
        <v>91.62255696308641</v>
      </c>
      <c r="K684" s="2">
        <f t="shared" si="303"/>
        <v>91.62255696308641</v>
      </c>
      <c r="L684" s="2">
        <f t="shared" si="290"/>
        <v>62.455730717850308</v>
      </c>
      <c r="M684" s="5">
        <f t="shared" si="291"/>
        <v>0.36453426434216141</v>
      </c>
      <c r="N684" s="4">
        <f t="shared" si="292"/>
        <v>0.30191736661392915</v>
      </c>
      <c r="O684" s="4">
        <f t="shared" si="293"/>
        <v>0.26266466190492549</v>
      </c>
      <c r="P684" s="4">
        <f t="shared" si="304"/>
        <v>0</v>
      </c>
      <c r="Q684" s="4">
        <f t="shared" si="305"/>
        <v>0</v>
      </c>
      <c r="R684" s="5">
        <f t="shared" si="306"/>
        <v>0</v>
      </c>
      <c r="S684" s="5">
        <f t="shared" si="307"/>
        <v>-9.7997678090295786</v>
      </c>
      <c r="T684" s="5">
        <f t="shared" si="308"/>
        <v>13.183437084563884</v>
      </c>
      <c r="U684" s="6">
        <f t="shared" si="309"/>
        <v>2011.6542600714979</v>
      </c>
      <c r="V684" s="5">
        <f t="shared" si="310"/>
        <v>0</v>
      </c>
      <c r="W684" s="5">
        <f t="shared" si="311"/>
        <v>9.4993074267266486</v>
      </c>
      <c r="X684" s="5">
        <f t="shared" si="312"/>
        <v>7.0612091923667659</v>
      </c>
      <c r="Y684" s="5">
        <f t="shared" si="286"/>
        <v>0</v>
      </c>
      <c r="Z684" s="5">
        <f t="shared" si="286"/>
        <v>-0.30046038230292993</v>
      </c>
      <c r="AA684" s="5">
        <f t="shared" si="294"/>
        <v>-11.929353723069347</v>
      </c>
      <c r="AB684">
        <f t="shared" si="287"/>
        <v>0</v>
      </c>
    </row>
    <row r="685" spans="1:28" x14ac:dyDescent="0.2">
      <c r="A685">
        <f t="shared" si="288"/>
        <v>6.5299999999999052</v>
      </c>
      <c r="B685" s="5">
        <f t="shared" si="297"/>
        <v>0</v>
      </c>
      <c r="C685" s="5">
        <f t="shared" si="298"/>
        <v>477.06279033668392</v>
      </c>
      <c r="D685" s="5">
        <f t="shared" si="299"/>
        <v>-67.691152400096371</v>
      </c>
      <c r="E685" s="2">
        <f t="shared" si="295"/>
        <v>477.06279033668392</v>
      </c>
      <c r="F685" s="2">
        <f t="shared" si="296"/>
        <v>0</v>
      </c>
      <c r="G685" s="3">
        <f t="shared" si="300"/>
        <v>0</v>
      </c>
      <c r="H685" s="3">
        <f t="shared" si="301"/>
        <v>54.656572436026181</v>
      </c>
      <c r="I685" s="3">
        <f t="shared" si="302"/>
        <v>-73.651759715639272</v>
      </c>
      <c r="J685" s="2">
        <f t="shared" si="289"/>
        <v>91.71653405828657</v>
      </c>
      <c r="K685" s="2">
        <f t="shared" si="303"/>
        <v>91.71653405828657</v>
      </c>
      <c r="L685" s="2">
        <f t="shared" si="290"/>
        <v>62.519791450774754</v>
      </c>
      <c r="M685" s="5">
        <f t="shared" si="291"/>
        <v>0.36451211259250366</v>
      </c>
      <c r="N685" s="4">
        <f t="shared" si="292"/>
        <v>0.30150317966091411</v>
      </c>
      <c r="O685" s="4">
        <f t="shared" si="293"/>
        <v>0.26250135665170149</v>
      </c>
      <c r="P685" s="4">
        <f t="shared" si="304"/>
        <v>0</v>
      </c>
      <c r="Q685" s="4">
        <f t="shared" si="305"/>
        <v>0</v>
      </c>
      <c r="R685" s="5">
        <f t="shared" si="306"/>
        <v>0</v>
      </c>
      <c r="S685" s="5">
        <f t="shared" si="307"/>
        <v>-9.8086840906601669</v>
      </c>
      <c r="T685" s="5">
        <f t="shared" si="308"/>
        <v>13.217565821887103</v>
      </c>
      <c r="U685" s="6">
        <f t="shared" si="309"/>
        <v>2010.9838203976271</v>
      </c>
      <c r="V685" s="5">
        <f t="shared" si="310"/>
        <v>0</v>
      </c>
      <c r="W685" s="5">
        <f t="shared" si="311"/>
        <v>9.5185560095702595</v>
      </c>
      <c r="X685" s="5">
        <f t="shared" si="312"/>
        <v>7.0636689202278289</v>
      </c>
      <c r="Y685" s="5">
        <f t="shared" si="286"/>
        <v>0</v>
      </c>
      <c r="Z685" s="5">
        <f t="shared" si="286"/>
        <v>-0.2901280810899074</v>
      </c>
      <c r="AA685" s="5">
        <f t="shared" si="294"/>
        <v>-11.892765257885067</v>
      </c>
      <c r="AB685">
        <f t="shared" si="287"/>
        <v>0</v>
      </c>
    </row>
    <row r="686" spans="1:28" x14ac:dyDescent="0.2">
      <c r="A686">
        <f t="shared" si="288"/>
        <v>6.539999999999905</v>
      </c>
      <c r="B686" s="5">
        <f t="shared" si="297"/>
        <v>0</v>
      </c>
      <c r="C686" s="5">
        <f t="shared" si="298"/>
        <v>477.60934155464014</v>
      </c>
      <c r="D686" s="5">
        <f t="shared" si="299"/>
        <v>-68.42826463551566</v>
      </c>
      <c r="E686" s="2">
        <f t="shared" si="295"/>
        <v>477.60934155464014</v>
      </c>
      <c r="F686" s="2">
        <f t="shared" si="296"/>
        <v>0</v>
      </c>
      <c r="G686" s="3">
        <f t="shared" si="300"/>
        <v>0</v>
      </c>
      <c r="H686" s="3">
        <f t="shared" si="301"/>
        <v>54.653671155215285</v>
      </c>
      <c r="I686" s="3">
        <f t="shared" si="302"/>
        <v>-73.77068736821812</v>
      </c>
      <c r="J686" s="2">
        <f t="shared" si="289"/>
        <v>91.810337574380952</v>
      </c>
      <c r="K686" s="2">
        <f t="shared" si="303"/>
        <v>91.810337574380952</v>
      </c>
      <c r="L686" s="2">
        <f t="shared" si="290"/>
        <v>62.583733861200372</v>
      </c>
      <c r="M686" s="5">
        <f t="shared" si="291"/>
        <v>0.36448995777021315</v>
      </c>
      <c r="N686" s="4">
        <f t="shared" si="292"/>
        <v>0.30109039535303661</v>
      </c>
      <c r="O686" s="4">
        <f t="shared" si="293"/>
        <v>0.26233836015716</v>
      </c>
      <c r="P686" s="4">
        <f t="shared" si="304"/>
        <v>0</v>
      </c>
      <c r="Q686" s="4">
        <f t="shared" si="305"/>
        <v>0</v>
      </c>
      <c r="R686" s="5">
        <f t="shared" si="306"/>
        <v>0</v>
      </c>
      <c r="S686" s="5">
        <f t="shared" si="307"/>
        <v>-9.8175980273535171</v>
      </c>
      <c r="T686" s="5">
        <f t="shared" si="308"/>
        <v>13.251643292650437</v>
      </c>
      <c r="U686" s="6">
        <f t="shared" si="309"/>
        <v>2010.3136041664056</v>
      </c>
      <c r="V686" s="5">
        <f t="shared" si="310"/>
        <v>0</v>
      </c>
      <c r="W686" s="5">
        <f t="shared" si="311"/>
        <v>9.5377507573835345</v>
      </c>
      <c r="X686" s="5">
        <f t="shared" si="312"/>
        <v>7.066127645694408</v>
      </c>
      <c r="Y686" s="5">
        <f t="shared" si="286"/>
        <v>0</v>
      </c>
      <c r="Z686" s="5">
        <f t="shared" si="286"/>
        <v>-0.27984726996998255</v>
      </c>
      <c r="AA686" s="5">
        <f t="shared" si="294"/>
        <v>-11.856229061655156</v>
      </c>
      <c r="AB686">
        <f t="shared" si="287"/>
        <v>0</v>
      </c>
    </row>
    <row r="687" spans="1:28" x14ac:dyDescent="0.2">
      <c r="A687">
        <f t="shared" si="288"/>
        <v>6.5499999999999048</v>
      </c>
      <c r="B687" s="5">
        <f t="shared" si="297"/>
        <v>0</v>
      </c>
      <c r="C687" s="5">
        <f t="shared" si="298"/>
        <v>478.1558642738288</v>
      </c>
      <c r="D687" s="5">
        <f t="shared" si="299"/>
        <v>-69.166564320650934</v>
      </c>
      <c r="E687" s="2">
        <f t="shared" si="295"/>
        <v>478.1558642738288</v>
      </c>
      <c r="F687" s="2">
        <f t="shared" si="296"/>
        <v>0</v>
      </c>
      <c r="G687" s="3">
        <f t="shared" si="300"/>
        <v>0</v>
      </c>
      <c r="H687" s="3">
        <f t="shared" si="301"/>
        <v>54.650872682515583</v>
      </c>
      <c r="I687" s="3">
        <f t="shared" si="302"/>
        <v>-73.889249658834672</v>
      </c>
      <c r="J687" s="2">
        <f t="shared" si="289"/>
        <v>91.903966726720384</v>
      </c>
      <c r="K687" s="2">
        <f t="shared" si="303"/>
        <v>91.903966726720384</v>
      </c>
      <c r="L687" s="2">
        <f t="shared" si="290"/>
        <v>62.647557414260653</v>
      </c>
      <c r="M687" s="5">
        <f t="shared" si="291"/>
        <v>0.36446780003353513</v>
      </c>
      <c r="N687" s="4">
        <f t="shared" si="292"/>
        <v>0.30067901037095179</v>
      </c>
      <c r="O687" s="4">
        <f t="shared" si="293"/>
        <v>0.26217567304786654</v>
      </c>
      <c r="P687" s="4">
        <f t="shared" si="304"/>
        <v>0</v>
      </c>
      <c r="Q687" s="4">
        <f t="shared" si="305"/>
        <v>0</v>
      </c>
      <c r="R687" s="5">
        <f t="shared" si="306"/>
        <v>0</v>
      </c>
      <c r="S687" s="5">
        <f t="shared" si="307"/>
        <v>-9.8265095067013917</v>
      </c>
      <c r="T687" s="5">
        <f t="shared" si="308"/>
        <v>13.285669168241181</v>
      </c>
      <c r="U687" s="6">
        <f t="shared" si="309"/>
        <v>2009.6436113033642</v>
      </c>
      <c r="V687" s="5">
        <f t="shared" si="310"/>
        <v>0</v>
      </c>
      <c r="W687" s="5">
        <f t="shared" si="311"/>
        <v>9.5568915985292229</v>
      </c>
      <c r="X687" s="5">
        <f t="shared" si="312"/>
        <v>7.0685853274106796</v>
      </c>
      <c r="Y687" s="5">
        <f t="shared" si="286"/>
        <v>0</v>
      </c>
      <c r="Z687" s="5">
        <f t="shared" si="286"/>
        <v>-0.2696179081721688</v>
      </c>
      <c r="AA687" s="5">
        <f t="shared" si="294"/>
        <v>-11.819745504348138</v>
      </c>
      <c r="AB687">
        <f t="shared" si="287"/>
        <v>0</v>
      </c>
    </row>
    <row r="688" spans="1:28" x14ac:dyDescent="0.2">
      <c r="A688">
        <f t="shared" si="288"/>
        <v>6.5599999999999046</v>
      </c>
      <c r="B688" s="5">
        <f t="shared" si="297"/>
        <v>0</v>
      </c>
      <c r="C688" s="5">
        <f t="shared" si="298"/>
        <v>478.70235951975855</v>
      </c>
      <c r="D688" s="5">
        <f t="shared" si="299"/>
        <v>-69.9060478045145</v>
      </c>
      <c r="E688" s="2">
        <f t="shared" si="295"/>
        <v>478.70235951975855</v>
      </c>
      <c r="F688" s="2">
        <f t="shared" si="296"/>
        <v>0</v>
      </c>
      <c r="G688" s="3">
        <f t="shared" si="300"/>
        <v>0</v>
      </c>
      <c r="H688" s="3">
        <f t="shared" si="301"/>
        <v>54.648176503433859</v>
      </c>
      <c r="I688" s="3">
        <f t="shared" si="302"/>
        <v>-74.007447113878158</v>
      </c>
      <c r="J688" s="2">
        <f t="shared" si="289"/>
        <v>91.997420743540047</v>
      </c>
      <c r="K688" s="2">
        <f t="shared" si="303"/>
        <v>91.997420743540047</v>
      </c>
      <c r="L688" s="2">
        <f t="shared" si="290"/>
        <v>62.711261583871874</v>
      </c>
      <c r="M688" s="5">
        <f t="shared" si="291"/>
        <v>0.36444563953973658</v>
      </c>
      <c r="N688" s="4">
        <f t="shared" si="292"/>
        <v>0.30026902136402622</v>
      </c>
      <c r="O688" s="4">
        <f t="shared" si="293"/>
        <v>0.26201329593121098</v>
      </c>
      <c r="P688" s="4">
        <f t="shared" si="304"/>
        <v>0</v>
      </c>
      <c r="Q688" s="4">
        <f t="shared" si="305"/>
        <v>0</v>
      </c>
      <c r="R688" s="5">
        <f t="shared" si="306"/>
        <v>0</v>
      </c>
      <c r="S688" s="5">
        <f t="shared" si="307"/>
        <v>-9.835418417194413</v>
      </c>
      <c r="T688" s="5">
        <f t="shared" si="308"/>
        <v>13.319643123090135</v>
      </c>
      <c r="U688" s="6">
        <f t="shared" si="309"/>
        <v>2008.9738417340598</v>
      </c>
      <c r="V688" s="5">
        <f t="shared" si="310"/>
        <v>0</v>
      </c>
      <c r="W688" s="5">
        <f t="shared" si="311"/>
        <v>9.5759784633884149</v>
      </c>
      <c r="X688" s="5">
        <f t="shared" si="312"/>
        <v>7.0710419244038274</v>
      </c>
      <c r="Y688" s="5">
        <f t="shared" ref="Y688:Z751" si="313">R688+V688</f>
        <v>0</v>
      </c>
      <c r="Z688" s="5">
        <f t="shared" si="313"/>
        <v>-0.25943995380599816</v>
      </c>
      <c r="AA688" s="5">
        <f t="shared" si="294"/>
        <v>-11.783314952506039</v>
      </c>
      <c r="AB688">
        <f t="shared" si="287"/>
        <v>0</v>
      </c>
    </row>
    <row r="689" spans="1:28" x14ac:dyDescent="0.2">
      <c r="A689">
        <f t="shared" si="288"/>
        <v>6.5699999999999044</v>
      </c>
      <c r="B689" s="5">
        <f t="shared" si="297"/>
        <v>0</v>
      </c>
      <c r="C689" s="5">
        <f t="shared" si="298"/>
        <v>479.24882831279518</v>
      </c>
      <c r="D689" s="5">
        <f t="shared" si="299"/>
        <v>-70.64671144140091</v>
      </c>
      <c r="E689" s="2">
        <f t="shared" si="295"/>
        <v>479.24882831279518</v>
      </c>
      <c r="F689" s="2">
        <f t="shared" si="296"/>
        <v>0</v>
      </c>
      <c r="G689" s="3">
        <f t="shared" si="300"/>
        <v>0</v>
      </c>
      <c r="H689" s="3">
        <f t="shared" si="301"/>
        <v>54.645582103895798</v>
      </c>
      <c r="I689" s="3">
        <f t="shared" si="302"/>
        <v>-74.125280263403212</v>
      </c>
      <c r="J689" s="2">
        <f t="shared" si="289"/>
        <v>92.090698865855558</v>
      </c>
      <c r="K689" s="2">
        <f t="shared" si="303"/>
        <v>92.090698865855558</v>
      </c>
      <c r="L689" s="2">
        <f t="shared" si="290"/>
        <v>62.774845852662274</v>
      </c>
      <c r="M689" s="5">
        <f t="shared" si="291"/>
        <v>0.36442347644510814</v>
      </c>
      <c r="N689" s="4">
        <f t="shared" si="292"/>
        <v>0.29986042495118509</v>
      </c>
      <c r="O689" s="4">
        <f t="shared" si="293"/>
        <v>0.26185122939562966</v>
      </c>
      <c r="P689" s="4">
        <f t="shared" si="304"/>
        <v>0</v>
      </c>
      <c r="Q689" s="4">
        <f t="shared" si="305"/>
        <v>0</v>
      </c>
      <c r="R689" s="5">
        <f t="shared" si="306"/>
        <v>0</v>
      </c>
      <c r="S689" s="5">
        <f t="shared" si="307"/>
        <v>-9.8443246482128508</v>
      </c>
      <c r="T689" s="5">
        <f t="shared" si="308"/>
        <v>13.353564834670925</v>
      </c>
      <c r="U689" s="6">
        <f t="shared" si="309"/>
        <v>2008.3042953840725</v>
      </c>
      <c r="V689" s="5">
        <f t="shared" si="310"/>
        <v>0</v>
      </c>
      <c r="W689" s="5">
        <f t="shared" si="311"/>
        <v>9.5950112843498943</v>
      </c>
      <c r="X689" s="5">
        <f t="shared" si="312"/>
        <v>7.0734973960781913</v>
      </c>
      <c r="Y689" s="5">
        <f t="shared" si="313"/>
        <v>0</v>
      </c>
      <c r="Z689" s="5">
        <f t="shared" si="313"/>
        <v>-0.24931336386295655</v>
      </c>
      <c r="AA689" s="5">
        <f t="shared" si="294"/>
        <v>-11.746937769250884</v>
      </c>
      <c r="AB689">
        <f t="shared" si="287"/>
        <v>0</v>
      </c>
    </row>
    <row r="690" spans="1:28" x14ac:dyDescent="0.2">
      <c r="A690">
        <f t="shared" si="288"/>
        <v>6.5799999999999041</v>
      </c>
      <c r="B690" s="5">
        <f t="shared" si="297"/>
        <v>0</v>
      </c>
      <c r="C690" s="5">
        <f t="shared" si="298"/>
        <v>479.79527166816592</v>
      </c>
      <c r="D690" s="5">
        <f t="shared" si="299"/>
        <v>-71.388551590923413</v>
      </c>
      <c r="E690" s="2">
        <f t="shared" si="295"/>
        <v>479.79527166816592</v>
      </c>
      <c r="F690" s="2">
        <f t="shared" si="296"/>
        <v>0</v>
      </c>
      <c r="G690" s="3">
        <f t="shared" si="300"/>
        <v>0</v>
      </c>
      <c r="H690" s="3">
        <f t="shared" si="301"/>
        <v>54.643088970257168</v>
      </c>
      <c r="I690" s="3">
        <f t="shared" si="302"/>
        <v>-74.242749641095727</v>
      </c>
      <c r="J690" s="2">
        <f t="shared" si="289"/>
        <v>92.183800347359636</v>
      </c>
      <c r="K690" s="2">
        <f t="shared" si="303"/>
        <v>92.183800347359636</v>
      </c>
      <c r="L690" s="2">
        <f t="shared" si="290"/>
        <v>62.838309711901587</v>
      </c>
      <c r="M690" s="5">
        <f t="shared" si="291"/>
        <v>0.36440131090496575</v>
      </c>
      <c r="N690" s="4">
        <f t="shared" si="292"/>
        <v>0.29945321772174566</v>
      </c>
      <c r="O690" s="4">
        <f t="shared" si="293"/>
        <v>0.26168947401082504</v>
      </c>
      <c r="P690" s="4">
        <f t="shared" si="304"/>
        <v>0</v>
      </c>
      <c r="Q690" s="4">
        <f t="shared" si="305"/>
        <v>0</v>
      </c>
      <c r="R690" s="5">
        <f t="shared" si="306"/>
        <v>0</v>
      </c>
      <c r="S690" s="5">
        <f t="shared" si="307"/>
        <v>-9.8532280900175522</v>
      </c>
      <c r="T690" s="5">
        <f t="shared" si="308"/>
        <v>13.387433983499088</v>
      </c>
      <c r="U690" s="6">
        <f t="shared" si="309"/>
        <v>2007.6349721790095</v>
      </c>
      <c r="V690" s="5">
        <f t="shared" si="310"/>
        <v>0</v>
      </c>
      <c r="W690" s="5">
        <f t="shared" si="311"/>
        <v>9.6139899957993808</v>
      </c>
      <c r="X690" s="5">
        <f t="shared" si="312"/>
        <v>7.0759517022095384</v>
      </c>
      <c r="Y690" s="5">
        <f t="shared" si="313"/>
        <v>0</v>
      </c>
      <c r="Z690" s="5">
        <f t="shared" si="313"/>
        <v>-0.23923809421817133</v>
      </c>
      <c r="AA690" s="5">
        <f t="shared" si="294"/>
        <v>-11.710614314291373</v>
      </c>
      <c r="AB690">
        <f t="shared" si="287"/>
        <v>0</v>
      </c>
    </row>
    <row r="691" spans="1:28" x14ac:dyDescent="0.2">
      <c r="A691">
        <f t="shared" si="288"/>
        <v>6.5899999999999039</v>
      </c>
      <c r="B691" s="5">
        <f t="shared" si="297"/>
        <v>0</v>
      </c>
      <c r="C691" s="5">
        <f t="shared" si="298"/>
        <v>480.34169059596377</v>
      </c>
      <c r="D691" s="5">
        <f t="shared" si="299"/>
        <v>-72.131564618050078</v>
      </c>
      <c r="E691" s="2">
        <f t="shared" si="295"/>
        <v>480.34169059596377</v>
      </c>
      <c r="F691" s="2">
        <f t="shared" si="296"/>
        <v>0</v>
      </c>
      <c r="G691" s="3">
        <f t="shared" si="300"/>
        <v>0</v>
      </c>
      <c r="H691" s="3">
        <f t="shared" si="301"/>
        <v>54.640696589314985</v>
      </c>
      <c r="I691" s="3">
        <f t="shared" si="302"/>
        <v>-74.359855784238647</v>
      </c>
      <c r="J691" s="2">
        <f t="shared" si="289"/>
        <v>92.276724454319194</v>
      </c>
      <c r="K691" s="2">
        <f t="shared" si="303"/>
        <v>92.276724454319194</v>
      </c>
      <c r="L691" s="2">
        <f t="shared" si="290"/>
        <v>62.901652661430937</v>
      </c>
      <c r="M691" s="5">
        <f t="shared" si="291"/>
        <v>0.36437914307365277</v>
      </c>
      <c r="N691" s="4">
        <f t="shared" si="292"/>
        <v>0.29904739623623755</v>
      </c>
      <c r="O691" s="4">
        <f t="shared" si="293"/>
        <v>0.26152803032798372</v>
      </c>
      <c r="P691" s="4">
        <f t="shared" si="304"/>
        <v>0</v>
      </c>
      <c r="Q691" s="4">
        <f t="shared" si="305"/>
        <v>0</v>
      </c>
      <c r="R691" s="5">
        <f t="shared" si="306"/>
        <v>0</v>
      </c>
      <c r="S691" s="5">
        <f t="shared" si="307"/>
        <v>-9.8621286337409835</v>
      </c>
      <c r="T691" s="5">
        <f t="shared" si="308"/>
        <v>13.421250253130857</v>
      </c>
      <c r="U691" s="6">
        <f t="shared" si="309"/>
        <v>2006.9658720445011</v>
      </c>
      <c r="V691" s="5">
        <f t="shared" si="310"/>
        <v>0</v>
      </c>
      <c r="W691" s="5">
        <f t="shared" si="311"/>
        <v>9.632914534108707</v>
      </c>
      <c r="X691" s="5">
        <f t="shared" si="312"/>
        <v>7.0784048029394064</v>
      </c>
      <c r="Y691" s="5">
        <f t="shared" si="313"/>
        <v>0</v>
      </c>
      <c r="Z691" s="5">
        <f t="shared" si="313"/>
        <v>-0.22921409963227646</v>
      </c>
      <c r="AA691" s="5">
        <f t="shared" si="294"/>
        <v>-11.674344943929736</v>
      </c>
      <c r="AB691">
        <f t="shared" si="287"/>
        <v>0</v>
      </c>
    </row>
    <row r="692" spans="1:28" x14ac:dyDescent="0.2">
      <c r="A692">
        <f t="shared" si="288"/>
        <v>6.5999999999999037</v>
      </c>
      <c r="B692" s="5">
        <f t="shared" si="297"/>
        <v>0</v>
      </c>
      <c r="C692" s="5">
        <f t="shared" si="298"/>
        <v>480.88808610115194</v>
      </c>
      <c r="D692" s="5">
        <f t="shared" si="299"/>
        <v>-72.875746893139663</v>
      </c>
      <c r="E692" s="2">
        <f t="shared" si="295"/>
        <v>480.88808610115194</v>
      </c>
      <c r="F692" s="2">
        <f t="shared" si="296"/>
        <v>0</v>
      </c>
      <c r="G692" s="3">
        <f t="shared" si="300"/>
        <v>0</v>
      </c>
      <c r="H692" s="3">
        <f t="shared" si="301"/>
        <v>54.63840444831866</v>
      </c>
      <c r="I692" s="3">
        <f t="shared" si="302"/>
        <v>-74.476599233677945</v>
      </c>
      <c r="J692" s="2">
        <f t="shared" si="289"/>
        <v>92.369470465473199</v>
      </c>
      <c r="K692" s="2">
        <f t="shared" si="303"/>
        <v>92.369470465473199</v>
      </c>
      <c r="L692" s="2">
        <f t="shared" si="290"/>
        <v>62.964874209593177</v>
      </c>
      <c r="M692" s="5">
        <f t="shared" si="291"/>
        <v>0.3643569731045419</v>
      </c>
      <c r="N692" s="4">
        <f t="shared" si="292"/>
        <v>0.29864295702720828</v>
      </c>
      <c r="O692" s="4">
        <f t="shared" si="293"/>
        <v>0.26136689887999187</v>
      </c>
      <c r="P692" s="4">
        <f t="shared" si="304"/>
        <v>0</v>
      </c>
      <c r="Q692" s="4">
        <f t="shared" si="305"/>
        <v>0</v>
      </c>
      <c r="R692" s="5">
        <f t="shared" si="306"/>
        <v>0</v>
      </c>
      <c r="S692" s="5">
        <f t="shared" si="307"/>
        <v>-9.8710261713784124</v>
      </c>
      <c r="T692" s="5">
        <f t="shared" si="308"/>
        <v>13.455013330161746</v>
      </c>
      <c r="U692" s="6">
        <f t="shared" si="309"/>
        <v>2006.2969949062028</v>
      </c>
      <c r="V692" s="5">
        <f t="shared" si="310"/>
        <v>0</v>
      </c>
      <c r="W692" s="5">
        <f t="shared" si="311"/>
        <v>9.6517848376249198</v>
      </c>
      <c r="X692" s="5">
        <f t="shared" si="312"/>
        <v>7.0808566587695552</v>
      </c>
      <c r="Y692" s="5">
        <f t="shared" si="313"/>
        <v>0</v>
      </c>
      <c r="Z692" s="5">
        <f t="shared" si="313"/>
        <v>-0.21924133375349264</v>
      </c>
      <c r="AA692" s="5">
        <f t="shared" si="294"/>
        <v>-11.638130011068696</v>
      </c>
      <c r="AB692">
        <f t="shared" si="287"/>
        <v>0</v>
      </c>
    </row>
    <row r="693" spans="1:28" x14ac:dyDescent="0.2">
      <c r="A693">
        <f t="shared" si="288"/>
        <v>6.6099999999999035</v>
      </c>
      <c r="B693" s="5">
        <f t="shared" si="297"/>
        <v>0</v>
      </c>
      <c r="C693" s="5">
        <f t="shared" si="298"/>
        <v>481.43445918356844</v>
      </c>
      <c r="D693" s="5">
        <f t="shared" si="299"/>
        <v>-73.621094791977001</v>
      </c>
      <c r="E693" s="2">
        <f t="shared" si="295"/>
        <v>481.43445918356844</v>
      </c>
      <c r="F693" s="2">
        <f t="shared" si="296"/>
        <v>0</v>
      </c>
      <c r="G693" s="3">
        <f t="shared" si="300"/>
        <v>0</v>
      </c>
      <c r="H693" s="3">
        <f t="shared" si="301"/>
        <v>54.636212034981128</v>
      </c>
      <c r="I693" s="3">
        <f t="shared" si="302"/>
        <v>-74.592980533788634</v>
      </c>
      <c r="J693" s="2">
        <f t="shared" si="289"/>
        <v>92.462037671931</v>
      </c>
      <c r="K693" s="2">
        <f t="shared" si="303"/>
        <v>92.462037671931</v>
      </c>
      <c r="L693" s="2">
        <f t="shared" si="290"/>
        <v>63.027973873163596</v>
      </c>
      <c r="M693" s="5">
        <f t="shared" si="291"/>
        <v>0.36433480115003697</v>
      </c>
      <c r="N693" s="4">
        <f t="shared" si="292"/>
        <v>0.29823989660001654</v>
      </c>
      <c r="O693" s="4">
        <f t="shared" si="293"/>
        <v>0.26120608018164942</v>
      </c>
      <c r="P693" s="4">
        <f t="shared" si="304"/>
        <v>0</v>
      </c>
      <c r="Q693" s="4">
        <f t="shared" si="305"/>
        <v>0</v>
      </c>
      <c r="R693" s="5">
        <f t="shared" si="306"/>
        <v>0</v>
      </c>
      <c r="S693" s="5">
        <f t="shared" si="307"/>
        <v>-9.8799205957792129</v>
      </c>
      <c r="T693" s="5">
        <f t="shared" si="308"/>
        <v>13.488722904224867</v>
      </c>
      <c r="U693" s="6">
        <f t="shared" si="309"/>
        <v>2005.6283406897946</v>
      </c>
      <c r="V693" s="5">
        <f t="shared" si="310"/>
        <v>0</v>
      </c>
      <c r="W693" s="5">
        <f t="shared" si="311"/>
        <v>9.6706008466593474</v>
      </c>
      <c r="X693" s="5">
        <f t="shared" si="312"/>
        <v>7.0833072305565379</v>
      </c>
      <c r="Y693" s="5">
        <f t="shared" si="313"/>
        <v>0</v>
      </c>
      <c r="Z693" s="5">
        <f t="shared" si="313"/>
        <v>-0.20931974911986551</v>
      </c>
      <c r="AA693" s="5">
        <f t="shared" si="294"/>
        <v>-11.601969865218596</v>
      </c>
      <c r="AB693">
        <f t="shared" si="287"/>
        <v>0</v>
      </c>
    </row>
    <row r="694" spans="1:28" x14ac:dyDescent="0.2">
      <c r="A694">
        <f t="shared" si="288"/>
        <v>6.6199999999999033</v>
      </c>
      <c r="B694" s="5">
        <f t="shared" si="297"/>
        <v>0</v>
      </c>
      <c r="C694" s="5">
        <f t="shared" si="298"/>
        <v>481.98081083793079</v>
      </c>
      <c r="D694" s="5">
        <f t="shared" si="299"/>
        <v>-74.36760469580814</v>
      </c>
      <c r="E694" s="2">
        <f t="shared" si="295"/>
        <v>481.98081083793079</v>
      </c>
      <c r="F694" s="2">
        <f t="shared" si="296"/>
        <v>0</v>
      </c>
      <c r="G694" s="3">
        <f t="shared" si="300"/>
        <v>0</v>
      </c>
      <c r="H694" s="3">
        <f t="shared" si="301"/>
        <v>54.634118837489929</v>
      </c>
      <c r="I694" s="3">
        <f t="shared" si="302"/>
        <v>-74.709000232440815</v>
      </c>
      <c r="J694" s="2">
        <f t="shared" si="289"/>
        <v>92.554425377071055</v>
      </c>
      <c r="K694" s="2">
        <f t="shared" si="303"/>
        <v>92.554425377071055</v>
      </c>
      <c r="L694" s="2">
        <f t="shared" si="290"/>
        <v>63.090951177280878</v>
      </c>
      <c r="M694" s="5">
        <f t="shared" si="291"/>
        <v>0.36431262736157521</v>
      </c>
      <c r="N694" s="4">
        <f t="shared" si="292"/>
        <v>0.29783821143361217</v>
      </c>
      <c r="O694" s="4">
        <f t="shared" si="293"/>
        <v>0.26104557472988249</v>
      </c>
      <c r="P694" s="4">
        <f t="shared" si="304"/>
        <v>0</v>
      </c>
      <c r="Q694" s="4">
        <f t="shared" si="305"/>
        <v>0</v>
      </c>
      <c r="R694" s="5">
        <f t="shared" si="306"/>
        <v>0</v>
      </c>
      <c r="S694" s="5">
        <f t="shared" si="307"/>
        <v>-9.8888118006382726</v>
      </c>
      <c r="T694" s="5">
        <f t="shared" si="308"/>
        <v>13.522378667988971</v>
      </c>
      <c r="U694" s="6">
        <f t="shared" si="309"/>
        <v>2004.9599093209818</v>
      </c>
      <c r="V694" s="5">
        <f t="shared" si="310"/>
        <v>0</v>
      </c>
      <c r="W694" s="5">
        <f t="shared" si="311"/>
        <v>9.689362503476584</v>
      </c>
      <c r="X694" s="5">
        <f t="shared" si="312"/>
        <v>7.0857564795063457</v>
      </c>
      <c r="Y694" s="5">
        <f t="shared" si="313"/>
        <v>0</v>
      </c>
      <c r="Z694" s="5">
        <f t="shared" si="313"/>
        <v>-0.19944929716168858</v>
      </c>
      <c r="AA694" s="5">
        <f t="shared" si="294"/>
        <v>-11.565864852504681</v>
      </c>
      <c r="AB694">
        <f t="shared" si="287"/>
        <v>0</v>
      </c>
    </row>
    <row r="695" spans="1:28" x14ac:dyDescent="0.2">
      <c r="A695">
        <f t="shared" si="288"/>
        <v>6.6299999999999031</v>
      </c>
      <c r="B695" s="5">
        <f t="shared" si="297"/>
        <v>0</v>
      </c>
      <c r="C695" s="5">
        <f t="shared" si="298"/>
        <v>482.52714205384086</v>
      </c>
      <c r="D695" s="5">
        <f t="shared" si="299"/>
        <v>-75.115272991375178</v>
      </c>
      <c r="E695" s="2">
        <f t="shared" si="295"/>
        <v>482.52714205384086</v>
      </c>
      <c r="F695" s="2">
        <f t="shared" si="296"/>
        <v>0</v>
      </c>
      <c r="G695" s="3">
        <f t="shared" si="300"/>
        <v>0</v>
      </c>
      <c r="H695" s="3">
        <f t="shared" si="301"/>
        <v>54.63212434451831</v>
      </c>
      <c r="I695" s="3">
        <f t="shared" si="302"/>
        <v>-74.824658880965856</v>
      </c>
      <c r="J695" s="2">
        <f t="shared" si="289"/>
        <v>92.646632896440508</v>
      </c>
      <c r="K695" s="2">
        <f t="shared" si="303"/>
        <v>92.646632896440508</v>
      </c>
      <c r="L695" s="2">
        <f t="shared" si="290"/>
        <v>63.153805655378669</v>
      </c>
      <c r="M695" s="5">
        <f t="shared" si="291"/>
        <v>0.36429045188962911</v>
      </c>
      <c r="N695" s="4">
        <f t="shared" si="292"/>
        <v>0.29743789798130221</v>
      </c>
      <c r="O695" s="4">
        <f t="shared" si="293"/>
        <v>0.26088538300395231</v>
      </c>
      <c r="P695" s="4">
        <f t="shared" si="304"/>
        <v>0</v>
      </c>
      <c r="Q695" s="4">
        <f t="shared" si="305"/>
        <v>0</v>
      </c>
      <c r="R695" s="5">
        <f t="shared" si="306"/>
        <v>0</v>
      </c>
      <c r="S695" s="5">
        <f t="shared" si="307"/>
        <v>-9.8976996804875466</v>
      </c>
      <c r="T695" s="5">
        <f t="shared" si="308"/>
        <v>13.555980317156294</v>
      </c>
      <c r="U695" s="6">
        <f t="shared" si="309"/>
        <v>2004.2917007254944</v>
      </c>
      <c r="V695" s="5">
        <f t="shared" si="310"/>
        <v>0</v>
      </c>
      <c r="W695" s="5">
        <f t="shared" si="311"/>
        <v>9.7080697522833983</v>
      </c>
      <c r="X695" s="5">
        <f t="shared" si="312"/>
        <v>7.0882043671691433</v>
      </c>
      <c r="Y695" s="5">
        <f t="shared" si="313"/>
        <v>0</v>
      </c>
      <c r="Z695" s="5">
        <f t="shared" si="313"/>
        <v>-0.18962992820414826</v>
      </c>
      <c r="AA695" s="5">
        <f t="shared" si="294"/>
        <v>-11.529815315674561</v>
      </c>
      <c r="AB695">
        <f t="shared" si="287"/>
        <v>0</v>
      </c>
    </row>
    <row r="696" spans="1:28" x14ac:dyDescent="0.2">
      <c r="A696">
        <f t="shared" si="288"/>
        <v>6.6399999999999029</v>
      </c>
      <c r="B696" s="5">
        <f t="shared" si="297"/>
        <v>0</v>
      </c>
      <c r="C696" s="5">
        <f t="shared" si="298"/>
        <v>483.07345381578961</v>
      </c>
      <c r="D696" s="5">
        <f t="shared" si="299"/>
        <v>-75.864096070950623</v>
      </c>
      <c r="E696" s="2">
        <f t="shared" si="295"/>
        <v>483.07345381578961</v>
      </c>
      <c r="F696" s="2">
        <f t="shared" si="296"/>
        <v>0</v>
      </c>
      <c r="G696" s="3">
        <f t="shared" si="300"/>
        <v>0</v>
      </c>
      <c r="H696" s="3">
        <f t="shared" si="301"/>
        <v>54.630228045236265</v>
      </c>
      <c r="I696" s="3">
        <f t="shared" si="302"/>
        <v>-74.9399570341226</v>
      </c>
      <c r="J696" s="2">
        <f t="shared" si="289"/>
        <v>92.73865955765514</v>
      </c>
      <c r="K696" s="2">
        <f t="shared" si="303"/>
        <v>92.73865955765514</v>
      </c>
      <c r="L696" s="2">
        <f t="shared" si="290"/>
        <v>63.21653684911734</v>
      </c>
      <c r="M696" s="5">
        <f t="shared" si="291"/>
        <v>0.36426827488370861</v>
      </c>
      <c r="N696" s="4">
        <f t="shared" si="292"/>
        <v>0.29703895267150565</v>
      </c>
      <c r="O696" s="4">
        <f t="shared" si="293"/>
        <v>0.2607255054656647</v>
      </c>
      <c r="P696" s="4">
        <f t="shared" si="304"/>
        <v>0</v>
      </c>
      <c r="Q696" s="4">
        <f t="shared" si="305"/>
        <v>0</v>
      </c>
      <c r="R696" s="5">
        <f t="shared" si="306"/>
        <v>0</v>
      </c>
      <c r="S696" s="5">
        <f t="shared" si="307"/>
        <v>-9.9065841306877136</v>
      </c>
      <c r="T696" s="5">
        <f t="shared" si="308"/>
        <v>13.589527550460133</v>
      </c>
      <c r="U696" s="6">
        <f t="shared" si="309"/>
        <v>2003.6237148290872</v>
      </c>
      <c r="V696" s="5">
        <f t="shared" si="310"/>
        <v>0</v>
      </c>
      <c r="W696" s="5">
        <f t="shared" si="311"/>
        <v>9.7267225392176382</v>
      </c>
      <c r="X696" s="5">
        <f t="shared" si="312"/>
        <v>7.0906508554341405</v>
      </c>
      <c r="Y696" s="5">
        <f t="shared" si="313"/>
        <v>0</v>
      </c>
      <c r="Z696" s="5">
        <f t="shared" si="313"/>
        <v>-0.17986159147007541</v>
      </c>
      <c r="AA696" s="5">
        <f t="shared" si="294"/>
        <v>-11.493821594105725</v>
      </c>
      <c r="AB696">
        <f t="shared" si="287"/>
        <v>0</v>
      </c>
    </row>
    <row r="697" spans="1:28" x14ac:dyDescent="0.2">
      <c r="A697">
        <f t="shared" si="288"/>
        <v>6.6499999999999027</v>
      </c>
      <c r="B697" s="5">
        <f t="shared" si="297"/>
        <v>0</v>
      </c>
      <c r="C697" s="5">
        <f t="shared" si="298"/>
        <v>483.61974710316241</v>
      </c>
      <c r="D697" s="5">
        <f t="shared" si="299"/>
        <v>-76.614070332371554</v>
      </c>
      <c r="E697" s="2">
        <f t="shared" si="295"/>
        <v>483.61974710316241</v>
      </c>
      <c r="F697" s="2">
        <f t="shared" si="296"/>
        <v>0</v>
      </c>
      <c r="G697" s="3">
        <f t="shared" si="300"/>
        <v>0</v>
      </c>
      <c r="H697" s="3">
        <f t="shared" si="301"/>
        <v>54.628429429321564</v>
      </c>
      <c r="I697" s="3">
        <f t="shared" si="302"/>
        <v>-75.054895250063652</v>
      </c>
      <c r="J697" s="2">
        <f t="shared" si="289"/>
        <v>92.830504700299855</v>
      </c>
      <c r="K697" s="2">
        <f t="shared" si="303"/>
        <v>92.830504700299855</v>
      </c>
      <c r="L697" s="2">
        <f t="shared" si="290"/>
        <v>63.279144308316191</v>
      </c>
      <c r="M697" s="5">
        <f t="shared" si="291"/>
        <v>0.36424609649236328</v>
      </c>
      <c r="N697" s="4">
        <f t="shared" si="292"/>
        <v>0.29664137190849438</v>
      </c>
      <c r="O697" s="4">
        <f t="shared" si="293"/>
        <v>0.26056594255957555</v>
      </c>
      <c r="P697" s="4">
        <f t="shared" si="304"/>
        <v>0</v>
      </c>
      <c r="Q697" s="4">
        <f t="shared" si="305"/>
        <v>0</v>
      </c>
      <c r="R697" s="5">
        <f t="shared" si="306"/>
        <v>0</v>
      </c>
      <c r="S697" s="5">
        <f t="shared" si="307"/>
        <v>-9.9154650474199677</v>
      </c>
      <c r="T697" s="5">
        <f t="shared" si="308"/>
        <v>13.623020069662205</v>
      </c>
      <c r="U697" s="6">
        <f t="shared" si="309"/>
        <v>2002.9559515575393</v>
      </c>
      <c r="V697" s="5">
        <f t="shared" si="310"/>
        <v>0</v>
      </c>
      <c r="W697" s="5">
        <f t="shared" si="311"/>
        <v>9.7453208123370221</v>
      </c>
      <c r="X697" s="5">
        <f t="shared" si="312"/>
        <v>7.0930959065245016</v>
      </c>
      <c r="Y697" s="5">
        <f t="shared" si="313"/>
        <v>0</v>
      </c>
      <c r="Z697" s="5">
        <f t="shared" si="313"/>
        <v>-0.17014423508294563</v>
      </c>
      <c r="AA697" s="5">
        <f t="shared" si="294"/>
        <v>-11.457884023813293</v>
      </c>
      <c r="AB697">
        <f t="shared" si="287"/>
        <v>0</v>
      </c>
    </row>
    <row r="698" spans="1:28" x14ac:dyDescent="0.2">
      <c r="A698">
        <f t="shared" si="288"/>
        <v>6.6599999999999024</v>
      </c>
      <c r="B698" s="5">
        <f t="shared" si="297"/>
        <v>0</v>
      </c>
      <c r="C698" s="5">
        <f t="shared" si="298"/>
        <v>484.16602289024388</v>
      </c>
      <c r="D698" s="5">
        <f t="shared" si="299"/>
        <v>-77.365192179073375</v>
      </c>
      <c r="E698" s="2">
        <f t="shared" si="295"/>
        <v>484.16602289024388</v>
      </c>
      <c r="F698" s="2">
        <f t="shared" si="296"/>
        <v>0</v>
      </c>
      <c r="G698" s="3">
        <f t="shared" si="300"/>
        <v>0</v>
      </c>
      <c r="H698" s="3">
        <f t="shared" si="301"/>
        <v>54.626727986970735</v>
      </c>
      <c r="I698" s="3">
        <f t="shared" si="302"/>
        <v>-75.16947409030179</v>
      </c>
      <c r="J698" s="2">
        <f t="shared" si="289"/>
        <v>92.922167675829883</v>
      </c>
      <c r="K698" s="2">
        <f t="shared" si="303"/>
        <v>92.922167675829883</v>
      </c>
      <c r="L698" s="2">
        <f t="shared" si="290"/>
        <v>63.341627590886077</v>
      </c>
      <c r="M698" s="5">
        <f t="shared" si="291"/>
        <v>0.36422391686318417</v>
      </c>
      <c r="N698" s="4">
        <f t="shared" si="292"/>
        <v>0.29624515207312185</v>
      </c>
      <c r="O698" s="4">
        <f t="shared" si="293"/>
        <v>0.26040669471319533</v>
      </c>
      <c r="P698" s="4">
        <f t="shared" si="304"/>
        <v>0</v>
      </c>
      <c r="Q698" s="4">
        <f t="shared" si="305"/>
        <v>0</v>
      </c>
      <c r="R698" s="5">
        <f t="shared" si="306"/>
        <v>0</v>
      </c>
      <c r="S698" s="5">
        <f t="shared" si="307"/>
        <v>-9.924342327677893</v>
      </c>
      <c r="T698" s="5">
        <f t="shared" si="308"/>
        <v>13.656457579549745</v>
      </c>
      <c r="U698" s="6">
        <f t="shared" si="309"/>
        <v>2002.2884108366545</v>
      </c>
      <c r="V698" s="5">
        <f t="shared" si="310"/>
        <v>0</v>
      </c>
      <c r="W698" s="5">
        <f t="shared" si="311"/>
        <v>9.7638645216079105</v>
      </c>
      <c r="X698" s="5">
        <f t="shared" si="312"/>
        <v>7.0955394829923852</v>
      </c>
      <c r="Y698" s="5">
        <f t="shared" si="313"/>
        <v>0</v>
      </c>
      <c r="Z698" s="5">
        <f t="shared" si="313"/>
        <v>-0.16047780606998252</v>
      </c>
      <c r="AA698" s="5">
        <f t="shared" si="294"/>
        <v>-11.422002937457869</v>
      </c>
      <c r="AB698">
        <f t="shared" si="287"/>
        <v>0</v>
      </c>
    </row>
    <row r="699" spans="1:28" x14ac:dyDescent="0.2">
      <c r="A699">
        <f t="shared" si="288"/>
        <v>6.6699999999999022</v>
      </c>
      <c r="B699" s="5">
        <f t="shared" si="297"/>
        <v>0</v>
      </c>
      <c r="C699" s="5">
        <f t="shared" si="298"/>
        <v>484.71228214622329</v>
      </c>
      <c r="D699" s="5">
        <f t="shared" si="299"/>
        <v>-78.117458020123266</v>
      </c>
      <c r="E699" s="2">
        <f t="shared" si="295"/>
        <v>484.71228214622329</v>
      </c>
      <c r="F699" s="2">
        <f t="shared" si="296"/>
        <v>0</v>
      </c>
      <c r="G699" s="3">
        <f t="shared" si="300"/>
        <v>0</v>
      </c>
      <c r="H699" s="3">
        <f t="shared" si="301"/>
        <v>54.625123208910033</v>
      </c>
      <c r="I699" s="3">
        <f t="shared" si="302"/>
        <v>-75.283694119676369</v>
      </c>
      <c r="J699" s="2">
        <f t="shared" si="289"/>
        <v>93.013647847472342</v>
      </c>
      <c r="K699" s="2">
        <f t="shared" si="303"/>
        <v>93.013647847472342</v>
      </c>
      <c r="L699" s="2">
        <f t="shared" si="290"/>
        <v>63.403986262762331</v>
      </c>
      <c r="M699" s="5">
        <f t="shared" si="291"/>
        <v>0.36420173614280649</v>
      </c>
      <c r="N699" s="4">
        <f t="shared" si="292"/>
        <v>0.29585028952354037</v>
      </c>
      <c r="O699" s="4">
        <f t="shared" si="293"/>
        <v>0.26024776233719193</v>
      </c>
      <c r="P699" s="4">
        <f t="shared" si="304"/>
        <v>0</v>
      </c>
      <c r="Q699" s="4">
        <f t="shared" si="305"/>
        <v>0</v>
      </c>
      <c r="R699" s="5">
        <f t="shared" si="306"/>
        <v>0</v>
      </c>
      <c r="S699" s="5">
        <f t="shared" si="307"/>
        <v>-9.933215869259497</v>
      </c>
      <c r="T699" s="5">
        <f t="shared" si="308"/>
        <v>13.689839787932417</v>
      </c>
      <c r="U699" s="6">
        <f t="shared" si="309"/>
        <v>2001.6210925922619</v>
      </c>
      <c r="V699" s="5">
        <f t="shared" si="310"/>
        <v>0</v>
      </c>
      <c r="W699" s="5">
        <f t="shared" si="311"/>
        <v>9.7823536188940263</v>
      </c>
      <c r="X699" s="5">
        <f t="shared" si="312"/>
        <v>7.0979815477140713</v>
      </c>
      <c r="Y699" s="5">
        <f t="shared" si="313"/>
        <v>0</v>
      </c>
      <c r="Z699" s="5">
        <f t="shared" si="313"/>
        <v>-0.15086225036547063</v>
      </c>
      <c r="AA699" s="5">
        <f t="shared" si="294"/>
        <v>-11.386178664353512</v>
      </c>
      <c r="AB699">
        <f t="shared" si="287"/>
        <v>0</v>
      </c>
    </row>
    <row r="700" spans="1:28" x14ac:dyDescent="0.2">
      <c r="A700">
        <f t="shared" si="288"/>
        <v>6.679999999999902</v>
      </c>
      <c r="B700" s="5">
        <f t="shared" si="297"/>
        <v>0</v>
      </c>
      <c r="C700" s="5">
        <f t="shared" si="298"/>
        <v>485.25852583519986</v>
      </c>
      <c r="D700" s="5">
        <f t="shared" si="299"/>
        <v>-78.87086427025325</v>
      </c>
      <c r="E700" s="2">
        <f t="shared" si="295"/>
        <v>485.25852583519986</v>
      </c>
      <c r="F700" s="2">
        <f t="shared" si="296"/>
        <v>0</v>
      </c>
      <c r="G700" s="3">
        <f t="shared" si="300"/>
        <v>0</v>
      </c>
      <c r="H700" s="3">
        <f t="shared" si="301"/>
        <v>54.623614586406376</v>
      </c>
      <c r="I700" s="3">
        <f t="shared" si="302"/>
        <v>-75.397555906319909</v>
      </c>
      <c r="J700" s="2">
        <f t="shared" si="289"/>
        <v>93.104944590128525</v>
      </c>
      <c r="K700" s="2">
        <f t="shared" si="303"/>
        <v>93.104944590128525</v>
      </c>
      <c r="L700" s="2">
        <f t="shared" si="290"/>
        <v>63.466219897838116</v>
      </c>
      <c r="M700" s="5">
        <f t="shared" si="291"/>
        <v>0.36417955447691142</v>
      </c>
      <c r="N700" s="4">
        <f t="shared" si="292"/>
        <v>0.29545678059590474</v>
      </c>
      <c r="O700" s="4">
        <f t="shared" si="293"/>
        <v>0.26008914582559084</v>
      </c>
      <c r="P700" s="4">
        <f t="shared" si="304"/>
        <v>0</v>
      </c>
      <c r="Q700" s="4">
        <f t="shared" si="305"/>
        <v>0</v>
      </c>
      <c r="R700" s="5">
        <f t="shared" si="306"/>
        <v>0</v>
      </c>
      <c r="S700" s="5">
        <f t="shared" si="307"/>
        <v>-9.9420855707593283</v>
      </c>
      <c r="T700" s="5">
        <f t="shared" si="308"/>
        <v>13.723166405638974</v>
      </c>
      <c r="U700" s="6">
        <f t="shared" si="309"/>
        <v>2000.9539967502151</v>
      </c>
      <c r="V700" s="5">
        <f t="shared" si="310"/>
        <v>0</v>
      </c>
      <c r="W700" s="5">
        <f t="shared" si="311"/>
        <v>9.800788057945109</v>
      </c>
      <c r="X700" s="5">
        <f t="shared" si="312"/>
        <v>7.1004220638851487</v>
      </c>
      <c r="Y700" s="5">
        <f t="shared" si="313"/>
        <v>0</v>
      </c>
      <c r="Z700" s="5">
        <f t="shared" si="313"/>
        <v>-0.14129751281421932</v>
      </c>
      <c r="AA700" s="5">
        <f t="shared" si="294"/>
        <v>-11.350411530475878</v>
      </c>
      <c r="AB700">
        <f t="shared" si="287"/>
        <v>0</v>
      </c>
    </row>
    <row r="701" spans="1:28" x14ac:dyDescent="0.2">
      <c r="A701">
        <f t="shared" si="288"/>
        <v>6.6899999999999018</v>
      </c>
      <c r="B701" s="5">
        <f t="shared" si="297"/>
        <v>0</v>
      </c>
      <c r="C701" s="5">
        <f t="shared" si="298"/>
        <v>485.80475491618824</v>
      </c>
      <c r="D701" s="5">
        <f t="shared" si="299"/>
        <v>-79.625407349892967</v>
      </c>
      <c r="E701" s="2">
        <f t="shared" si="295"/>
        <v>485.80475491618824</v>
      </c>
      <c r="F701" s="2">
        <f t="shared" si="296"/>
        <v>0</v>
      </c>
      <c r="G701" s="3">
        <f t="shared" si="300"/>
        <v>0</v>
      </c>
      <c r="H701" s="3">
        <f t="shared" si="301"/>
        <v>54.622201611278236</v>
      </c>
      <c r="I701" s="3">
        <f t="shared" si="302"/>
        <v>-75.511060021624672</v>
      </c>
      <c r="J701" s="2">
        <f t="shared" si="289"/>
        <v>93.19605729027667</v>
      </c>
      <c r="K701" s="2">
        <f t="shared" si="303"/>
        <v>93.19605729027667</v>
      </c>
      <c r="L701" s="2">
        <f t="shared" si="290"/>
        <v>63.528328077898202</v>
      </c>
      <c r="M701" s="5">
        <f t="shared" si="291"/>
        <v>0.36415737201022857</v>
      </c>
      <c r="N701" s="4">
        <f t="shared" si="292"/>
        <v>0.29506462160506552</v>
      </c>
      <c r="O701" s="4">
        <f t="shared" si="293"/>
        <v>0.25993084555597451</v>
      </c>
      <c r="P701" s="4">
        <f t="shared" si="304"/>
        <v>0</v>
      </c>
      <c r="Q701" s="4">
        <f t="shared" si="305"/>
        <v>0</v>
      </c>
      <c r="R701" s="5">
        <f t="shared" si="306"/>
        <v>0</v>
      </c>
      <c r="S701" s="5">
        <f t="shared" si="307"/>
        <v>-9.9509513315607183</v>
      </c>
      <c r="T701" s="5">
        <f t="shared" si="308"/>
        <v>13.756437146513683</v>
      </c>
      <c r="U701" s="6">
        <f t="shared" si="309"/>
        <v>2000.2871232363918</v>
      </c>
      <c r="V701" s="5">
        <f t="shared" si="310"/>
        <v>0</v>
      </c>
      <c r="W701" s="5">
        <f t="shared" si="311"/>
        <v>9.8191677943855638</v>
      </c>
      <c r="X701" s="5">
        <f t="shared" si="312"/>
        <v>7.1028609950158481</v>
      </c>
      <c r="Y701" s="5">
        <f t="shared" si="313"/>
        <v>0</v>
      </c>
      <c r="Z701" s="5">
        <f t="shared" si="313"/>
        <v>-0.13178353717515456</v>
      </c>
      <c r="AA701" s="5">
        <f t="shared" si="294"/>
        <v>-11.314701858470467</v>
      </c>
      <c r="AB701">
        <f t="shared" si="287"/>
        <v>0</v>
      </c>
    </row>
    <row r="702" spans="1:28" x14ac:dyDescent="0.2">
      <c r="A702">
        <f t="shared" si="288"/>
        <v>6.6999999999999016</v>
      </c>
      <c r="B702" s="5">
        <f t="shared" si="297"/>
        <v>0</v>
      </c>
      <c r="C702" s="5">
        <f t="shared" si="298"/>
        <v>486.35097034312417</v>
      </c>
      <c r="D702" s="5">
        <f t="shared" si="299"/>
        <v>-80.381083685202128</v>
      </c>
      <c r="E702" s="2">
        <f t="shared" si="295"/>
        <v>486.35097034312417</v>
      </c>
      <c r="F702" s="2">
        <f t="shared" si="296"/>
        <v>0</v>
      </c>
      <c r="G702" s="3">
        <f t="shared" si="300"/>
        <v>0</v>
      </c>
      <c r="H702" s="3">
        <f t="shared" si="301"/>
        <v>54.620883775906485</v>
      </c>
      <c r="I702" s="3">
        <f t="shared" si="302"/>
        <v>-75.62420704020937</v>
      </c>
      <c r="J702" s="2">
        <f t="shared" si="289"/>
        <v>93.286985345875223</v>
      </c>
      <c r="K702" s="2">
        <f t="shared" si="303"/>
        <v>93.286985345875223</v>
      </c>
      <c r="L702" s="2">
        <f t="shared" si="290"/>
        <v>63.590310392552979</v>
      </c>
      <c r="M702" s="5">
        <f t="shared" si="291"/>
        <v>0.36413518888653829</v>
      </c>
      <c r="N702" s="4">
        <f t="shared" si="292"/>
        <v>0.29467380884524941</v>
      </c>
      <c r="O702" s="4">
        <f t="shared" si="293"/>
        <v>0.25977286188967863</v>
      </c>
      <c r="P702" s="4">
        <f t="shared" si="304"/>
        <v>0</v>
      </c>
      <c r="Q702" s="4">
        <f t="shared" si="305"/>
        <v>0</v>
      </c>
      <c r="R702" s="5">
        <f t="shared" si="306"/>
        <v>0</v>
      </c>
      <c r="S702" s="5">
        <f t="shared" si="307"/>
        <v>-9.959813051828128</v>
      </c>
      <c r="T702" s="5">
        <f t="shared" si="308"/>
        <v>13.789651727412567</v>
      </c>
      <c r="U702" s="6">
        <f t="shared" si="309"/>
        <v>1999.6204719766956</v>
      </c>
      <c r="V702" s="5">
        <f t="shared" si="310"/>
        <v>0</v>
      </c>
      <c r="W702" s="5">
        <f t="shared" si="311"/>
        <v>9.8374927857029792</v>
      </c>
      <c r="X702" s="5">
        <f t="shared" si="312"/>
        <v>7.105298304926376</v>
      </c>
      <c r="Y702" s="5">
        <f t="shared" si="313"/>
        <v>0</v>
      </c>
      <c r="Z702" s="5">
        <f t="shared" si="313"/>
        <v>-0.12232026612514879</v>
      </c>
      <c r="AA702" s="5">
        <f t="shared" si="294"/>
        <v>-11.279049967661056</v>
      </c>
      <c r="AB702">
        <f t="shared" si="287"/>
        <v>0</v>
      </c>
    </row>
    <row r="703" spans="1:28" x14ac:dyDescent="0.2">
      <c r="A703">
        <f t="shared" si="288"/>
        <v>6.7099999999999014</v>
      </c>
      <c r="B703" s="5">
        <f t="shared" si="297"/>
        <v>0</v>
      </c>
      <c r="C703" s="5">
        <f t="shared" si="298"/>
        <v>486.89717306486995</v>
      </c>
      <c r="D703" s="5">
        <f t="shared" si="299"/>
        <v>-81.137889708102605</v>
      </c>
      <c r="E703" s="2">
        <f t="shared" si="295"/>
        <v>486.89717306486995</v>
      </c>
      <c r="F703" s="2">
        <f t="shared" si="296"/>
        <v>0</v>
      </c>
      <c r="G703" s="3">
        <f t="shared" si="300"/>
        <v>0</v>
      </c>
      <c r="H703" s="3">
        <f t="shared" si="301"/>
        <v>54.619660573245234</v>
      </c>
      <c r="I703" s="3">
        <f t="shared" si="302"/>
        <v>-75.736997539885976</v>
      </c>
      <c r="J703" s="2">
        <f t="shared" si="289"/>
        <v>93.377728166266792</v>
      </c>
      <c r="K703" s="2">
        <f t="shared" si="303"/>
        <v>93.377728166266792</v>
      </c>
      <c r="L703" s="2">
        <f t="shared" si="290"/>
        <v>63.652166439172994</v>
      </c>
      <c r="M703" s="5">
        <f t="shared" si="291"/>
        <v>0.36411300524867379</v>
      </c>
      <c r="N703" s="4">
        <f t="shared" si="292"/>
        <v>0.29428433859072844</v>
      </c>
      <c r="O703" s="4">
        <f t="shared" si="293"/>
        <v>0.25961519517198806</v>
      </c>
      <c r="P703" s="4">
        <f t="shared" si="304"/>
        <v>0</v>
      </c>
      <c r="Q703" s="4">
        <f t="shared" si="305"/>
        <v>0</v>
      </c>
      <c r="R703" s="5">
        <f t="shared" si="306"/>
        <v>0</v>
      </c>
      <c r="S703" s="5">
        <f t="shared" si="307"/>
        <v>-9.9686706324996006</v>
      </c>
      <c r="T703" s="5">
        <f t="shared" si="308"/>
        <v>13.822809868199398</v>
      </c>
      <c r="U703" s="6">
        <f t="shared" si="309"/>
        <v>1998.9540428970545</v>
      </c>
      <c r="V703" s="5">
        <f t="shared" si="310"/>
        <v>0</v>
      </c>
      <c r="W703" s="5">
        <f t="shared" si="311"/>
        <v>9.855762991236741</v>
      </c>
      <c r="X703" s="5">
        <f t="shared" si="312"/>
        <v>7.1077339577424379</v>
      </c>
      <c r="Y703" s="5">
        <f t="shared" si="313"/>
        <v>0</v>
      </c>
      <c r="Z703" s="5">
        <f t="shared" si="313"/>
        <v>-0.11290764126285957</v>
      </c>
      <c r="AA703" s="5">
        <f t="shared" si="294"/>
        <v>-11.243456174058164</v>
      </c>
      <c r="AB703">
        <f t="shared" si="287"/>
        <v>0</v>
      </c>
    </row>
    <row r="704" spans="1:28" x14ac:dyDescent="0.2">
      <c r="A704">
        <f t="shared" si="288"/>
        <v>6.7199999999999012</v>
      </c>
      <c r="B704" s="5">
        <f t="shared" si="297"/>
        <v>0</v>
      </c>
      <c r="C704" s="5">
        <f t="shared" si="298"/>
        <v>487.44336402522032</v>
      </c>
      <c r="D704" s="5">
        <f t="shared" si="299"/>
        <v>-81.895821856310164</v>
      </c>
      <c r="E704" s="2">
        <f t="shared" si="295"/>
        <v>487.44336402522032</v>
      </c>
      <c r="F704" s="2">
        <f t="shared" si="296"/>
        <v>0</v>
      </c>
      <c r="G704" s="3">
        <f t="shared" si="300"/>
        <v>0</v>
      </c>
      <c r="H704" s="3">
        <f t="shared" si="301"/>
        <v>54.618531496832603</v>
      </c>
      <c r="I704" s="3">
        <f t="shared" si="302"/>
        <v>-75.849432101626562</v>
      </c>
      <c r="J704" s="2">
        <f t="shared" si="289"/>
        <v>93.468285172082588</v>
      </c>
      <c r="K704" s="2">
        <f t="shared" si="303"/>
        <v>93.468285172082588</v>
      </c>
      <c r="L704" s="2">
        <f t="shared" si="290"/>
        <v>63.713895822823844</v>
      </c>
      <c r="M704" s="5">
        <f t="shared" si="291"/>
        <v>0.36409082123852371</v>
      </c>
      <c r="N704" s="4">
        <f t="shared" si="292"/>
        <v>0.29389620709647768</v>
      </c>
      <c r="O704" s="4">
        <f t="shared" si="293"/>
        <v>0.25945784573232955</v>
      </c>
      <c r="P704" s="4">
        <f t="shared" si="304"/>
        <v>0</v>
      </c>
      <c r="Q704" s="4">
        <f t="shared" si="305"/>
        <v>0</v>
      </c>
      <c r="R704" s="5">
        <f t="shared" si="306"/>
        <v>0</v>
      </c>
      <c r="S704" s="5">
        <f t="shared" si="307"/>
        <v>-9.9775239752793539</v>
      </c>
      <c r="T704" s="5">
        <f t="shared" si="308"/>
        <v>13.855911291741515</v>
      </c>
      <c r="U704" s="6">
        <f t="shared" si="309"/>
        <v>1998.2878359234194</v>
      </c>
      <c r="V704" s="5">
        <f t="shared" si="310"/>
        <v>0</v>
      </c>
      <c r="W704" s="5">
        <f t="shared" si="311"/>
        <v>9.8739783721664729</v>
      </c>
      <c r="X704" s="5">
        <f t="shared" si="312"/>
        <v>7.110167917890756</v>
      </c>
      <c r="Y704" s="5">
        <f t="shared" si="313"/>
        <v>0</v>
      </c>
      <c r="Z704" s="5">
        <f t="shared" si="313"/>
        <v>-0.10354560311288097</v>
      </c>
      <c r="AA704" s="5">
        <f t="shared" si="294"/>
        <v>-11.20792079036773</v>
      </c>
      <c r="AB704">
        <f t="shared" si="287"/>
        <v>0</v>
      </c>
    </row>
    <row r="705" spans="1:28" x14ac:dyDescent="0.2">
      <c r="A705">
        <f t="shared" si="288"/>
        <v>6.729999999999901</v>
      </c>
      <c r="B705" s="5">
        <f t="shared" si="297"/>
        <v>0</v>
      </c>
      <c r="C705" s="5">
        <f t="shared" si="298"/>
        <v>487.98954416290849</v>
      </c>
      <c r="D705" s="5">
        <f t="shared" si="299"/>
        <v>-82.654876573365954</v>
      </c>
      <c r="E705" s="2">
        <f t="shared" si="295"/>
        <v>487.98954416290849</v>
      </c>
      <c r="F705" s="2">
        <f t="shared" si="296"/>
        <v>0</v>
      </c>
      <c r="G705" s="3">
        <f t="shared" si="300"/>
        <v>0</v>
      </c>
      <c r="H705" s="3">
        <f t="shared" si="301"/>
        <v>54.617496040801477</v>
      </c>
      <c r="I705" s="3">
        <f t="shared" si="302"/>
        <v>-75.961511309530238</v>
      </c>
      <c r="J705" s="2">
        <f t="shared" si="289"/>
        <v>93.558655795147331</v>
      </c>
      <c r="K705" s="2">
        <f t="shared" si="303"/>
        <v>93.558655795147331</v>
      </c>
      <c r="L705" s="2">
        <f t="shared" si="290"/>
        <v>63.775498156201316</v>
      </c>
      <c r="M705" s="5">
        <f t="shared" si="291"/>
        <v>0.3640686369970344</v>
      </c>
      <c r="N705" s="4">
        <f t="shared" si="292"/>
        <v>0.29350941059882191</v>
      </c>
      <c r="O705" s="4">
        <f t="shared" si="293"/>
        <v>0.25930081388446352</v>
      </c>
      <c r="P705" s="4">
        <f t="shared" si="304"/>
        <v>0</v>
      </c>
      <c r="Q705" s="4">
        <f t="shared" si="305"/>
        <v>0</v>
      </c>
      <c r="R705" s="5">
        <f t="shared" si="306"/>
        <v>0</v>
      </c>
      <c r="S705" s="5">
        <f t="shared" si="307"/>
        <v>-9.9863729826304279</v>
      </c>
      <c r="T705" s="5">
        <f t="shared" si="308"/>
        <v>13.888955723905369</v>
      </c>
      <c r="U705" s="6">
        <f t="shared" si="309"/>
        <v>1997.6218509817684</v>
      </c>
      <c r="V705" s="5">
        <f t="shared" si="310"/>
        <v>0</v>
      </c>
      <c r="W705" s="5">
        <f t="shared" si="311"/>
        <v>9.8921388915004975</v>
      </c>
      <c r="X705" s="5">
        <f t="shared" si="312"/>
        <v>7.1126001500947229</v>
      </c>
      <c r="Y705" s="5">
        <f t="shared" si="313"/>
        <v>0</v>
      </c>
      <c r="Z705" s="5">
        <f t="shared" si="313"/>
        <v>-9.423409112993042E-2</v>
      </c>
      <c r="AA705" s="5">
        <f t="shared" si="294"/>
        <v>-11.17244412599991</v>
      </c>
      <c r="AB705">
        <f t="shared" si="287"/>
        <v>0</v>
      </c>
    </row>
    <row r="706" spans="1:28" x14ac:dyDescent="0.2">
      <c r="A706">
        <f t="shared" si="288"/>
        <v>6.7399999999999007</v>
      </c>
      <c r="B706" s="5">
        <f t="shared" si="297"/>
        <v>0</v>
      </c>
      <c r="C706" s="5">
        <f t="shared" si="298"/>
        <v>488.53571441161193</v>
      </c>
      <c r="D706" s="5">
        <f t="shared" si="299"/>
        <v>-83.41505030866756</v>
      </c>
      <c r="E706" s="2">
        <f t="shared" si="295"/>
        <v>488.53571441161193</v>
      </c>
      <c r="F706" s="2">
        <f t="shared" si="296"/>
        <v>0</v>
      </c>
      <c r="G706" s="3">
        <f t="shared" si="300"/>
        <v>0</v>
      </c>
      <c r="H706" s="3">
        <f t="shared" si="301"/>
        <v>54.616553699890176</v>
      </c>
      <c r="I706" s="3">
        <f t="shared" si="302"/>
        <v>-76.073235750790232</v>
      </c>
      <c r="J706" s="2">
        <f t="shared" si="289"/>
        <v>93.648839478384872</v>
      </c>
      <c r="K706" s="2">
        <f t="shared" si="303"/>
        <v>93.648839478384872</v>
      </c>
      <c r="L706" s="2">
        <f t="shared" si="290"/>
        <v>63.83697305956705</v>
      </c>
      <c r="M706" s="5">
        <f t="shared" si="291"/>
        <v>0.36404645266421248</v>
      </c>
      <c r="N706" s="4">
        <f t="shared" si="292"/>
        <v>0.29312394531607044</v>
      </c>
      <c r="O706" s="4">
        <f t="shared" si="293"/>
        <v>0.2591440999266737</v>
      </c>
      <c r="P706" s="4">
        <f t="shared" si="304"/>
        <v>0</v>
      </c>
      <c r="Q706" s="4">
        <f t="shared" si="305"/>
        <v>0</v>
      </c>
      <c r="R706" s="5">
        <f t="shared" si="306"/>
        <v>0</v>
      </c>
      <c r="S706" s="5">
        <f t="shared" si="307"/>
        <v>-9.9952175577674929</v>
      </c>
      <c r="T706" s="5">
        <f t="shared" si="308"/>
        <v>13.921942893551947</v>
      </c>
      <c r="U706" s="6">
        <f t="shared" si="309"/>
        <v>1996.9560879981029</v>
      </c>
      <c r="V706" s="5">
        <f t="shared" si="310"/>
        <v>0</v>
      </c>
      <c r="W706" s="5">
        <f t="shared" si="311"/>
        <v>9.9102445140642708</v>
      </c>
      <c r="X706" s="5">
        <f t="shared" si="312"/>
        <v>7.1150306193701089</v>
      </c>
      <c r="Y706" s="5">
        <f t="shared" si="313"/>
        <v>0</v>
      </c>
      <c r="Z706" s="5">
        <f t="shared" si="313"/>
        <v>-8.4973043703222118E-2</v>
      </c>
      <c r="AA706" s="5">
        <f t="shared" si="294"/>
        <v>-11.137026487077943</v>
      </c>
      <c r="AB706">
        <f t="shared" si="287"/>
        <v>0</v>
      </c>
    </row>
    <row r="707" spans="1:28" x14ac:dyDescent="0.2">
      <c r="A707">
        <f t="shared" si="288"/>
        <v>6.7499999999999005</v>
      </c>
      <c r="B707" s="5">
        <f t="shared" si="297"/>
        <v>0</v>
      </c>
      <c r="C707" s="5">
        <f t="shared" si="298"/>
        <v>489.08187569995863</v>
      </c>
      <c r="D707" s="5">
        <f t="shared" si="299"/>
        <v>-84.176339517499812</v>
      </c>
      <c r="E707" s="2">
        <f t="shared" si="295"/>
        <v>489.08187569995863</v>
      </c>
      <c r="F707" s="2">
        <f t="shared" si="296"/>
        <v>0</v>
      </c>
      <c r="G707" s="3">
        <f t="shared" si="300"/>
        <v>0</v>
      </c>
      <c r="H707" s="3">
        <f t="shared" si="301"/>
        <v>54.615703969453143</v>
      </c>
      <c r="I707" s="3">
        <f t="shared" si="302"/>
        <v>-76.184606015661018</v>
      </c>
      <c r="J707" s="2">
        <f t="shared" si="289"/>
        <v>93.738835675724246</v>
      </c>
      <c r="K707" s="2">
        <f t="shared" si="303"/>
        <v>93.738835675724246</v>
      </c>
      <c r="L707" s="2">
        <f t="shared" si="290"/>
        <v>63.898320160684555</v>
      </c>
      <c r="M707" s="5">
        <f t="shared" si="291"/>
        <v>0.36402426837912694</v>
      </c>
      <c r="N707" s="4">
        <f t="shared" si="292"/>
        <v>0.29273980744914208</v>
      </c>
      <c r="O707" s="4">
        <f t="shared" si="293"/>
        <v>0.25898770414195538</v>
      </c>
      <c r="P707" s="4">
        <f t="shared" si="304"/>
        <v>0</v>
      </c>
      <c r="Q707" s="4">
        <f t="shared" si="305"/>
        <v>0</v>
      </c>
      <c r="R707" s="5">
        <f t="shared" si="306"/>
        <v>0</v>
      </c>
      <c r="S707" s="5">
        <f t="shared" si="307"/>
        <v>-10.004057604649713</v>
      </c>
      <c r="T707" s="5">
        <f t="shared" si="308"/>
        <v>13.954872532531914</v>
      </c>
      <c r="U707" s="6">
        <f t="shared" si="309"/>
        <v>1996.2905468984493</v>
      </c>
      <c r="V707" s="5">
        <f t="shared" si="310"/>
        <v>0</v>
      </c>
      <c r="W707" s="5">
        <f t="shared" si="311"/>
        <v>9.928295206488789</v>
      </c>
      <c r="X707" s="5">
        <f t="shared" si="312"/>
        <v>7.1174592910208885</v>
      </c>
      <c r="Y707" s="5">
        <f t="shared" si="313"/>
        <v>0</v>
      </c>
      <c r="Z707" s="5">
        <f t="shared" si="313"/>
        <v>-7.5762398160923894E-2</v>
      </c>
      <c r="AA707" s="5">
        <f t="shared" si="294"/>
        <v>-11.101668176447198</v>
      </c>
      <c r="AB707">
        <f t="shared" si="287"/>
        <v>0</v>
      </c>
    </row>
    <row r="708" spans="1:28" x14ac:dyDescent="0.2">
      <c r="A708">
        <f t="shared" si="288"/>
        <v>6.7599999999999003</v>
      </c>
      <c r="B708" s="5">
        <f t="shared" si="297"/>
        <v>0</v>
      </c>
      <c r="C708" s="5">
        <f t="shared" si="298"/>
        <v>489.62802895153328</v>
      </c>
      <c r="D708" s="5">
        <f t="shared" si="299"/>
        <v>-84.938740661065253</v>
      </c>
      <c r="E708" s="2">
        <f t="shared" si="295"/>
        <v>489.62802895153328</v>
      </c>
      <c r="F708" s="2">
        <f t="shared" si="296"/>
        <v>0</v>
      </c>
      <c r="G708" s="3">
        <f t="shared" si="300"/>
        <v>0</v>
      </c>
      <c r="H708" s="3">
        <f t="shared" si="301"/>
        <v>54.614946345471537</v>
      </c>
      <c r="I708" s="3">
        <f t="shared" si="302"/>
        <v>-76.295622697425486</v>
      </c>
      <c r="J708" s="2">
        <f t="shared" si="289"/>
        <v>93.828643852006309</v>
      </c>
      <c r="K708" s="2">
        <f t="shared" si="303"/>
        <v>93.828643852006309</v>
      </c>
      <c r="L708" s="2">
        <f t="shared" si="290"/>
        <v>63.959539094755492</v>
      </c>
      <c r="M708" s="5">
        <f t="shared" si="291"/>
        <v>0.36400208427991199</v>
      </c>
      <c r="N708" s="4">
        <f t="shared" si="292"/>
        <v>0.292356993182178</v>
      </c>
      <c r="O708" s="4">
        <f t="shared" si="293"/>
        <v>0.25883162679820104</v>
      </c>
      <c r="P708" s="4">
        <f t="shared" si="304"/>
        <v>0</v>
      </c>
      <c r="Q708" s="4">
        <f t="shared" si="305"/>
        <v>0</v>
      </c>
      <c r="R708" s="5">
        <f t="shared" si="306"/>
        <v>0</v>
      </c>
      <c r="S708" s="5">
        <f t="shared" si="307"/>
        <v>-10.012893027973746</v>
      </c>
      <c r="T708" s="5">
        <f t="shared" si="308"/>
        <v>13.987744375680599</v>
      </c>
      <c r="U708" s="6">
        <f t="shared" si="309"/>
        <v>1995.6252276088585</v>
      </c>
      <c r="V708" s="5">
        <f t="shared" si="310"/>
        <v>0</v>
      </c>
      <c r="W708" s="5">
        <f t="shared" si="311"/>
        <v>9.9462909371988957</v>
      </c>
      <c r="X708" s="5">
        <f t="shared" si="312"/>
        <v>7.1198861306350896</v>
      </c>
      <c r="Y708" s="5">
        <f t="shared" si="313"/>
        <v>0</v>
      </c>
      <c r="Z708" s="5">
        <f t="shared" si="313"/>
        <v>-6.6602090774850353E-2</v>
      </c>
      <c r="AA708" s="5">
        <f t="shared" si="294"/>
        <v>-11.066369493684313</v>
      </c>
      <c r="AB708">
        <f t="shared" si="287"/>
        <v>0</v>
      </c>
    </row>
    <row r="709" spans="1:28" x14ac:dyDescent="0.2">
      <c r="A709">
        <f t="shared" si="288"/>
        <v>6.7699999999999001</v>
      </c>
      <c r="B709" s="5">
        <f t="shared" si="297"/>
        <v>0</v>
      </c>
      <c r="C709" s="5">
        <f t="shared" si="298"/>
        <v>490.17417508488342</v>
      </c>
      <c r="D709" s="5">
        <f t="shared" si="299"/>
        <v>-85.702250206514194</v>
      </c>
      <c r="E709" s="2">
        <f t="shared" si="295"/>
        <v>490.17417508488342</v>
      </c>
      <c r="F709" s="2">
        <f t="shared" si="296"/>
        <v>0</v>
      </c>
      <c r="G709" s="3">
        <f t="shared" si="300"/>
        <v>0</v>
      </c>
      <c r="H709" s="3">
        <f t="shared" si="301"/>
        <v>54.614280324563786</v>
      </c>
      <c r="I709" s="3">
        <f t="shared" si="302"/>
        <v>-76.406286392362333</v>
      </c>
      <c r="J709" s="2">
        <f t="shared" si="289"/>
        <v>93.91826348289095</v>
      </c>
      <c r="K709" s="2">
        <f t="shared" si="303"/>
        <v>93.91826348289095</v>
      </c>
      <c r="L709" s="2">
        <f t="shared" si="290"/>
        <v>64.020629504356478</v>
      </c>
      <c r="M709" s="5">
        <f t="shared" si="291"/>
        <v>0.36397990050376933</v>
      </c>
      <c r="N709" s="4">
        <f t="shared" si="292"/>
        <v>0.2919754986831451</v>
      </c>
      <c r="O709" s="4">
        <f t="shared" si="293"/>
        <v>0.25867586814838517</v>
      </c>
      <c r="P709" s="4">
        <f t="shared" si="304"/>
        <v>0</v>
      </c>
      <c r="Q709" s="4">
        <f t="shared" si="305"/>
        <v>0</v>
      </c>
      <c r="R709" s="5">
        <f t="shared" si="306"/>
        <v>0</v>
      </c>
      <c r="S709" s="5">
        <f t="shared" si="307"/>
        <v>-10.021723733166846</v>
      </c>
      <c r="T709" s="5">
        <f t="shared" si="308"/>
        <v>14.020558160812797</v>
      </c>
      <c r="U709" s="6">
        <f t="shared" si="309"/>
        <v>1994.9601300554059</v>
      </c>
      <c r="V709" s="5">
        <f t="shared" si="310"/>
        <v>0</v>
      </c>
      <c r="W709" s="5">
        <f t="shared" si="311"/>
        <v>9.9642316764016421</v>
      </c>
      <c r="X709" s="5">
        <f t="shared" si="312"/>
        <v>7.122311104080767</v>
      </c>
      <c r="Y709" s="5">
        <f t="shared" si="313"/>
        <v>0</v>
      </c>
      <c r="Z709" s="5">
        <f t="shared" si="313"/>
        <v>-5.7492056765203969E-2</v>
      </c>
      <c r="AA709" s="5">
        <f t="shared" si="294"/>
        <v>-11.031130735106437</v>
      </c>
      <c r="AB709">
        <f t="shared" ref="AB709:AB772" si="314">IF(($D709-height)*($D710-height)&lt;0,1,0)</f>
        <v>0</v>
      </c>
    </row>
    <row r="710" spans="1:28" x14ac:dyDescent="0.2">
      <c r="A710">
        <f t="shared" si="288"/>
        <v>6.7799999999998999</v>
      </c>
      <c r="B710" s="5">
        <f t="shared" si="297"/>
        <v>0</v>
      </c>
      <c r="C710" s="5">
        <f t="shared" si="298"/>
        <v>490.7203150135262</v>
      </c>
      <c r="D710" s="5">
        <f t="shared" si="299"/>
        <v>-86.466864626974569</v>
      </c>
      <c r="E710" s="2">
        <f t="shared" si="295"/>
        <v>490.7203150135262</v>
      </c>
      <c r="F710" s="2">
        <f t="shared" si="296"/>
        <v>0</v>
      </c>
      <c r="G710" s="3">
        <f t="shared" si="300"/>
        <v>0</v>
      </c>
      <c r="H710" s="3">
        <f t="shared" si="301"/>
        <v>54.613705403996136</v>
      </c>
      <c r="I710" s="3">
        <f t="shared" si="302"/>
        <v>-76.516597699713401</v>
      </c>
      <c r="J710" s="2">
        <f t="shared" si="289"/>
        <v>94.007694054764812</v>
      </c>
      <c r="K710" s="2">
        <f t="shared" si="303"/>
        <v>94.007694054764812</v>
      </c>
      <c r="L710" s="2">
        <f t="shared" si="290"/>
        <v>64.08159103937615</v>
      </c>
      <c r="M710" s="5">
        <f t="shared" si="291"/>
        <v>0.36395771718697073</v>
      </c>
      <c r="N710" s="4">
        <f t="shared" si="292"/>
        <v>0.2915953201044279</v>
      </c>
      <c r="O710" s="4">
        <f t="shared" si="293"/>
        <v>0.25852042843074713</v>
      </c>
      <c r="P710" s="4">
        <f t="shared" si="304"/>
        <v>0</v>
      </c>
      <c r="Q710" s="4">
        <f t="shared" si="305"/>
        <v>0</v>
      </c>
      <c r="R710" s="5">
        <f t="shared" si="306"/>
        <v>0</v>
      </c>
      <c r="S710" s="5">
        <f t="shared" si="307"/>
        <v>-10.030549626380029</v>
      </c>
      <c r="T710" s="5">
        <f t="shared" si="308"/>
        <v>14.053313628717314</v>
      </c>
      <c r="U710" s="6">
        <f t="shared" si="309"/>
        <v>1994.2952541641923</v>
      </c>
      <c r="V710" s="5">
        <f t="shared" si="310"/>
        <v>0</v>
      </c>
      <c r="W710" s="5">
        <f t="shared" si="311"/>
        <v>9.9821173960745941</v>
      </c>
      <c r="X710" s="5">
        <f t="shared" si="312"/>
        <v>7.1247341775020505</v>
      </c>
      <c r="Y710" s="5">
        <f t="shared" si="313"/>
        <v>0</v>
      </c>
      <c r="Z710" s="5">
        <f t="shared" si="313"/>
        <v>-4.8432230305435198E-2</v>
      </c>
      <c r="AA710" s="5">
        <f t="shared" si="294"/>
        <v>-10.995952193780635</v>
      </c>
      <c r="AB710">
        <f t="shared" si="314"/>
        <v>0</v>
      </c>
    </row>
    <row r="711" spans="1:28" x14ac:dyDescent="0.2">
      <c r="A711">
        <f t="shared" si="288"/>
        <v>6.7899999999998997</v>
      </c>
      <c r="B711" s="5">
        <f t="shared" si="297"/>
        <v>0</v>
      </c>
      <c r="C711" s="5">
        <f t="shared" si="298"/>
        <v>491.26644964595465</v>
      </c>
      <c r="D711" s="5">
        <f t="shared" si="299"/>
        <v>-87.232580401581401</v>
      </c>
      <c r="E711" s="2">
        <f t="shared" si="295"/>
        <v>491.26644964595465</v>
      </c>
      <c r="F711" s="2">
        <f t="shared" si="296"/>
        <v>0</v>
      </c>
      <c r="G711" s="3">
        <f t="shared" si="300"/>
        <v>0</v>
      </c>
      <c r="H711" s="3">
        <f t="shared" si="301"/>
        <v>54.613221081693084</v>
      </c>
      <c r="I711" s="3">
        <f t="shared" si="302"/>
        <v>-76.626557221651211</v>
      </c>
      <c r="J711" s="2">
        <f t="shared" si="289"/>
        <v>94.096935064649543</v>
      </c>
      <c r="K711" s="2">
        <f t="shared" si="303"/>
        <v>94.096935064649543</v>
      </c>
      <c r="L711" s="2">
        <f t="shared" si="290"/>
        <v>64.142423356952648</v>
      </c>
      <c r="M711" s="5">
        <f t="shared" si="291"/>
        <v>0.36393553446486065</v>
      </c>
      <c r="N711" s="4">
        <f t="shared" si="292"/>
        <v>0.29121645358341114</v>
      </c>
      <c r="O711" s="4">
        <f t="shared" si="293"/>
        <v>0.25836530786897166</v>
      </c>
      <c r="P711" s="4">
        <f t="shared" si="304"/>
        <v>0</v>
      </c>
      <c r="Q711" s="4">
        <f t="shared" si="305"/>
        <v>0</v>
      </c>
      <c r="R711" s="5">
        <f t="shared" si="306"/>
        <v>0</v>
      </c>
      <c r="S711" s="5">
        <f t="shared" si="307"/>
        <v>-10.03937061448139</v>
      </c>
      <c r="T711" s="5">
        <f t="shared" si="308"/>
        <v>14.086010523151387</v>
      </c>
      <c r="U711" s="6">
        <f t="shared" si="309"/>
        <v>1993.6305998613423</v>
      </c>
      <c r="V711" s="5">
        <f t="shared" si="310"/>
        <v>0</v>
      </c>
      <c r="W711" s="5">
        <f t="shared" si="311"/>
        <v>9.9999480699540602</v>
      </c>
      <c r="X711" s="5">
        <f t="shared" si="312"/>
        <v>7.1271553173152293</v>
      </c>
      <c r="Y711" s="5">
        <f t="shared" si="313"/>
        <v>0</v>
      </c>
      <c r="Z711" s="5">
        <f t="shared" si="313"/>
        <v>-3.9422544527329961E-2</v>
      </c>
      <c r="AA711" s="5">
        <f t="shared" si="294"/>
        <v>-10.960834159533384</v>
      </c>
      <c r="AB711">
        <f t="shared" si="314"/>
        <v>0</v>
      </c>
    </row>
    <row r="712" spans="1:28" x14ac:dyDescent="0.2">
      <c r="A712">
        <f t="shared" si="288"/>
        <v>6.7999999999998995</v>
      </c>
      <c r="B712" s="5">
        <f t="shared" si="297"/>
        <v>0</v>
      </c>
      <c r="C712" s="5">
        <f t="shared" si="298"/>
        <v>491.81257988564437</v>
      </c>
      <c r="D712" s="5">
        <f t="shared" si="299"/>
        <v>-87.999394015505885</v>
      </c>
      <c r="E712" s="2">
        <f t="shared" si="295"/>
        <v>491.81257988564437</v>
      </c>
      <c r="F712" s="2">
        <f t="shared" si="296"/>
        <v>0</v>
      </c>
      <c r="G712" s="3">
        <f t="shared" si="300"/>
        <v>0</v>
      </c>
      <c r="H712" s="3">
        <f t="shared" si="301"/>
        <v>54.612826856247807</v>
      </c>
      <c r="I712" s="3">
        <f t="shared" si="302"/>
        <v>-76.736165563246544</v>
      </c>
      <c r="J712" s="2">
        <f t="shared" si="289"/>
        <v>94.18598602011069</v>
      </c>
      <c r="K712" s="2">
        <f t="shared" si="303"/>
        <v>94.18598602011069</v>
      </c>
      <c r="L712" s="2">
        <f t="shared" si="290"/>
        <v>64.203126121411515</v>
      </c>
      <c r="M712" s="5">
        <f t="shared" si="291"/>
        <v>0.36391335247185869</v>
      </c>
      <c r="N712" s="4">
        <f t="shared" si="292"/>
        <v>0.29083889524305101</v>
      </c>
      <c r="O712" s="4">
        <f t="shared" si="293"/>
        <v>0.25821050667236822</v>
      </c>
      <c r="P712" s="4">
        <f t="shared" si="304"/>
        <v>0</v>
      </c>
      <c r="Q712" s="4">
        <f t="shared" si="305"/>
        <v>0</v>
      </c>
      <c r="R712" s="5">
        <f t="shared" si="306"/>
        <v>0</v>
      </c>
      <c r="S712" s="5">
        <f t="shared" si="307"/>
        <v>-10.048186605049484</v>
      </c>
      <c r="T712" s="5">
        <f t="shared" si="308"/>
        <v>14.1186485908349</v>
      </c>
      <c r="U712" s="6">
        <f t="shared" si="309"/>
        <v>1992.9661670730054</v>
      </c>
      <c r="V712" s="5">
        <f t="shared" si="310"/>
        <v>0</v>
      </c>
      <c r="W712" s="5">
        <f t="shared" si="311"/>
        <v>10.017723673523381</v>
      </c>
      <c r="X712" s="5">
        <f t="shared" si="312"/>
        <v>7.1295744902049627</v>
      </c>
      <c r="Y712" s="5">
        <f t="shared" si="313"/>
        <v>0</v>
      </c>
      <c r="Z712" s="5">
        <f t="shared" si="313"/>
        <v>-3.0462931526102466E-2</v>
      </c>
      <c r="AA712" s="5">
        <f t="shared" si="294"/>
        <v>-10.925776918960139</v>
      </c>
      <c r="AB712">
        <f t="shared" si="314"/>
        <v>0</v>
      </c>
    </row>
    <row r="713" spans="1:28" x14ac:dyDescent="0.2">
      <c r="A713">
        <f t="shared" si="288"/>
        <v>6.8099999999998992</v>
      </c>
      <c r="B713" s="5">
        <f t="shared" si="297"/>
        <v>0</v>
      </c>
      <c r="C713" s="5">
        <f t="shared" si="298"/>
        <v>492.35870663106027</v>
      </c>
      <c r="D713" s="5">
        <f t="shared" si="299"/>
        <v>-88.767301959984309</v>
      </c>
      <c r="E713" s="2">
        <f t="shared" si="295"/>
        <v>492.35870663106027</v>
      </c>
      <c r="F713" s="2">
        <f t="shared" si="296"/>
        <v>0</v>
      </c>
      <c r="G713" s="3">
        <f t="shared" si="300"/>
        <v>0</v>
      </c>
      <c r="H713" s="3">
        <f t="shared" si="301"/>
        <v>54.612522226932548</v>
      </c>
      <c r="I713" s="3">
        <f t="shared" si="302"/>
        <v>-76.845423332436141</v>
      </c>
      <c r="J713" s="2">
        <f t="shared" si="289"/>
        <v>94.274846439167021</v>
      </c>
      <c r="K713" s="2">
        <f t="shared" si="303"/>
        <v>94.274846439167021</v>
      </c>
      <c r="L713" s="2">
        <f t="shared" si="290"/>
        <v>64.263699004203829</v>
      </c>
      <c r="M713" s="5">
        <f t="shared" si="291"/>
        <v>0.36389117134146226</v>
      </c>
      <c r="N713" s="4">
        <f t="shared" si="292"/>
        <v>0.29046264119243709</v>
      </c>
      <c r="O713" s="4">
        <f t="shared" si="293"/>
        <v>0.2580560250360488</v>
      </c>
      <c r="P713" s="4">
        <f t="shared" si="304"/>
        <v>0</v>
      </c>
      <c r="Q713" s="4">
        <f t="shared" si="305"/>
        <v>0</v>
      </c>
      <c r="R713" s="5">
        <f t="shared" si="306"/>
        <v>0</v>
      </c>
      <c r="S713" s="5">
        <f t="shared" si="307"/>
        <v>-10.056997506366812</v>
      </c>
      <c r="T713" s="5">
        <f t="shared" si="308"/>
        <v>14.151227581444385</v>
      </c>
      <c r="U713" s="6">
        <f t="shared" si="309"/>
        <v>1992.3019557253556</v>
      </c>
      <c r="V713" s="5">
        <f t="shared" si="310"/>
        <v>0</v>
      </c>
      <c r="W713" s="5">
        <f t="shared" si="311"/>
        <v>10.035444184001133</v>
      </c>
      <c r="X713" s="5">
        <f t="shared" si="312"/>
        <v>7.1319916631205338</v>
      </c>
      <c r="Y713" s="5">
        <f t="shared" si="313"/>
        <v>0</v>
      </c>
      <c r="Z713" s="5">
        <f t="shared" si="313"/>
        <v>-2.1553322365679861E-2</v>
      </c>
      <c r="AA713" s="5">
        <f t="shared" si="294"/>
        <v>-10.890780755435081</v>
      </c>
      <c r="AB713">
        <f t="shared" si="314"/>
        <v>0</v>
      </c>
    </row>
    <row r="714" spans="1:28" x14ac:dyDescent="0.2">
      <c r="A714">
        <f t="shared" si="288"/>
        <v>6.819999999999899</v>
      </c>
      <c r="B714" s="5">
        <f t="shared" si="297"/>
        <v>0</v>
      </c>
      <c r="C714" s="5">
        <f t="shared" si="298"/>
        <v>492.90483077566347</v>
      </c>
      <c r="D714" s="5">
        <f t="shared" si="299"/>
        <v>-89.536300732346447</v>
      </c>
      <c r="E714" s="2">
        <f t="shared" si="295"/>
        <v>492.90483077566347</v>
      </c>
      <c r="F714" s="2">
        <f t="shared" si="296"/>
        <v>0</v>
      </c>
      <c r="G714" s="3">
        <f t="shared" si="300"/>
        <v>0</v>
      </c>
      <c r="H714" s="3">
        <f t="shared" si="301"/>
        <v>54.612306693708888</v>
      </c>
      <c r="I714" s="3">
        <f t="shared" si="302"/>
        <v>-76.954331139990487</v>
      </c>
      <c r="J714" s="2">
        <f t="shared" si="289"/>
        <v>94.363515850200443</v>
      </c>
      <c r="K714" s="2">
        <f t="shared" si="303"/>
        <v>94.363515850200443</v>
      </c>
      <c r="L714" s="2">
        <f t="shared" si="290"/>
        <v>64.324141683844886</v>
      </c>
      <c r="M714" s="5">
        <f t="shared" si="291"/>
        <v>0.36386899120624921</v>
      </c>
      <c r="N714" s="4">
        <f t="shared" si="292"/>
        <v>0.29008768752734432</v>
      </c>
      <c r="O714" s="4">
        <f t="shared" si="293"/>
        <v>0.25790186314110353</v>
      </c>
      <c r="P714" s="4">
        <f t="shared" si="304"/>
        <v>0</v>
      </c>
      <c r="Q714" s="4">
        <f t="shared" si="305"/>
        <v>0</v>
      </c>
      <c r="R714" s="5">
        <f t="shared" si="306"/>
        <v>0</v>
      </c>
      <c r="S714" s="5">
        <f t="shared" si="307"/>
        <v>-10.065803227413401</v>
      </c>
      <c r="T714" s="5">
        <f t="shared" si="308"/>
        <v>14.183747247606872</v>
      </c>
      <c r="U714" s="6">
        <f t="shared" si="309"/>
        <v>1991.6379657445923</v>
      </c>
      <c r="V714" s="5">
        <f t="shared" si="310"/>
        <v>0</v>
      </c>
      <c r="W714" s="5">
        <f t="shared" si="311"/>
        <v>10.05310958032933</v>
      </c>
      <c r="X714" s="5">
        <f t="shared" si="312"/>
        <v>7.1344068032721815</v>
      </c>
      <c r="Y714" s="5">
        <f t="shared" si="313"/>
        <v>0</v>
      </c>
      <c r="Z714" s="5">
        <f t="shared" si="313"/>
        <v>-1.2693647084070392E-2</v>
      </c>
      <c r="AA714" s="5">
        <f t="shared" si="294"/>
        <v>-10.855845949120948</v>
      </c>
      <c r="AB714">
        <f t="shared" si="314"/>
        <v>0</v>
      </c>
    </row>
    <row r="715" spans="1:28" x14ac:dyDescent="0.2">
      <c r="A715">
        <f t="shared" si="288"/>
        <v>6.8299999999998988</v>
      </c>
      <c r="B715" s="5">
        <f t="shared" si="297"/>
        <v>0</v>
      </c>
      <c r="C715" s="5">
        <f t="shared" si="298"/>
        <v>493.45095320791819</v>
      </c>
      <c r="D715" s="5">
        <f t="shared" si="299"/>
        <v>-90.306386836043799</v>
      </c>
      <c r="E715" s="2">
        <f t="shared" si="295"/>
        <v>493.45095320791819</v>
      </c>
      <c r="F715" s="2">
        <f t="shared" si="296"/>
        <v>0</v>
      </c>
      <c r="G715" s="3">
        <f t="shared" si="300"/>
        <v>0</v>
      </c>
      <c r="H715" s="3">
        <f t="shared" si="301"/>
        <v>54.612179757238046</v>
      </c>
      <c r="I715" s="3">
        <f t="shared" si="302"/>
        <v>-77.062889599481693</v>
      </c>
      <c r="J715" s="2">
        <f t="shared" si="289"/>
        <v>94.451993791866485</v>
      </c>
      <c r="K715" s="2">
        <f t="shared" si="303"/>
        <v>94.451993791866485</v>
      </c>
      <c r="L715" s="2">
        <f t="shared" si="290"/>
        <v>64.384453845853088</v>
      </c>
      <c r="M715" s="5">
        <f t="shared" si="291"/>
        <v>0.36384681219788051</v>
      </c>
      <c r="N715" s="4">
        <f t="shared" si="292"/>
        <v>0.28971403033077497</v>
      </c>
      <c r="O715" s="4">
        <f t="shared" si="293"/>
        <v>0.25774802115477474</v>
      </c>
      <c r="P715" s="4">
        <f t="shared" si="304"/>
        <v>0</v>
      </c>
      <c r="Q715" s="4">
        <f t="shared" si="305"/>
        <v>0</v>
      </c>
      <c r="R715" s="5">
        <f t="shared" si="306"/>
        <v>0</v>
      </c>
      <c r="S715" s="5">
        <f t="shared" si="307"/>
        <v>-10.074603677860491</v>
      </c>
      <c r="T715" s="5">
        <f t="shared" si="308"/>
        <v>14.216207344893567</v>
      </c>
      <c r="U715" s="6">
        <f t="shared" si="309"/>
        <v>1990.9741970569382</v>
      </c>
      <c r="V715" s="5">
        <f t="shared" si="310"/>
        <v>0</v>
      </c>
      <c r="W715" s="5">
        <f t="shared" si="311"/>
        <v>10.07071984316161</v>
      </c>
      <c r="X715" s="5">
        <f t="shared" si="312"/>
        <v>7.1368198781275005</v>
      </c>
      <c r="Y715" s="5">
        <f t="shared" si="313"/>
        <v>0</v>
      </c>
      <c r="Z715" s="5">
        <f t="shared" si="313"/>
        <v>-3.8838346988807615E-3</v>
      </c>
      <c r="AA715" s="5">
        <f t="shared" si="294"/>
        <v>-10.820972776978934</v>
      </c>
      <c r="AB715">
        <f t="shared" si="314"/>
        <v>0</v>
      </c>
    </row>
    <row r="716" spans="1:28" x14ac:dyDescent="0.2">
      <c r="A716">
        <f t="shared" si="288"/>
        <v>6.8399999999998986</v>
      </c>
      <c r="B716" s="5">
        <f t="shared" si="297"/>
        <v>0</v>
      </c>
      <c r="C716" s="5">
        <f t="shared" si="298"/>
        <v>493.99707481129883</v>
      </c>
      <c r="D716" s="5">
        <f t="shared" si="299"/>
        <v>-91.077556780677469</v>
      </c>
      <c r="E716" s="2">
        <f t="shared" si="295"/>
        <v>493.99707481129883</v>
      </c>
      <c r="F716" s="2">
        <f t="shared" si="296"/>
        <v>0</v>
      </c>
      <c r="G716" s="3">
        <f t="shared" si="300"/>
        <v>0</v>
      </c>
      <c r="H716" s="3">
        <f t="shared" si="301"/>
        <v>54.612140918891058</v>
      </c>
      <c r="I716" s="3">
        <f t="shared" si="302"/>
        <v>-77.171099327251483</v>
      </c>
      <c r="J716" s="2">
        <f t="shared" si="289"/>
        <v>94.540279813005256</v>
      </c>
      <c r="K716" s="2">
        <f t="shared" si="303"/>
        <v>94.540279813005256</v>
      </c>
      <c r="L716" s="2">
        <f t="shared" si="290"/>
        <v>64.444635182689339</v>
      </c>
      <c r="M716" s="5">
        <f t="shared" si="291"/>
        <v>0.36382463444710289</v>
      </c>
      <c r="N716" s="4">
        <f t="shared" si="292"/>
        <v>0.28934166567349096</v>
      </c>
      <c r="O716" s="4">
        <f t="shared" si="293"/>
        <v>0.25759449923062966</v>
      </c>
      <c r="P716" s="4">
        <f t="shared" si="304"/>
        <v>0</v>
      </c>
      <c r="Q716" s="4">
        <f t="shared" si="305"/>
        <v>0</v>
      </c>
      <c r="R716" s="5">
        <f t="shared" si="306"/>
        <v>0</v>
      </c>
      <c r="S716" s="5">
        <f t="shared" si="307"/>
        <v>-10.083398768064296</v>
      </c>
      <c r="T716" s="5">
        <f t="shared" si="308"/>
        <v>14.248607631813309</v>
      </c>
      <c r="U716" s="6">
        <f t="shared" si="309"/>
        <v>1990.3106495886409</v>
      </c>
      <c r="V716" s="5">
        <f t="shared" si="310"/>
        <v>0</v>
      </c>
      <c r="W716" s="5">
        <f t="shared" si="311"/>
        <v>10.088274954851407</v>
      </c>
      <c r="X716" s="5">
        <f t="shared" si="312"/>
        <v>7.139230855407936</v>
      </c>
      <c r="Y716" s="5">
        <f t="shared" si="313"/>
        <v>0</v>
      </c>
      <c r="Z716" s="5">
        <f t="shared" si="313"/>
        <v>4.8761867871114362E-3</v>
      </c>
      <c r="AA716" s="5">
        <f t="shared" si="294"/>
        <v>-10.786161512778754</v>
      </c>
      <c r="AB716">
        <f t="shared" si="314"/>
        <v>0</v>
      </c>
    </row>
    <row r="717" spans="1:28" x14ac:dyDescent="0.2">
      <c r="A717">
        <f t="shared" si="288"/>
        <v>6.8499999999998984</v>
      </c>
      <c r="B717" s="5">
        <f t="shared" si="297"/>
        <v>0</v>
      </c>
      <c r="C717" s="5">
        <f t="shared" si="298"/>
        <v>494.54319646429707</v>
      </c>
      <c r="D717" s="5">
        <f t="shared" si="299"/>
        <v>-91.849807082025634</v>
      </c>
      <c r="E717" s="2">
        <f t="shared" si="295"/>
        <v>494.54319646429707</v>
      </c>
      <c r="F717" s="2">
        <f t="shared" si="296"/>
        <v>0</v>
      </c>
      <c r="G717" s="3">
        <f t="shared" si="300"/>
        <v>0</v>
      </c>
      <c r="H717" s="3">
        <f t="shared" si="301"/>
        <v>54.612189680758931</v>
      </c>
      <c r="I717" s="3">
        <f t="shared" si="302"/>
        <v>-77.278960942379271</v>
      </c>
      <c r="J717" s="2">
        <f t="shared" si="289"/>
        <v>94.628373472552994</v>
      </c>
      <c r="K717" s="2">
        <f t="shared" si="303"/>
        <v>94.628373472552994</v>
      </c>
      <c r="L717" s="2">
        <f t="shared" si="290"/>
        <v>64.504685393696647</v>
      </c>
      <c r="M717" s="5">
        <f t="shared" si="291"/>
        <v>0.3638024580837515</v>
      </c>
      <c r="N717" s="4">
        <f t="shared" si="292"/>
        <v>0.28897058961453692</v>
      </c>
      <c r="O717" s="4">
        <f t="shared" si="293"/>
        <v>0.25744129750873102</v>
      </c>
      <c r="P717" s="4">
        <f t="shared" si="304"/>
        <v>0</v>
      </c>
      <c r="Q717" s="4">
        <f t="shared" si="305"/>
        <v>0</v>
      </c>
      <c r="R717" s="5">
        <f t="shared" si="306"/>
        <v>0</v>
      </c>
      <c r="S717" s="5">
        <f t="shared" si="307"/>
        <v>-10.092188409059865</v>
      </c>
      <c r="T717" s="5">
        <f t="shared" si="308"/>
        <v>14.280947869805903</v>
      </c>
      <c r="U717" s="6">
        <f t="shared" si="309"/>
        <v>1989.6473232659739</v>
      </c>
      <c r="V717" s="5">
        <f t="shared" si="310"/>
        <v>0</v>
      </c>
      <c r="W717" s="5">
        <f t="shared" si="311"/>
        <v>10.105774899440084</v>
      </c>
      <c r="X717" s="5">
        <f t="shared" si="312"/>
        <v>7.1416397030853052</v>
      </c>
      <c r="Y717" s="5">
        <f t="shared" si="313"/>
        <v>0</v>
      </c>
      <c r="Z717" s="5">
        <f t="shared" si="313"/>
        <v>1.3586490380218308E-2</v>
      </c>
      <c r="AA717" s="5">
        <f t="shared" si="294"/>
        <v>-10.751412427108789</v>
      </c>
      <c r="AB717">
        <f t="shared" si="314"/>
        <v>0</v>
      </c>
    </row>
    <row r="718" spans="1:28" x14ac:dyDescent="0.2">
      <c r="A718">
        <f t="shared" si="288"/>
        <v>6.8599999999998982</v>
      </c>
      <c r="B718" s="5">
        <f t="shared" si="297"/>
        <v>0</v>
      </c>
      <c r="C718" s="5">
        <f t="shared" si="298"/>
        <v>495.08931904042913</v>
      </c>
      <c r="D718" s="5">
        <f t="shared" si="299"/>
        <v>-92.623134262070792</v>
      </c>
      <c r="E718" s="2">
        <f t="shared" si="295"/>
        <v>495.08931904042913</v>
      </c>
      <c r="F718" s="2">
        <f t="shared" si="296"/>
        <v>0</v>
      </c>
      <c r="G718" s="3">
        <f t="shared" si="300"/>
        <v>0</v>
      </c>
      <c r="H718" s="3">
        <f t="shared" si="301"/>
        <v>54.612325545662735</v>
      </c>
      <c r="I718" s="3">
        <f t="shared" si="302"/>
        <v>-77.386475066650362</v>
      </c>
      <c r="J718" s="2">
        <f t="shared" si="289"/>
        <v>94.716274339454174</v>
      </c>
      <c r="K718" s="2">
        <f t="shared" si="303"/>
        <v>94.716274339454174</v>
      </c>
      <c r="L718" s="2">
        <f t="shared" si="290"/>
        <v>64.564604185040338</v>
      </c>
      <c r="M718" s="5">
        <f t="shared" si="291"/>
        <v>0.3637802832367526</v>
      </c>
      <c r="N718" s="4">
        <f t="shared" si="292"/>
        <v>0.28860079820175383</v>
      </c>
      <c r="O718" s="4">
        <f t="shared" si="293"/>
        <v>0.25728841611580633</v>
      </c>
      <c r="P718" s="4">
        <f t="shared" si="304"/>
        <v>0</v>
      </c>
      <c r="Q718" s="4">
        <f t="shared" si="305"/>
        <v>0</v>
      </c>
      <c r="R718" s="5">
        <f t="shared" si="306"/>
        <v>0</v>
      </c>
      <c r="S718" s="5">
        <f t="shared" si="307"/>
        <v>-10.100972512555046</v>
      </c>
      <c r="T718" s="5">
        <f t="shared" si="308"/>
        <v>14.313227823235263</v>
      </c>
      <c r="U718" s="6">
        <f t="shared" si="309"/>
        <v>1988.9842180152332</v>
      </c>
      <c r="V718" s="5">
        <f t="shared" si="310"/>
        <v>0</v>
      </c>
      <c r="W718" s="5">
        <f t="shared" si="311"/>
        <v>10.123219662645083</v>
      </c>
      <c r="X718" s="5">
        <f t="shared" si="312"/>
        <v>7.1440463893784285</v>
      </c>
      <c r="Y718" s="5">
        <f t="shared" si="313"/>
        <v>0</v>
      </c>
      <c r="Z718" s="5">
        <f t="shared" si="313"/>
        <v>2.2247150090036527E-2</v>
      </c>
      <c r="AA718" s="5">
        <f t="shared" si="294"/>
        <v>-10.716725787386309</v>
      </c>
      <c r="AB718">
        <f t="shared" si="314"/>
        <v>0</v>
      </c>
    </row>
    <row r="719" spans="1:28" x14ac:dyDescent="0.2">
      <c r="A719">
        <f t="shared" si="288"/>
        <v>6.869999999999898</v>
      </c>
      <c r="B719" s="5">
        <f t="shared" si="297"/>
        <v>0</v>
      </c>
      <c r="C719" s="5">
        <f t="shared" si="298"/>
        <v>495.63544340824325</v>
      </c>
      <c r="D719" s="5">
        <f t="shared" si="299"/>
        <v>-93.39753484902667</v>
      </c>
      <c r="E719" s="2">
        <f t="shared" si="295"/>
        <v>495.63544340824325</v>
      </c>
      <c r="F719" s="2">
        <f t="shared" si="296"/>
        <v>0</v>
      </c>
      <c r="G719" s="3">
        <f t="shared" si="300"/>
        <v>0</v>
      </c>
      <c r="H719" s="3">
        <f t="shared" si="301"/>
        <v>54.612548017163633</v>
      </c>
      <c r="I719" s="3">
        <f t="shared" si="302"/>
        <v>-77.493642324524231</v>
      </c>
      <c r="J719" s="2">
        <f t="shared" si="289"/>
        <v>94.803981992574009</v>
      </c>
      <c r="K719" s="2">
        <f t="shared" si="303"/>
        <v>94.803981992574009</v>
      </c>
      <c r="L719" s="2">
        <f t="shared" si="290"/>
        <v>64.624391269648271</v>
      </c>
      <c r="M719" s="5">
        <f t="shared" si="291"/>
        <v>0.36375811003412661</v>
      </c>
      <c r="N719" s="4">
        <f t="shared" si="292"/>
        <v>0.28823228747228352</v>
      </c>
      <c r="O719" s="4">
        <f t="shared" si="293"/>
        <v>0.25713585516541548</v>
      </c>
      <c r="P719" s="4">
        <f t="shared" si="304"/>
        <v>0</v>
      </c>
      <c r="Q719" s="4">
        <f t="shared" si="305"/>
        <v>0</v>
      </c>
      <c r="R719" s="5">
        <f t="shared" si="306"/>
        <v>0</v>
      </c>
      <c r="S719" s="5">
        <f t="shared" si="307"/>
        <v>-10.109750990924518</v>
      </c>
      <c r="T719" s="5">
        <f t="shared" si="308"/>
        <v>14.345447259382384</v>
      </c>
      <c r="U719" s="6">
        <f t="shared" si="309"/>
        <v>1988.3213337627417</v>
      </c>
      <c r="V719" s="5">
        <f t="shared" si="310"/>
        <v>0</v>
      </c>
      <c r="W719" s="5">
        <f t="shared" si="311"/>
        <v>10.14060923184803</v>
      </c>
      <c r="X719" s="5">
        <f t="shared" si="312"/>
        <v>7.1464508827497992</v>
      </c>
      <c r="Y719" s="5">
        <f t="shared" si="313"/>
        <v>0</v>
      </c>
      <c r="Z719" s="5">
        <f t="shared" si="313"/>
        <v>3.0858240923512525E-2</v>
      </c>
      <c r="AA719" s="5">
        <f t="shared" si="294"/>
        <v>-10.682101857867817</v>
      </c>
      <c r="AB719">
        <f t="shared" si="314"/>
        <v>0</v>
      </c>
    </row>
    <row r="720" spans="1:28" x14ac:dyDescent="0.2">
      <c r="A720">
        <f t="shared" si="288"/>
        <v>6.8799999999998978</v>
      </c>
      <c r="B720" s="5">
        <f t="shared" si="297"/>
        <v>0</v>
      </c>
      <c r="C720" s="5">
        <f t="shared" si="298"/>
        <v>496.18157043132692</v>
      </c>
      <c r="D720" s="5">
        <f t="shared" si="299"/>
        <v>-94.173005377364802</v>
      </c>
      <c r="E720" s="2">
        <f t="shared" si="295"/>
        <v>496.18157043132692</v>
      </c>
      <c r="F720" s="2">
        <f t="shared" si="296"/>
        <v>0</v>
      </c>
      <c r="G720" s="3">
        <f t="shared" si="300"/>
        <v>0</v>
      </c>
      <c r="H720" s="3">
        <f t="shared" si="301"/>
        <v>54.612856599572865</v>
      </c>
      <c r="I720" s="3">
        <f t="shared" si="302"/>
        <v>-77.600463343102902</v>
      </c>
      <c r="J720" s="2">
        <f t="shared" si="289"/>
        <v>94.891496020611697</v>
      </c>
      <c r="K720" s="2">
        <f t="shared" si="303"/>
        <v>94.891496020611697</v>
      </c>
      <c r="L720" s="2">
        <f t="shared" si="290"/>
        <v>64.684046367151808</v>
      </c>
      <c r="M720" s="5">
        <f t="shared" si="291"/>
        <v>0.36373593860299036</v>
      </c>
      <c r="N720" s="4">
        <f t="shared" si="292"/>
        <v>0.28786505345306362</v>
      </c>
      <c r="O720" s="4">
        <f t="shared" si="293"/>
        <v>0.25698361475811649</v>
      </c>
      <c r="P720" s="4">
        <f t="shared" si="304"/>
        <v>0</v>
      </c>
      <c r="Q720" s="4">
        <f t="shared" si="305"/>
        <v>0</v>
      </c>
      <c r="R720" s="5">
        <f t="shared" si="306"/>
        <v>0</v>
      </c>
      <c r="S720" s="5">
        <f t="shared" si="307"/>
        <v>-10.118523757203921</v>
      </c>
      <c r="T720" s="5">
        <f t="shared" si="308"/>
        <v>14.377605948438154</v>
      </c>
      <c r="U720" s="6">
        <f t="shared" si="309"/>
        <v>1987.6586704348445</v>
      </c>
      <c r="V720" s="5">
        <f t="shared" si="310"/>
        <v>0</v>
      </c>
      <c r="W720" s="5">
        <f t="shared" si="311"/>
        <v>10.157943596082859</v>
      </c>
      <c r="X720" s="5">
        <f t="shared" si="312"/>
        <v>7.1488531519023342</v>
      </c>
      <c r="Y720" s="5">
        <f t="shared" si="313"/>
        <v>0</v>
      </c>
      <c r="Z720" s="5">
        <f t="shared" si="313"/>
        <v>3.9419838878938407E-2</v>
      </c>
      <c r="AA720" s="5">
        <f t="shared" si="294"/>
        <v>-10.647540899659511</v>
      </c>
      <c r="AB720">
        <f t="shared" si="314"/>
        <v>0</v>
      </c>
    </row>
    <row r="721" spans="1:28" x14ac:dyDescent="0.2">
      <c r="A721">
        <f t="shared" si="288"/>
        <v>6.8899999999998975</v>
      </c>
      <c r="B721" s="5">
        <f t="shared" si="297"/>
        <v>0</v>
      </c>
      <c r="C721" s="5">
        <f t="shared" si="298"/>
        <v>496.72770096831459</v>
      </c>
      <c r="D721" s="5">
        <f t="shared" si="299"/>
        <v>-94.949542387840808</v>
      </c>
      <c r="E721" s="2">
        <f t="shared" si="295"/>
        <v>496.72770096831459</v>
      </c>
      <c r="F721" s="2">
        <f t="shared" si="296"/>
        <v>0</v>
      </c>
      <c r="G721" s="3">
        <f t="shared" si="300"/>
        <v>0</v>
      </c>
      <c r="H721" s="3">
        <f t="shared" si="301"/>
        <v>54.613250797961655</v>
      </c>
      <c r="I721" s="3">
        <f t="shared" si="302"/>
        <v>-77.706938752099504</v>
      </c>
      <c r="J721" s="2">
        <f t="shared" si="289"/>
        <v>94.978816022014101</v>
      </c>
      <c r="K721" s="2">
        <f t="shared" si="303"/>
        <v>94.978816022014101</v>
      </c>
      <c r="L721" s="2">
        <f t="shared" si="290"/>
        <v>64.743569203826922</v>
      </c>
      <c r="M721" s="5">
        <f t="shared" si="291"/>
        <v>0.36371376906956032</v>
      </c>
      <c r="N721" s="4">
        <f t="shared" si="292"/>
        <v>0.28749909216131431</v>
      </c>
      <c r="O721" s="4">
        <f t="shared" si="293"/>
        <v>0.25683169498162983</v>
      </c>
      <c r="P721" s="4">
        <f t="shared" si="304"/>
        <v>0</v>
      </c>
      <c r="Q721" s="4">
        <f t="shared" si="305"/>
        <v>0</v>
      </c>
      <c r="R721" s="5">
        <f t="shared" si="306"/>
        <v>0</v>
      </c>
      <c r="S721" s="5">
        <f t="shared" si="307"/>
        <v>-10.127290725084089</v>
      </c>
      <c r="T721" s="5">
        <f t="shared" si="308"/>
        <v>14.409703663496014</v>
      </c>
      <c r="U721" s="6">
        <f t="shared" si="309"/>
        <v>1986.9962279579129</v>
      </c>
      <c r="V721" s="5">
        <f t="shared" si="310"/>
        <v>0</v>
      </c>
      <c r="W721" s="5">
        <f t="shared" si="311"/>
        <v>10.175222746023923</v>
      </c>
      <c r="X721" s="5">
        <f t="shared" si="312"/>
        <v>7.151253165776196</v>
      </c>
      <c r="Y721" s="5">
        <f t="shared" si="313"/>
        <v>0</v>
      </c>
      <c r="Z721" s="5">
        <f t="shared" si="313"/>
        <v>4.7932020939834175E-2</v>
      </c>
      <c r="AA721" s="5">
        <f t="shared" si="294"/>
        <v>-10.613043170727789</v>
      </c>
      <c r="AB721">
        <f t="shared" si="314"/>
        <v>0</v>
      </c>
    </row>
    <row r="722" spans="1:28" x14ac:dyDescent="0.2">
      <c r="A722">
        <f t="shared" si="288"/>
        <v>6.8999999999998973</v>
      </c>
      <c r="B722" s="5">
        <f t="shared" si="297"/>
        <v>0</v>
      </c>
      <c r="C722" s="5">
        <f t="shared" si="298"/>
        <v>497.27383587289523</v>
      </c>
      <c r="D722" s="5">
        <f t="shared" si="299"/>
        <v>-95.727142427520334</v>
      </c>
      <c r="E722" s="2">
        <f t="shared" si="295"/>
        <v>497.27383587289523</v>
      </c>
      <c r="F722" s="2">
        <f t="shared" si="296"/>
        <v>0</v>
      </c>
      <c r="G722" s="3">
        <f t="shared" si="300"/>
        <v>0</v>
      </c>
      <c r="H722" s="3">
        <f t="shared" si="301"/>
        <v>54.613730118171055</v>
      </c>
      <c r="I722" s="3">
        <f t="shared" si="302"/>
        <v>-77.813069183806775</v>
      </c>
      <c r="J722" s="2">
        <f t="shared" si="289"/>
        <v>95.065941604889844</v>
      </c>
      <c r="K722" s="2">
        <f t="shared" si="303"/>
        <v>95.065941604889844</v>
      </c>
      <c r="L722" s="2">
        <f t="shared" si="290"/>
        <v>64.802959512535679</v>
      </c>
      <c r="M722" s="5">
        <f t="shared" si="291"/>
        <v>0.3636916015591552</v>
      </c>
      <c r="N722" s="4">
        <f t="shared" si="292"/>
        <v>0.28713439960501591</v>
      </c>
      <c r="O722" s="4">
        <f t="shared" si="293"/>
        <v>0.25668009591100116</v>
      </c>
      <c r="P722" s="4">
        <f t="shared" si="304"/>
        <v>0</v>
      </c>
      <c r="Q722" s="4">
        <f t="shared" si="305"/>
        <v>0</v>
      </c>
      <c r="R722" s="5">
        <f t="shared" si="306"/>
        <v>0</v>
      </c>
      <c r="S722" s="5">
        <f t="shared" si="307"/>
        <v>-10.136051808905334</v>
      </c>
      <c r="T722" s="5">
        <f t="shared" si="308"/>
        <v>14.441740180544432</v>
      </c>
      <c r="U722" s="6">
        <f t="shared" si="309"/>
        <v>1986.3340062583416</v>
      </c>
      <c r="V722" s="5">
        <f t="shared" si="310"/>
        <v>0</v>
      </c>
      <c r="W722" s="5">
        <f t="shared" si="311"/>
        <v>10.192446673974043</v>
      </c>
      <c r="X722" s="5">
        <f t="shared" si="312"/>
        <v>7.1536508935456471</v>
      </c>
      <c r="Y722" s="5">
        <f t="shared" si="313"/>
        <v>0</v>
      </c>
      <c r="Z722" s="5">
        <f t="shared" si="313"/>
        <v>5.6394865068709166E-2</v>
      </c>
      <c r="AA722" s="5">
        <f t="shared" si="294"/>
        <v>-10.578608925909919</v>
      </c>
      <c r="AB722">
        <f t="shared" si="314"/>
        <v>0</v>
      </c>
    </row>
    <row r="723" spans="1:28" x14ac:dyDescent="0.2">
      <c r="A723">
        <f t="shared" si="288"/>
        <v>6.9099999999998971</v>
      </c>
      <c r="B723" s="5">
        <f t="shared" si="297"/>
        <v>0</v>
      </c>
      <c r="C723" s="5">
        <f t="shared" si="298"/>
        <v>497.81997599382021</v>
      </c>
      <c r="D723" s="5">
        <f t="shared" si="299"/>
        <v>-96.5058020498047</v>
      </c>
      <c r="E723" s="2">
        <f t="shared" si="295"/>
        <v>497.81997599382021</v>
      </c>
      <c r="F723" s="2">
        <f t="shared" si="296"/>
        <v>0</v>
      </c>
      <c r="G723" s="3">
        <f t="shared" si="300"/>
        <v>0</v>
      </c>
      <c r="H723" s="3">
        <f t="shared" si="301"/>
        <v>54.614294066821742</v>
      </c>
      <c r="I723" s="3">
        <f t="shared" si="302"/>
        <v>-77.918855273065873</v>
      </c>
      <c r="J723" s="2">
        <f t="shared" si="289"/>
        <v>95.152872386924116</v>
      </c>
      <c r="K723" s="2">
        <f t="shared" si="303"/>
        <v>95.152872386924116</v>
      </c>
      <c r="L723" s="2">
        <f t="shared" si="290"/>
        <v>64.862217032668099</v>
      </c>
      <c r="M723" s="5">
        <f t="shared" si="291"/>
        <v>0.36366943619619879</v>
      </c>
      <c r="N723" s="4">
        <f t="shared" si="292"/>
        <v>0.28677097178337763</v>
      </c>
      <c r="O723" s="4">
        <f t="shared" si="293"/>
        <v>0.25652881760876245</v>
      </c>
      <c r="P723" s="4">
        <f t="shared" si="304"/>
        <v>0</v>
      </c>
      <c r="Q723" s="4">
        <f t="shared" si="305"/>
        <v>0</v>
      </c>
      <c r="R723" s="5">
        <f t="shared" si="306"/>
        <v>0</v>
      </c>
      <c r="S723" s="5">
        <f t="shared" si="307"/>
        <v>-10.144806923651846</v>
      </c>
      <c r="T723" s="5">
        <f t="shared" si="308"/>
        <v>14.473715278459261</v>
      </c>
      <c r="U723" s="6">
        <f t="shared" si="309"/>
        <v>1985.6720052625515</v>
      </c>
      <c r="V723" s="5">
        <f t="shared" si="310"/>
        <v>0</v>
      </c>
      <c r="W723" s="5">
        <f t="shared" si="311"/>
        <v>10.209615373852644</v>
      </c>
      <c r="X723" s="5">
        <f t="shared" si="312"/>
        <v>7.1560463046160061</v>
      </c>
      <c r="Y723" s="5">
        <f t="shared" si="313"/>
        <v>0</v>
      </c>
      <c r="Z723" s="5">
        <f t="shared" si="313"/>
        <v>6.4808450200798617E-2</v>
      </c>
      <c r="AA723" s="5">
        <f t="shared" si="294"/>
        <v>-10.544238416924731</v>
      </c>
      <c r="AB723">
        <f t="shared" si="314"/>
        <v>0</v>
      </c>
    </row>
    <row r="724" spans="1:28" x14ac:dyDescent="0.2">
      <c r="A724">
        <f t="shared" si="288"/>
        <v>6.9199999999998969</v>
      </c>
      <c r="B724" s="5">
        <f t="shared" si="297"/>
        <v>0</v>
      </c>
      <c r="C724" s="5">
        <f t="shared" si="298"/>
        <v>498.36612217491097</v>
      </c>
      <c r="D724" s="5">
        <f t="shared" si="299"/>
        <v>-97.285517814456199</v>
      </c>
      <c r="E724" s="2">
        <f t="shared" si="295"/>
        <v>498.36612217491097</v>
      </c>
      <c r="F724" s="2">
        <f t="shared" si="296"/>
        <v>0</v>
      </c>
      <c r="G724" s="3">
        <f t="shared" si="300"/>
        <v>0</v>
      </c>
      <c r="H724" s="3">
        <f t="shared" si="301"/>
        <v>54.614942151323753</v>
      </c>
      <c r="I724" s="3">
        <f t="shared" si="302"/>
        <v>-78.024297657235124</v>
      </c>
      <c r="J724" s="2">
        <f t="shared" si="289"/>
        <v>95.23960799529398</v>
      </c>
      <c r="K724" s="2">
        <f t="shared" si="303"/>
        <v>95.23960799529398</v>
      </c>
      <c r="L724" s="2">
        <f t="shared" si="290"/>
        <v>64.921341510084503</v>
      </c>
      <c r="M724" s="5">
        <f t="shared" si="291"/>
        <v>0.36364727310422296</v>
      </c>
      <c r="N724" s="4">
        <f t="shared" si="292"/>
        <v>0.28640880468729801</v>
      </c>
      <c r="O724" s="4">
        <f t="shared" si="293"/>
        <v>0.25637786012509145</v>
      </c>
      <c r="P724" s="4">
        <f t="shared" si="304"/>
        <v>0</v>
      </c>
      <c r="Q724" s="4">
        <f t="shared" si="305"/>
        <v>0</v>
      </c>
      <c r="R724" s="5">
        <f t="shared" si="306"/>
        <v>0</v>
      </c>
      <c r="S724" s="5">
        <f t="shared" si="307"/>
        <v>-10.153555984946166</v>
      </c>
      <c r="T724" s="5">
        <f t="shared" si="308"/>
        <v>14.505628738995908</v>
      </c>
      <c r="U724" s="6">
        <f t="shared" si="309"/>
        <v>1985.0102248969856</v>
      </c>
      <c r="V724" s="5">
        <f t="shared" si="310"/>
        <v>0</v>
      </c>
      <c r="W724" s="5">
        <f t="shared" si="311"/>
        <v>10.226728841183803</v>
      </c>
      <c r="X724" s="5">
        <f t="shared" si="312"/>
        <v>7.1584393686206464</v>
      </c>
      <c r="Y724" s="5">
        <f t="shared" si="313"/>
        <v>0</v>
      </c>
      <c r="Z724" s="5">
        <f t="shared" si="313"/>
        <v>7.3172856237636807E-2</v>
      </c>
      <c r="AA724" s="5">
        <f t="shared" si="294"/>
        <v>-10.509931892383445</v>
      </c>
      <c r="AB724">
        <f t="shared" si="314"/>
        <v>0</v>
      </c>
    </row>
    <row r="725" spans="1:28" x14ac:dyDescent="0.2">
      <c r="A725">
        <f t="shared" si="288"/>
        <v>6.9299999999998967</v>
      </c>
      <c r="B725" s="5">
        <f t="shared" si="297"/>
        <v>0</v>
      </c>
      <c r="C725" s="5">
        <f t="shared" si="298"/>
        <v>498.91227525506702</v>
      </c>
      <c r="D725" s="5">
        <f t="shared" si="299"/>
        <v>-98.066286287623171</v>
      </c>
      <c r="E725" s="2">
        <f t="shared" si="295"/>
        <v>498.91227525506702</v>
      </c>
      <c r="F725" s="2">
        <f t="shared" si="296"/>
        <v>0</v>
      </c>
      <c r="G725" s="3">
        <f t="shared" si="300"/>
        <v>0</v>
      </c>
      <c r="H725" s="3">
        <f t="shared" si="301"/>
        <v>54.615673879886131</v>
      </c>
      <c r="I725" s="3">
        <f t="shared" si="302"/>
        <v>-78.129396976158958</v>
      </c>
      <c r="J725" s="2">
        <f t="shared" si="289"/>
        <v>95.326148066584082</v>
      </c>
      <c r="K725" s="2">
        <f t="shared" si="303"/>
        <v>95.326148066584082</v>
      </c>
      <c r="L725" s="2">
        <f t="shared" si="290"/>
        <v>64.980332697057989</v>
      </c>
      <c r="M725" s="5">
        <f t="shared" si="291"/>
        <v>0.3636251124058702</v>
      </c>
      <c r="N725" s="4">
        <f t="shared" si="292"/>
        <v>0.28604789429981675</v>
      </c>
      <c r="O725" s="4">
        <f t="shared" si="293"/>
        <v>0.25622722349796967</v>
      </c>
      <c r="P725" s="4">
        <f t="shared" si="304"/>
        <v>0</v>
      </c>
      <c r="Q725" s="4">
        <f t="shared" si="305"/>
        <v>0</v>
      </c>
      <c r="R725" s="5">
        <f t="shared" si="306"/>
        <v>0</v>
      </c>
      <c r="S725" s="5">
        <f t="shared" si="307"/>
        <v>-10.162298909043733</v>
      </c>
      <c r="T725" s="5">
        <f t="shared" si="308"/>
        <v>14.537480346781363</v>
      </c>
      <c r="U725" s="6">
        <f t="shared" si="309"/>
        <v>1984.3486650881136</v>
      </c>
      <c r="V725" s="5">
        <f t="shared" si="310"/>
        <v>0</v>
      </c>
      <c r="W725" s="5">
        <f t="shared" si="311"/>
        <v>10.243787073084331</v>
      </c>
      <c r="X725" s="5">
        <f t="shared" si="312"/>
        <v>7.1608300554180477</v>
      </c>
      <c r="Y725" s="5">
        <f t="shared" si="313"/>
        <v>0</v>
      </c>
      <c r="Z725" s="5">
        <f t="shared" si="313"/>
        <v>8.1488164040598221E-2</v>
      </c>
      <c r="AA725" s="5">
        <f t="shared" si="294"/>
        <v>-10.475689597800589</v>
      </c>
      <c r="AB725">
        <f t="shared" si="314"/>
        <v>0</v>
      </c>
    </row>
    <row r="726" spans="1:28" x14ac:dyDescent="0.2">
      <c r="A726">
        <f t="shared" si="288"/>
        <v>6.9399999999998965</v>
      </c>
      <c r="B726" s="5">
        <f t="shared" si="297"/>
        <v>0</v>
      </c>
      <c r="C726" s="5">
        <f t="shared" si="298"/>
        <v>499.45843606827407</v>
      </c>
      <c r="D726" s="5">
        <f t="shared" si="299"/>
        <v>-98.848104041864659</v>
      </c>
      <c r="E726" s="2">
        <f t="shared" si="295"/>
        <v>499.45843606827407</v>
      </c>
      <c r="F726" s="2">
        <f t="shared" si="296"/>
        <v>0</v>
      </c>
      <c r="G726" s="3">
        <f t="shared" si="300"/>
        <v>0</v>
      </c>
      <c r="H726" s="3">
        <f t="shared" si="301"/>
        <v>54.61648876152654</v>
      </c>
      <c r="I726" s="3">
        <f t="shared" si="302"/>
        <v>-78.234153872136957</v>
      </c>
      <c r="J726" s="2">
        <f t="shared" si="289"/>
        <v>95.412492246702982</v>
      </c>
      <c r="K726" s="2">
        <f t="shared" si="303"/>
        <v>95.412492246702982</v>
      </c>
      <c r="L726" s="2">
        <f t="shared" si="290"/>
        <v>65.039190352217432</v>
      </c>
      <c r="M726" s="5">
        <f t="shared" si="291"/>
        <v>0.36360295422289685</v>
      </c>
      <c r="N726" s="4">
        <f t="shared" si="292"/>
        <v>0.28568823659655884</v>
      </c>
      <c r="O726" s="4">
        <f t="shared" si="293"/>
        <v>0.25607690775333886</v>
      </c>
      <c r="P726" s="4">
        <f t="shared" si="304"/>
        <v>0</v>
      </c>
      <c r="Q726" s="4">
        <f t="shared" si="305"/>
        <v>0</v>
      </c>
      <c r="R726" s="5">
        <f t="shared" si="306"/>
        <v>0</v>
      </c>
      <c r="S726" s="5">
        <f t="shared" si="307"/>
        <v>-10.171035612827527</v>
      </c>
      <c r="T726" s="5">
        <f t="shared" si="308"/>
        <v>14.569269889306097</v>
      </c>
      <c r="U726" s="6">
        <f t="shared" si="309"/>
        <v>1983.6873257624286</v>
      </c>
      <c r="V726" s="5">
        <f t="shared" si="310"/>
        <v>0</v>
      </c>
      <c r="W726" s="5">
        <f t="shared" si="311"/>
        <v>10.260790068251859</v>
      </c>
      <c r="X726" s="5">
        <f t="shared" si="312"/>
        <v>7.1632183350889393</v>
      </c>
      <c r="Y726" s="5">
        <f t="shared" si="313"/>
        <v>0</v>
      </c>
      <c r="Z726" s="5">
        <f t="shared" si="313"/>
        <v>8.9754455424332136E-2</v>
      </c>
      <c r="AA726" s="5">
        <f t="shared" si="294"/>
        <v>-10.441511775604962</v>
      </c>
      <c r="AB726">
        <f t="shared" si="314"/>
        <v>0</v>
      </c>
    </row>
    <row r="727" spans="1:28" x14ac:dyDescent="0.2">
      <c r="A727">
        <f t="shared" si="288"/>
        <v>6.9499999999998963</v>
      </c>
      <c r="B727" s="5">
        <f t="shared" si="297"/>
        <v>0</v>
      </c>
      <c r="C727" s="5">
        <f t="shared" si="298"/>
        <v>500.00460544361209</v>
      </c>
      <c r="D727" s="5">
        <f t="shared" si="299"/>
        <v>-99.630967656174803</v>
      </c>
      <c r="E727" s="2">
        <f t="shared" si="295"/>
        <v>500.00460544361209</v>
      </c>
      <c r="F727" s="2">
        <f t="shared" si="296"/>
        <v>0</v>
      </c>
      <c r="G727" s="3">
        <f t="shared" si="300"/>
        <v>0</v>
      </c>
      <c r="H727" s="3">
        <f t="shared" si="301"/>
        <v>54.617386306080782</v>
      </c>
      <c r="I727" s="3">
        <f t="shared" si="302"/>
        <v>-78.338568989893005</v>
      </c>
      <c r="J727" s="2">
        <f t="shared" si="289"/>
        <v>95.498640190800032</v>
      </c>
      <c r="K727" s="2">
        <f t="shared" si="303"/>
        <v>95.498640190800032</v>
      </c>
      <c r="L727" s="2">
        <f t="shared" si="290"/>
        <v>65.097914240490809</v>
      </c>
      <c r="M727" s="5">
        <f t="shared" si="291"/>
        <v>0.36358079867617588</v>
      </c>
      <c r="N727" s="4">
        <f t="shared" si="292"/>
        <v>0.28532982754616931</v>
      </c>
      <c r="O727" s="4">
        <f t="shared" si="293"/>
        <v>0.25592691290525565</v>
      </c>
      <c r="P727" s="4">
        <f t="shared" si="304"/>
        <v>0</v>
      </c>
      <c r="Q727" s="4">
        <f t="shared" si="305"/>
        <v>0</v>
      </c>
      <c r="R727" s="5">
        <f t="shared" si="306"/>
        <v>0</v>
      </c>
      <c r="S727" s="5">
        <f t="shared" si="307"/>
        <v>-10.179766013802784</v>
      </c>
      <c r="T727" s="5">
        <f t="shared" si="308"/>
        <v>14.600997156915801</v>
      </c>
      <c r="U727" s="6">
        <f t="shared" si="309"/>
        <v>1983.0262068464485</v>
      </c>
      <c r="V727" s="5">
        <f t="shared" si="310"/>
        <v>0</v>
      </c>
      <c r="W727" s="5">
        <f t="shared" si="311"/>
        <v>10.277737826952892</v>
      </c>
      <c r="X727" s="5">
        <f t="shared" si="312"/>
        <v>7.1656041779334521</v>
      </c>
      <c r="Y727" s="5">
        <f t="shared" si="313"/>
        <v>0</v>
      </c>
      <c r="Z727" s="5">
        <f t="shared" si="313"/>
        <v>9.7971813150108389E-2</v>
      </c>
      <c r="AA727" s="5">
        <f t="shared" si="294"/>
        <v>-10.407398665150748</v>
      </c>
      <c r="AB727">
        <f t="shared" si="314"/>
        <v>0</v>
      </c>
    </row>
    <row r="728" spans="1:28" x14ac:dyDescent="0.2">
      <c r="A728">
        <f t="shared" si="288"/>
        <v>6.959999999999896</v>
      </c>
      <c r="B728" s="5">
        <f t="shared" si="297"/>
        <v>0</v>
      </c>
      <c r="C728" s="5">
        <f t="shared" si="298"/>
        <v>500.55078420526354</v>
      </c>
      <c r="D728" s="5">
        <f t="shared" si="299"/>
        <v>-100.41487371600699</v>
      </c>
      <c r="E728" s="2">
        <f t="shared" si="295"/>
        <v>500.55078420526354</v>
      </c>
      <c r="F728" s="2">
        <f t="shared" si="296"/>
        <v>0</v>
      </c>
      <c r="G728" s="3">
        <f t="shared" si="300"/>
        <v>0</v>
      </c>
      <c r="H728" s="3">
        <f t="shared" si="301"/>
        <v>54.618366024212285</v>
      </c>
      <c r="I728" s="3">
        <f t="shared" si="302"/>
        <v>-78.442642976544519</v>
      </c>
      <c r="J728" s="2">
        <f t="shared" si="289"/>
        <v>95.584591563182684</v>
      </c>
      <c r="K728" s="2">
        <f t="shared" si="303"/>
        <v>95.584591563182684</v>
      </c>
      <c r="L728" s="2">
        <f t="shared" si="290"/>
        <v>65.156504133048855</v>
      </c>
      <c r="M728" s="5">
        <f t="shared" si="291"/>
        <v>0.36355864588569964</v>
      </c>
      <c r="N728" s="4">
        <f t="shared" si="292"/>
        <v>0.28497266311074149</v>
      </c>
      <c r="O728" s="4">
        <f t="shared" si="293"/>
        <v>0.25577723895604521</v>
      </c>
      <c r="P728" s="4">
        <f t="shared" si="304"/>
        <v>0</v>
      </c>
      <c r="Q728" s="4">
        <f t="shared" si="305"/>
        <v>0</v>
      </c>
      <c r="R728" s="5">
        <f t="shared" si="306"/>
        <v>0</v>
      </c>
      <c r="S728" s="5">
        <f t="shared" si="307"/>
        <v>-10.188490030091788</v>
      </c>
      <c r="T728" s="5">
        <f t="shared" si="308"/>
        <v>14.632661942802962</v>
      </c>
      <c r="U728" s="6">
        <f t="shared" si="309"/>
        <v>1982.3653082667161</v>
      </c>
      <c r="V728" s="5">
        <f t="shared" si="310"/>
        <v>0</v>
      </c>
      <c r="W728" s="5">
        <f t="shared" si="311"/>
        <v>10.294630351010884</v>
      </c>
      <c r="X728" s="5">
        <f t="shared" si="312"/>
        <v>7.167987554468378</v>
      </c>
      <c r="Y728" s="5">
        <f t="shared" si="313"/>
        <v>0</v>
      </c>
      <c r="Z728" s="5">
        <f t="shared" si="313"/>
        <v>0.10614032091909564</v>
      </c>
      <c r="AA728" s="5">
        <f t="shared" si="294"/>
        <v>-10.373350502728659</v>
      </c>
      <c r="AB728">
        <f t="shared" si="314"/>
        <v>0</v>
      </c>
    </row>
    <row r="729" spans="1:28" x14ac:dyDescent="0.2">
      <c r="A729">
        <f t="shared" ref="A729:A745" si="315">A728+dt</f>
        <v>6.9699999999998958</v>
      </c>
      <c r="B729" s="5">
        <f t="shared" si="297"/>
        <v>0</v>
      </c>
      <c r="C729" s="5">
        <f t="shared" si="298"/>
        <v>501.09697317252176</v>
      </c>
      <c r="D729" s="5">
        <f t="shared" si="299"/>
        <v>-101.19981881329758</v>
      </c>
      <c r="E729" s="2">
        <f t="shared" si="295"/>
        <v>501.09697317252176</v>
      </c>
      <c r="F729" s="2">
        <f t="shared" si="296"/>
        <v>0</v>
      </c>
      <c r="G729" s="3">
        <f t="shared" si="300"/>
        <v>0</v>
      </c>
      <c r="H729" s="3">
        <f t="shared" si="301"/>
        <v>54.619427427421478</v>
      </c>
      <c r="I729" s="3">
        <f t="shared" si="302"/>
        <v>-78.546376481571812</v>
      </c>
      <c r="J729" s="2">
        <f t="shared" si="289"/>
        <v>95.670346037234438</v>
      </c>
      <c r="K729" s="2">
        <f t="shared" si="303"/>
        <v>95.670346037234438</v>
      </c>
      <c r="L729" s="2">
        <f t="shared" si="290"/>
        <v>65.214959807249102</v>
      </c>
      <c r="M729" s="5">
        <f t="shared" si="291"/>
        <v>0.36353649597058313</v>
      </c>
      <c r="N729" s="4">
        <f t="shared" si="292"/>
        <v>0.28461673924623576</v>
      </c>
      <c r="O729" s="4">
        <f t="shared" si="293"/>
        <v>0.2556278858964528</v>
      </c>
      <c r="P729" s="4">
        <f t="shared" si="304"/>
        <v>0</v>
      </c>
      <c r="Q729" s="4">
        <f t="shared" si="305"/>
        <v>0</v>
      </c>
      <c r="R729" s="5">
        <f t="shared" si="306"/>
        <v>0</v>
      </c>
      <c r="S729" s="5">
        <f t="shared" si="307"/>
        <v>-10.197207580428747</v>
      </c>
      <c r="T729" s="5">
        <f t="shared" si="308"/>
        <v>14.664264042998346</v>
      </c>
      <c r="U729" s="6">
        <f t="shared" si="309"/>
        <v>1981.7046299497972</v>
      </c>
      <c r="V729" s="5">
        <f t="shared" si="310"/>
        <v>0</v>
      </c>
      <c r="W729" s="5">
        <f t="shared" si="311"/>
        <v>10.311467643794332</v>
      </c>
      <c r="X729" s="5">
        <f t="shared" si="312"/>
        <v>7.1703684354244679</v>
      </c>
      <c r="Y729" s="5">
        <f t="shared" si="313"/>
        <v>0</v>
      </c>
      <c r="Z729" s="5">
        <f t="shared" si="313"/>
        <v>0.11426006336558459</v>
      </c>
      <c r="AA729" s="5">
        <f t="shared" si="294"/>
        <v>-10.339367521577188</v>
      </c>
      <c r="AB729">
        <f t="shared" si="314"/>
        <v>0</v>
      </c>
    </row>
    <row r="730" spans="1:28" x14ac:dyDescent="0.2">
      <c r="A730">
        <f t="shared" si="315"/>
        <v>6.9799999999998956</v>
      </c>
      <c r="B730" s="5">
        <f t="shared" si="297"/>
        <v>0</v>
      </c>
      <c r="C730" s="5">
        <f t="shared" si="298"/>
        <v>501.64317315979918</v>
      </c>
      <c r="D730" s="5">
        <f t="shared" si="299"/>
        <v>-101.98579954648937</v>
      </c>
      <c r="E730" s="2">
        <f t="shared" si="295"/>
        <v>501.64317315979918</v>
      </c>
      <c r="F730" s="2">
        <f t="shared" si="296"/>
        <v>0</v>
      </c>
      <c r="G730" s="3">
        <f t="shared" si="300"/>
        <v>0</v>
      </c>
      <c r="H730" s="3">
        <f t="shared" si="301"/>
        <v>54.620570028055134</v>
      </c>
      <c r="I730" s="3">
        <f t="shared" si="302"/>
        <v>-78.649770156787582</v>
      </c>
      <c r="J730" s="2">
        <f t="shared" si="289"/>
        <v>95.755903295333127</v>
      </c>
      <c r="K730" s="2">
        <f t="shared" si="303"/>
        <v>95.755903295333127</v>
      </c>
      <c r="L730" s="2">
        <f t="shared" si="290"/>
        <v>65.27328104658018</v>
      </c>
      <c r="M730" s="5">
        <f t="shared" si="291"/>
        <v>0.36351434904906671</v>
      </c>
      <c r="N730" s="4">
        <f t="shared" si="292"/>
        <v>0.28426205190289217</v>
      </c>
      <c r="O730" s="4">
        <f t="shared" si="293"/>
        <v>0.25547885370579443</v>
      </c>
      <c r="P730" s="4">
        <f t="shared" si="304"/>
        <v>0</v>
      </c>
      <c r="Q730" s="4">
        <f t="shared" si="305"/>
        <v>0</v>
      </c>
      <c r="R730" s="5">
        <f t="shared" si="306"/>
        <v>0</v>
      </c>
      <c r="S730" s="5">
        <f t="shared" si="307"/>
        <v>-10.205918584154743</v>
      </c>
      <c r="T730" s="5">
        <f t="shared" si="308"/>
        <v>14.695803256362296</v>
      </c>
      <c r="U730" s="6">
        <f t="shared" si="309"/>
        <v>1981.0441718222842</v>
      </c>
      <c r="V730" s="5">
        <f t="shared" si="310"/>
        <v>0</v>
      </c>
      <c r="W730" s="5">
        <f t="shared" si="311"/>
        <v>10.328249710204831</v>
      </c>
      <c r="X730" s="5">
        <f t="shared" si="312"/>
        <v>7.1727467917437711</v>
      </c>
      <c r="Y730" s="5">
        <f t="shared" si="313"/>
        <v>0</v>
      </c>
      <c r="Z730" s="5">
        <f t="shared" si="313"/>
        <v>0.12233112605008856</v>
      </c>
      <c r="AA730" s="5">
        <f t="shared" si="294"/>
        <v>-10.305449951893934</v>
      </c>
      <c r="AB730">
        <f t="shared" si="314"/>
        <v>0</v>
      </c>
    </row>
    <row r="731" spans="1:28" x14ac:dyDescent="0.2">
      <c r="A731">
        <f t="shared" si="315"/>
        <v>6.9899999999998954</v>
      </c>
      <c r="B731" s="5">
        <f t="shared" si="297"/>
        <v>0</v>
      </c>
      <c r="C731" s="5">
        <f t="shared" si="298"/>
        <v>502.18938497663601</v>
      </c>
      <c r="D731" s="5">
        <f t="shared" si="299"/>
        <v>-102.77281252055485</v>
      </c>
      <c r="E731" s="2">
        <f t="shared" si="295"/>
        <v>502.18938497663601</v>
      </c>
      <c r="F731" s="2">
        <f t="shared" si="296"/>
        <v>0</v>
      </c>
      <c r="G731" s="3">
        <f t="shared" si="300"/>
        <v>0</v>
      </c>
      <c r="H731" s="3">
        <f t="shared" si="301"/>
        <v>54.621793339315637</v>
      </c>
      <c r="I731" s="3">
        <f t="shared" si="302"/>
        <v>-78.752824656306515</v>
      </c>
      <c r="J731" s="2">
        <f t="shared" si="289"/>
        <v>95.841263028769944</v>
      </c>
      <c r="K731" s="2">
        <f t="shared" si="303"/>
        <v>95.841263028769944</v>
      </c>
      <c r="L731" s="2">
        <f t="shared" si="290"/>
        <v>65.331467640606633</v>
      </c>
      <c r="M731" s="5">
        <f t="shared" si="291"/>
        <v>0.36349220523851911</v>
      </c>
      <c r="N731" s="4">
        <f t="shared" si="292"/>
        <v>0.28390859702563365</v>
      </c>
      <c r="O731" s="4">
        <f t="shared" si="293"/>
        <v>0.25533014235210522</v>
      </c>
      <c r="P731" s="4">
        <f t="shared" si="304"/>
        <v>0</v>
      </c>
      <c r="Q731" s="4">
        <f t="shared" si="305"/>
        <v>0</v>
      </c>
      <c r="R731" s="5">
        <f t="shared" si="306"/>
        <v>0</v>
      </c>
      <c r="S731" s="5">
        <f t="shared" si="307"/>
        <v>-10.214622961212754</v>
      </c>
      <c r="T731" s="5">
        <f t="shared" si="308"/>
        <v>14.727279384575938</v>
      </c>
      <c r="U731" s="6">
        <f t="shared" si="309"/>
        <v>1980.3839338107919</v>
      </c>
      <c r="V731" s="5">
        <f t="shared" si="310"/>
        <v>0</v>
      </c>
      <c r="W731" s="5">
        <f t="shared" si="311"/>
        <v>10.344976556665157</v>
      </c>
      <c r="X731" s="5">
        <f t="shared" si="312"/>
        <v>7.175122594577048</v>
      </c>
      <c r="Y731" s="5">
        <f t="shared" si="313"/>
        <v>0</v>
      </c>
      <c r="Z731" s="5">
        <f t="shared" si="313"/>
        <v>0.13035359545240333</v>
      </c>
      <c r="AA731" s="5">
        <f t="shared" si="294"/>
        <v>-10.271598020847012</v>
      </c>
      <c r="AB731">
        <f t="shared" si="314"/>
        <v>0</v>
      </c>
    </row>
    <row r="732" spans="1:28" x14ac:dyDescent="0.2">
      <c r="A732">
        <f t="shared" si="315"/>
        <v>6.9999999999998952</v>
      </c>
      <c r="B732" s="5">
        <f t="shared" si="297"/>
        <v>0</v>
      </c>
      <c r="C732" s="5">
        <f t="shared" si="298"/>
        <v>502.73560942770894</v>
      </c>
      <c r="D732" s="5">
        <f t="shared" si="299"/>
        <v>-103.56085434701896</v>
      </c>
      <c r="E732" s="2">
        <f t="shared" si="295"/>
        <v>502.73560942770894</v>
      </c>
      <c r="F732" s="2">
        <f t="shared" si="296"/>
        <v>0</v>
      </c>
      <c r="G732" s="3">
        <f t="shared" si="300"/>
        <v>0</v>
      </c>
      <c r="H732" s="3">
        <f t="shared" si="301"/>
        <v>54.623096875270164</v>
      </c>
      <c r="I732" s="3">
        <f t="shared" si="302"/>
        <v>-78.855540636514988</v>
      </c>
      <c r="J732" s="2">
        <f t="shared" si="289"/>
        <v>95.926424937668841</v>
      </c>
      <c r="K732" s="2">
        <f t="shared" si="303"/>
        <v>95.926424937668841</v>
      </c>
      <c r="L732" s="2">
        <f t="shared" si="290"/>
        <v>65.389519384913996</v>
      </c>
      <c r="M732" s="5">
        <f t="shared" si="291"/>
        <v>0.36347006465544046</v>
      </c>
      <c r="N732" s="4">
        <f t="shared" si="292"/>
        <v>0.2835563705544627</v>
      </c>
      <c r="O732" s="4">
        <f t="shared" si="293"/>
        <v>0.25518175179228703</v>
      </c>
      <c r="P732" s="4">
        <f t="shared" si="304"/>
        <v>0</v>
      </c>
      <c r="Q732" s="4">
        <f t="shared" si="305"/>
        <v>0</v>
      </c>
      <c r="R732" s="5">
        <f t="shared" si="306"/>
        <v>0</v>
      </c>
      <c r="S732" s="5">
        <f t="shared" si="307"/>
        <v>-10.223320632142768</v>
      </c>
      <c r="T732" s="5">
        <f t="shared" si="308"/>
        <v>14.75869223213223</v>
      </c>
      <c r="U732" s="6">
        <f t="shared" si="309"/>
        <v>1979.7239158419613</v>
      </c>
      <c r="V732" s="5">
        <f t="shared" si="310"/>
        <v>0</v>
      </c>
      <c r="W732" s="5">
        <f t="shared" si="311"/>
        <v>10.361648191107363</v>
      </c>
      <c r="X732" s="5">
        <f t="shared" si="312"/>
        <v>7.1774958152812305</v>
      </c>
      <c r="Y732" s="5">
        <f t="shared" si="313"/>
        <v>0</v>
      </c>
      <c r="Z732" s="5">
        <f t="shared" si="313"/>
        <v>0.13832755896459581</v>
      </c>
      <c r="AA732" s="5">
        <f t="shared" si="294"/>
        <v>-10.23781195258654</v>
      </c>
      <c r="AB732">
        <f t="shared" si="314"/>
        <v>0</v>
      </c>
    </row>
    <row r="733" spans="1:28" x14ac:dyDescent="0.2">
      <c r="A733">
        <f t="shared" si="315"/>
        <v>7.009999999999895</v>
      </c>
      <c r="B733" s="5">
        <f t="shared" si="297"/>
        <v>0</v>
      </c>
      <c r="C733" s="5">
        <f t="shared" si="298"/>
        <v>503.2818473128396</v>
      </c>
      <c r="D733" s="5">
        <f t="shared" si="299"/>
        <v>-104.34992164398174</v>
      </c>
      <c r="E733" s="2">
        <f t="shared" si="295"/>
        <v>503.2818473128396</v>
      </c>
      <c r="F733" s="2">
        <f t="shared" si="296"/>
        <v>0</v>
      </c>
      <c r="G733" s="3">
        <f t="shared" si="300"/>
        <v>0</v>
      </c>
      <c r="H733" s="3">
        <f t="shared" si="301"/>
        <v>54.62448015085981</v>
      </c>
      <c r="I733" s="3">
        <f t="shared" si="302"/>
        <v>-78.957918756040854</v>
      </c>
      <c r="J733" s="2">
        <f t="shared" si="289"/>
        <v>96.011388730906432</v>
      </c>
      <c r="K733" s="2">
        <f t="shared" si="303"/>
        <v>96.011388730906432</v>
      </c>
      <c r="L733" s="2">
        <f t="shared" si="290"/>
        <v>65.447436081054136</v>
      </c>
      <c r="M733" s="5">
        <f t="shared" si="291"/>
        <v>0.36344792741546533</v>
      </c>
      <c r="N733" s="4">
        <f t="shared" si="292"/>
        <v>0.283205368424851</v>
      </c>
      <c r="O733" s="4">
        <f t="shared" si="293"/>
        <v>0.2550336819722544</v>
      </c>
      <c r="P733" s="4">
        <f t="shared" si="304"/>
        <v>0</v>
      </c>
      <c r="Q733" s="4">
        <f t="shared" si="305"/>
        <v>0</v>
      </c>
      <c r="R733" s="5">
        <f t="shared" si="306"/>
        <v>0</v>
      </c>
      <c r="S733" s="5">
        <f t="shared" si="307"/>
        <v>-10.232011518076931</v>
      </c>
      <c r="T733" s="5">
        <f t="shared" si="308"/>
        <v>14.790041606326865</v>
      </c>
      <c r="U733" s="6">
        <f t="shared" si="309"/>
        <v>1979.0641178424564</v>
      </c>
      <c r="V733" s="5">
        <f t="shared" si="310"/>
        <v>0</v>
      </c>
      <c r="W733" s="5">
        <f t="shared" si="311"/>
        <v>10.378264622960875</v>
      </c>
      <c r="X733" s="5">
        <f t="shared" si="312"/>
        <v>7.1798664254169502</v>
      </c>
      <c r="Y733" s="5">
        <f t="shared" si="313"/>
        <v>0</v>
      </c>
      <c r="Z733" s="5">
        <f t="shared" si="313"/>
        <v>0.14625310488394483</v>
      </c>
      <c r="AA733" s="5">
        <f t="shared" si="294"/>
        <v>-10.204091968256186</v>
      </c>
      <c r="AB733">
        <f t="shared" si="314"/>
        <v>0</v>
      </c>
    </row>
    <row r="734" spans="1:28" x14ac:dyDescent="0.2">
      <c r="A734">
        <f t="shared" si="315"/>
        <v>7.0199999999998948</v>
      </c>
      <c r="B734" s="5">
        <f t="shared" si="297"/>
        <v>0</v>
      </c>
      <c r="C734" s="5">
        <f t="shared" si="298"/>
        <v>503.82809942700345</v>
      </c>
      <c r="D734" s="5">
        <f t="shared" si="299"/>
        <v>-105.14001103614056</v>
      </c>
      <c r="E734" s="2">
        <f t="shared" si="295"/>
        <v>503.82809942700345</v>
      </c>
      <c r="F734" s="2">
        <f t="shared" si="296"/>
        <v>0</v>
      </c>
      <c r="G734" s="3">
        <f t="shared" si="300"/>
        <v>0</v>
      </c>
      <c r="H734" s="3">
        <f t="shared" si="301"/>
        <v>54.625942681908647</v>
      </c>
      <c r="I734" s="3">
        <f t="shared" si="302"/>
        <v>-79.05995967572342</v>
      </c>
      <c r="J734" s="2">
        <f t="shared" si="289"/>
        <v>96.096154126032445</v>
      </c>
      <c r="K734" s="2">
        <f t="shared" si="303"/>
        <v>96.096154126032445</v>
      </c>
      <c r="L734" s="2">
        <f t="shared" si="290"/>
        <v>65.505217536491102</v>
      </c>
      <c r="M734" s="5">
        <f t="shared" si="291"/>
        <v>0.36342579363336569</v>
      </c>
      <c r="N734" s="4">
        <f t="shared" si="292"/>
        <v>0.28285558656812038</v>
      </c>
      <c r="O734" s="4">
        <f t="shared" si="293"/>
        <v>0.25488593282707883</v>
      </c>
      <c r="P734" s="4">
        <f t="shared" si="304"/>
        <v>0</v>
      </c>
      <c r="Q734" s="4">
        <f t="shared" si="305"/>
        <v>0</v>
      </c>
      <c r="R734" s="5">
        <f t="shared" si="306"/>
        <v>0</v>
      </c>
      <c r="S734" s="5">
        <f t="shared" si="307"/>
        <v>-10.240695540734819</v>
      </c>
      <c r="T734" s="5">
        <f t="shared" si="308"/>
        <v>14.821327317249086</v>
      </c>
      <c r="U734" s="6">
        <f t="shared" si="309"/>
        <v>1978.4045397389666</v>
      </c>
      <c r="V734" s="5">
        <f t="shared" si="310"/>
        <v>0</v>
      </c>
      <c r="W734" s="5">
        <f t="shared" si="311"/>
        <v>10.394825863140577</v>
      </c>
      <c r="X734" s="5">
        <f t="shared" si="312"/>
        <v>7.182234396746078</v>
      </c>
      <c r="Y734" s="5">
        <f t="shared" si="313"/>
        <v>0</v>
      </c>
      <c r="Z734" s="5">
        <f t="shared" si="313"/>
        <v>0.15413032240575752</v>
      </c>
      <c r="AA734" s="5">
        <f t="shared" si="294"/>
        <v>-10.170438286004835</v>
      </c>
      <c r="AB734">
        <f t="shared" si="314"/>
        <v>0</v>
      </c>
    </row>
    <row r="735" spans="1:28" x14ac:dyDescent="0.2">
      <c r="A735">
        <f t="shared" si="315"/>
        <v>7.0299999999998946</v>
      </c>
      <c r="B735" s="5">
        <f t="shared" si="297"/>
        <v>0</v>
      </c>
      <c r="C735" s="5">
        <f t="shared" si="298"/>
        <v>504.37436656033861</v>
      </c>
      <c r="D735" s="5">
        <f t="shared" si="299"/>
        <v>-105.93111915481209</v>
      </c>
      <c r="E735" s="2">
        <f t="shared" si="295"/>
        <v>504.37436656033861</v>
      </c>
      <c r="F735" s="2">
        <f t="shared" si="296"/>
        <v>0</v>
      </c>
      <c r="G735" s="3">
        <f t="shared" si="300"/>
        <v>0</v>
      </c>
      <c r="H735" s="3">
        <f t="shared" si="301"/>
        <v>54.627483985132706</v>
      </c>
      <c r="I735" s="3">
        <f t="shared" si="302"/>
        <v>-79.161664058583469</v>
      </c>
      <c r="J735" s="2">
        <f t="shared" si="289"/>
        <v>96.180720849190749</v>
      </c>
      <c r="K735" s="2">
        <f t="shared" si="303"/>
        <v>96.180720849190749</v>
      </c>
      <c r="L735" s="2">
        <f t="shared" si="290"/>
        <v>65.5628635645472</v>
      </c>
      <c r="M735" s="5">
        <f t="shared" si="291"/>
        <v>0.36340366342305391</v>
      </c>
      <c r="N735" s="4">
        <f t="shared" si="292"/>
        <v>0.28250702091181773</v>
      </c>
      <c r="O735" s="4">
        <f t="shared" si="293"/>
        <v>0.25473850428113176</v>
      </c>
      <c r="P735" s="4">
        <f t="shared" si="304"/>
        <v>0</v>
      </c>
      <c r="Q735" s="4">
        <f t="shared" si="305"/>
        <v>0</v>
      </c>
      <c r="R735" s="5">
        <f t="shared" si="306"/>
        <v>0</v>
      </c>
      <c r="S735" s="5">
        <f t="shared" si="307"/>
        <v>-10.249372622418745</v>
      </c>
      <c r="T735" s="5">
        <f t="shared" si="308"/>
        <v>14.852549177772357</v>
      </c>
      <c r="U735" s="6">
        <f t="shared" si="309"/>
        <v>1977.7451814582059</v>
      </c>
      <c r="V735" s="5">
        <f t="shared" si="310"/>
        <v>0</v>
      </c>
      <c r="W735" s="5">
        <f t="shared" si="311"/>
        <v>10.41133192403492</v>
      </c>
      <c r="X735" s="5">
        <f t="shared" si="312"/>
        <v>7.1845997012293701</v>
      </c>
      <c r="Y735" s="5">
        <f t="shared" si="313"/>
        <v>0</v>
      </c>
      <c r="Z735" s="5">
        <f t="shared" si="313"/>
        <v>0.16195930161617511</v>
      </c>
      <c r="AA735" s="5">
        <f t="shared" si="294"/>
        <v>-10.136851120998273</v>
      </c>
      <c r="AB735">
        <f t="shared" si="314"/>
        <v>0</v>
      </c>
    </row>
    <row r="736" spans="1:28" x14ac:dyDescent="0.2">
      <c r="A736">
        <f t="shared" si="315"/>
        <v>7.0399999999998943</v>
      </c>
      <c r="B736" s="5">
        <f t="shared" si="297"/>
        <v>0</v>
      </c>
      <c r="C736" s="5">
        <f t="shared" si="298"/>
        <v>504.920649498155</v>
      </c>
      <c r="D736" s="5">
        <f t="shared" si="299"/>
        <v>-106.72324263795397</v>
      </c>
      <c r="E736" s="2">
        <f t="shared" si="295"/>
        <v>504.920649498155</v>
      </c>
      <c r="F736" s="2">
        <f t="shared" si="296"/>
        <v>0</v>
      </c>
      <c r="G736" s="3">
        <f t="shared" si="300"/>
        <v>0</v>
      </c>
      <c r="H736" s="3">
        <f t="shared" si="301"/>
        <v>54.629103578148865</v>
      </c>
      <c r="I736" s="3">
        <f t="shared" si="302"/>
        <v>-79.263032569793452</v>
      </c>
      <c r="J736" s="2">
        <f t="shared" ref="J736:J799" si="316">SQRT(G736^2+H736^2+I736^2)</f>
        <v>96.265088635040769</v>
      </c>
      <c r="K736" s="2">
        <f t="shared" si="303"/>
        <v>96.265088635040769</v>
      </c>
      <c r="L736" s="2">
        <f t="shared" ref="L736:L799" si="317">J736/1.467</f>
        <v>65.620373984349527</v>
      </c>
      <c r="M736" s="5">
        <f t="shared" ref="M736:M799" si="318">cd0+cdspin*(spin/1000)*EXP(-A736/(tau*146.7/K736))</f>
        <v>0.3633815368975859</v>
      </c>
      <c r="N736" s="4">
        <f t="shared" ref="N736:N799" si="319">(romega/K736)*EXP(-A736/(tau*146.7/K736))</f>
        <v>0.28215966738008197</v>
      </c>
      <c r="O736" s="4">
        <f t="shared" ref="O736:O799" si="320">cl2_*N736/(cl0+cl1_*N736)</f>
        <v>0.25459139624822619</v>
      </c>
      <c r="P736" s="4">
        <f t="shared" si="304"/>
        <v>0</v>
      </c>
      <c r="Q736" s="4">
        <f t="shared" si="305"/>
        <v>0</v>
      </c>
      <c r="R736" s="5">
        <f t="shared" si="306"/>
        <v>0</v>
      </c>
      <c r="S736" s="5">
        <f t="shared" si="307"/>
        <v>-10.258042686009148</v>
      </c>
      <c r="T736" s="5">
        <f t="shared" si="308"/>
        <v>14.883707003544911</v>
      </c>
      <c r="U736" s="6">
        <f t="shared" si="309"/>
        <v>1977.0860429269112</v>
      </c>
      <c r="V736" s="5">
        <f t="shared" si="310"/>
        <v>0</v>
      </c>
      <c r="W736" s="5">
        <f t="shared" si="311"/>
        <v>10.427782819494084</v>
      </c>
      <c r="X736" s="5">
        <f t="shared" si="312"/>
        <v>7.1869623110241285</v>
      </c>
      <c r="Y736" s="5">
        <f t="shared" si="313"/>
        <v>0</v>
      </c>
      <c r="Z736" s="5">
        <f t="shared" si="313"/>
        <v>0.169740133484936</v>
      </c>
      <c r="AA736" s="5">
        <f t="shared" ref="AA736:AA799" si="321">T736+X736-32.174</f>
        <v>-10.103330685430961</v>
      </c>
      <c r="AB736">
        <f t="shared" si="314"/>
        <v>0</v>
      </c>
    </row>
    <row r="737" spans="1:28" x14ac:dyDescent="0.2">
      <c r="A737">
        <f t="shared" si="315"/>
        <v>7.0499999999998941</v>
      </c>
      <c r="B737" s="5">
        <f t="shared" si="297"/>
        <v>0</v>
      </c>
      <c r="C737" s="5">
        <f t="shared" si="298"/>
        <v>505.46694902094316</v>
      </c>
      <c r="D737" s="5">
        <f t="shared" si="299"/>
        <v>-107.51637813018617</v>
      </c>
      <c r="E737" s="2">
        <f t="shared" ref="E737:E800" si="322">SQRT(B737^2+C737^2)</f>
        <v>505.46694902094316</v>
      </c>
      <c r="F737" s="2">
        <f t="shared" ref="F737:F800" si="323">ATAN2(C737,B737)*180/PI()</f>
        <v>0</v>
      </c>
      <c r="G737" s="3">
        <f t="shared" si="300"/>
        <v>0</v>
      </c>
      <c r="H737" s="3">
        <f t="shared" si="301"/>
        <v>54.630800979483716</v>
      </c>
      <c r="I737" s="3">
        <f t="shared" si="302"/>
        <v>-79.364065876647757</v>
      </c>
      <c r="J737" s="2">
        <f t="shared" si="316"/>
        <v>96.349257226679455</v>
      </c>
      <c r="K737" s="2">
        <f t="shared" si="303"/>
        <v>96.349257226679455</v>
      </c>
      <c r="L737" s="2">
        <f t="shared" si="317"/>
        <v>65.677748620776725</v>
      </c>
      <c r="M737" s="5">
        <f t="shared" si="318"/>
        <v>0.36335941416916417</v>
      </c>
      <c r="N737" s="4">
        <f t="shared" si="319"/>
        <v>0.28181352189400483</v>
      </c>
      <c r="O737" s="4">
        <f t="shared" si="320"/>
        <v>0.25444460863175666</v>
      </c>
      <c r="P737" s="4">
        <f t="shared" si="304"/>
        <v>0</v>
      </c>
      <c r="Q737" s="4">
        <f t="shared" si="305"/>
        <v>0</v>
      </c>
      <c r="R737" s="5">
        <f t="shared" si="306"/>
        <v>0</v>
      </c>
      <c r="S737" s="5">
        <f t="shared" si="307"/>
        <v>-10.266705654960051</v>
      </c>
      <c r="T737" s="5">
        <f t="shared" si="308"/>
        <v>14.914800612980173</v>
      </c>
      <c r="U737" s="6">
        <f t="shared" si="309"/>
        <v>1976.4271240718458</v>
      </c>
      <c r="V737" s="5">
        <f t="shared" si="310"/>
        <v>0</v>
      </c>
      <c r="W737" s="5">
        <f t="shared" si="311"/>
        <v>10.444178564818039</v>
      </c>
      <c r="X737" s="5">
        <f t="shared" si="312"/>
        <v>7.189322198481908</v>
      </c>
      <c r="Y737" s="5">
        <f t="shared" si="313"/>
        <v>0</v>
      </c>
      <c r="Z737" s="5">
        <f t="shared" si="313"/>
        <v>0.17747290985798791</v>
      </c>
      <c r="AA737" s="5">
        <f t="shared" si="321"/>
        <v>-10.069877188537919</v>
      </c>
      <c r="AB737">
        <f t="shared" si="314"/>
        <v>0</v>
      </c>
    </row>
    <row r="738" spans="1:28" x14ac:dyDescent="0.2">
      <c r="A738">
        <f t="shared" si="315"/>
        <v>7.0599999999998939</v>
      </c>
      <c r="B738" s="5">
        <f t="shared" ref="B738:B801" si="324">B737+G737*dt+0.5*Y737*dt*dt</f>
        <v>0</v>
      </c>
      <c r="C738" s="5">
        <f t="shared" ref="C738:C801" si="325">C737+H737*dt+0.5*Z737*dt*dt</f>
        <v>506.01326590438345</v>
      </c>
      <c r="D738" s="5">
        <f t="shared" ref="D738:D801" si="326">D737+I737*dt+0.5*AA737*dt*dt</f>
        <v>-108.31052228281207</v>
      </c>
      <c r="E738" s="2">
        <f t="shared" si="322"/>
        <v>506.01326590438345</v>
      </c>
      <c r="F738" s="2">
        <f t="shared" si="323"/>
        <v>0</v>
      </c>
      <c r="G738" s="3">
        <f t="shared" ref="G738:G801" si="327">G737+Y737*dt</f>
        <v>0</v>
      </c>
      <c r="H738" s="3">
        <f t="shared" ref="H738:H801" si="328">H737+Z737*dt</f>
        <v>54.632575708582294</v>
      </c>
      <c r="I738" s="3">
        <f t="shared" ref="I738:I801" si="329">I737+AA737*dt</f>
        <v>-79.464764648533134</v>
      </c>
      <c r="J738" s="2">
        <f t="shared" si="316"/>
        <v>96.433226375563819</v>
      </c>
      <c r="K738" s="2">
        <f t="shared" ref="K738:K801" si="330">IF(D738&gt;=hwind,SQRT((G738-vxw)^2+(H738-vyw)^2+I738^2),J738)</f>
        <v>96.433226375563819</v>
      </c>
      <c r="L738" s="2">
        <f t="shared" si="317"/>
        <v>65.734987304406147</v>
      </c>
      <c r="M738" s="5">
        <f t="shared" si="318"/>
        <v>0.36333729534914072</v>
      </c>
      <c r="N738" s="4">
        <f t="shared" si="319"/>
        <v>0.28146858037198402</v>
      </c>
      <c r="O738" s="4">
        <f t="shared" si="320"/>
        <v>0.25429814132483813</v>
      </c>
      <c r="P738" s="4">
        <f t="shared" ref="P738:P801" si="331">IF(D738&gt;=hwind,vxw,0)</f>
        <v>0</v>
      </c>
      <c r="Q738" s="4">
        <f t="shared" ref="Q738:Q801" si="332">IF(D738&gt;=hwind,vyw,0)</f>
        <v>0</v>
      </c>
      <c r="R738" s="5">
        <f t="shared" ref="R738:R801" si="333">-const*$M738*$K738*(G738-P738)</f>
        <v>0</v>
      </c>
      <c r="S738" s="5">
        <f t="shared" ref="S738:S801" si="334">-const*$M738*$K738*(H738-Q738)</f>
        <v>-10.275361453294586</v>
      </c>
      <c r="T738" s="5">
        <f t="shared" ref="T738:T801" si="335">-const*$M738*$K738*I738</f>
        <v>14.945829827247083</v>
      </c>
      <c r="U738" s="6">
        <f t="shared" ref="U738:U801" si="336">omega*EXP(-A738/tau)*30/PI()</f>
        <v>1975.7684248197963</v>
      </c>
      <c r="V738" s="5">
        <f t="shared" ref="V738:V801" si="337">const*($O738/omega)*K738*(wy*I738-wz*(H738-Q738))</f>
        <v>0</v>
      </c>
      <c r="W738" s="5">
        <f t="shared" ref="W738:W801" si="338">const*($O738/omega)*K738*(wz*(G738-P738)-wx*I738)</f>
        <v>10.460519176744754</v>
      </c>
      <c r="X738" s="5">
        <f t="shared" ref="X738:X801" si="339">const*($O738/omega)*K738*(wx*(H738-Q738)-wy*(G738-P738))</f>
        <v>7.1916793361462998</v>
      </c>
      <c r="Y738" s="5">
        <f t="shared" si="313"/>
        <v>0</v>
      </c>
      <c r="Z738" s="5">
        <f t="shared" si="313"/>
        <v>0.18515772345016757</v>
      </c>
      <c r="AA738" s="5">
        <f t="shared" si="321"/>
        <v>-10.036490836606617</v>
      </c>
      <c r="AB738">
        <f t="shared" si="314"/>
        <v>0</v>
      </c>
    </row>
    <row r="739" spans="1:28" x14ac:dyDescent="0.2">
      <c r="A739">
        <f t="shared" si="315"/>
        <v>7.0699999999998937</v>
      </c>
      <c r="B739" s="5">
        <f t="shared" si="324"/>
        <v>0</v>
      </c>
      <c r="C739" s="5">
        <f t="shared" si="325"/>
        <v>506.55960091935543</v>
      </c>
      <c r="D739" s="5">
        <f t="shared" si="326"/>
        <v>-109.10567175383923</v>
      </c>
      <c r="E739" s="2">
        <f t="shared" si="322"/>
        <v>506.55960091935543</v>
      </c>
      <c r="F739" s="2">
        <f t="shared" si="323"/>
        <v>0</v>
      </c>
      <c r="G739" s="3">
        <f t="shared" si="327"/>
        <v>0</v>
      </c>
      <c r="H739" s="3">
        <f t="shared" si="328"/>
        <v>54.634427285816798</v>
      </c>
      <c r="I739" s="3">
        <f t="shared" si="329"/>
        <v>-79.565129556899194</v>
      </c>
      <c r="J739" s="2">
        <f t="shared" si="316"/>
        <v>96.51699584143384</v>
      </c>
      <c r="K739" s="2">
        <f t="shared" si="330"/>
        <v>96.51699584143384</v>
      </c>
      <c r="L739" s="2">
        <f t="shared" si="317"/>
        <v>65.792089871461371</v>
      </c>
      <c r="M739" s="5">
        <f t="shared" si="318"/>
        <v>0.36331518054802053</v>
      </c>
      <c r="N739" s="4">
        <f t="shared" si="319"/>
        <v>0.28112483873006977</v>
      </c>
      <c r="O739" s="4">
        <f t="shared" si="320"/>
        <v>0.25415199421044304</v>
      </c>
      <c r="P739" s="4">
        <f t="shared" si="331"/>
        <v>0</v>
      </c>
      <c r="Q739" s="4">
        <f t="shared" si="332"/>
        <v>0</v>
      </c>
      <c r="R739" s="5">
        <f t="shared" si="333"/>
        <v>0</v>
      </c>
      <c r="S739" s="5">
        <f t="shared" si="334"/>
        <v>-10.284010005600598</v>
      </c>
      <c r="T739" s="5">
        <f t="shared" si="335"/>
        <v>14.976794470260295</v>
      </c>
      <c r="U739" s="6">
        <f t="shared" si="336"/>
        <v>1975.1099450975737</v>
      </c>
      <c r="V739" s="5">
        <f t="shared" si="337"/>
        <v>0</v>
      </c>
      <c r="W739" s="5">
        <f t="shared" si="338"/>
        <v>10.476804673438323</v>
      </c>
      <c r="X739" s="5">
        <f t="shared" si="339"/>
        <v>7.194033696750747</v>
      </c>
      <c r="Y739" s="5">
        <f t="shared" si="313"/>
        <v>0</v>
      </c>
      <c r="Z739" s="5">
        <f t="shared" si="313"/>
        <v>0.1927946678377257</v>
      </c>
      <c r="AA739" s="5">
        <f t="shared" si="321"/>
        <v>-10.003171832988958</v>
      </c>
      <c r="AB739">
        <f t="shared" si="314"/>
        <v>0</v>
      </c>
    </row>
    <row r="740" spans="1:28" x14ac:dyDescent="0.2">
      <c r="A740">
        <f t="shared" si="315"/>
        <v>7.0799999999998935</v>
      </c>
      <c r="B740" s="5">
        <f t="shared" si="324"/>
        <v>0</v>
      </c>
      <c r="C740" s="5">
        <f t="shared" si="325"/>
        <v>507.10595483194697</v>
      </c>
      <c r="D740" s="5">
        <f t="shared" si="326"/>
        <v>-109.90182320799987</v>
      </c>
      <c r="E740" s="2">
        <f t="shared" si="322"/>
        <v>507.10595483194697</v>
      </c>
      <c r="F740" s="2">
        <f t="shared" si="323"/>
        <v>0</v>
      </c>
      <c r="G740" s="3">
        <f t="shared" si="327"/>
        <v>0</v>
      </c>
      <c r="H740" s="3">
        <f t="shared" si="328"/>
        <v>54.636355232495177</v>
      </c>
      <c r="I740" s="3">
        <f t="shared" si="329"/>
        <v>-79.665161275229082</v>
      </c>
      <c r="J740" s="2">
        <f t="shared" si="316"/>
        <v>96.600565392235993</v>
      </c>
      <c r="K740" s="2">
        <f t="shared" si="330"/>
        <v>96.600565392235993</v>
      </c>
      <c r="L740" s="2">
        <f t="shared" si="317"/>
        <v>65.849056163760039</v>
      </c>
      <c r="M740" s="5">
        <f t="shared" si="318"/>
        <v>0.36329306987546417</v>
      </c>
      <c r="N740" s="4">
        <f t="shared" si="319"/>
        <v>0.28078229288230533</v>
      </c>
      <c r="O740" s="4">
        <f t="shared" si="320"/>
        <v>0.25400616716153762</v>
      </c>
      <c r="P740" s="4">
        <f t="shared" si="331"/>
        <v>0</v>
      </c>
      <c r="Q740" s="4">
        <f t="shared" si="332"/>
        <v>0</v>
      </c>
      <c r="R740" s="5">
        <f t="shared" si="333"/>
        <v>0</v>
      </c>
      <c r="S740" s="5">
        <f t="shared" si="334"/>
        <v>-10.292651237026279</v>
      </c>
      <c r="T740" s="5">
        <f t="shared" si="335"/>
        <v>15.00769436867024</v>
      </c>
      <c r="U740" s="6">
        <f t="shared" si="336"/>
        <v>1974.4516848320141</v>
      </c>
      <c r="V740" s="5">
        <f t="shared" si="337"/>
        <v>0</v>
      </c>
      <c r="W740" s="5">
        <f t="shared" si="338"/>
        <v>10.493035074477138</v>
      </c>
      <c r="X740" s="5">
        <f t="shared" si="339"/>
        <v>7.1963852532163957</v>
      </c>
      <c r="Y740" s="5">
        <f t="shared" si="313"/>
        <v>0</v>
      </c>
      <c r="Z740" s="5">
        <f t="shared" si="313"/>
        <v>0.2003838374508593</v>
      </c>
      <c r="AA740" s="5">
        <f t="shared" si="321"/>
        <v>-9.9699203781133647</v>
      </c>
      <c r="AB740">
        <f t="shared" si="314"/>
        <v>0</v>
      </c>
    </row>
    <row r="741" spans="1:28" x14ac:dyDescent="0.2">
      <c r="A741">
        <f t="shared" si="315"/>
        <v>7.0899999999998933</v>
      </c>
      <c r="B741" s="5">
        <f t="shared" si="324"/>
        <v>0</v>
      </c>
      <c r="C741" s="5">
        <f t="shared" si="325"/>
        <v>507.6523284034638</v>
      </c>
      <c r="D741" s="5">
        <f t="shared" si="326"/>
        <v>-110.69897331677106</v>
      </c>
      <c r="E741" s="2">
        <f t="shared" si="322"/>
        <v>507.6523284034638</v>
      </c>
      <c r="F741" s="2">
        <f t="shared" si="323"/>
        <v>0</v>
      </c>
      <c r="G741" s="3">
        <f t="shared" si="327"/>
        <v>0</v>
      </c>
      <c r="H741" s="3">
        <f t="shared" si="328"/>
        <v>54.638359070869683</v>
      </c>
      <c r="I741" s="3">
        <f t="shared" si="329"/>
        <v>-79.76486047901021</v>
      </c>
      <c r="J741" s="2">
        <f t="shared" si="316"/>
        <v>96.683934804047212</v>
      </c>
      <c r="K741" s="2">
        <f t="shared" si="330"/>
        <v>96.683934804047212</v>
      </c>
      <c r="L741" s="2">
        <f t="shared" si="317"/>
        <v>65.905886028662039</v>
      </c>
      <c r="M741" s="5">
        <f t="shared" si="318"/>
        <v>0.36327096344029131</v>
      </c>
      <c r="N741" s="4">
        <f t="shared" si="319"/>
        <v>0.28044093874105974</v>
      </c>
      <c r="O741" s="4">
        <f t="shared" si="320"/>
        <v>0.25386066004121599</v>
      </c>
      <c r="P741" s="4">
        <f t="shared" si="331"/>
        <v>0</v>
      </c>
      <c r="Q741" s="4">
        <f t="shared" si="332"/>
        <v>0</v>
      </c>
      <c r="R741" s="5">
        <f t="shared" si="333"/>
        <v>0</v>
      </c>
      <c r="S741" s="5">
        <f t="shared" si="334"/>
        <v>-10.301285073275926</v>
      </c>
      <c r="T741" s="5">
        <f t="shared" si="335"/>
        <v>15.038529351853136</v>
      </c>
      <c r="U741" s="6">
        <f t="shared" si="336"/>
        <v>1973.7936439499765</v>
      </c>
      <c r="V741" s="5">
        <f t="shared" si="337"/>
        <v>0</v>
      </c>
      <c r="W741" s="5">
        <f t="shared" si="338"/>
        <v>10.509210400842095</v>
      </c>
      <c r="X741" s="5">
        <f t="shared" si="339"/>
        <v>7.1987339786500169</v>
      </c>
      <c r="Y741" s="5">
        <f t="shared" si="313"/>
        <v>0</v>
      </c>
      <c r="Z741" s="5">
        <f t="shared" si="313"/>
        <v>0.20792532756616922</v>
      </c>
      <c r="AA741" s="5">
        <f t="shared" si="321"/>
        <v>-9.9367366694968453</v>
      </c>
      <c r="AB741">
        <f t="shared" si="314"/>
        <v>0</v>
      </c>
    </row>
    <row r="742" spans="1:28" x14ac:dyDescent="0.2">
      <c r="A742">
        <f t="shared" si="315"/>
        <v>7.0999999999998931</v>
      </c>
      <c r="B742" s="5">
        <f t="shared" si="324"/>
        <v>0</v>
      </c>
      <c r="C742" s="5">
        <f t="shared" si="325"/>
        <v>508.19872239043883</v>
      </c>
      <c r="D742" s="5">
        <f t="shared" si="326"/>
        <v>-111.49711875839463</v>
      </c>
      <c r="E742" s="2">
        <f t="shared" si="322"/>
        <v>508.19872239043883</v>
      </c>
      <c r="F742" s="2">
        <f t="shared" si="323"/>
        <v>0</v>
      </c>
      <c r="G742" s="3">
        <f t="shared" si="327"/>
        <v>0</v>
      </c>
      <c r="H742" s="3">
        <f t="shared" si="328"/>
        <v>54.640438324145343</v>
      </c>
      <c r="I742" s="3">
        <f t="shared" si="329"/>
        <v>-79.864227845705173</v>
      </c>
      <c r="J742" s="2">
        <f t="shared" si="316"/>
        <v>96.767103860999384</v>
      </c>
      <c r="K742" s="2">
        <f t="shared" si="330"/>
        <v>96.767103860999384</v>
      </c>
      <c r="L742" s="2">
        <f t="shared" si="317"/>
        <v>65.962579319017976</v>
      </c>
      <c r="M742" s="5">
        <f t="shared" si="318"/>
        <v>0.36324886135048357</v>
      </c>
      <c r="N742" s="4">
        <f t="shared" si="319"/>
        <v>0.28010077221735497</v>
      </c>
      <c r="O742" s="4">
        <f t="shared" si="320"/>
        <v>0.25371547270283357</v>
      </c>
      <c r="P742" s="4">
        <f t="shared" si="331"/>
        <v>0</v>
      </c>
      <c r="Q742" s="4">
        <f t="shared" si="332"/>
        <v>0</v>
      </c>
      <c r="R742" s="5">
        <f t="shared" si="333"/>
        <v>0</v>
      </c>
      <c r="S742" s="5">
        <f t="shared" si="334"/>
        <v>-10.309911440605706</v>
      </c>
      <c r="T742" s="5">
        <f t="shared" si="335"/>
        <v>15.069299251900826</v>
      </c>
      <c r="U742" s="6">
        <f t="shared" si="336"/>
        <v>1973.1358223783459</v>
      </c>
      <c r="V742" s="5">
        <f t="shared" si="337"/>
        <v>0</v>
      </c>
      <c r="W742" s="5">
        <f t="shared" si="338"/>
        <v>10.525330674904769</v>
      </c>
      <c r="X742" s="5">
        <f t="shared" si="339"/>
        <v>7.2010798463419503</v>
      </c>
      <c r="Y742" s="5">
        <f t="shared" si="313"/>
        <v>0</v>
      </c>
      <c r="Z742" s="5">
        <f t="shared" si="313"/>
        <v>0.21541923429906262</v>
      </c>
      <c r="AA742" s="5">
        <f t="shared" si="321"/>
        <v>-9.9036209017572219</v>
      </c>
      <c r="AB742">
        <f t="shared" si="314"/>
        <v>0</v>
      </c>
    </row>
    <row r="743" spans="1:28" x14ac:dyDescent="0.2">
      <c r="A743">
        <f t="shared" si="315"/>
        <v>7.1099999999998929</v>
      </c>
      <c r="B743" s="5">
        <f t="shared" si="324"/>
        <v>0</v>
      </c>
      <c r="C743" s="5">
        <f t="shared" si="325"/>
        <v>508.74513754464198</v>
      </c>
      <c r="D743" s="5">
        <f t="shared" si="326"/>
        <v>-112.29625621789677</v>
      </c>
      <c r="E743" s="2">
        <f t="shared" si="322"/>
        <v>508.74513754464198</v>
      </c>
      <c r="F743" s="2">
        <f t="shared" si="323"/>
        <v>0</v>
      </c>
      <c r="G743" s="3">
        <f t="shared" si="327"/>
        <v>0</v>
      </c>
      <c r="H743" s="3">
        <f t="shared" si="328"/>
        <v>54.642592516488335</v>
      </c>
      <c r="I743" s="3">
        <f t="shared" si="329"/>
        <v>-79.963264054722742</v>
      </c>
      <c r="J743" s="2">
        <f t="shared" si="316"/>
        <v>96.850072355204261</v>
      </c>
      <c r="K743" s="2">
        <f t="shared" si="330"/>
        <v>96.850072355204261</v>
      </c>
      <c r="L743" s="2">
        <f t="shared" si="317"/>
        <v>66.019135893118104</v>
      </c>
      <c r="M743" s="5">
        <f t="shared" si="318"/>
        <v>0.36322676371318791</v>
      </c>
      <c r="N743" s="4">
        <f t="shared" si="319"/>
        <v>0.27976178922118677</v>
      </c>
      <c r="O743" s="4">
        <f t="shared" si="320"/>
        <v>0.25357060499013895</v>
      </c>
      <c r="P743" s="4">
        <f t="shared" si="331"/>
        <v>0</v>
      </c>
      <c r="Q743" s="4">
        <f t="shared" si="332"/>
        <v>0</v>
      </c>
      <c r="R743" s="5">
        <f t="shared" si="333"/>
        <v>0</v>
      </c>
      <c r="S743" s="5">
        <f t="shared" si="334"/>
        <v>-10.318530265819522</v>
      </c>
      <c r="T743" s="5">
        <f t="shared" si="335"/>
        <v>15.100003903610556</v>
      </c>
      <c r="U743" s="6">
        <f t="shared" si="336"/>
        <v>1972.4782200440313</v>
      </c>
      <c r="V743" s="5">
        <f t="shared" si="337"/>
        <v>0</v>
      </c>
      <c r="W743" s="5">
        <f t="shared" si="338"/>
        <v>10.541395920415678</v>
      </c>
      <c r="X743" s="5">
        <f t="shared" si="339"/>
        <v>7.2034228297641194</v>
      </c>
      <c r="Y743" s="5">
        <f t="shared" si="313"/>
        <v>0</v>
      </c>
      <c r="Z743" s="5">
        <f t="shared" si="313"/>
        <v>0.22286565459615559</v>
      </c>
      <c r="AA743" s="5">
        <f t="shared" si="321"/>
        <v>-9.8705732666253247</v>
      </c>
      <c r="AB743">
        <f t="shared" si="314"/>
        <v>0</v>
      </c>
    </row>
    <row r="744" spans="1:28" x14ac:dyDescent="0.2">
      <c r="A744">
        <f t="shared" si="315"/>
        <v>7.1199999999998926</v>
      </c>
      <c r="B744" s="5">
        <f t="shared" si="324"/>
        <v>0</v>
      </c>
      <c r="C744" s="5">
        <f t="shared" si="325"/>
        <v>509.29157461308961</v>
      </c>
      <c r="D744" s="5">
        <f t="shared" si="326"/>
        <v>-113.09638238710733</v>
      </c>
      <c r="E744" s="2">
        <f t="shared" si="322"/>
        <v>509.29157461308961</v>
      </c>
      <c r="F744" s="2">
        <f t="shared" si="323"/>
        <v>0</v>
      </c>
      <c r="G744" s="3">
        <f t="shared" si="327"/>
        <v>0</v>
      </c>
      <c r="H744" s="3">
        <f t="shared" si="328"/>
        <v>54.644821173034295</v>
      </c>
      <c r="I744" s="3">
        <f t="shared" si="329"/>
        <v>-80.061969787388989</v>
      </c>
      <c r="J744" s="2">
        <f t="shared" si="316"/>
        <v>96.932840086678993</v>
      </c>
      <c r="K744" s="2">
        <f t="shared" si="330"/>
        <v>96.932840086678993</v>
      </c>
      <c r="L744" s="2">
        <f t="shared" si="317"/>
        <v>66.075555614641431</v>
      </c>
      <c r="M744" s="5">
        <f t="shared" si="318"/>
        <v>0.36320467063471956</v>
      </c>
      <c r="N744" s="4">
        <f t="shared" si="319"/>
        <v>0.27942398566183851</v>
      </c>
      <c r="O744" s="4">
        <f t="shared" si="320"/>
        <v>0.25342605673740437</v>
      </c>
      <c r="P744" s="4">
        <f t="shared" si="331"/>
        <v>0</v>
      </c>
      <c r="Q744" s="4">
        <f t="shared" si="332"/>
        <v>0</v>
      </c>
      <c r="R744" s="5">
        <f t="shared" si="333"/>
        <v>0</v>
      </c>
      <c r="S744" s="5">
        <f t="shared" si="334"/>
        <v>-10.327141476264915</v>
      </c>
      <c r="T744" s="5">
        <f t="shared" si="335"/>
        <v>15.130643144474627</v>
      </c>
      <c r="U744" s="6">
        <f t="shared" si="336"/>
        <v>1971.8208368739649</v>
      </c>
      <c r="V744" s="5">
        <f t="shared" si="337"/>
        <v>0</v>
      </c>
      <c r="W744" s="5">
        <f t="shared" si="338"/>
        <v>10.557406162492496</v>
      </c>
      <c r="X744" s="5">
        <f t="shared" si="339"/>
        <v>7.2057629025680638</v>
      </c>
      <c r="Y744" s="5">
        <f t="shared" si="313"/>
        <v>0</v>
      </c>
      <c r="Z744" s="5">
        <f t="shared" si="313"/>
        <v>0.23026468622758145</v>
      </c>
      <c r="AA744" s="5">
        <f t="shared" si="321"/>
        <v>-9.8375939529573095</v>
      </c>
      <c r="AB744">
        <f t="shared" si="314"/>
        <v>0</v>
      </c>
    </row>
    <row r="745" spans="1:28" x14ac:dyDescent="0.2">
      <c r="A745">
        <f t="shared" si="315"/>
        <v>7.1299999999998924</v>
      </c>
      <c r="B745" s="5">
        <f t="shared" si="324"/>
        <v>0</v>
      </c>
      <c r="C745" s="5">
        <f t="shared" si="325"/>
        <v>509.83803433805429</v>
      </c>
      <c r="D745" s="5">
        <f t="shared" si="326"/>
        <v>-113.89749396467886</v>
      </c>
      <c r="E745" s="2">
        <f t="shared" si="322"/>
        <v>509.83803433805429</v>
      </c>
      <c r="F745" s="2">
        <f t="shared" si="323"/>
        <v>0</v>
      </c>
      <c r="G745" s="3">
        <f t="shared" si="327"/>
        <v>0</v>
      </c>
      <c r="H745" s="3">
        <f t="shared" si="328"/>
        <v>54.647123819896571</v>
      </c>
      <c r="I745" s="3">
        <f t="shared" si="329"/>
        <v>-80.160345726918564</v>
      </c>
      <c r="J745" s="2">
        <f t="shared" si="316"/>
        <v>97.015406863272077</v>
      </c>
      <c r="K745" s="2">
        <f t="shared" si="330"/>
        <v>97.015406863272077</v>
      </c>
      <c r="L745" s="2">
        <f t="shared" si="317"/>
        <v>66.131838352605371</v>
      </c>
      <c r="M745" s="5">
        <f t="shared" si="318"/>
        <v>0.36318258222056538</v>
      </c>
      <c r="N745" s="4">
        <f t="shared" si="319"/>
        <v>0.27908735744818902</v>
      </c>
      <c r="O745" s="4">
        <f t="shared" si="320"/>
        <v>0.25328182776955455</v>
      </c>
      <c r="P745" s="4">
        <f t="shared" si="331"/>
        <v>0</v>
      </c>
      <c r="Q745" s="4">
        <f t="shared" si="332"/>
        <v>0</v>
      </c>
      <c r="R745" s="5">
        <f t="shared" si="333"/>
        <v>0</v>
      </c>
      <c r="S745" s="5">
        <f t="shared" si="334"/>
        <v>-10.335744999829066</v>
      </c>
      <c r="T745" s="5">
        <f t="shared" si="335"/>
        <v>15.16121681466997</v>
      </c>
      <c r="U745" s="6">
        <f t="shared" si="336"/>
        <v>1971.1636727951052</v>
      </c>
      <c r="V745" s="5">
        <f t="shared" si="337"/>
        <v>0</v>
      </c>
      <c r="W745" s="5">
        <f t="shared" si="338"/>
        <v>10.573361427608321</v>
      </c>
      <c r="X745" s="5">
        <f t="shared" si="339"/>
        <v>7.2081000385830238</v>
      </c>
      <c r="Y745" s="5">
        <f t="shared" si="313"/>
        <v>0</v>
      </c>
      <c r="Z745" s="5">
        <f t="shared" si="313"/>
        <v>0.23761642777925474</v>
      </c>
      <c r="AA745" s="5">
        <f t="shared" si="321"/>
        <v>-9.8046831467470064</v>
      </c>
      <c r="AB745">
        <f t="shared" si="314"/>
        <v>0</v>
      </c>
    </row>
    <row r="746" spans="1:28" x14ac:dyDescent="0.2">
      <c r="A746">
        <f t="shared" ref="A746:A809" si="340">A745+dt</f>
        <v>7.1399999999998922</v>
      </c>
      <c r="B746" s="5">
        <f t="shared" si="324"/>
        <v>0</v>
      </c>
      <c r="C746" s="5">
        <f t="shared" si="325"/>
        <v>510.38451745707465</v>
      </c>
      <c r="D746" s="5">
        <f t="shared" si="326"/>
        <v>-114.69958765610538</v>
      </c>
      <c r="E746" s="2">
        <f t="shared" si="322"/>
        <v>510.38451745707465</v>
      </c>
      <c r="F746" s="2">
        <f t="shared" si="323"/>
        <v>0</v>
      </c>
      <c r="G746" s="3">
        <f t="shared" si="327"/>
        <v>0</v>
      </c>
      <c r="H746" s="3">
        <f t="shared" si="328"/>
        <v>54.649499984174362</v>
      </c>
      <c r="I746" s="3">
        <f t="shared" si="329"/>
        <v>-80.258392558386035</v>
      </c>
      <c r="J746" s="2">
        <f t="shared" si="316"/>
        <v>97.09777250058967</v>
      </c>
      <c r="K746" s="2">
        <f t="shared" si="330"/>
        <v>97.09777250058967</v>
      </c>
      <c r="L746" s="2">
        <f t="shared" si="317"/>
        <v>66.187983981315384</v>
      </c>
      <c r="M746" s="5">
        <f t="shared" si="318"/>
        <v>0.36316049857538685</v>
      </c>
      <c r="N746" s="4">
        <f t="shared" si="319"/>
        <v>0.27875190048901549</v>
      </c>
      <c r="O746" s="4">
        <f t="shared" si="320"/>
        <v>0.25313791790229484</v>
      </c>
      <c r="P746" s="4">
        <f t="shared" si="331"/>
        <v>0</v>
      </c>
      <c r="Q746" s="4">
        <f t="shared" si="332"/>
        <v>0</v>
      </c>
      <c r="R746" s="5">
        <f t="shared" si="333"/>
        <v>0</v>
      </c>
      <c r="S746" s="5">
        <f t="shared" si="334"/>
        <v>-10.344340764934797</v>
      </c>
      <c r="T746" s="5">
        <f t="shared" si="335"/>
        <v>15.191724757047565</v>
      </c>
      <c r="U746" s="6">
        <f t="shared" si="336"/>
        <v>1970.5067277344333</v>
      </c>
      <c r="V746" s="5">
        <f t="shared" si="337"/>
        <v>0</v>
      </c>
      <c r="W746" s="5">
        <f t="shared" si="338"/>
        <v>10.589261743579957</v>
      </c>
      <c r="X746" s="5">
        <f t="shared" si="339"/>
        <v>7.2104342118140776</v>
      </c>
      <c r="Y746" s="5">
        <f t="shared" si="313"/>
        <v>0</v>
      </c>
      <c r="Z746" s="5">
        <f t="shared" si="313"/>
        <v>0.24492097864516005</v>
      </c>
      <c r="AA746" s="5">
        <f t="shared" si="321"/>
        <v>-9.7718410311383579</v>
      </c>
      <c r="AB746">
        <f t="shared" si="314"/>
        <v>0</v>
      </c>
    </row>
    <row r="747" spans="1:28" x14ac:dyDescent="0.2">
      <c r="A747">
        <f t="shared" si="340"/>
        <v>7.149999999999892</v>
      </c>
      <c r="B747" s="5">
        <f t="shared" si="324"/>
        <v>0</v>
      </c>
      <c r="C747" s="5">
        <f t="shared" si="325"/>
        <v>510.93102470296532</v>
      </c>
      <c r="D747" s="5">
        <f t="shared" si="326"/>
        <v>-115.50266017374079</v>
      </c>
      <c r="E747" s="2">
        <f t="shared" si="322"/>
        <v>510.93102470296532</v>
      </c>
      <c r="F747" s="2">
        <f t="shared" si="323"/>
        <v>0</v>
      </c>
      <c r="G747" s="3">
        <f t="shared" si="327"/>
        <v>0</v>
      </c>
      <c r="H747" s="3">
        <f t="shared" si="328"/>
        <v>54.65194919396081</v>
      </c>
      <c r="I747" s="3">
        <f t="shared" si="329"/>
        <v>-80.356110968697422</v>
      </c>
      <c r="J747" s="2">
        <f t="shared" si="316"/>
        <v>97.179936821922695</v>
      </c>
      <c r="K747" s="2">
        <f t="shared" si="330"/>
        <v>97.179936821922695</v>
      </c>
      <c r="L747" s="2">
        <f t="shared" si="317"/>
        <v>66.243992380315404</v>
      </c>
      <c r="M747" s="5">
        <f t="shared" si="318"/>
        <v>0.36313841980302336</v>
      </c>
      <c r="N747" s="4">
        <f t="shared" si="319"/>
        <v>0.27841761069328841</v>
      </c>
      <c r="O747" s="4">
        <f t="shared" si="320"/>
        <v>0.25299432694223778</v>
      </c>
      <c r="P747" s="4">
        <f t="shared" si="331"/>
        <v>0</v>
      </c>
      <c r="Q747" s="4">
        <f t="shared" si="332"/>
        <v>0</v>
      </c>
      <c r="R747" s="5">
        <f t="shared" si="333"/>
        <v>0</v>
      </c>
      <c r="S747" s="5">
        <f t="shared" si="334"/>
        <v>-10.352928700536699</v>
      </c>
      <c r="T747" s="5">
        <f t="shared" si="335"/>
        <v>15.222166817121849</v>
      </c>
      <c r="U747" s="6">
        <f t="shared" si="336"/>
        <v>1969.850001618955</v>
      </c>
      <c r="V747" s="5">
        <f t="shared" si="337"/>
        <v>0</v>
      </c>
      <c r="W747" s="5">
        <f t="shared" si="338"/>
        <v>10.605107139556225</v>
      </c>
      <c r="X747" s="5">
        <f t="shared" si="339"/>
        <v>7.2127653964403029</v>
      </c>
      <c r="Y747" s="5">
        <f t="shared" si="313"/>
        <v>0</v>
      </c>
      <c r="Z747" s="5">
        <f t="shared" si="313"/>
        <v>0.25217843901952541</v>
      </c>
      <c r="AA747" s="5">
        <f t="shared" si="321"/>
        <v>-9.7390677864378468</v>
      </c>
      <c r="AB747">
        <f t="shared" si="314"/>
        <v>0</v>
      </c>
    </row>
    <row r="748" spans="1:28" x14ac:dyDescent="0.2">
      <c r="A748">
        <f t="shared" si="340"/>
        <v>7.1599999999998918</v>
      </c>
      <c r="B748" s="5">
        <f t="shared" si="324"/>
        <v>0</v>
      </c>
      <c r="C748" s="5">
        <f t="shared" si="325"/>
        <v>511.47755680382687</v>
      </c>
      <c r="D748" s="5">
        <f t="shared" si="326"/>
        <v>-116.30670823681709</v>
      </c>
      <c r="E748" s="2">
        <f t="shared" si="322"/>
        <v>511.47755680382687</v>
      </c>
      <c r="F748" s="2">
        <f t="shared" si="323"/>
        <v>0</v>
      </c>
      <c r="G748" s="3">
        <f t="shared" si="327"/>
        <v>0</v>
      </c>
      <c r="H748" s="3">
        <f t="shared" si="328"/>
        <v>54.654470978351007</v>
      </c>
      <c r="I748" s="3">
        <f t="shared" si="329"/>
        <v>-80.453501646561804</v>
      </c>
      <c r="J748" s="2">
        <f t="shared" si="316"/>
        <v>97.261899658174144</v>
      </c>
      <c r="K748" s="2">
        <f t="shared" si="330"/>
        <v>97.261899658174144</v>
      </c>
      <c r="L748" s="2">
        <f t="shared" si="317"/>
        <v>66.299863434338207</v>
      </c>
      <c r="M748" s="5">
        <f t="shared" si="318"/>
        <v>0.36311634600649534</v>
      </c>
      <c r="N748" s="4">
        <f t="shared" si="319"/>
        <v>0.27808448397046248</v>
      </c>
      <c r="O748" s="4">
        <f t="shared" si="320"/>
        <v>0.25285105468702812</v>
      </c>
      <c r="P748" s="4">
        <f t="shared" si="331"/>
        <v>0</v>
      </c>
      <c r="Q748" s="4">
        <f t="shared" si="332"/>
        <v>0</v>
      </c>
      <c r="R748" s="5">
        <f t="shared" si="333"/>
        <v>0</v>
      </c>
      <c r="S748" s="5">
        <f t="shared" si="334"/>
        <v>-10.361508736117278</v>
      </c>
      <c r="T748" s="5">
        <f t="shared" si="335"/>
        <v>15.25254284305996</v>
      </c>
      <c r="U748" s="6">
        <f t="shared" si="336"/>
        <v>1969.1934943757017</v>
      </c>
      <c r="V748" s="5">
        <f t="shared" si="337"/>
        <v>0</v>
      </c>
      <c r="W748" s="5">
        <f t="shared" si="338"/>
        <v>10.620897646006295</v>
      </c>
      <c r="X748" s="5">
        <f t="shared" si="339"/>
        <v>7.215093566813005</v>
      </c>
      <c r="Y748" s="5">
        <f t="shared" si="313"/>
        <v>0</v>
      </c>
      <c r="Z748" s="5">
        <f t="shared" si="313"/>
        <v>0.25938890988901697</v>
      </c>
      <c r="AA748" s="5">
        <f t="shared" si="321"/>
        <v>-9.7063635901270331</v>
      </c>
      <c r="AB748">
        <f t="shared" si="314"/>
        <v>0</v>
      </c>
    </row>
    <row r="749" spans="1:28" x14ac:dyDescent="0.2">
      <c r="A749">
        <f t="shared" si="340"/>
        <v>7.1699999999998916</v>
      </c>
      <c r="B749" s="5">
        <f t="shared" si="324"/>
        <v>0</v>
      </c>
      <c r="C749" s="5">
        <f t="shared" si="325"/>
        <v>512.02411448305588</v>
      </c>
      <c r="D749" s="5">
        <f t="shared" si="326"/>
        <v>-117.11172857146221</v>
      </c>
      <c r="E749" s="2">
        <f t="shared" si="322"/>
        <v>512.02411448305588</v>
      </c>
      <c r="F749" s="2">
        <f t="shared" si="323"/>
        <v>0</v>
      </c>
      <c r="G749" s="3">
        <f t="shared" si="327"/>
        <v>0</v>
      </c>
      <c r="H749" s="3">
        <f t="shared" si="328"/>
        <v>54.657064867449897</v>
      </c>
      <c r="I749" s="3">
        <f t="shared" si="329"/>
        <v>-80.550565282463069</v>
      </c>
      <c r="J749" s="2">
        <f t="shared" si="316"/>
        <v>97.34366084778695</v>
      </c>
      <c r="K749" s="2">
        <f t="shared" si="330"/>
        <v>97.34366084778695</v>
      </c>
      <c r="L749" s="2">
        <f t="shared" si="317"/>
        <v>66.355597033256274</v>
      </c>
      <c r="M749" s="5">
        <f t="shared" si="318"/>
        <v>0.36309427728800753</v>
      </c>
      <c r="N749" s="4">
        <f t="shared" si="319"/>
        <v>0.27775251623076053</v>
      </c>
      <c r="O749" s="4">
        <f t="shared" si="320"/>
        <v>0.25270810092546686</v>
      </c>
      <c r="P749" s="4">
        <f t="shared" si="331"/>
        <v>0</v>
      </c>
      <c r="Q749" s="4">
        <f t="shared" si="332"/>
        <v>0</v>
      </c>
      <c r="R749" s="5">
        <f t="shared" si="333"/>
        <v>0</v>
      </c>
      <c r="S749" s="5">
        <f t="shared" si="334"/>
        <v>-10.370080801683153</v>
      </c>
      <c r="T749" s="5">
        <f t="shared" si="335"/>
        <v>15.282852685670909</v>
      </c>
      <c r="U749" s="6">
        <f t="shared" si="336"/>
        <v>1968.5372059317267</v>
      </c>
      <c r="V749" s="5">
        <f t="shared" si="337"/>
        <v>0</v>
      </c>
      <c r="W749" s="5">
        <f t="shared" si="338"/>
        <v>10.636633294708016</v>
      </c>
      <c r="X749" s="5">
        <f t="shared" si="339"/>
        <v>7.217418697453942</v>
      </c>
      <c r="Y749" s="5">
        <f t="shared" si="313"/>
        <v>0</v>
      </c>
      <c r="Z749" s="5">
        <f t="shared" si="313"/>
        <v>0.26655249302486261</v>
      </c>
      <c r="AA749" s="5">
        <f t="shared" si="321"/>
        <v>-9.6737286168751488</v>
      </c>
      <c r="AB749">
        <f t="shared" si="314"/>
        <v>0</v>
      </c>
    </row>
    <row r="750" spans="1:28" x14ac:dyDescent="0.2">
      <c r="A750">
        <f t="shared" si="340"/>
        <v>7.1799999999998914</v>
      </c>
      <c r="B750" s="5">
        <f t="shared" si="324"/>
        <v>0</v>
      </c>
      <c r="C750" s="5">
        <f t="shared" si="325"/>
        <v>512.57069845935496</v>
      </c>
      <c r="D750" s="5">
        <f t="shared" si="326"/>
        <v>-117.91771791071768</v>
      </c>
      <c r="E750" s="2">
        <f t="shared" si="322"/>
        <v>512.57069845935496</v>
      </c>
      <c r="F750" s="2">
        <f t="shared" si="323"/>
        <v>0</v>
      </c>
      <c r="G750" s="3">
        <f t="shared" si="327"/>
        <v>0</v>
      </c>
      <c r="H750" s="3">
        <f t="shared" si="328"/>
        <v>54.659730392380148</v>
      </c>
      <c r="I750" s="3">
        <f t="shared" si="329"/>
        <v>-80.647302568631815</v>
      </c>
      <c r="J750" s="2">
        <f t="shared" si="316"/>
        <v>97.425220236672459</v>
      </c>
      <c r="K750" s="2">
        <f t="shared" si="330"/>
        <v>97.425220236672459</v>
      </c>
      <c r="L750" s="2">
        <f t="shared" si="317"/>
        <v>66.411193072033029</v>
      </c>
      <c r="M750" s="5">
        <f t="shared" si="318"/>
        <v>0.36307221374895216</v>
      </c>
      <c r="N750" s="4">
        <f t="shared" si="319"/>
        <v>0.27742170338545186</v>
      </c>
      <c r="O750" s="4">
        <f t="shared" si="320"/>
        <v>0.25256546543763381</v>
      </c>
      <c r="P750" s="4">
        <f t="shared" si="331"/>
        <v>0</v>
      </c>
      <c r="Q750" s="4">
        <f t="shared" si="332"/>
        <v>0</v>
      </c>
      <c r="R750" s="5">
        <f t="shared" si="333"/>
        <v>0</v>
      </c>
      <c r="S750" s="5">
        <f t="shared" si="334"/>
        <v>-10.378644827761351</v>
      </c>
      <c r="T750" s="5">
        <f t="shared" si="335"/>
        <v>15.313096198394692</v>
      </c>
      <c r="U750" s="6">
        <f t="shared" si="336"/>
        <v>1967.8811362141107</v>
      </c>
      <c r="V750" s="5">
        <f t="shared" si="337"/>
        <v>0</v>
      </c>
      <c r="W750" s="5">
        <f t="shared" si="338"/>
        <v>10.652314118736326</v>
      </c>
      <c r="X750" s="5">
        <f t="shared" si="339"/>
        <v>7.219740763053645</v>
      </c>
      <c r="Y750" s="5">
        <f t="shared" si="313"/>
        <v>0</v>
      </c>
      <c r="Z750" s="5">
        <f t="shared" si="313"/>
        <v>0.27366929097497561</v>
      </c>
      <c r="AA750" s="5">
        <f t="shared" si="321"/>
        <v>-9.6411630385516602</v>
      </c>
      <c r="AB750">
        <f t="shared" si="314"/>
        <v>0</v>
      </c>
    </row>
    <row r="751" spans="1:28" x14ac:dyDescent="0.2">
      <c r="A751">
        <f t="shared" si="340"/>
        <v>7.1899999999998911</v>
      </c>
      <c r="B751" s="5">
        <f t="shared" si="324"/>
        <v>0</v>
      </c>
      <c r="C751" s="5">
        <f t="shared" si="325"/>
        <v>513.11730944674332</v>
      </c>
      <c r="D751" s="5">
        <f t="shared" si="326"/>
        <v>-118.72467299455593</v>
      </c>
      <c r="E751" s="2">
        <f t="shared" si="322"/>
        <v>513.11730944674332</v>
      </c>
      <c r="F751" s="2">
        <f t="shared" si="323"/>
        <v>0</v>
      </c>
      <c r="G751" s="3">
        <f t="shared" si="327"/>
        <v>0</v>
      </c>
      <c r="H751" s="3">
        <f t="shared" si="328"/>
        <v>54.662467085289897</v>
      </c>
      <c r="I751" s="3">
        <f t="shared" si="329"/>
        <v>-80.743714199017333</v>
      </c>
      <c r="J751" s="2">
        <f t="shared" si="316"/>
        <v>97.506577678139209</v>
      </c>
      <c r="K751" s="2">
        <f t="shared" si="330"/>
        <v>97.506577678139209</v>
      </c>
      <c r="L751" s="2">
        <f t="shared" si="317"/>
        <v>66.466651450674306</v>
      </c>
      <c r="M751" s="5">
        <f t="shared" si="318"/>
        <v>0.3630501554899121</v>
      </c>
      <c r="N751" s="4">
        <f t="shared" si="319"/>
        <v>0.27709204134712578</v>
      </c>
      <c r="O751" s="4">
        <f t="shared" si="320"/>
        <v>0.25242314799500909</v>
      </c>
      <c r="P751" s="4">
        <f t="shared" si="331"/>
        <v>0</v>
      </c>
      <c r="Q751" s="4">
        <f t="shared" si="332"/>
        <v>0</v>
      </c>
      <c r="R751" s="5">
        <f t="shared" si="333"/>
        <v>0</v>
      </c>
      <c r="S751" s="5">
        <f t="shared" si="334"/>
        <v>-10.387200745395612</v>
      </c>
      <c r="T751" s="5">
        <f t="shared" si="335"/>
        <v>15.343273237291262</v>
      </c>
      <c r="U751" s="6">
        <f t="shared" si="336"/>
        <v>1967.2252851499561</v>
      </c>
      <c r="V751" s="5">
        <f t="shared" si="337"/>
        <v>0</v>
      </c>
      <c r="W751" s="5">
        <f t="shared" si="338"/>
        <v>10.667940152451612</v>
      </c>
      <c r="X751" s="5">
        <f t="shared" si="339"/>
        <v>7.222059738469718</v>
      </c>
      <c r="Y751" s="5">
        <f t="shared" si="313"/>
        <v>0</v>
      </c>
      <c r="Z751" s="5">
        <f t="shared" si="313"/>
        <v>0.28073940705600009</v>
      </c>
      <c r="AA751" s="5">
        <f t="shared" si="321"/>
        <v>-9.6086670242390184</v>
      </c>
      <c r="AB751">
        <f t="shared" si="314"/>
        <v>0</v>
      </c>
    </row>
    <row r="752" spans="1:28" x14ac:dyDescent="0.2">
      <c r="A752">
        <f t="shared" si="340"/>
        <v>7.1999999999998909</v>
      </c>
      <c r="B752" s="5">
        <f t="shared" si="324"/>
        <v>0</v>
      </c>
      <c r="C752" s="5">
        <f t="shared" si="325"/>
        <v>513.66394815456658</v>
      </c>
      <c r="D752" s="5">
        <f t="shared" si="326"/>
        <v>-119.53259056989732</v>
      </c>
      <c r="E752" s="2">
        <f t="shared" si="322"/>
        <v>513.66394815456658</v>
      </c>
      <c r="F752" s="2">
        <f t="shared" si="323"/>
        <v>0</v>
      </c>
      <c r="G752" s="3">
        <f t="shared" si="327"/>
        <v>0</v>
      </c>
      <c r="H752" s="3">
        <f t="shared" si="328"/>
        <v>54.665274479360455</v>
      </c>
      <c r="I752" s="3">
        <f t="shared" si="329"/>
        <v>-80.839800869259719</v>
      </c>
      <c r="J752" s="2">
        <f t="shared" si="316"/>
        <v>97.587733032822229</v>
      </c>
      <c r="K752" s="2">
        <f t="shared" si="330"/>
        <v>97.587733032822229</v>
      </c>
      <c r="L752" s="2">
        <f t="shared" si="317"/>
        <v>66.521972074180113</v>
      </c>
      <c r="M752" s="5">
        <f t="shared" si="318"/>
        <v>0.36302810261066432</v>
      </c>
      <c r="N752" s="4">
        <f t="shared" si="319"/>
        <v>0.2767635260299588</v>
      </c>
      <c r="O752" s="4">
        <f t="shared" si="320"/>
        <v>0.2522811483605934</v>
      </c>
      <c r="P752" s="4">
        <f t="shared" si="331"/>
        <v>0</v>
      </c>
      <c r="Q752" s="4">
        <f t="shared" si="332"/>
        <v>0</v>
      </c>
      <c r="R752" s="5">
        <f t="shared" si="333"/>
        <v>0</v>
      </c>
      <c r="S752" s="5">
        <f t="shared" si="334"/>
        <v>-10.395748486142782</v>
      </c>
      <c r="T752" s="5">
        <f t="shared" si="335"/>
        <v>15.373383661029459</v>
      </c>
      <c r="U752" s="6">
        <f t="shared" si="336"/>
        <v>1966.5696526663903</v>
      </c>
      <c r="V752" s="5">
        <f t="shared" si="337"/>
        <v>0</v>
      </c>
      <c r="W752" s="5">
        <f t="shared" si="338"/>
        <v>10.68351143148818</v>
      </c>
      <c r="X752" s="5">
        <f t="shared" si="339"/>
        <v>7.2243755987252287</v>
      </c>
      <c r="Y752" s="5">
        <f t="shared" ref="Y752:Z815" si="341">R752+V752</f>
        <v>0</v>
      </c>
      <c r="Z752" s="5">
        <f t="shared" si="341"/>
        <v>0.28776294534539737</v>
      </c>
      <c r="AA752" s="5">
        <f t="shared" si="321"/>
        <v>-9.5762407402453107</v>
      </c>
      <c r="AB752">
        <f t="shared" si="314"/>
        <v>0</v>
      </c>
    </row>
    <row r="753" spans="1:28" x14ac:dyDescent="0.2">
      <c r="A753">
        <f t="shared" si="340"/>
        <v>7.2099999999998907</v>
      </c>
      <c r="B753" s="5">
        <f t="shared" si="324"/>
        <v>0</v>
      </c>
      <c r="C753" s="5">
        <f t="shared" si="325"/>
        <v>514.21061528750749</v>
      </c>
      <c r="D753" s="5">
        <f t="shared" si="326"/>
        <v>-120.34146739062693</v>
      </c>
      <c r="E753" s="2">
        <f t="shared" si="322"/>
        <v>514.21061528750749</v>
      </c>
      <c r="F753" s="2">
        <f t="shared" si="323"/>
        <v>0</v>
      </c>
      <c r="G753" s="3">
        <f t="shared" si="327"/>
        <v>0</v>
      </c>
      <c r="H753" s="3">
        <f t="shared" si="328"/>
        <v>54.668152108813906</v>
      </c>
      <c r="I753" s="3">
        <f t="shared" si="329"/>
        <v>-80.935563276662165</v>
      </c>
      <c r="J753" s="2">
        <f t="shared" si="316"/>
        <v>97.668686168612908</v>
      </c>
      <c r="K753" s="2">
        <f t="shared" si="330"/>
        <v>97.668686168612908</v>
      </c>
      <c r="L753" s="2">
        <f t="shared" si="317"/>
        <v>66.577154852496861</v>
      </c>
      <c r="M753" s="5">
        <f t="shared" si="318"/>
        <v>0.36300605521018281</v>
      </c>
      <c r="N753" s="4">
        <f t="shared" si="319"/>
        <v>0.27643615334997634</v>
      </c>
      <c r="O753" s="4">
        <f t="shared" si="320"/>
        <v>0.25213946628902656</v>
      </c>
      <c r="P753" s="4">
        <f t="shared" si="331"/>
        <v>0</v>
      </c>
      <c r="Q753" s="4">
        <f t="shared" si="332"/>
        <v>0</v>
      </c>
      <c r="R753" s="5">
        <f t="shared" si="333"/>
        <v>0</v>
      </c>
      <c r="S753" s="5">
        <f t="shared" si="334"/>
        <v>-10.404287982069247</v>
      </c>
      <c r="T753" s="5">
        <f t="shared" si="335"/>
        <v>15.403427330875829</v>
      </c>
      <c r="U753" s="6">
        <f t="shared" si="336"/>
        <v>1965.9142386905664</v>
      </c>
      <c r="V753" s="5">
        <f t="shared" si="337"/>
        <v>0</v>
      </c>
      <c r="W753" s="5">
        <f t="shared" si="338"/>
        <v>10.699027992742669</v>
      </c>
      <c r="X753" s="5">
        <f t="shared" si="339"/>
        <v>7.2266883190070965</v>
      </c>
      <c r="Y753" s="5">
        <f t="shared" si="341"/>
        <v>0</v>
      </c>
      <c r="Z753" s="5">
        <f t="shared" si="341"/>
        <v>0.29474001067342215</v>
      </c>
      <c r="AA753" s="5">
        <f t="shared" si="321"/>
        <v>-9.5438843501170751</v>
      </c>
      <c r="AB753">
        <f t="shared" si="314"/>
        <v>0</v>
      </c>
    </row>
    <row r="754" spans="1:28" x14ac:dyDescent="0.2">
      <c r="A754">
        <f t="shared" si="340"/>
        <v>7.2199999999998905</v>
      </c>
      <c r="B754" s="5">
        <f t="shared" si="324"/>
        <v>0</v>
      </c>
      <c r="C754" s="5">
        <f t="shared" si="325"/>
        <v>514.75731154559617</v>
      </c>
      <c r="D754" s="5">
        <f t="shared" si="326"/>
        <v>-121.15130021761107</v>
      </c>
      <c r="E754" s="2">
        <f t="shared" si="322"/>
        <v>514.75731154559617</v>
      </c>
      <c r="F754" s="2">
        <f t="shared" si="323"/>
        <v>0</v>
      </c>
      <c r="G754" s="3">
        <f t="shared" si="327"/>
        <v>0</v>
      </c>
      <c r="H754" s="3">
        <f t="shared" si="328"/>
        <v>54.671099508920641</v>
      </c>
      <c r="I754" s="3">
        <f t="shared" si="329"/>
        <v>-81.031002120163336</v>
      </c>
      <c r="J754" s="2">
        <f t="shared" si="316"/>
        <v>97.749436960589279</v>
      </c>
      <c r="K754" s="2">
        <f t="shared" si="330"/>
        <v>97.749436960589279</v>
      </c>
      <c r="L754" s="2">
        <f t="shared" si="317"/>
        <v>66.632199700469855</v>
      </c>
      <c r="M754" s="5">
        <f t="shared" si="318"/>
        <v>0.36298401338664199</v>
      </c>
      <c r="N754" s="4">
        <f t="shared" si="319"/>
        <v>0.2761099192253097</v>
      </c>
      <c r="O754" s="4">
        <f t="shared" si="320"/>
        <v>0.25199810152670549</v>
      </c>
      <c r="P754" s="4">
        <f t="shared" si="331"/>
        <v>0</v>
      </c>
      <c r="Q754" s="4">
        <f t="shared" si="332"/>
        <v>0</v>
      </c>
      <c r="R754" s="5">
        <f t="shared" si="333"/>
        <v>0</v>
      </c>
      <c r="S754" s="5">
        <f t="shared" si="334"/>
        <v>-10.412819165747413</v>
      </c>
      <c r="T754" s="5">
        <f t="shared" si="335"/>
        <v>15.433404110683384</v>
      </c>
      <c r="U754" s="6">
        <f t="shared" si="336"/>
        <v>1965.2590431496596</v>
      </c>
      <c r="V754" s="5">
        <f t="shared" si="337"/>
        <v>0</v>
      </c>
      <c r="W754" s="5">
        <f t="shared" si="338"/>
        <v>10.714489874362577</v>
      </c>
      <c r="X754" s="5">
        <f t="shared" si="339"/>
        <v>7.2289978746645458</v>
      </c>
      <c r="Y754" s="5">
        <f t="shared" si="341"/>
        <v>0</v>
      </c>
      <c r="Z754" s="5">
        <f t="shared" si="341"/>
        <v>0.30167070861516443</v>
      </c>
      <c r="AA754" s="5">
        <f t="shared" si="321"/>
        <v>-9.5115980146520691</v>
      </c>
      <c r="AB754">
        <f t="shared" si="314"/>
        <v>0</v>
      </c>
    </row>
    <row r="755" spans="1:28" x14ac:dyDescent="0.2">
      <c r="A755">
        <f t="shared" si="340"/>
        <v>7.2299999999998903</v>
      </c>
      <c r="B755" s="5">
        <f t="shared" si="324"/>
        <v>0</v>
      </c>
      <c r="C755" s="5">
        <f t="shared" si="325"/>
        <v>515.30403762422088</v>
      </c>
      <c r="D755" s="5">
        <f t="shared" si="326"/>
        <v>-121.96208581871343</v>
      </c>
      <c r="E755" s="2">
        <f t="shared" si="322"/>
        <v>515.30403762422088</v>
      </c>
      <c r="F755" s="2">
        <f t="shared" si="323"/>
        <v>0</v>
      </c>
      <c r="G755" s="3">
        <f t="shared" si="327"/>
        <v>0</v>
      </c>
      <c r="H755" s="3">
        <f t="shared" si="328"/>
        <v>54.674116216006794</v>
      </c>
      <c r="I755" s="3">
        <f t="shared" si="329"/>
        <v>-81.126118100309853</v>
      </c>
      <c r="J755" s="2">
        <f t="shared" si="316"/>
        <v>97.829985290946652</v>
      </c>
      <c r="K755" s="2">
        <f t="shared" si="330"/>
        <v>97.829985290946652</v>
      </c>
      <c r="L755" s="2">
        <f t="shared" si="317"/>
        <v>66.687106537795941</v>
      </c>
      <c r="M755" s="5">
        <f t="shared" si="318"/>
        <v>0.36296197723742007</v>
      </c>
      <c r="N755" s="4">
        <f t="shared" si="319"/>
        <v>0.27578481957644735</v>
      </c>
      <c r="O755" s="4">
        <f t="shared" si="320"/>
        <v>0.25185705381190043</v>
      </c>
      <c r="P755" s="4">
        <f t="shared" si="331"/>
        <v>0</v>
      </c>
      <c r="Q755" s="4">
        <f t="shared" si="332"/>
        <v>0</v>
      </c>
      <c r="R755" s="5">
        <f t="shared" si="333"/>
        <v>0</v>
      </c>
      <c r="S755" s="5">
        <f t="shared" si="334"/>
        <v>-10.421341970252257</v>
      </c>
      <c r="T755" s="5">
        <f t="shared" si="335"/>
        <v>15.463313866880252</v>
      </c>
      <c r="U755" s="6">
        <f t="shared" si="336"/>
        <v>1964.604065970871</v>
      </c>
      <c r="V755" s="5">
        <f t="shared" si="337"/>
        <v>0</v>
      </c>
      <c r="W755" s="5">
        <f t="shared" si="338"/>
        <v>10.729897115734724</v>
      </c>
      <c r="X755" s="5">
        <f t="shared" si="339"/>
        <v>7.2313042412075639</v>
      </c>
      <c r="Y755" s="5">
        <f t="shared" si="341"/>
        <v>0</v>
      </c>
      <c r="Z755" s="5">
        <f t="shared" si="341"/>
        <v>0.3085551454824671</v>
      </c>
      <c r="AA755" s="5">
        <f t="shared" si="321"/>
        <v>-9.4793818919121833</v>
      </c>
      <c r="AB755">
        <f t="shared" si="314"/>
        <v>0</v>
      </c>
    </row>
    <row r="756" spans="1:28" x14ac:dyDescent="0.2">
      <c r="A756">
        <f t="shared" si="340"/>
        <v>7.2399999999998901</v>
      </c>
      <c r="B756" s="5">
        <f t="shared" si="324"/>
        <v>0</v>
      </c>
      <c r="C756" s="5">
        <f t="shared" si="325"/>
        <v>515.8507942141382</v>
      </c>
      <c r="D756" s="5">
        <f t="shared" si="326"/>
        <v>-122.77382096881114</v>
      </c>
      <c r="E756" s="2">
        <f t="shared" si="322"/>
        <v>515.8507942141382</v>
      </c>
      <c r="F756" s="2">
        <f t="shared" si="323"/>
        <v>0</v>
      </c>
      <c r="G756" s="3">
        <f t="shared" si="327"/>
        <v>0</v>
      </c>
      <c r="H756" s="3">
        <f t="shared" si="328"/>
        <v>54.677201767461618</v>
      </c>
      <c r="I756" s="3">
        <f t="shared" si="329"/>
        <v>-81.220911919228968</v>
      </c>
      <c r="J756" s="2">
        <f t="shared" si="316"/>
        <v>97.910331048928938</v>
      </c>
      <c r="K756" s="2">
        <f t="shared" si="330"/>
        <v>97.910331048928938</v>
      </c>
      <c r="L756" s="2">
        <f t="shared" si="317"/>
        <v>66.741875288976772</v>
      </c>
      <c r="M756" s="5">
        <f t="shared" si="318"/>
        <v>0.36293994685910203</v>
      </c>
      <c r="N756" s="4">
        <f t="shared" si="319"/>
        <v>0.27546085032648121</v>
      </c>
      <c r="O756" s="4">
        <f t="shared" si="320"/>
        <v>0.25171632287487056</v>
      </c>
      <c r="P756" s="4">
        <f t="shared" si="331"/>
        <v>0</v>
      </c>
      <c r="Q756" s="4">
        <f t="shared" si="332"/>
        <v>0</v>
      </c>
      <c r="R756" s="5">
        <f t="shared" si="333"/>
        <v>0</v>
      </c>
      <c r="S756" s="5">
        <f t="shared" si="334"/>
        <v>-10.429856329157905</v>
      </c>
      <c r="T756" s="5">
        <f t="shared" si="335"/>
        <v>15.493156468458288</v>
      </c>
      <c r="U756" s="6">
        <f t="shared" si="336"/>
        <v>1963.9493070814249</v>
      </c>
      <c r="V756" s="5">
        <f t="shared" si="337"/>
        <v>0</v>
      </c>
      <c r="W756" s="5">
        <f t="shared" si="338"/>
        <v>10.745249757473845</v>
      </c>
      <c r="X756" s="5">
        <f t="shared" si="339"/>
        <v>7.2336073943054391</v>
      </c>
      <c r="Y756" s="5">
        <f t="shared" si="341"/>
        <v>0</v>
      </c>
      <c r="Z756" s="5">
        <f t="shared" si="341"/>
        <v>0.31539342831593942</v>
      </c>
      <c r="AA756" s="5">
        <f t="shared" si="321"/>
        <v>-9.4472361372362741</v>
      </c>
      <c r="AB756">
        <f t="shared" si="314"/>
        <v>0</v>
      </c>
    </row>
    <row r="757" spans="1:28" x14ac:dyDescent="0.2">
      <c r="A757">
        <f t="shared" si="340"/>
        <v>7.2499999999998899</v>
      </c>
      <c r="B757" s="5">
        <f t="shared" si="324"/>
        <v>0</v>
      </c>
      <c r="C757" s="5">
        <f t="shared" si="325"/>
        <v>516.39758200148424</v>
      </c>
      <c r="D757" s="5">
        <f t="shared" si="326"/>
        <v>-123.58650244981028</v>
      </c>
      <c r="E757" s="2">
        <f t="shared" si="322"/>
        <v>516.39758200148424</v>
      </c>
      <c r="F757" s="2">
        <f t="shared" si="323"/>
        <v>0</v>
      </c>
      <c r="G757" s="3">
        <f t="shared" si="327"/>
        <v>0</v>
      </c>
      <c r="H757" s="3">
        <f t="shared" si="328"/>
        <v>54.68035570174478</v>
      </c>
      <c r="I757" s="3">
        <f t="shared" si="329"/>
        <v>-81.315384280601336</v>
      </c>
      <c r="J757" s="2">
        <f t="shared" si="316"/>
        <v>97.990474130760276</v>
      </c>
      <c r="K757" s="2">
        <f t="shared" si="330"/>
        <v>97.990474130760276</v>
      </c>
      <c r="L757" s="2">
        <f t="shared" si="317"/>
        <v>66.796505883272175</v>
      </c>
      <c r="M757" s="5">
        <f t="shared" si="318"/>
        <v>0.3629179223474831</v>
      </c>
      <c r="N757" s="4">
        <f t="shared" si="319"/>
        <v>0.27513800740134731</v>
      </c>
      <c r="O757" s="4">
        <f t="shared" si="320"/>
        <v>0.25157590843797739</v>
      </c>
      <c r="P757" s="4">
        <f t="shared" si="331"/>
        <v>0</v>
      </c>
      <c r="Q757" s="4">
        <f t="shared" si="332"/>
        <v>0</v>
      </c>
      <c r="R757" s="5">
        <f t="shared" si="333"/>
        <v>0</v>
      </c>
      <c r="S757" s="5">
        <f t="shared" si="334"/>
        <v>-10.438362176534291</v>
      </c>
      <c r="T757" s="5">
        <f t="shared" si="335"/>
        <v>15.522931786961582</v>
      </c>
      <c r="U757" s="6">
        <f t="shared" si="336"/>
        <v>1963.2947664085705</v>
      </c>
      <c r="V757" s="5">
        <f t="shared" si="337"/>
        <v>0</v>
      </c>
      <c r="W757" s="5">
        <f t="shared" si="338"/>
        <v>10.760547841411114</v>
      </c>
      <c r="X757" s="5">
        <f t="shared" si="339"/>
        <v>7.2359073097852722</v>
      </c>
      <c r="Y757" s="5">
        <f t="shared" si="341"/>
        <v>0</v>
      </c>
      <c r="Z757" s="5">
        <f t="shared" si="341"/>
        <v>0.3221856648768231</v>
      </c>
      <c r="AA757" s="5">
        <f t="shared" si="321"/>
        <v>-9.4151609032531454</v>
      </c>
      <c r="AB757">
        <f t="shared" si="314"/>
        <v>0</v>
      </c>
    </row>
    <row r="758" spans="1:28" x14ac:dyDescent="0.2">
      <c r="A758">
        <f t="shared" si="340"/>
        <v>7.2599999999998897</v>
      </c>
      <c r="B758" s="5">
        <f t="shared" si="324"/>
        <v>0</v>
      </c>
      <c r="C758" s="5">
        <f t="shared" si="325"/>
        <v>516.94440166778497</v>
      </c>
      <c r="D758" s="5">
        <f t="shared" si="326"/>
        <v>-124.40012705066147</v>
      </c>
      <c r="E758" s="2">
        <f t="shared" si="322"/>
        <v>516.94440166778497</v>
      </c>
      <c r="F758" s="2">
        <f t="shared" si="323"/>
        <v>0</v>
      </c>
      <c r="G758" s="3">
        <f t="shared" si="327"/>
        <v>0</v>
      </c>
      <c r="H758" s="3">
        <f t="shared" si="328"/>
        <v>54.683577558393551</v>
      </c>
      <c r="I758" s="3">
        <f t="shared" si="329"/>
        <v>-81.409535889633872</v>
      </c>
      <c r="J758" s="2">
        <f t="shared" si="316"/>
        <v>98.070414439577178</v>
      </c>
      <c r="K758" s="2">
        <f t="shared" si="330"/>
        <v>98.070414439577178</v>
      </c>
      <c r="L758" s="2">
        <f t="shared" si="317"/>
        <v>66.850998254653831</v>
      </c>
      <c r="M758" s="5">
        <f t="shared" si="318"/>
        <v>0.36289590379757208</v>
      </c>
      <c r="N758" s="4">
        <f t="shared" si="319"/>
        <v>0.27481628673006236</v>
      </c>
      <c r="O758" s="4">
        <f t="shared" si="320"/>
        <v>0.25143581021579836</v>
      </c>
      <c r="P758" s="4">
        <f t="shared" si="331"/>
        <v>0</v>
      </c>
      <c r="Q758" s="4">
        <f t="shared" si="332"/>
        <v>0</v>
      </c>
      <c r="R758" s="5">
        <f t="shared" si="333"/>
        <v>0</v>
      </c>
      <c r="S758" s="5">
        <f t="shared" si="334"/>
        <v>-10.44685944694384</v>
      </c>
      <c r="T758" s="5">
        <f t="shared" si="335"/>
        <v>15.552639696474895</v>
      </c>
      <c r="U758" s="6">
        <f t="shared" si="336"/>
        <v>1962.640443879581</v>
      </c>
      <c r="V758" s="5">
        <f t="shared" si="337"/>
        <v>0</v>
      </c>
      <c r="W758" s="5">
        <f t="shared" si="338"/>
        <v>10.775791410582782</v>
      </c>
      <c r="X758" s="5">
        <f t="shared" si="339"/>
        <v>7.2382039636305899</v>
      </c>
      <c r="Y758" s="5">
        <f t="shared" si="341"/>
        <v>0</v>
      </c>
      <c r="Z758" s="5">
        <f t="shared" si="341"/>
        <v>0.32893196363894184</v>
      </c>
      <c r="AA758" s="5">
        <f t="shared" si="321"/>
        <v>-9.3831563398945157</v>
      </c>
      <c r="AB758">
        <f t="shared" si="314"/>
        <v>0</v>
      </c>
    </row>
    <row r="759" spans="1:28" x14ac:dyDescent="0.2">
      <c r="A759">
        <f t="shared" si="340"/>
        <v>7.2699999999998894</v>
      </c>
      <c r="B759" s="5">
        <f t="shared" si="324"/>
        <v>0</v>
      </c>
      <c r="C759" s="5">
        <f t="shared" si="325"/>
        <v>517.4912538899672</v>
      </c>
      <c r="D759" s="5">
        <f t="shared" si="326"/>
        <v>-125.2146915673748</v>
      </c>
      <c r="E759" s="2">
        <f t="shared" si="322"/>
        <v>517.4912538899672</v>
      </c>
      <c r="F759" s="2">
        <f t="shared" si="323"/>
        <v>0</v>
      </c>
      <c r="G759" s="3">
        <f t="shared" si="327"/>
        <v>0</v>
      </c>
      <c r="H759" s="3">
        <f t="shared" si="328"/>
        <v>54.686866878029939</v>
      </c>
      <c r="I759" s="3">
        <f t="shared" si="329"/>
        <v>-81.503367453032823</v>
      </c>
      <c r="J759" s="2">
        <f t="shared" si="316"/>
        <v>98.150151885361126</v>
      </c>
      <c r="K759" s="2">
        <f t="shared" si="330"/>
        <v>98.150151885361126</v>
      </c>
      <c r="L759" s="2">
        <f t="shared" si="317"/>
        <v>66.905352341759453</v>
      </c>
      <c r="M759" s="5">
        <f t="shared" si="318"/>
        <v>0.36287389130359449</v>
      </c>
      <c r="N759" s="4">
        <f t="shared" si="319"/>
        <v>0.27449568424495463</v>
      </c>
      <c r="O759" s="4">
        <f t="shared" si="320"/>
        <v>0.25129602791523792</v>
      </c>
      <c r="P759" s="4">
        <f t="shared" si="331"/>
        <v>0</v>
      </c>
      <c r="Q759" s="4">
        <f t="shared" si="332"/>
        <v>0</v>
      </c>
      <c r="R759" s="5">
        <f t="shared" si="333"/>
        <v>0</v>
      </c>
      <c r="S759" s="5">
        <f t="shared" si="334"/>
        <v>-10.455348075438215</v>
      </c>
      <c r="T759" s="5">
        <f t="shared" si="335"/>
        <v>15.582280073612043</v>
      </c>
      <c r="U759" s="6">
        <f t="shared" si="336"/>
        <v>1961.9863394217541</v>
      </c>
      <c r="V759" s="5">
        <f t="shared" si="337"/>
        <v>0</v>
      </c>
      <c r="W759" s="5">
        <f t="shared" si="338"/>
        <v>10.790980509218793</v>
      </c>
      <c r="X759" s="5">
        <f t="shared" si="339"/>
        <v>7.2404973319799284</v>
      </c>
      <c r="Y759" s="5">
        <f t="shared" si="341"/>
        <v>0</v>
      </c>
      <c r="Z759" s="5">
        <f t="shared" si="341"/>
        <v>0.33563243378057805</v>
      </c>
      <c r="AA759" s="5">
        <f t="shared" si="321"/>
        <v>-9.3512225944080285</v>
      </c>
      <c r="AB759">
        <f t="shared" si="314"/>
        <v>0</v>
      </c>
    </row>
    <row r="760" spans="1:28" x14ac:dyDescent="0.2">
      <c r="A760">
        <f t="shared" si="340"/>
        <v>7.2799999999998892</v>
      </c>
      <c r="B760" s="5">
        <f t="shared" si="324"/>
        <v>0</v>
      </c>
      <c r="C760" s="5">
        <f t="shared" si="325"/>
        <v>518.03813934036918</v>
      </c>
      <c r="D760" s="5">
        <f t="shared" si="326"/>
        <v>-126.03019280303485</v>
      </c>
      <c r="E760" s="2">
        <f t="shared" si="322"/>
        <v>518.03813934036918</v>
      </c>
      <c r="F760" s="2">
        <f t="shared" si="323"/>
        <v>0</v>
      </c>
      <c r="G760" s="3">
        <f t="shared" si="327"/>
        <v>0</v>
      </c>
      <c r="H760" s="3">
        <f t="shared" si="328"/>
        <v>54.690223202367747</v>
      </c>
      <c r="I760" s="3">
        <f t="shared" si="329"/>
        <v>-81.596879678976904</v>
      </c>
      <c r="J760" s="2">
        <f t="shared" si="316"/>
        <v>98.229686384871641</v>
      </c>
      <c r="K760" s="2">
        <f t="shared" si="330"/>
        <v>98.229686384871641</v>
      </c>
      <c r="L760" s="2">
        <f t="shared" si="317"/>
        <v>66.95956808784706</v>
      </c>
      <c r="M760" s="5">
        <f t="shared" si="318"/>
        <v>0.36285188495899567</v>
      </c>
      <c r="N760" s="4">
        <f t="shared" si="319"/>
        <v>0.27417619588189013</v>
      </c>
      <c r="O760" s="4">
        <f t="shared" si="320"/>
        <v>0.25115656123563823</v>
      </c>
      <c r="P760" s="4">
        <f t="shared" si="331"/>
        <v>0</v>
      </c>
      <c r="Q760" s="4">
        <f t="shared" si="332"/>
        <v>0</v>
      </c>
      <c r="R760" s="5">
        <f t="shared" si="333"/>
        <v>0</v>
      </c>
      <c r="S760" s="5">
        <f t="shared" si="334"/>
        <v>-10.463827997555097</v>
      </c>
      <c r="T760" s="5">
        <f t="shared" si="335"/>
        <v>15.611852797504183</v>
      </c>
      <c r="U760" s="6">
        <f t="shared" si="336"/>
        <v>1961.332452962411</v>
      </c>
      <c r="V760" s="5">
        <f t="shared" si="337"/>
        <v>0</v>
      </c>
      <c r="W760" s="5">
        <f t="shared" si="338"/>
        <v>10.806115182731451</v>
      </c>
      <c r="X760" s="5">
        <f t="shared" si="339"/>
        <v>7.2427873911254936</v>
      </c>
      <c r="Y760" s="5">
        <f t="shared" si="341"/>
        <v>0</v>
      </c>
      <c r="Z760" s="5">
        <f t="shared" si="341"/>
        <v>0.34228718517635492</v>
      </c>
      <c r="AA760" s="5">
        <f t="shared" si="321"/>
        <v>-9.3193598113703224</v>
      </c>
      <c r="AB760">
        <f t="shared" si="314"/>
        <v>0</v>
      </c>
    </row>
    <row r="761" spans="1:28" x14ac:dyDescent="0.2">
      <c r="A761">
        <f t="shared" si="340"/>
        <v>7.289999999999889</v>
      </c>
      <c r="B761" s="5">
        <f t="shared" si="324"/>
        <v>0</v>
      </c>
      <c r="C761" s="5">
        <f t="shared" si="325"/>
        <v>518.58505868675206</v>
      </c>
      <c r="D761" s="5">
        <f t="shared" si="326"/>
        <v>-126.84662756781519</v>
      </c>
      <c r="E761" s="2">
        <f t="shared" si="322"/>
        <v>518.58505868675206</v>
      </c>
      <c r="F761" s="2">
        <f t="shared" si="323"/>
        <v>0</v>
      </c>
      <c r="G761" s="3">
        <f t="shared" si="327"/>
        <v>0</v>
      </c>
      <c r="H761" s="3">
        <f t="shared" si="328"/>
        <v>54.693646074219508</v>
      </c>
      <c r="I761" s="3">
        <f t="shared" si="329"/>
        <v>-81.690073277090605</v>
      </c>
      <c r="J761" s="2">
        <f t="shared" si="316"/>
        <v>98.309017861579818</v>
      </c>
      <c r="K761" s="2">
        <f t="shared" si="330"/>
        <v>98.309017861579818</v>
      </c>
      <c r="L761" s="2">
        <f t="shared" si="317"/>
        <v>67.013645440749698</v>
      </c>
      <c r="M761" s="5">
        <f t="shared" si="318"/>
        <v>0.36282988485644457</v>
      </c>
      <c r="N761" s="4">
        <f t="shared" si="319"/>
        <v>0.27385781758049416</v>
      </c>
      <c r="O761" s="4">
        <f t="shared" si="320"/>
        <v>0.25101740986888865</v>
      </c>
      <c r="P761" s="4">
        <f t="shared" si="331"/>
        <v>0</v>
      </c>
      <c r="Q761" s="4">
        <f t="shared" si="332"/>
        <v>0</v>
      </c>
      <c r="R761" s="5">
        <f t="shared" si="333"/>
        <v>0</v>
      </c>
      <c r="S761" s="5">
        <f t="shared" si="334"/>
        <v>-10.472299149315031</v>
      </c>
      <c r="T761" s="5">
        <f t="shared" si="335"/>
        <v>15.641357749788058</v>
      </c>
      <c r="U761" s="6">
        <f t="shared" si="336"/>
        <v>1960.6787844288983</v>
      </c>
      <c r="V761" s="5">
        <f t="shared" si="337"/>
        <v>0</v>
      </c>
      <c r="W761" s="5">
        <f t="shared" si="338"/>
        <v>10.821195477704128</v>
      </c>
      <c r="X761" s="5">
        <f t="shared" si="339"/>
        <v>7.2450741175118338</v>
      </c>
      <c r="Y761" s="5">
        <f t="shared" si="341"/>
        <v>0</v>
      </c>
      <c r="Z761" s="5">
        <f t="shared" si="341"/>
        <v>0.34889632838909712</v>
      </c>
      <c r="AA761" s="5">
        <f t="shared" si="321"/>
        <v>-9.2875681327001089</v>
      </c>
      <c r="AB761">
        <f t="shared" si="314"/>
        <v>0</v>
      </c>
    </row>
    <row r="762" spans="1:28" x14ac:dyDescent="0.2">
      <c r="A762">
        <f t="shared" si="340"/>
        <v>7.2999999999998888</v>
      </c>
      <c r="B762" s="5">
        <f t="shared" si="324"/>
        <v>0</v>
      </c>
      <c r="C762" s="5">
        <f t="shared" si="325"/>
        <v>519.13201259231073</v>
      </c>
      <c r="D762" s="5">
        <f t="shared" si="326"/>
        <v>-127.66399267899273</v>
      </c>
      <c r="E762" s="2">
        <f t="shared" si="322"/>
        <v>519.13201259231073</v>
      </c>
      <c r="F762" s="2">
        <f t="shared" si="323"/>
        <v>0</v>
      </c>
      <c r="G762" s="3">
        <f t="shared" si="327"/>
        <v>0</v>
      </c>
      <c r="H762" s="3">
        <f t="shared" si="328"/>
        <v>54.697135037503401</v>
      </c>
      <c r="I762" s="3">
        <f t="shared" si="329"/>
        <v>-81.782948958417606</v>
      </c>
      <c r="J762" s="2">
        <f t="shared" si="316"/>
        <v>98.388146245602272</v>
      </c>
      <c r="K762" s="2">
        <f t="shared" si="330"/>
        <v>98.388146245602272</v>
      </c>
      <c r="L762" s="2">
        <f t="shared" si="317"/>
        <v>67.067584352830451</v>
      </c>
      <c r="M762" s="5">
        <f t="shared" si="318"/>
        <v>0.36280789108783662</v>
      </c>
      <c r="N762" s="4">
        <f t="shared" si="319"/>
        <v>0.27354054528436805</v>
      </c>
      <c r="O762" s="4">
        <f t="shared" si="320"/>
        <v>0.25087857349953363</v>
      </c>
      <c r="P762" s="4">
        <f t="shared" si="331"/>
        <v>0</v>
      </c>
      <c r="Q762" s="4">
        <f t="shared" si="332"/>
        <v>0</v>
      </c>
      <c r="R762" s="5">
        <f t="shared" si="333"/>
        <v>0</v>
      </c>
      <c r="S762" s="5">
        <f t="shared" si="334"/>
        <v>-10.480761467218317</v>
      </c>
      <c r="T762" s="5">
        <f t="shared" si="335"/>
        <v>15.670794814594174</v>
      </c>
      <c r="U762" s="6">
        <f t="shared" si="336"/>
        <v>1960.025333748586</v>
      </c>
      <c r="V762" s="5">
        <f t="shared" si="337"/>
        <v>0</v>
      </c>
      <c r="W762" s="5">
        <f t="shared" si="338"/>
        <v>10.836221441879989</v>
      </c>
      <c r="X762" s="5">
        <f t="shared" si="339"/>
        <v>7.2473574877345399</v>
      </c>
      <c r="Y762" s="5">
        <f t="shared" si="341"/>
        <v>0</v>
      </c>
      <c r="Z762" s="5">
        <f t="shared" si="341"/>
        <v>0.35545997466167201</v>
      </c>
      <c r="AA762" s="5">
        <f t="shared" si="321"/>
        <v>-9.2558476976712853</v>
      </c>
      <c r="AB762">
        <f t="shared" si="314"/>
        <v>0</v>
      </c>
    </row>
    <row r="763" spans="1:28" x14ac:dyDescent="0.2">
      <c r="A763">
        <f t="shared" si="340"/>
        <v>7.3099999999998886</v>
      </c>
      <c r="B763" s="5">
        <f t="shared" si="324"/>
        <v>0</v>
      </c>
      <c r="C763" s="5">
        <f t="shared" si="325"/>
        <v>519.67900171568454</v>
      </c>
      <c r="D763" s="5">
        <f t="shared" si="326"/>
        <v>-128.48228496096181</v>
      </c>
      <c r="E763" s="2">
        <f t="shared" si="322"/>
        <v>519.67900171568454</v>
      </c>
      <c r="F763" s="2">
        <f t="shared" si="323"/>
        <v>0</v>
      </c>
      <c r="G763" s="3">
        <f t="shared" si="327"/>
        <v>0</v>
      </c>
      <c r="H763" s="3">
        <f t="shared" si="328"/>
        <v>54.700689637250015</v>
      </c>
      <c r="I763" s="3">
        <f t="shared" si="329"/>
        <v>-81.875507435394326</v>
      </c>
      <c r="J763" s="2">
        <f t="shared" si="316"/>
        <v>98.467071473635613</v>
      </c>
      <c r="K763" s="2">
        <f t="shared" si="330"/>
        <v>98.467071473635613</v>
      </c>
      <c r="L763" s="2">
        <f t="shared" si="317"/>
        <v>67.121384780937703</v>
      </c>
      <c r="M763" s="5">
        <f t="shared" si="318"/>
        <v>0.3627859037442972</v>
      </c>
      <c r="N763" s="4">
        <f t="shared" si="319"/>
        <v>0.27322437494130131</v>
      </c>
      <c r="O763" s="4">
        <f t="shared" si="320"/>
        <v>0.2507400518048799</v>
      </c>
      <c r="P763" s="4">
        <f t="shared" si="331"/>
        <v>0</v>
      </c>
      <c r="Q763" s="4">
        <f t="shared" si="332"/>
        <v>0</v>
      </c>
      <c r="R763" s="5">
        <f t="shared" si="333"/>
        <v>0</v>
      </c>
      <c r="S763" s="5">
        <f t="shared" si="334"/>
        <v>-10.489214888241923</v>
      </c>
      <c r="T763" s="5">
        <f t="shared" si="335"/>
        <v>15.700163878534891</v>
      </c>
      <c r="U763" s="6">
        <f t="shared" si="336"/>
        <v>1959.3721008488681</v>
      </c>
      <c r="V763" s="5">
        <f t="shared" si="337"/>
        <v>0</v>
      </c>
      <c r="W763" s="5">
        <f t="shared" si="338"/>
        <v>10.851193124150775</v>
      </c>
      <c r="X763" s="5">
        <f t="shared" si="339"/>
        <v>7.2496374785389959</v>
      </c>
      <c r="Y763" s="5">
        <f t="shared" si="341"/>
        <v>0</v>
      </c>
      <c r="Z763" s="5">
        <f t="shared" si="341"/>
        <v>0.36197823590885214</v>
      </c>
      <c r="AA763" s="5">
        <f t="shared" si="321"/>
        <v>-9.2241986429261118</v>
      </c>
      <c r="AB763">
        <f t="shared" si="314"/>
        <v>0</v>
      </c>
    </row>
    <row r="764" spans="1:28" x14ac:dyDescent="0.2">
      <c r="A764">
        <f t="shared" si="340"/>
        <v>7.3199999999998884</v>
      </c>
      <c r="B764" s="5">
        <f t="shared" si="324"/>
        <v>0</v>
      </c>
      <c r="C764" s="5">
        <f t="shared" si="325"/>
        <v>520.22602671096888</v>
      </c>
      <c r="D764" s="5">
        <f t="shared" si="326"/>
        <v>-129.30150124524789</v>
      </c>
      <c r="E764" s="2">
        <f t="shared" si="322"/>
        <v>520.22602671096888</v>
      </c>
      <c r="F764" s="2">
        <f t="shared" si="323"/>
        <v>0</v>
      </c>
      <c r="G764" s="3">
        <f t="shared" si="327"/>
        <v>0</v>
      </c>
      <c r="H764" s="3">
        <f t="shared" si="328"/>
        <v>54.704309419609103</v>
      </c>
      <c r="I764" s="3">
        <f t="shared" si="329"/>
        <v>-81.967749421823584</v>
      </c>
      <c r="J764" s="2">
        <f t="shared" si="316"/>
        <v>98.545793488891206</v>
      </c>
      <c r="K764" s="2">
        <f t="shared" si="330"/>
        <v>98.545793488891206</v>
      </c>
      <c r="L764" s="2">
        <f t="shared" si="317"/>
        <v>67.17504668636073</v>
      </c>
      <c r="M764" s="5">
        <f t="shared" si="318"/>
        <v>0.36276392291618487</v>
      </c>
      <c r="N764" s="4">
        <f t="shared" si="319"/>
        <v>0.27290930250347945</v>
      </c>
      <c r="O764" s="4">
        <f t="shared" si="320"/>
        <v>0.2506018444551027</v>
      </c>
      <c r="P764" s="4">
        <f t="shared" si="331"/>
        <v>0</v>
      </c>
      <c r="Q764" s="4">
        <f t="shared" si="332"/>
        <v>0</v>
      </c>
      <c r="R764" s="5">
        <f t="shared" si="333"/>
        <v>0</v>
      </c>
      <c r="S764" s="5">
        <f t="shared" si="334"/>
        <v>-10.497659349836466</v>
      </c>
      <c r="T764" s="5">
        <f t="shared" si="335"/>
        <v>15.729464830692446</v>
      </c>
      <c r="U764" s="6">
        <f t="shared" si="336"/>
        <v>1958.7190856571638</v>
      </c>
      <c r="V764" s="5">
        <f t="shared" si="337"/>
        <v>0</v>
      </c>
      <c r="W764" s="5">
        <f t="shared" si="338"/>
        <v>10.866110574545587</v>
      </c>
      <c r="X764" s="5">
        <f t="shared" si="339"/>
        <v>7.2519140668191318</v>
      </c>
      <c r="Y764" s="5">
        <f t="shared" si="341"/>
        <v>0</v>
      </c>
      <c r="Z764" s="5">
        <f t="shared" si="341"/>
        <v>0.36845122470912095</v>
      </c>
      <c r="AA764" s="5">
        <f t="shared" si="321"/>
        <v>-9.1926211024884203</v>
      </c>
      <c r="AB764">
        <f t="shared" si="314"/>
        <v>0</v>
      </c>
    </row>
    <row r="765" spans="1:28" x14ac:dyDescent="0.2">
      <c r="A765">
        <f t="shared" si="340"/>
        <v>7.3299999999998882</v>
      </c>
      <c r="B765" s="5">
        <f t="shared" si="324"/>
        <v>0</v>
      </c>
      <c r="C765" s="5">
        <f t="shared" si="325"/>
        <v>520.77308822772613</v>
      </c>
      <c r="D765" s="5">
        <f t="shared" si="326"/>
        <v>-130.12163837052125</v>
      </c>
      <c r="E765" s="2">
        <f t="shared" si="322"/>
        <v>520.77308822772613</v>
      </c>
      <c r="F765" s="2">
        <f t="shared" si="323"/>
        <v>0</v>
      </c>
      <c r="G765" s="3">
        <f t="shared" si="327"/>
        <v>0</v>
      </c>
      <c r="H765" s="3">
        <f t="shared" si="328"/>
        <v>54.707993931856194</v>
      </c>
      <c r="I765" s="3">
        <f t="shared" si="329"/>
        <v>-82.059675632848467</v>
      </c>
      <c r="J765" s="2">
        <f t="shared" si="316"/>
        <v>98.624312241030708</v>
      </c>
      <c r="K765" s="2">
        <f t="shared" si="330"/>
        <v>98.624312241030708</v>
      </c>
      <c r="L765" s="2">
        <f t="shared" si="317"/>
        <v>67.228570034785761</v>
      </c>
      <c r="M765" s="5">
        <f t="shared" si="318"/>
        <v>0.36274194869309478</v>
      </c>
      <c r="N765" s="4">
        <f t="shared" si="319"/>
        <v>0.27259532392768643</v>
      </c>
      <c r="O765" s="4">
        <f t="shared" si="320"/>
        <v>0.25046395111335001</v>
      </c>
      <c r="P765" s="4">
        <f t="shared" si="331"/>
        <v>0</v>
      </c>
      <c r="Q765" s="4">
        <f t="shared" si="332"/>
        <v>0</v>
      </c>
      <c r="R765" s="5">
        <f t="shared" si="333"/>
        <v>0</v>
      </c>
      <c r="S765" s="5">
        <f t="shared" si="334"/>
        <v>-10.506094789923241</v>
      </c>
      <c r="T765" s="5">
        <f t="shared" si="335"/>
        <v>15.758697562606994</v>
      </c>
      <c r="U765" s="6">
        <f t="shared" si="336"/>
        <v>1958.0662881009148</v>
      </c>
      <c r="V765" s="5">
        <f t="shared" si="337"/>
        <v>0</v>
      </c>
      <c r="W765" s="5">
        <f t="shared" si="338"/>
        <v>10.880973844219746</v>
      </c>
      <c r="X765" s="5">
        <f t="shared" si="339"/>
        <v>7.2541872296162344</v>
      </c>
      <c r="Y765" s="5">
        <f t="shared" si="341"/>
        <v>0</v>
      </c>
      <c r="Z765" s="5">
        <f t="shared" si="341"/>
        <v>0.37487905429650503</v>
      </c>
      <c r="AA765" s="5">
        <f t="shared" si="321"/>
        <v>-9.1611152077767706</v>
      </c>
      <c r="AB765">
        <f t="shared" si="314"/>
        <v>0</v>
      </c>
    </row>
    <row r="766" spans="1:28" x14ac:dyDescent="0.2">
      <c r="A766">
        <f t="shared" si="340"/>
        <v>7.3399999999998879</v>
      </c>
      <c r="B766" s="5">
        <f t="shared" si="324"/>
        <v>0</v>
      </c>
      <c r="C766" s="5">
        <f t="shared" si="325"/>
        <v>521.32018691099745</v>
      </c>
      <c r="D766" s="5">
        <f t="shared" si="326"/>
        <v>-130.94269318261013</v>
      </c>
      <c r="E766" s="2">
        <f t="shared" si="322"/>
        <v>521.32018691099745</v>
      </c>
      <c r="F766" s="2">
        <f t="shared" si="323"/>
        <v>0</v>
      </c>
      <c r="G766" s="3">
        <f t="shared" si="327"/>
        <v>0</v>
      </c>
      <c r="H766" s="3">
        <f t="shared" si="328"/>
        <v>54.711742722399158</v>
      </c>
      <c r="I766" s="3">
        <f t="shared" si="329"/>
        <v>-82.151286784926242</v>
      </c>
      <c r="J766" s="2">
        <f t="shared" si="316"/>
        <v>98.702627686101621</v>
      </c>
      <c r="K766" s="2">
        <f t="shared" si="330"/>
        <v>98.702627686101621</v>
      </c>
      <c r="L766" s="2">
        <f t="shared" si="317"/>
        <v>67.281954796251952</v>
      </c>
      <c r="M766" s="5">
        <f t="shared" si="318"/>
        <v>0.362719981163862</v>
      </c>
      <c r="N766" s="4">
        <f t="shared" si="319"/>
        <v>0.27228243517550416</v>
      </c>
      <c r="O766" s="4">
        <f t="shared" si="320"/>
        <v>0.25032637143584691</v>
      </c>
      <c r="P766" s="4">
        <f t="shared" si="331"/>
        <v>0</v>
      </c>
      <c r="Q766" s="4">
        <f t="shared" si="332"/>
        <v>0</v>
      </c>
      <c r="R766" s="5">
        <f t="shared" si="333"/>
        <v>0</v>
      </c>
      <c r="S766" s="5">
        <f t="shared" si="334"/>
        <v>-10.514521146891269</v>
      </c>
      <c r="T766" s="5">
        <f t="shared" si="335"/>
        <v>15.787861968264473</v>
      </c>
      <c r="U766" s="6">
        <f t="shared" si="336"/>
        <v>1957.4137081075892</v>
      </c>
      <c r="V766" s="5">
        <f t="shared" si="337"/>
        <v>0</v>
      </c>
      <c r="W766" s="5">
        <f t="shared" si="338"/>
        <v>10.895782985443663</v>
      </c>
      <c r="X766" s="5">
        <f t="shared" si="339"/>
        <v>7.2564569441177635</v>
      </c>
      <c r="Y766" s="5">
        <f t="shared" si="341"/>
        <v>0</v>
      </c>
      <c r="Z766" s="5">
        <f t="shared" si="341"/>
        <v>0.38126183855239404</v>
      </c>
      <c r="AA766" s="5">
        <f t="shared" si="321"/>
        <v>-9.1296810876177616</v>
      </c>
      <c r="AB766">
        <f t="shared" si="314"/>
        <v>0</v>
      </c>
    </row>
    <row r="767" spans="1:28" x14ac:dyDescent="0.2">
      <c r="A767">
        <f t="shared" si="340"/>
        <v>7.3499999999998877</v>
      </c>
      <c r="B767" s="5">
        <f t="shared" si="324"/>
        <v>0</v>
      </c>
      <c r="C767" s="5">
        <f t="shared" si="325"/>
        <v>521.86732340131334</v>
      </c>
      <c r="D767" s="5">
        <f t="shared" si="326"/>
        <v>-131.76466253451377</v>
      </c>
      <c r="E767" s="2">
        <f t="shared" si="322"/>
        <v>521.86732340131334</v>
      </c>
      <c r="F767" s="2">
        <f t="shared" si="323"/>
        <v>0</v>
      </c>
      <c r="G767" s="3">
        <f t="shared" si="327"/>
        <v>0</v>
      </c>
      <c r="H767" s="3">
        <f t="shared" si="328"/>
        <v>54.715555340784682</v>
      </c>
      <c r="I767" s="3">
        <f t="shared" si="329"/>
        <v>-82.242583595802415</v>
      </c>
      <c r="J767" s="2">
        <f t="shared" si="316"/>
        <v>98.780739786473646</v>
      </c>
      <c r="K767" s="2">
        <f t="shared" si="330"/>
        <v>98.780739786473646</v>
      </c>
      <c r="L767" s="2">
        <f t="shared" si="317"/>
        <v>67.335200945108141</v>
      </c>
      <c r="M767" s="5">
        <f t="shared" si="318"/>
        <v>0.36269802041656468</v>
      </c>
      <c r="N767" s="4">
        <f t="shared" si="319"/>
        <v>0.2719706322135062</v>
      </c>
      <c r="O767" s="4">
        <f t="shared" si="320"/>
        <v>0.25018910507199726</v>
      </c>
      <c r="P767" s="4">
        <f t="shared" si="331"/>
        <v>0</v>
      </c>
      <c r="Q767" s="4">
        <f t="shared" si="332"/>
        <v>0</v>
      </c>
      <c r="R767" s="5">
        <f t="shared" si="333"/>
        <v>0</v>
      </c>
      <c r="S767" s="5">
        <f t="shared" si="334"/>
        <v>-10.522938359594411</v>
      </c>
      <c r="T767" s="5">
        <f t="shared" si="335"/>
        <v>15.8169579440845</v>
      </c>
      <c r="U767" s="6">
        <f t="shared" si="336"/>
        <v>1956.7613456046777</v>
      </c>
      <c r="V767" s="5">
        <f t="shared" si="337"/>
        <v>0</v>
      </c>
      <c r="W767" s="5">
        <f t="shared" si="338"/>
        <v>10.910538051591718</v>
      </c>
      <c r="X767" s="5">
        <f t="shared" si="339"/>
        <v>7.2587231876561917</v>
      </c>
      <c r="Y767" s="5">
        <f t="shared" si="341"/>
        <v>0</v>
      </c>
      <c r="Z767" s="5">
        <f t="shared" si="341"/>
        <v>0.38759969199730726</v>
      </c>
      <c r="AA767" s="5">
        <f t="shared" si="321"/>
        <v>-9.0983188682593088</v>
      </c>
      <c r="AB767">
        <f t="shared" si="314"/>
        <v>0</v>
      </c>
    </row>
    <row r="768" spans="1:28" x14ac:dyDescent="0.2">
      <c r="A768">
        <f t="shared" si="340"/>
        <v>7.3599999999998875</v>
      </c>
      <c r="B768" s="5">
        <f t="shared" si="324"/>
        <v>0</v>
      </c>
      <c r="C768" s="5">
        <f t="shared" si="325"/>
        <v>522.41449833470574</v>
      </c>
      <c r="D768" s="5">
        <f t="shared" si="326"/>
        <v>-132.58754328641521</v>
      </c>
      <c r="E768" s="2">
        <f t="shared" si="322"/>
        <v>522.41449833470574</v>
      </c>
      <c r="F768" s="2">
        <f t="shared" si="323"/>
        <v>0</v>
      </c>
      <c r="G768" s="3">
        <f t="shared" si="327"/>
        <v>0</v>
      </c>
      <c r="H768" s="3">
        <f t="shared" si="328"/>
        <v>54.719431337704656</v>
      </c>
      <c r="I768" s="3">
        <f t="shared" si="329"/>
        <v>-82.333566784485015</v>
      </c>
      <c r="J768" s="2">
        <f t="shared" si="316"/>
        <v>98.858648510775367</v>
      </c>
      <c r="K768" s="2">
        <f t="shared" si="330"/>
        <v>98.858648510775367</v>
      </c>
      <c r="L768" s="2">
        <f t="shared" si="317"/>
        <v>67.388308459969565</v>
      </c>
      <c r="M768" s="5">
        <f t="shared" si="318"/>
        <v>0.36267606653852746</v>
      </c>
      <c r="N768" s="4">
        <f t="shared" si="319"/>
        <v>0.27165991101344816</v>
      </c>
      <c r="O768" s="4">
        <f t="shared" si="320"/>
        <v>0.25005215166448636</v>
      </c>
      <c r="P768" s="4">
        <f t="shared" si="331"/>
        <v>0</v>
      </c>
      <c r="Q768" s="4">
        <f t="shared" si="332"/>
        <v>0</v>
      </c>
      <c r="R768" s="5">
        <f t="shared" si="333"/>
        <v>0</v>
      </c>
      <c r="S768" s="5">
        <f t="shared" si="334"/>
        <v>-10.531346367348524</v>
      </c>
      <c r="T768" s="5">
        <f t="shared" si="335"/>
        <v>15.845985388908199</v>
      </c>
      <c r="U768" s="6">
        <f t="shared" si="336"/>
        <v>1956.1092005196954</v>
      </c>
      <c r="V768" s="5">
        <f t="shared" si="337"/>
        <v>0</v>
      </c>
      <c r="W768" s="5">
        <f t="shared" si="338"/>
        <v>10.925239097131284</v>
      </c>
      <c r="X768" s="5">
        <f t="shared" si="339"/>
        <v>7.2609859377079218</v>
      </c>
      <c r="Y768" s="5">
        <f t="shared" si="341"/>
        <v>0</v>
      </c>
      <c r="Z768" s="5">
        <f t="shared" si="341"/>
        <v>0.39389272978275969</v>
      </c>
      <c r="AA768" s="5">
        <f t="shared" si="321"/>
        <v>-9.0670286733838807</v>
      </c>
      <c r="AB768">
        <f t="shared" si="314"/>
        <v>0</v>
      </c>
    </row>
    <row r="769" spans="1:28" x14ac:dyDescent="0.2">
      <c r="A769">
        <f t="shared" si="340"/>
        <v>7.3699999999998873</v>
      </c>
      <c r="B769" s="5">
        <f t="shared" si="324"/>
        <v>0</v>
      </c>
      <c r="C769" s="5">
        <f t="shared" si="325"/>
        <v>522.96171234271935</v>
      </c>
      <c r="D769" s="5">
        <f t="shared" si="326"/>
        <v>-133.41133230569372</v>
      </c>
      <c r="E769" s="2">
        <f t="shared" si="322"/>
        <v>522.96171234271935</v>
      </c>
      <c r="F769" s="2">
        <f t="shared" si="323"/>
        <v>0</v>
      </c>
      <c r="G769" s="3">
        <f t="shared" si="327"/>
        <v>0</v>
      </c>
      <c r="H769" s="3">
        <f t="shared" si="328"/>
        <v>54.72337026500248</v>
      </c>
      <c r="I769" s="3">
        <f t="shared" si="329"/>
        <v>-82.424237071218855</v>
      </c>
      <c r="J769" s="2">
        <f t="shared" si="316"/>
        <v>98.936353833831205</v>
      </c>
      <c r="K769" s="2">
        <f t="shared" si="330"/>
        <v>98.936353833831205</v>
      </c>
      <c r="L769" s="2">
        <f t="shared" si="317"/>
        <v>67.441277323674981</v>
      </c>
      <c r="M769" s="5">
        <f t="shared" si="318"/>
        <v>0.36265411961632488</v>
      </c>
      <c r="N769" s="4">
        <f t="shared" si="319"/>
        <v>0.27135026755245373</v>
      </c>
      <c r="O769" s="4">
        <f t="shared" si="320"/>
        <v>0.24991551084938041</v>
      </c>
      <c r="P769" s="4">
        <f t="shared" si="331"/>
        <v>0</v>
      </c>
      <c r="Q769" s="4">
        <f t="shared" si="332"/>
        <v>0</v>
      </c>
      <c r="R769" s="5">
        <f t="shared" si="333"/>
        <v>0</v>
      </c>
      <c r="S769" s="5">
        <f t="shared" si="334"/>
        <v>-10.539745109928621</v>
      </c>
      <c r="T769" s="5">
        <f t="shared" si="335"/>
        <v>15.874944203985915</v>
      </c>
      <c r="U769" s="6">
        <f t="shared" si="336"/>
        <v>1955.4572727801819</v>
      </c>
      <c r="V769" s="5">
        <f t="shared" si="337"/>
        <v>0</v>
      </c>
      <c r="W769" s="5">
        <f t="shared" si="338"/>
        <v>10.939886177611639</v>
      </c>
      <c r="X769" s="5">
        <f t="shared" si="339"/>
        <v>7.2632451718921516</v>
      </c>
      <c r="Y769" s="5">
        <f t="shared" si="341"/>
        <v>0</v>
      </c>
      <c r="Z769" s="5">
        <f t="shared" si="341"/>
        <v>0.40014106768301794</v>
      </c>
      <c r="AA769" s="5">
        <f t="shared" si="321"/>
        <v>-9.0358106241219325</v>
      </c>
      <c r="AB769">
        <f t="shared" si="314"/>
        <v>0</v>
      </c>
    </row>
    <row r="770" spans="1:28" x14ac:dyDescent="0.2">
      <c r="A770">
        <f t="shared" si="340"/>
        <v>7.3799999999998871</v>
      </c>
      <c r="B770" s="5">
        <f t="shared" si="324"/>
        <v>0</v>
      </c>
      <c r="C770" s="5">
        <f t="shared" si="325"/>
        <v>523.50896605242281</v>
      </c>
      <c r="D770" s="5">
        <f t="shared" si="326"/>
        <v>-134.23602646693712</v>
      </c>
      <c r="E770" s="2">
        <f t="shared" si="322"/>
        <v>523.50896605242281</v>
      </c>
      <c r="F770" s="2">
        <f t="shared" si="323"/>
        <v>0</v>
      </c>
      <c r="G770" s="3">
        <f t="shared" si="327"/>
        <v>0</v>
      </c>
      <c r="H770" s="3">
        <f t="shared" si="328"/>
        <v>54.727371675679308</v>
      </c>
      <c r="I770" s="3">
        <f t="shared" si="329"/>
        <v>-82.51459517746008</v>
      </c>
      <c r="J770" s="2">
        <f t="shared" si="316"/>
        <v>99.013855736599126</v>
      </c>
      <c r="K770" s="2">
        <f t="shared" si="330"/>
        <v>99.013855736599126</v>
      </c>
      <c r="L770" s="2">
        <f t="shared" si="317"/>
        <v>67.494107523244111</v>
      </c>
      <c r="M770" s="5">
        <f t="shared" si="318"/>
        <v>0.36263217973578454</v>
      </c>
      <c r="N770" s="4">
        <f t="shared" si="319"/>
        <v>0.27104169781319626</v>
      </c>
      <c r="O770" s="4">
        <f t="shared" si="320"/>
        <v>0.2497791822562267</v>
      </c>
      <c r="P770" s="4">
        <f t="shared" si="331"/>
        <v>0</v>
      </c>
      <c r="Q770" s="4">
        <f t="shared" si="332"/>
        <v>0</v>
      </c>
      <c r="R770" s="5">
        <f t="shared" si="333"/>
        <v>0</v>
      </c>
      <c r="S770" s="5">
        <f t="shared" si="334"/>
        <v>-10.548134527566132</v>
      </c>
      <c r="T770" s="5">
        <f t="shared" si="335"/>
        <v>15.903834292964975</v>
      </c>
      <c r="U770" s="6">
        <f t="shared" si="336"/>
        <v>1954.8055623137006</v>
      </c>
      <c r="V770" s="5">
        <f t="shared" si="337"/>
        <v>0</v>
      </c>
      <c r="W770" s="5">
        <f t="shared" si="338"/>
        <v>10.954479349653052</v>
      </c>
      <c r="X770" s="5">
        <f t="shared" si="339"/>
        <v>7.2655008679698412</v>
      </c>
      <c r="Y770" s="5">
        <f t="shared" si="341"/>
        <v>0</v>
      </c>
      <c r="Z770" s="5">
        <f t="shared" si="341"/>
        <v>0.40634482208692013</v>
      </c>
      <c r="AA770" s="5">
        <f t="shared" si="321"/>
        <v>-9.0046648390651853</v>
      </c>
      <c r="AB770">
        <f t="shared" si="314"/>
        <v>0</v>
      </c>
    </row>
    <row r="771" spans="1:28" x14ac:dyDescent="0.2">
      <c r="A771">
        <f t="shared" si="340"/>
        <v>7.3899999999998869</v>
      </c>
      <c r="B771" s="5">
        <f t="shared" si="324"/>
        <v>0</v>
      </c>
      <c r="C771" s="5">
        <f t="shared" si="325"/>
        <v>524.05626008642071</v>
      </c>
      <c r="D771" s="5">
        <f t="shared" si="326"/>
        <v>-135.06162265195368</v>
      </c>
      <c r="E771" s="2">
        <f t="shared" si="322"/>
        <v>524.05626008642071</v>
      </c>
      <c r="F771" s="2">
        <f t="shared" si="323"/>
        <v>0</v>
      </c>
      <c r="G771" s="3">
        <f t="shared" si="327"/>
        <v>0</v>
      </c>
      <c r="H771" s="3">
        <f t="shared" si="328"/>
        <v>54.731435123900177</v>
      </c>
      <c r="I771" s="3">
        <f t="shared" si="329"/>
        <v>-82.604641825850734</v>
      </c>
      <c r="J771" s="2">
        <f t="shared" si="316"/>
        <v>99.091154206108541</v>
      </c>
      <c r="K771" s="2">
        <f t="shared" si="330"/>
        <v>99.091154206108541</v>
      </c>
      <c r="L771" s="2">
        <f t="shared" si="317"/>
        <v>67.5467990498354</v>
      </c>
      <c r="M771" s="5">
        <f t="shared" si="318"/>
        <v>0.36261024698199068</v>
      </c>
      <c r="N771" s="4">
        <f t="shared" si="319"/>
        <v>0.27073419778407637</v>
      </c>
      <c r="O771" s="4">
        <f t="shared" si="320"/>
        <v>0.24964316550815099</v>
      </c>
      <c r="P771" s="4">
        <f t="shared" si="331"/>
        <v>0</v>
      </c>
      <c r="Q771" s="4">
        <f t="shared" si="332"/>
        <v>0</v>
      </c>
      <c r="R771" s="5">
        <f t="shared" si="333"/>
        <v>0</v>
      </c>
      <c r="S771" s="5">
        <f t="shared" si="334"/>
        <v>-10.556514560946164</v>
      </c>
      <c r="T771" s="5">
        <f t="shared" si="335"/>
        <v>15.93265556187732</v>
      </c>
      <c r="U771" s="6">
        <f t="shared" si="336"/>
        <v>1954.1540690478391</v>
      </c>
      <c r="V771" s="5">
        <f t="shared" si="337"/>
        <v>0</v>
      </c>
      <c r="W771" s="5">
        <f t="shared" si="338"/>
        <v>10.96901867093581</v>
      </c>
      <c r="X771" s="5">
        <f t="shared" si="339"/>
        <v>7.2677530038426523</v>
      </c>
      <c r="Y771" s="5">
        <f t="shared" si="341"/>
        <v>0</v>
      </c>
      <c r="Z771" s="5">
        <f t="shared" si="341"/>
        <v>0.41250410998964604</v>
      </c>
      <c r="AA771" s="5">
        <f t="shared" si="321"/>
        <v>-8.9735914342800278</v>
      </c>
      <c r="AB771">
        <f t="shared" si="314"/>
        <v>0</v>
      </c>
    </row>
    <row r="772" spans="1:28" x14ac:dyDescent="0.2">
      <c r="A772">
        <f t="shared" si="340"/>
        <v>7.3999999999998867</v>
      </c>
      <c r="B772" s="5">
        <f t="shared" si="324"/>
        <v>0</v>
      </c>
      <c r="C772" s="5">
        <f t="shared" si="325"/>
        <v>524.60359506286522</v>
      </c>
      <c r="D772" s="5">
        <f t="shared" si="326"/>
        <v>-135.8881177497839</v>
      </c>
      <c r="E772" s="2">
        <f t="shared" si="322"/>
        <v>524.60359506286522</v>
      </c>
      <c r="F772" s="2">
        <f t="shared" si="323"/>
        <v>0</v>
      </c>
      <c r="G772" s="3">
        <f t="shared" si="327"/>
        <v>0</v>
      </c>
      <c r="H772" s="3">
        <f t="shared" si="328"/>
        <v>54.735560165000074</v>
      </c>
      <c r="I772" s="3">
        <f t="shared" si="329"/>
        <v>-82.694377740193531</v>
      </c>
      <c r="J772" s="2">
        <f t="shared" si="316"/>
        <v>99.168249235398704</v>
      </c>
      <c r="K772" s="2">
        <f t="shared" si="330"/>
        <v>99.168249235398704</v>
      </c>
      <c r="L772" s="2">
        <f t="shared" si="317"/>
        <v>67.599351898703958</v>
      </c>
      <c r="M772" s="5">
        <f t="shared" si="318"/>
        <v>0.36258832143928715</v>
      </c>
      <c r="N772" s="4">
        <f t="shared" si="319"/>
        <v>0.27042776345939601</v>
      </c>
      <c r="O772" s="4">
        <f t="shared" si="320"/>
        <v>0.24950746022195586</v>
      </c>
      <c r="P772" s="4">
        <f t="shared" si="331"/>
        <v>0</v>
      </c>
      <c r="Q772" s="4">
        <f t="shared" si="332"/>
        <v>0</v>
      </c>
      <c r="R772" s="5">
        <f t="shared" si="333"/>
        <v>0</v>
      </c>
      <c r="S772" s="5">
        <f t="shared" si="334"/>
        <v>-10.564885151204793</v>
      </c>
      <c r="T772" s="5">
        <f t="shared" si="335"/>
        <v>15.961407919127115</v>
      </c>
      <c r="U772" s="6">
        <f t="shared" si="336"/>
        <v>1953.50279291021</v>
      </c>
      <c r="V772" s="5">
        <f t="shared" si="337"/>
        <v>0</v>
      </c>
      <c r="W772" s="5">
        <f t="shared" si="338"/>
        <v>10.98350420018936</v>
      </c>
      <c r="X772" s="5">
        <f t="shared" si="339"/>
        <v>7.2700015575519448</v>
      </c>
      <c r="Y772" s="5">
        <f t="shared" si="341"/>
        <v>0</v>
      </c>
      <c r="Z772" s="5">
        <f t="shared" si="341"/>
        <v>0.41861904898456714</v>
      </c>
      <c r="AA772" s="5">
        <f t="shared" si="321"/>
        <v>-8.9425905233209377</v>
      </c>
      <c r="AB772">
        <f t="shared" si="314"/>
        <v>0</v>
      </c>
    </row>
    <row r="773" spans="1:28" x14ac:dyDescent="0.2">
      <c r="A773">
        <f t="shared" si="340"/>
        <v>7.4099999999998865</v>
      </c>
      <c r="B773" s="5">
        <f t="shared" si="324"/>
        <v>0</v>
      </c>
      <c r="C773" s="5">
        <f t="shared" si="325"/>
        <v>525.15097159546769</v>
      </c>
      <c r="D773" s="5">
        <f t="shared" si="326"/>
        <v>-136.71550865671202</v>
      </c>
      <c r="E773" s="2">
        <f t="shared" si="322"/>
        <v>525.15097159546769</v>
      </c>
      <c r="F773" s="2">
        <f t="shared" si="323"/>
        <v>0</v>
      </c>
      <c r="G773" s="3">
        <f t="shared" si="327"/>
        <v>0</v>
      </c>
      <c r="H773" s="3">
        <f t="shared" si="328"/>
        <v>54.73974635548992</v>
      </c>
      <c r="I773" s="3">
        <f t="shared" si="329"/>
        <v>-82.783803645426744</v>
      </c>
      <c r="J773" s="2">
        <f t="shared" si="316"/>
        <v>99.24514082345766</v>
      </c>
      <c r="K773" s="2">
        <f t="shared" si="330"/>
        <v>99.24514082345766</v>
      </c>
      <c r="L773" s="2">
        <f t="shared" si="317"/>
        <v>67.651766069159962</v>
      </c>
      <c r="M773" s="5">
        <f t="shared" si="318"/>
        <v>0.36256640319128119</v>
      </c>
      <c r="N773" s="4">
        <f t="shared" si="319"/>
        <v>0.27012239083952783</v>
      </c>
      <c r="O773" s="4">
        <f t="shared" si="320"/>
        <v>0.2493720660082159</v>
      </c>
      <c r="P773" s="4">
        <f t="shared" si="331"/>
        <v>0</v>
      </c>
      <c r="Q773" s="4">
        <f t="shared" si="332"/>
        <v>0</v>
      </c>
      <c r="R773" s="5">
        <f t="shared" si="333"/>
        <v>0</v>
      </c>
      <c r="S773" s="5">
        <f t="shared" si="334"/>
        <v>-10.573246239926444</v>
      </c>
      <c r="T773" s="5">
        <f t="shared" si="335"/>
        <v>15.990091275478354</v>
      </c>
      <c r="U773" s="6">
        <f t="shared" si="336"/>
        <v>1952.8517338284485</v>
      </c>
      <c r="V773" s="5">
        <f t="shared" si="337"/>
        <v>0</v>
      </c>
      <c r="W773" s="5">
        <f t="shared" si="338"/>
        <v>10.997935997181425</v>
      </c>
      <c r="X773" s="5">
        <f t="shared" si="339"/>
        <v>7.2722465072777691</v>
      </c>
      <c r="Y773" s="5">
        <f t="shared" si="341"/>
        <v>0</v>
      </c>
      <c r="Z773" s="5">
        <f t="shared" si="341"/>
        <v>0.42468975725498126</v>
      </c>
      <c r="AA773" s="5">
        <f t="shared" si="321"/>
        <v>-8.911662217243876</v>
      </c>
      <c r="AB773">
        <f t="shared" ref="AB773:AB836" si="342">IF(($D773-height)*($D774-height)&lt;0,1,0)</f>
        <v>0</v>
      </c>
    </row>
    <row r="774" spans="1:28" x14ac:dyDescent="0.2">
      <c r="A774">
        <f t="shared" si="340"/>
        <v>7.4199999999998862</v>
      </c>
      <c r="B774" s="5">
        <f t="shared" si="324"/>
        <v>0</v>
      </c>
      <c r="C774" s="5">
        <f t="shared" si="325"/>
        <v>525.69839029351056</v>
      </c>
      <c r="D774" s="5">
        <f t="shared" si="326"/>
        <v>-137.54379227627714</v>
      </c>
      <c r="E774" s="2">
        <f t="shared" si="322"/>
        <v>525.69839029351056</v>
      </c>
      <c r="F774" s="2">
        <f t="shared" si="323"/>
        <v>0</v>
      </c>
      <c r="G774" s="3">
        <f t="shared" si="327"/>
        <v>0</v>
      </c>
      <c r="H774" s="3">
        <f t="shared" si="328"/>
        <v>54.74399325306247</v>
      </c>
      <c r="I774" s="3">
        <f t="shared" si="329"/>
        <v>-82.872920267599184</v>
      </c>
      <c r="J774" s="2">
        <f t="shared" si="316"/>
        <v>99.321828975161353</v>
      </c>
      <c r="K774" s="2">
        <f t="shared" si="330"/>
        <v>99.321828975161353</v>
      </c>
      <c r="L774" s="2">
        <f t="shared" si="317"/>
        <v>67.704041564527159</v>
      </c>
      <c r="M774" s="5">
        <f t="shared" si="318"/>
        <v>0.36254449232084635</v>
      </c>
      <c r="N774" s="4">
        <f t="shared" si="319"/>
        <v>0.2698180759310817</v>
      </c>
      <c r="O774" s="4">
        <f t="shared" si="320"/>
        <v>0.24923698247137369</v>
      </c>
      <c r="P774" s="4">
        <f t="shared" si="331"/>
        <v>0</v>
      </c>
      <c r="Q774" s="4">
        <f t="shared" si="332"/>
        <v>0</v>
      </c>
      <c r="R774" s="5">
        <f t="shared" si="333"/>
        <v>0</v>
      </c>
      <c r="S774" s="5">
        <f t="shared" si="334"/>
        <v>-10.581597769141236</v>
      </c>
      <c r="T774" s="5">
        <f t="shared" si="335"/>
        <v>16.018705544042319</v>
      </c>
      <c r="U774" s="6">
        <f t="shared" si="336"/>
        <v>1952.2008917302148</v>
      </c>
      <c r="V774" s="5">
        <f t="shared" si="337"/>
        <v>0</v>
      </c>
      <c r="W774" s="5">
        <f t="shared" si="338"/>
        <v>11.01231412270721</v>
      </c>
      <c r="X774" s="5">
        <f t="shared" si="339"/>
        <v>7.2744878313379218</v>
      </c>
      <c r="Y774" s="5">
        <f t="shared" si="341"/>
        <v>0</v>
      </c>
      <c r="Z774" s="5">
        <f t="shared" si="341"/>
        <v>0.43071635356597326</v>
      </c>
      <c r="AA774" s="5">
        <f t="shared" si="321"/>
        <v>-8.8808066246197583</v>
      </c>
      <c r="AB774">
        <f t="shared" si="342"/>
        <v>0</v>
      </c>
    </row>
    <row r="775" spans="1:28" x14ac:dyDescent="0.2">
      <c r="A775">
        <f t="shared" si="340"/>
        <v>7.429999999999886</v>
      </c>
      <c r="B775" s="5">
        <f t="shared" si="324"/>
        <v>0</v>
      </c>
      <c r="C775" s="5">
        <f t="shared" si="325"/>
        <v>526.24585176185894</v>
      </c>
      <c r="D775" s="5">
        <f t="shared" si="326"/>
        <v>-138.37296551928435</v>
      </c>
      <c r="E775" s="2">
        <f t="shared" si="322"/>
        <v>526.24585176185894</v>
      </c>
      <c r="F775" s="2">
        <f t="shared" si="323"/>
        <v>0</v>
      </c>
      <c r="G775" s="3">
        <f t="shared" si="327"/>
        <v>0</v>
      </c>
      <c r="H775" s="3">
        <f t="shared" si="328"/>
        <v>54.748300416598127</v>
      </c>
      <c r="I775" s="3">
        <f t="shared" si="329"/>
        <v>-82.961728333845386</v>
      </c>
      <c r="J775" s="2">
        <f t="shared" si="316"/>
        <v>99.398313701213482</v>
      </c>
      <c r="K775" s="2">
        <f t="shared" si="330"/>
        <v>99.398313701213482</v>
      </c>
      <c r="L775" s="2">
        <f t="shared" si="317"/>
        <v>67.756178392101887</v>
      </c>
      <c r="M775" s="5">
        <f t="shared" si="318"/>
        <v>0.36252258891012612</v>
      </c>
      <c r="N775" s="4">
        <f t="shared" si="319"/>
        <v>0.26951481474706634</v>
      </c>
      <c r="O775" s="4">
        <f t="shared" si="320"/>
        <v>0.24910220920983345</v>
      </c>
      <c r="P775" s="4">
        <f t="shared" si="331"/>
        <v>0</v>
      </c>
      <c r="Q775" s="4">
        <f t="shared" si="332"/>
        <v>0</v>
      </c>
      <c r="R775" s="5">
        <f t="shared" si="333"/>
        <v>0</v>
      </c>
      <c r="S775" s="5">
        <f t="shared" si="334"/>
        <v>-10.589939681322438</v>
      </c>
      <c r="T775" s="5">
        <f t="shared" si="335"/>
        <v>16.047250640265119</v>
      </c>
      <c r="U775" s="6">
        <f t="shared" si="336"/>
        <v>1951.5502665431939</v>
      </c>
      <c r="V775" s="5">
        <f t="shared" si="337"/>
        <v>0</v>
      </c>
      <c r="W775" s="5">
        <f t="shared" si="338"/>
        <v>11.026638638578635</v>
      </c>
      <c r="X775" s="5">
        <f t="shared" si="339"/>
        <v>7.2767255081869848</v>
      </c>
      <c r="Y775" s="5">
        <f t="shared" si="341"/>
        <v>0</v>
      </c>
      <c r="Z775" s="5">
        <f t="shared" si="341"/>
        <v>0.43669895725619767</v>
      </c>
      <c r="AA775" s="5">
        <f t="shared" si="321"/>
        <v>-8.8500238515478955</v>
      </c>
      <c r="AB775">
        <f t="shared" si="342"/>
        <v>0</v>
      </c>
    </row>
    <row r="776" spans="1:28" x14ac:dyDescent="0.2">
      <c r="A776">
        <f t="shared" si="340"/>
        <v>7.4399999999998858</v>
      </c>
      <c r="B776" s="5">
        <f t="shared" si="324"/>
        <v>0</v>
      </c>
      <c r="C776" s="5">
        <f t="shared" si="325"/>
        <v>526.79335660097286</v>
      </c>
      <c r="D776" s="5">
        <f t="shared" si="326"/>
        <v>-139.20302530381537</v>
      </c>
      <c r="E776" s="2">
        <f t="shared" si="322"/>
        <v>526.79335660097286</v>
      </c>
      <c r="F776" s="2">
        <f t="shared" si="323"/>
        <v>0</v>
      </c>
      <c r="G776" s="3">
        <f t="shared" si="327"/>
        <v>0</v>
      </c>
      <c r="H776" s="3">
        <f t="shared" si="328"/>
        <v>54.752667406170687</v>
      </c>
      <c r="I776" s="3">
        <f t="shared" si="329"/>
        <v>-83.050228572360865</v>
      </c>
      <c r="J776" s="2">
        <f t="shared" si="316"/>
        <v>99.474595018085552</v>
      </c>
      <c r="K776" s="2">
        <f t="shared" si="330"/>
        <v>99.474595018085552</v>
      </c>
      <c r="L776" s="2">
        <f t="shared" si="317"/>
        <v>67.80817656311217</v>
      </c>
      <c r="M776" s="5">
        <f t="shared" si="318"/>
        <v>0.36250069304053717</v>
      </c>
      <c r="N776" s="4">
        <f t="shared" si="319"/>
        <v>0.26921260330704816</v>
      </c>
      <c r="O776" s="4">
        <f t="shared" si="320"/>
        <v>0.24896774581605474</v>
      </c>
      <c r="P776" s="4">
        <f t="shared" si="331"/>
        <v>0</v>
      </c>
      <c r="Q776" s="4">
        <f t="shared" si="332"/>
        <v>0</v>
      </c>
      <c r="R776" s="5">
        <f t="shared" si="333"/>
        <v>0</v>
      </c>
      <c r="S776" s="5">
        <f t="shared" si="334"/>
        <v>-10.598271919383905</v>
      </c>
      <c r="T776" s="5">
        <f t="shared" si="335"/>
        <v>16.075726481915083</v>
      </c>
      <c r="U776" s="6">
        <f t="shared" si="336"/>
        <v>1950.8998581950934</v>
      </c>
      <c r="V776" s="5">
        <f t="shared" si="337"/>
        <v>0</v>
      </c>
      <c r="W776" s="5">
        <f t="shared" si="338"/>
        <v>11.040909607613596</v>
      </c>
      <c r="X776" s="5">
        <f t="shared" si="339"/>
        <v>7.2789595164154175</v>
      </c>
      <c r="Y776" s="5">
        <f t="shared" si="341"/>
        <v>0</v>
      </c>
      <c r="Z776" s="5">
        <f t="shared" si="341"/>
        <v>0.44263768822969141</v>
      </c>
      <c r="AA776" s="5">
        <f t="shared" si="321"/>
        <v>-8.8193140016694969</v>
      </c>
      <c r="AB776">
        <f t="shared" si="342"/>
        <v>0</v>
      </c>
    </row>
    <row r="777" spans="1:28" x14ac:dyDescent="0.2">
      <c r="A777">
        <f t="shared" si="340"/>
        <v>7.4499999999998856</v>
      </c>
      <c r="B777" s="5">
        <f t="shared" si="324"/>
        <v>0</v>
      </c>
      <c r="C777" s="5">
        <f t="shared" si="325"/>
        <v>527.34090540691898</v>
      </c>
      <c r="D777" s="5">
        <f t="shared" si="326"/>
        <v>-140.03396855523906</v>
      </c>
      <c r="E777" s="2">
        <f t="shared" si="322"/>
        <v>527.34090540691898</v>
      </c>
      <c r="F777" s="2">
        <f t="shared" si="323"/>
        <v>0</v>
      </c>
      <c r="G777" s="3">
        <f t="shared" si="327"/>
        <v>0</v>
      </c>
      <c r="H777" s="3">
        <f t="shared" si="328"/>
        <v>54.757093783052987</v>
      </c>
      <c r="I777" s="3">
        <f t="shared" si="329"/>
        <v>-83.138421712377564</v>
      </c>
      <c r="J777" s="2">
        <f t="shared" si="316"/>
        <v>99.55067294795748</v>
      </c>
      <c r="K777" s="2">
        <f t="shared" si="330"/>
        <v>99.55067294795748</v>
      </c>
      <c r="L777" s="2">
        <f t="shared" si="317"/>
        <v>67.86003609267722</v>
      </c>
      <c r="M777" s="5">
        <f t="shared" si="318"/>
        <v>0.36247880479277267</v>
      </c>
      <c r="N777" s="4">
        <f t="shared" si="319"/>
        <v>0.26891143763730546</v>
      </c>
      <c r="O777" s="4">
        <f t="shared" si="320"/>
        <v>0.24883359187664397</v>
      </c>
      <c r="P777" s="4">
        <f t="shared" si="331"/>
        <v>0</v>
      </c>
      <c r="Q777" s="4">
        <f t="shared" si="332"/>
        <v>0</v>
      </c>
      <c r="R777" s="5">
        <f t="shared" si="333"/>
        <v>0</v>
      </c>
      <c r="S777" s="5">
        <f t="shared" si="334"/>
        <v>-10.60659442667759</v>
      </c>
      <c r="T777" s="5">
        <f t="shared" si="335"/>
        <v>16.104132989070212</v>
      </c>
      <c r="U777" s="6">
        <f t="shared" si="336"/>
        <v>1950.2496666136453</v>
      </c>
      <c r="V777" s="5">
        <f t="shared" si="337"/>
        <v>0</v>
      </c>
      <c r="W777" s="5">
        <f t="shared" si="338"/>
        <v>11.055127093625295</v>
      </c>
      <c r="X777" s="5">
        <f t="shared" si="339"/>
        <v>7.2811898347486537</v>
      </c>
      <c r="Y777" s="5">
        <f t="shared" si="341"/>
        <v>0</v>
      </c>
      <c r="Z777" s="5">
        <f t="shared" si="341"/>
        <v>0.44853266694770433</v>
      </c>
      <c r="AA777" s="5">
        <f t="shared" si="321"/>
        <v>-8.7886771761811318</v>
      </c>
      <c r="AB777">
        <f t="shared" si="342"/>
        <v>0</v>
      </c>
    </row>
    <row r="778" spans="1:28" x14ac:dyDescent="0.2">
      <c r="A778">
        <f t="shared" si="340"/>
        <v>7.4599999999998854</v>
      </c>
      <c r="B778" s="5">
        <f t="shared" si="324"/>
        <v>0</v>
      </c>
      <c r="C778" s="5">
        <f t="shared" si="325"/>
        <v>527.88849877138284</v>
      </c>
      <c r="D778" s="5">
        <f t="shared" si="326"/>
        <v>-140.86579220622164</v>
      </c>
      <c r="E778" s="2">
        <f t="shared" si="322"/>
        <v>527.88849877138284</v>
      </c>
      <c r="F778" s="2">
        <f t="shared" si="323"/>
        <v>0</v>
      </c>
      <c r="G778" s="3">
        <f t="shared" si="327"/>
        <v>0</v>
      </c>
      <c r="H778" s="3">
        <f t="shared" si="328"/>
        <v>54.761579109722462</v>
      </c>
      <c r="I778" s="3">
        <f t="shared" si="329"/>
        <v>-83.226308484139381</v>
      </c>
      <c r="J778" s="2">
        <f t="shared" si="316"/>
        <v>99.626547518658512</v>
      </c>
      <c r="K778" s="2">
        <f t="shared" si="330"/>
        <v>99.626547518658512</v>
      </c>
      <c r="L778" s="2">
        <f t="shared" si="317"/>
        <v>67.911756999767221</v>
      </c>
      <c r="M778" s="5">
        <f t="shared" si="318"/>
        <v>0.3624569242468057</v>
      </c>
      <c r="N778" s="4">
        <f t="shared" si="319"/>
        <v>0.26861131377098019</v>
      </c>
      <c r="O778" s="4">
        <f t="shared" si="320"/>
        <v>0.24869974697244623</v>
      </c>
      <c r="P778" s="4">
        <f t="shared" si="331"/>
        <v>0</v>
      </c>
      <c r="Q778" s="4">
        <f t="shared" si="332"/>
        <v>0</v>
      </c>
      <c r="R778" s="5">
        <f t="shared" si="333"/>
        <v>0</v>
      </c>
      <c r="S778" s="5">
        <f t="shared" si="334"/>
        <v>-10.614907146991058</v>
      </c>
      <c r="T778" s="5">
        <f t="shared" si="335"/>
        <v>16.132470084105488</v>
      </c>
      <c r="U778" s="6">
        <f t="shared" si="336"/>
        <v>1949.5996917266068</v>
      </c>
      <c r="V778" s="5">
        <f t="shared" si="337"/>
        <v>0</v>
      </c>
      <c r="W778" s="5">
        <f t="shared" si="338"/>
        <v>11.069291161411581</v>
      </c>
      <c r="X778" s="5">
        <f t="shared" si="339"/>
        <v>7.2834164420462244</v>
      </c>
      <c r="Y778" s="5">
        <f t="shared" si="341"/>
        <v>0</v>
      </c>
      <c r="Z778" s="5">
        <f t="shared" si="341"/>
        <v>0.45438401442052267</v>
      </c>
      <c r="AA778" s="5">
        <f t="shared" si="321"/>
        <v>-8.7581134738482866</v>
      </c>
      <c r="AB778">
        <f t="shared" si="342"/>
        <v>0</v>
      </c>
    </row>
    <row r="779" spans="1:28" x14ac:dyDescent="0.2">
      <c r="A779">
        <f t="shared" si="340"/>
        <v>7.4699999999998852</v>
      </c>
      <c r="B779" s="5">
        <f t="shared" si="324"/>
        <v>0</v>
      </c>
      <c r="C779" s="5">
        <f t="shared" si="325"/>
        <v>528.43613728168077</v>
      </c>
      <c r="D779" s="5">
        <f t="shared" si="326"/>
        <v>-141.69849319673673</v>
      </c>
      <c r="E779" s="2">
        <f t="shared" si="322"/>
        <v>528.43613728168077</v>
      </c>
      <c r="F779" s="2">
        <f t="shared" si="323"/>
        <v>0</v>
      </c>
      <c r="G779" s="3">
        <f t="shared" si="327"/>
        <v>0</v>
      </c>
      <c r="H779" s="3">
        <f t="shared" si="328"/>
        <v>54.76612294986667</v>
      </c>
      <c r="I779" s="3">
        <f t="shared" si="329"/>
        <v>-83.313889618877866</v>
      </c>
      <c r="J779" s="2">
        <f t="shared" si="316"/>
        <v>99.702218763608656</v>
      </c>
      <c r="K779" s="2">
        <f t="shared" si="330"/>
        <v>99.702218763608656</v>
      </c>
      <c r="L779" s="2">
        <f t="shared" si="317"/>
        <v>67.963339307163366</v>
      </c>
      <c r="M779" s="5">
        <f t="shared" si="318"/>
        <v>0.36243505148189253</v>
      </c>
      <c r="N779" s="4">
        <f t="shared" si="319"/>
        <v>0.26831222774822522</v>
      </c>
      <c r="O779" s="4">
        <f t="shared" si="320"/>
        <v>0.24856621067863491</v>
      </c>
      <c r="P779" s="4">
        <f t="shared" si="331"/>
        <v>0</v>
      </c>
      <c r="Q779" s="4">
        <f t="shared" si="332"/>
        <v>0</v>
      </c>
      <c r="R779" s="5">
        <f t="shared" si="333"/>
        <v>0</v>
      </c>
      <c r="S779" s="5">
        <f t="shared" si="334"/>
        <v>-10.623210024545058</v>
      </c>
      <c r="T779" s="5">
        <f t="shared" si="335"/>
        <v>16.160737691680229</v>
      </c>
      <c r="U779" s="6">
        <f t="shared" si="336"/>
        <v>1948.9499334617585</v>
      </c>
      <c r="V779" s="5">
        <f t="shared" si="337"/>
        <v>0</v>
      </c>
      <c r="W779" s="5">
        <f t="shared" si="338"/>
        <v>11.083401876744352</v>
      </c>
      <c r="X779" s="5">
        <f t="shared" si="339"/>
        <v>7.2856393173009035</v>
      </c>
      <c r="Y779" s="5">
        <f t="shared" si="341"/>
        <v>0</v>
      </c>
      <c r="Z779" s="5">
        <f t="shared" si="341"/>
        <v>0.46019185219929426</v>
      </c>
      <c r="AA779" s="5">
        <f t="shared" si="321"/>
        <v>-8.727622991018869</v>
      </c>
      <c r="AB779">
        <f t="shared" si="342"/>
        <v>0</v>
      </c>
    </row>
    <row r="780" spans="1:28" x14ac:dyDescent="0.2">
      <c r="A780">
        <f t="shared" si="340"/>
        <v>7.479999999999885</v>
      </c>
      <c r="B780" s="5">
        <f t="shared" si="324"/>
        <v>0</v>
      </c>
      <c r="C780" s="5">
        <f t="shared" si="325"/>
        <v>528.98382152077204</v>
      </c>
      <c r="D780" s="5">
        <f t="shared" si="326"/>
        <v>-142.53206847407506</v>
      </c>
      <c r="E780" s="2">
        <f t="shared" si="322"/>
        <v>528.98382152077204</v>
      </c>
      <c r="F780" s="2">
        <f t="shared" si="323"/>
        <v>0</v>
      </c>
      <c r="G780" s="3">
        <f t="shared" si="327"/>
        <v>0</v>
      </c>
      <c r="H780" s="3">
        <f t="shared" si="328"/>
        <v>54.770724868388662</v>
      </c>
      <c r="I780" s="3">
        <f t="shared" si="329"/>
        <v>-83.401165848788054</v>
      </c>
      <c r="J780" s="2">
        <f t="shared" si="316"/>
        <v>99.777686721760489</v>
      </c>
      <c r="K780" s="2">
        <f t="shared" si="330"/>
        <v>99.777686721760489</v>
      </c>
      <c r="L780" s="2">
        <f t="shared" si="317"/>
        <v>68.014783041418184</v>
      </c>
      <c r="M780" s="5">
        <f t="shared" si="318"/>
        <v>0.36241318657657606</v>
      </c>
      <c r="N780" s="4">
        <f t="shared" si="319"/>
        <v>0.26801417561634844</v>
      </c>
      <c r="O780" s="4">
        <f t="shared" si="320"/>
        <v>0.24843298256480131</v>
      </c>
      <c r="P780" s="4">
        <f t="shared" si="331"/>
        <v>0</v>
      </c>
      <c r="Q780" s="4">
        <f t="shared" si="332"/>
        <v>0</v>
      </c>
      <c r="R780" s="5">
        <f t="shared" si="333"/>
        <v>0</v>
      </c>
      <c r="S780" s="5">
        <f t="shared" si="334"/>
        <v>-10.631503003991121</v>
      </c>
      <c r="T780" s="5">
        <f t="shared" si="335"/>
        <v>16.188935738725377</v>
      </c>
      <c r="U780" s="6">
        <f t="shared" si="336"/>
        <v>1948.300391746905</v>
      </c>
      <c r="V780" s="5">
        <f t="shared" si="337"/>
        <v>0</v>
      </c>
      <c r="W780" s="5">
        <f t="shared" si="338"/>
        <v>11.097459306359017</v>
      </c>
      <c r="X780" s="5">
        <f t="shared" si="339"/>
        <v>7.2878584396378852</v>
      </c>
      <c r="Y780" s="5">
        <f t="shared" si="341"/>
        <v>0</v>
      </c>
      <c r="Z780" s="5">
        <f t="shared" si="341"/>
        <v>0.46595630236789631</v>
      </c>
      <c r="AA780" s="5">
        <f t="shared" si="321"/>
        <v>-8.6972058216367358</v>
      </c>
      <c r="AB780">
        <f t="shared" si="342"/>
        <v>0</v>
      </c>
    </row>
    <row r="781" spans="1:28" x14ac:dyDescent="0.2">
      <c r="A781">
        <f t="shared" si="340"/>
        <v>7.4899999999998847</v>
      </c>
      <c r="B781" s="5">
        <f t="shared" si="324"/>
        <v>0</v>
      </c>
      <c r="C781" s="5">
        <f t="shared" si="325"/>
        <v>529.53155206727104</v>
      </c>
      <c r="D781" s="5">
        <f t="shared" si="326"/>
        <v>-143.36651499285401</v>
      </c>
      <c r="E781" s="2">
        <f t="shared" si="322"/>
        <v>529.53155206727104</v>
      </c>
      <c r="F781" s="2">
        <f t="shared" si="323"/>
        <v>0</v>
      </c>
      <c r="G781" s="3">
        <f t="shared" si="327"/>
        <v>0</v>
      </c>
      <c r="H781" s="3">
        <f t="shared" si="328"/>
        <v>54.775384431412341</v>
      </c>
      <c r="I781" s="3">
        <f t="shared" si="329"/>
        <v>-83.488137907004415</v>
      </c>
      <c r="J781" s="2">
        <f t="shared" si="316"/>
        <v>99.852951437541378</v>
      </c>
      <c r="K781" s="2">
        <f t="shared" si="330"/>
        <v>99.852951437541378</v>
      </c>
      <c r="L781" s="2">
        <f t="shared" si="317"/>
        <v>68.066088232816199</v>
      </c>
      <c r="M781" s="5">
        <f t="shared" si="318"/>
        <v>0.36239132960868908</v>
      </c>
      <c r="N781" s="4">
        <f t="shared" si="319"/>
        <v>0.2677171534299535</v>
      </c>
      <c r="O781" s="4">
        <f t="shared" si="320"/>
        <v>0.24830006219504291</v>
      </c>
      <c r="P781" s="4">
        <f t="shared" si="331"/>
        <v>0</v>
      </c>
      <c r="Q781" s="4">
        <f t="shared" si="332"/>
        <v>0</v>
      </c>
      <c r="R781" s="5">
        <f t="shared" si="333"/>
        <v>0</v>
      </c>
      <c r="S781" s="5">
        <f t="shared" si="334"/>
        <v>-10.639786030409185</v>
      </c>
      <c r="T781" s="5">
        <f t="shared" si="335"/>
        <v>16.217064154430748</v>
      </c>
      <c r="U781" s="6">
        <f t="shared" si="336"/>
        <v>1947.6510665098742</v>
      </c>
      <c r="V781" s="5">
        <f t="shared" si="337"/>
        <v>0</v>
      </c>
      <c r="W781" s="5">
        <f t="shared" si="338"/>
        <v>11.111463517943964</v>
      </c>
      <c r="X781" s="5">
        <f t="shared" si="339"/>
        <v>7.2900737883139604</v>
      </c>
      <c r="Y781" s="5">
        <f t="shared" si="341"/>
        <v>0</v>
      </c>
      <c r="Z781" s="5">
        <f t="shared" si="341"/>
        <v>0.47167748753477845</v>
      </c>
      <c r="AA781" s="5">
        <f t="shared" si="321"/>
        <v>-8.6668620572552904</v>
      </c>
      <c r="AB781">
        <f t="shared" si="342"/>
        <v>0</v>
      </c>
    </row>
    <row r="782" spans="1:28" x14ac:dyDescent="0.2">
      <c r="A782">
        <f t="shared" si="340"/>
        <v>7.4999999999998845</v>
      </c>
      <c r="B782" s="5">
        <f t="shared" si="324"/>
        <v>0</v>
      </c>
      <c r="C782" s="5">
        <f t="shared" si="325"/>
        <v>530.07932949545955</v>
      </c>
      <c r="D782" s="5">
        <f t="shared" si="326"/>
        <v>-144.20182971502692</v>
      </c>
      <c r="E782" s="2">
        <f t="shared" si="322"/>
        <v>530.07932949545955</v>
      </c>
      <c r="F782" s="2">
        <f t="shared" si="323"/>
        <v>0</v>
      </c>
      <c r="G782" s="3">
        <f t="shared" si="327"/>
        <v>0</v>
      </c>
      <c r="H782" s="3">
        <f t="shared" si="328"/>
        <v>54.780101206287689</v>
      </c>
      <c r="I782" s="3">
        <f t="shared" si="329"/>
        <v>-83.574806527576968</v>
      </c>
      <c r="J782" s="2">
        <f t="shared" si="316"/>
        <v>99.928012960796153</v>
      </c>
      <c r="K782" s="2">
        <f t="shared" si="330"/>
        <v>99.928012960796153</v>
      </c>
      <c r="L782" s="2">
        <f t="shared" si="317"/>
        <v>68.117254915334797</v>
      </c>
      <c r="M782" s="5">
        <f t="shared" si="318"/>
        <v>0.36236948065535762</v>
      </c>
      <c r="N782" s="4">
        <f t="shared" si="319"/>
        <v>0.26742115725107718</v>
      </c>
      <c r="O782" s="4">
        <f t="shared" si="320"/>
        <v>0.2481674491280503</v>
      </c>
      <c r="P782" s="4">
        <f t="shared" si="331"/>
        <v>0</v>
      </c>
      <c r="Q782" s="4">
        <f t="shared" si="332"/>
        <v>0</v>
      </c>
      <c r="R782" s="5">
        <f t="shared" si="333"/>
        <v>0</v>
      </c>
      <c r="S782" s="5">
        <f t="shared" si="334"/>
        <v>-10.648059049305267</v>
      </c>
      <c r="T782" s="5">
        <f t="shared" si="335"/>
        <v>16.245122870232276</v>
      </c>
      <c r="U782" s="6">
        <f t="shared" si="336"/>
        <v>1947.0019576785196</v>
      </c>
      <c r="V782" s="5">
        <f t="shared" si="337"/>
        <v>0</v>
      </c>
      <c r="W782" s="5">
        <f t="shared" si="338"/>
        <v>11.125414580130119</v>
      </c>
      <c r="X782" s="5">
        <f t="shared" si="339"/>
        <v>7.2922853427167373</v>
      </c>
      <c r="Y782" s="5">
        <f t="shared" si="341"/>
        <v>0</v>
      </c>
      <c r="Z782" s="5">
        <f t="shared" si="341"/>
        <v>0.47735553082485183</v>
      </c>
      <c r="AA782" s="5">
        <f t="shared" si="321"/>
        <v>-8.6365917870509854</v>
      </c>
      <c r="AB782">
        <f t="shared" si="342"/>
        <v>0</v>
      </c>
    </row>
    <row r="783" spans="1:28" x14ac:dyDescent="0.2">
      <c r="A783">
        <f t="shared" si="340"/>
        <v>7.5099999999998843</v>
      </c>
      <c r="B783" s="5">
        <f t="shared" si="324"/>
        <v>0</v>
      </c>
      <c r="C783" s="5">
        <f t="shared" si="325"/>
        <v>530.62715437529903</v>
      </c>
      <c r="D783" s="5">
        <f t="shared" si="326"/>
        <v>-145.03800960989204</v>
      </c>
      <c r="E783" s="2">
        <f t="shared" si="322"/>
        <v>530.62715437529903</v>
      </c>
      <c r="F783" s="2">
        <f t="shared" si="323"/>
        <v>0</v>
      </c>
      <c r="G783" s="3">
        <f t="shared" si="327"/>
        <v>0</v>
      </c>
      <c r="H783" s="3">
        <f t="shared" si="328"/>
        <v>54.784874761595937</v>
      </c>
      <c r="I783" s="3">
        <f t="shared" si="329"/>
        <v>-83.661172445447477</v>
      </c>
      <c r="J783" s="2">
        <f t="shared" si="316"/>
        <v>100.00287134673009</v>
      </c>
      <c r="K783" s="2">
        <f t="shared" si="330"/>
        <v>100.00287134673009</v>
      </c>
      <c r="L783" s="2">
        <f t="shared" si="317"/>
        <v>68.168283126605374</v>
      </c>
      <c r="M783" s="5">
        <f t="shared" si="318"/>
        <v>0.36234763979300438</v>
      </c>
      <c r="N783" s="4">
        <f t="shared" si="319"/>
        <v>0.26712618314932313</v>
      </c>
      <c r="O783" s="4">
        <f t="shared" si="320"/>
        <v>0.24803514291719386</v>
      </c>
      <c r="P783" s="4">
        <f t="shared" si="331"/>
        <v>0</v>
      </c>
      <c r="Q783" s="4">
        <f t="shared" si="332"/>
        <v>0</v>
      </c>
      <c r="R783" s="5">
        <f t="shared" si="333"/>
        <v>0</v>
      </c>
      <c r="S783" s="5">
        <f t="shared" si="334"/>
        <v>-10.65632200660915</v>
      </c>
      <c r="T783" s="5">
        <f t="shared" si="335"/>
        <v>16.273111819799187</v>
      </c>
      <c r="U783" s="6">
        <f t="shared" si="336"/>
        <v>1946.353065180718</v>
      </c>
      <c r="V783" s="5">
        <f t="shared" si="337"/>
        <v>0</v>
      </c>
      <c r="W783" s="5">
        <f t="shared" si="338"/>
        <v>11.139312562480487</v>
      </c>
      <c r="X783" s="5">
        <f t="shared" si="339"/>
        <v>7.294493082363851</v>
      </c>
      <c r="Y783" s="5">
        <f t="shared" si="341"/>
        <v>0</v>
      </c>
      <c r="Z783" s="5">
        <f t="shared" si="341"/>
        <v>0.48299055587133743</v>
      </c>
      <c r="AA783" s="5">
        <f t="shared" si="321"/>
        <v>-8.6063950978369625</v>
      </c>
      <c r="AB783">
        <f t="shared" si="342"/>
        <v>0</v>
      </c>
    </row>
    <row r="784" spans="1:28" x14ac:dyDescent="0.2">
      <c r="A784">
        <f t="shared" si="340"/>
        <v>7.5199999999998841</v>
      </c>
      <c r="B784" s="5">
        <f t="shared" si="324"/>
        <v>0</v>
      </c>
      <c r="C784" s="5">
        <f t="shared" si="325"/>
        <v>531.17502727244278</v>
      </c>
      <c r="D784" s="5">
        <f t="shared" si="326"/>
        <v>-145.87505165410141</v>
      </c>
      <c r="E784" s="2">
        <f t="shared" si="322"/>
        <v>531.17502727244278</v>
      </c>
      <c r="F784" s="2">
        <f t="shared" si="323"/>
        <v>0</v>
      </c>
      <c r="G784" s="3">
        <f t="shared" si="327"/>
        <v>0</v>
      </c>
      <c r="H784" s="3">
        <f t="shared" si="328"/>
        <v>54.789704667154652</v>
      </c>
      <c r="I784" s="3">
        <f t="shared" si="329"/>
        <v>-83.747236396425848</v>
      </c>
      <c r="J784" s="2">
        <f t="shared" si="316"/>
        <v>100.07752665585248</v>
      </c>
      <c r="K784" s="2">
        <f t="shared" si="330"/>
        <v>100.07752665585248</v>
      </c>
      <c r="L784" s="2">
        <f t="shared" si="317"/>
        <v>68.219172907874892</v>
      </c>
      <c r="M784" s="5">
        <f t="shared" si="318"/>
        <v>0.36232580709735207</v>
      </c>
      <c r="N784" s="4">
        <f t="shared" si="319"/>
        <v>0.26683222720199296</v>
      </c>
      <c r="O784" s="4">
        <f t="shared" si="320"/>
        <v>0.2479031431106091</v>
      </c>
      <c r="P784" s="4">
        <f t="shared" si="331"/>
        <v>0</v>
      </c>
      <c r="Q784" s="4">
        <f t="shared" si="332"/>
        <v>0</v>
      </c>
      <c r="R784" s="5">
        <f t="shared" si="333"/>
        <v>0</v>
      </c>
      <c r="S784" s="5">
        <f t="shared" si="334"/>
        <v>-10.664574848672123</v>
      </c>
      <c r="T784" s="5">
        <f t="shared" si="335"/>
        <v>16.301030939021192</v>
      </c>
      <c r="U784" s="6">
        <f t="shared" si="336"/>
        <v>1945.7043889443701</v>
      </c>
      <c r="V784" s="5">
        <f t="shared" si="337"/>
        <v>0</v>
      </c>
      <c r="W784" s="5">
        <f t="shared" si="338"/>
        <v>11.153157535479812</v>
      </c>
      <c r="X784" s="5">
        <f t="shared" si="339"/>
        <v>7.29669698690223</v>
      </c>
      <c r="Y784" s="5">
        <f t="shared" si="341"/>
        <v>0</v>
      </c>
      <c r="Z784" s="5">
        <f t="shared" si="341"/>
        <v>0.48858268680768902</v>
      </c>
      <c r="AA784" s="5">
        <f t="shared" si="321"/>
        <v>-8.5762720740765772</v>
      </c>
      <c r="AB784">
        <f t="shared" si="342"/>
        <v>0</v>
      </c>
    </row>
    <row r="785" spans="1:28" x14ac:dyDescent="0.2">
      <c r="A785">
        <f t="shared" si="340"/>
        <v>7.5299999999998839</v>
      </c>
      <c r="B785" s="5">
        <f t="shared" si="324"/>
        <v>0</v>
      </c>
      <c r="C785" s="5">
        <f t="shared" si="325"/>
        <v>531.72294874824865</v>
      </c>
      <c r="D785" s="5">
        <f t="shared" si="326"/>
        <v>-146.71295283166936</v>
      </c>
      <c r="E785" s="2">
        <f t="shared" si="322"/>
        <v>531.72294874824865</v>
      </c>
      <c r="F785" s="2">
        <f t="shared" si="323"/>
        <v>0</v>
      </c>
      <c r="G785" s="3">
        <f t="shared" si="327"/>
        <v>0</v>
      </c>
      <c r="H785" s="3">
        <f t="shared" si="328"/>
        <v>54.794590494022728</v>
      </c>
      <c r="I785" s="3">
        <f t="shared" si="329"/>
        <v>-83.832999117166608</v>
      </c>
      <c r="J785" s="2">
        <f t="shared" si="316"/>
        <v>100.15197895392033</v>
      </c>
      <c r="K785" s="2">
        <f t="shared" si="330"/>
        <v>100.15197895392033</v>
      </c>
      <c r="L785" s="2">
        <f t="shared" si="317"/>
        <v>68.2699243039675</v>
      </c>
      <c r="M785" s="5">
        <f t="shared" si="318"/>
        <v>0.36230398264342656</v>
      </c>
      <c r="N785" s="4">
        <f t="shared" si="319"/>
        <v>0.26653928549421352</v>
      </c>
      <c r="O785" s="4">
        <f t="shared" si="320"/>
        <v>0.2477714492512812</v>
      </c>
      <c r="P785" s="4">
        <f t="shared" si="331"/>
        <v>0</v>
      </c>
      <c r="Q785" s="4">
        <f t="shared" si="332"/>
        <v>0</v>
      </c>
      <c r="R785" s="5">
        <f t="shared" si="333"/>
        <v>0</v>
      </c>
      <c r="S785" s="5">
        <f t="shared" si="334"/>
        <v>-10.67281752226471</v>
      </c>
      <c r="T785" s="5">
        <f t="shared" si="335"/>
        <v>16.328880165995582</v>
      </c>
      <c r="U785" s="6">
        <f t="shared" si="336"/>
        <v>1945.0559288974007</v>
      </c>
      <c r="V785" s="5">
        <f t="shared" si="337"/>
        <v>0</v>
      </c>
      <c r="W785" s="5">
        <f t="shared" si="338"/>
        <v>11.166949570524219</v>
      </c>
      <c r="X785" s="5">
        <f t="shared" si="339"/>
        <v>7.298897036107352</v>
      </c>
      <c r="Y785" s="5">
        <f t="shared" si="341"/>
        <v>0</v>
      </c>
      <c r="Z785" s="5">
        <f t="shared" si="341"/>
        <v>0.49413204825950885</v>
      </c>
      <c r="AA785" s="5">
        <f t="shared" si="321"/>
        <v>-8.546222797897066</v>
      </c>
      <c r="AB785">
        <f t="shared" si="342"/>
        <v>0</v>
      </c>
    </row>
    <row r="786" spans="1:28" x14ac:dyDescent="0.2">
      <c r="A786">
        <f t="shared" si="340"/>
        <v>7.5399999999998837</v>
      </c>
      <c r="B786" s="5">
        <f t="shared" si="324"/>
        <v>0</v>
      </c>
      <c r="C786" s="5">
        <f t="shared" si="325"/>
        <v>532.27091935979126</v>
      </c>
      <c r="D786" s="5">
        <f t="shared" si="326"/>
        <v>-147.55171013398092</v>
      </c>
      <c r="E786" s="2">
        <f t="shared" si="322"/>
        <v>532.27091935979126</v>
      </c>
      <c r="F786" s="2">
        <f t="shared" si="323"/>
        <v>0</v>
      </c>
      <c r="G786" s="3">
        <f t="shared" si="327"/>
        <v>0</v>
      </c>
      <c r="H786" s="3">
        <f t="shared" si="328"/>
        <v>54.799531814505322</v>
      </c>
      <c r="I786" s="3">
        <f t="shared" si="329"/>
        <v>-83.918461345145573</v>
      </c>
      <c r="J786" s="2">
        <f t="shared" si="316"/>
        <v>100.22622831188288</v>
      </c>
      <c r="K786" s="2">
        <f t="shared" si="330"/>
        <v>100.22622831188288</v>
      </c>
      <c r="L786" s="2">
        <f t="shared" si="317"/>
        <v>68.320537363246672</v>
      </c>
      <c r="M786" s="5">
        <f t="shared" si="318"/>
        <v>0.3622821665055605</v>
      </c>
      <c r="N786" s="4">
        <f t="shared" si="319"/>
        <v>0.26624735411906103</v>
      </c>
      <c r="O786" s="4">
        <f t="shared" si="320"/>
        <v>0.24764006087712831</v>
      </c>
      <c r="P786" s="4">
        <f t="shared" si="331"/>
        <v>0</v>
      </c>
      <c r="Q786" s="4">
        <f t="shared" si="332"/>
        <v>0</v>
      </c>
      <c r="R786" s="5">
        <f t="shared" si="333"/>
        <v>0</v>
      </c>
      <c r="S786" s="5">
        <f t="shared" si="334"/>
        <v>-10.681049974574503</v>
      </c>
      <c r="T786" s="5">
        <f t="shared" si="335"/>
        <v>16.356659441014418</v>
      </c>
      <c r="U786" s="6">
        <f t="shared" si="336"/>
        <v>1944.4076849677588</v>
      </c>
      <c r="V786" s="5">
        <f t="shared" si="337"/>
        <v>0</v>
      </c>
      <c r="W786" s="5">
        <f t="shared" si="338"/>
        <v>11.180688739910956</v>
      </c>
      <c r="X786" s="5">
        <f t="shared" si="339"/>
        <v>7.3010932098825281</v>
      </c>
      <c r="Y786" s="5">
        <f t="shared" si="341"/>
        <v>0</v>
      </c>
      <c r="Z786" s="5">
        <f t="shared" si="341"/>
        <v>0.49963876533645291</v>
      </c>
      <c r="AA786" s="5">
        <f t="shared" si="321"/>
        <v>-8.5162473491030539</v>
      </c>
      <c r="AB786">
        <f t="shared" si="342"/>
        <v>0</v>
      </c>
    </row>
    <row r="787" spans="1:28" x14ac:dyDescent="0.2">
      <c r="A787">
        <f t="shared" si="340"/>
        <v>7.5499999999998835</v>
      </c>
      <c r="B787" s="5">
        <f t="shared" si="324"/>
        <v>0</v>
      </c>
      <c r="C787" s="5">
        <f t="shared" si="325"/>
        <v>532.81893965987456</v>
      </c>
      <c r="D787" s="5">
        <f t="shared" si="326"/>
        <v>-148.39132055979985</v>
      </c>
      <c r="E787" s="2">
        <f t="shared" si="322"/>
        <v>532.81893965987456</v>
      </c>
      <c r="F787" s="2">
        <f t="shared" si="323"/>
        <v>0</v>
      </c>
      <c r="G787" s="3">
        <f t="shared" si="327"/>
        <v>0</v>
      </c>
      <c r="H787" s="3">
        <f t="shared" si="328"/>
        <v>54.804528202158686</v>
      </c>
      <c r="I787" s="3">
        <f t="shared" si="329"/>
        <v>-84.003623818636598</v>
      </c>
      <c r="J787" s="2">
        <f t="shared" si="316"/>
        <v>100.30027480582601</v>
      </c>
      <c r="K787" s="2">
        <f t="shared" si="330"/>
        <v>100.30027480582601</v>
      </c>
      <c r="L787" s="2">
        <f t="shared" si="317"/>
        <v>68.371012137577367</v>
      </c>
      <c r="M787" s="5">
        <f t="shared" si="318"/>
        <v>0.36226035875739659</v>
      </c>
      <c r="N787" s="4">
        <f t="shared" si="319"/>
        <v>0.26595642917768325</v>
      </c>
      <c r="O787" s="4">
        <f t="shared" si="320"/>
        <v>0.24750897752108453</v>
      </c>
      <c r="P787" s="4">
        <f t="shared" si="331"/>
        <v>0</v>
      </c>
      <c r="Q787" s="4">
        <f t="shared" si="332"/>
        <v>0</v>
      </c>
      <c r="R787" s="5">
        <f t="shared" si="333"/>
        <v>0</v>
      </c>
      <c r="S787" s="5">
        <f t="shared" si="334"/>
        <v>-10.689272153203934</v>
      </c>
      <c r="T787" s="5">
        <f t="shared" si="335"/>
        <v>16.384368706551555</v>
      </c>
      <c r="U787" s="6">
        <f t="shared" si="336"/>
        <v>1943.7596570834173</v>
      </c>
      <c r="V787" s="5">
        <f t="shared" si="337"/>
        <v>0</v>
      </c>
      <c r="W787" s="5">
        <f t="shared" si="338"/>
        <v>11.194375116828123</v>
      </c>
      <c r="X787" s="5">
        <f t="shared" si="339"/>
        <v>7.3032854882582088</v>
      </c>
      <c r="Y787" s="5">
        <f t="shared" si="341"/>
        <v>0</v>
      </c>
      <c r="Z787" s="5">
        <f t="shared" si="341"/>
        <v>0.50510296362418927</v>
      </c>
      <c r="AA787" s="5">
        <f t="shared" si="321"/>
        <v>-8.4863458051902363</v>
      </c>
      <c r="AB787">
        <f t="shared" si="342"/>
        <v>0</v>
      </c>
    </row>
    <row r="788" spans="1:28" x14ac:dyDescent="0.2">
      <c r="A788">
        <f t="shared" si="340"/>
        <v>7.5599999999998833</v>
      </c>
      <c r="B788" s="5">
        <f t="shared" si="324"/>
        <v>0</v>
      </c>
      <c r="C788" s="5">
        <f t="shared" si="325"/>
        <v>533.36701019704435</v>
      </c>
      <c r="D788" s="5">
        <f t="shared" si="326"/>
        <v>-149.23178111527648</v>
      </c>
      <c r="E788" s="2">
        <f t="shared" si="322"/>
        <v>533.36701019704435</v>
      </c>
      <c r="F788" s="2">
        <f t="shared" si="323"/>
        <v>0</v>
      </c>
      <c r="G788" s="3">
        <f t="shared" si="327"/>
        <v>0</v>
      </c>
      <c r="H788" s="3">
        <f t="shared" si="328"/>
        <v>54.809579231794928</v>
      </c>
      <c r="I788" s="3">
        <f t="shared" si="329"/>
        <v>-84.088487276688497</v>
      </c>
      <c r="J788" s="2">
        <f t="shared" si="316"/>
        <v>100.37411851691755</v>
      </c>
      <c r="K788" s="2">
        <f t="shared" si="330"/>
        <v>100.37411851691755</v>
      </c>
      <c r="L788" s="2">
        <f t="shared" si="317"/>
        <v>68.421348682288709</v>
      </c>
      <c r="M788" s="5">
        <f t="shared" si="318"/>
        <v>0.36223855947189088</v>
      </c>
      <c r="N788" s="4">
        <f t="shared" si="319"/>
        <v>0.26566650677941644</v>
      </c>
      <c r="O788" s="4">
        <f t="shared" si="320"/>
        <v>0.24737819871118161</v>
      </c>
      <c r="P788" s="4">
        <f t="shared" si="331"/>
        <v>0</v>
      </c>
      <c r="Q788" s="4">
        <f t="shared" si="332"/>
        <v>0</v>
      </c>
      <c r="R788" s="5">
        <f t="shared" si="333"/>
        <v>0</v>
      </c>
      <c r="S788" s="5">
        <f t="shared" si="334"/>
        <v>-10.697484006168157</v>
      </c>
      <c r="T788" s="5">
        <f t="shared" si="335"/>
        <v>16.412007907249745</v>
      </c>
      <c r="U788" s="6">
        <f t="shared" si="336"/>
        <v>1943.1118451723728</v>
      </c>
      <c r="V788" s="5">
        <f t="shared" si="337"/>
        <v>0</v>
      </c>
      <c r="W788" s="5">
        <f t="shared" si="338"/>
        <v>11.208008775344521</v>
      </c>
      <c r="X788" s="5">
        <f t="shared" si="339"/>
        <v>7.305473851391306</v>
      </c>
      <c r="Y788" s="5">
        <f t="shared" si="341"/>
        <v>0</v>
      </c>
      <c r="Z788" s="5">
        <f t="shared" si="341"/>
        <v>0.51052476917636369</v>
      </c>
      <c r="AA788" s="5">
        <f t="shared" si="321"/>
        <v>-8.4565182413589497</v>
      </c>
      <c r="AB788">
        <f t="shared" si="342"/>
        <v>0</v>
      </c>
    </row>
    <row r="789" spans="1:28" x14ac:dyDescent="0.2">
      <c r="A789">
        <f t="shared" si="340"/>
        <v>7.569999999999883</v>
      </c>
      <c r="B789" s="5">
        <f t="shared" si="324"/>
        <v>0</v>
      </c>
      <c r="C789" s="5">
        <f t="shared" si="325"/>
        <v>533.91513151560071</v>
      </c>
      <c r="D789" s="5">
        <f t="shared" si="326"/>
        <v>-150.07308881395542</v>
      </c>
      <c r="E789" s="2">
        <f t="shared" si="322"/>
        <v>533.91513151560071</v>
      </c>
      <c r="F789" s="2">
        <f t="shared" si="323"/>
        <v>0</v>
      </c>
      <c r="G789" s="3">
        <f t="shared" si="327"/>
        <v>0</v>
      </c>
      <c r="H789" s="3">
        <f t="shared" si="328"/>
        <v>54.814684479486694</v>
      </c>
      <c r="I789" s="3">
        <f t="shared" si="329"/>
        <v>-84.173052459102081</v>
      </c>
      <c r="J789" s="2">
        <f t="shared" si="316"/>
        <v>100.44775953135256</v>
      </c>
      <c r="K789" s="2">
        <f t="shared" si="330"/>
        <v>100.44775953135256</v>
      </c>
      <c r="L789" s="2">
        <f t="shared" si="317"/>
        <v>68.471547056136714</v>
      </c>
      <c r="M789" s="5">
        <f t="shared" si="318"/>
        <v>0.36221676872131597</v>
      </c>
      <c r="N789" s="4">
        <f t="shared" si="319"/>
        <v>0.26537758304190179</v>
      </c>
      <c r="O789" s="4">
        <f t="shared" si="320"/>
        <v>0.24724772397062963</v>
      </c>
      <c r="P789" s="4">
        <f t="shared" si="331"/>
        <v>0</v>
      </c>
      <c r="Q789" s="4">
        <f t="shared" si="332"/>
        <v>0</v>
      </c>
      <c r="R789" s="5">
        <f t="shared" si="333"/>
        <v>0</v>
      </c>
      <c r="S789" s="5">
        <f t="shared" si="334"/>
        <v>-10.705685481892893</v>
      </c>
      <c r="T789" s="5">
        <f t="shared" si="335"/>
        <v>16.43957698990766</v>
      </c>
      <c r="U789" s="6">
        <f t="shared" si="336"/>
        <v>1942.4642491626466</v>
      </c>
      <c r="V789" s="5">
        <f t="shared" si="337"/>
        <v>0</v>
      </c>
      <c r="W789" s="5">
        <f t="shared" si="338"/>
        <v>11.221589790399467</v>
      </c>
      <c r="X789" s="5">
        <f t="shared" si="339"/>
        <v>7.30765827956452</v>
      </c>
      <c r="Y789" s="5">
        <f t="shared" si="341"/>
        <v>0</v>
      </c>
      <c r="Z789" s="5">
        <f t="shared" si="341"/>
        <v>0.51590430850657398</v>
      </c>
      <c r="AA789" s="5">
        <f t="shared" si="321"/>
        <v>-8.4267647305278182</v>
      </c>
      <c r="AB789">
        <f t="shared" si="342"/>
        <v>0</v>
      </c>
    </row>
    <row r="790" spans="1:28" x14ac:dyDescent="0.2">
      <c r="A790">
        <f t="shared" si="340"/>
        <v>7.5799999999998828</v>
      </c>
      <c r="B790" s="5">
        <f t="shared" si="324"/>
        <v>0</v>
      </c>
      <c r="C790" s="5">
        <f t="shared" si="325"/>
        <v>534.4633041556109</v>
      </c>
      <c r="D790" s="5">
        <f t="shared" si="326"/>
        <v>-150.91524067678296</v>
      </c>
      <c r="E790" s="2">
        <f t="shared" si="322"/>
        <v>534.4633041556109</v>
      </c>
      <c r="F790" s="2">
        <f t="shared" si="323"/>
        <v>0</v>
      </c>
      <c r="G790" s="3">
        <f t="shared" si="327"/>
        <v>0</v>
      </c>
      <c r="H790" s="3">
        <f t="shared" si="328"/>
        <v>54.819843522571759</v>
      </c>
      <c r="I790" s="3">
        <f t="shared" si="329"/>
        <v>-84.257320106407363</v>
      </c>
      <c r="J790" s="2">
        <f t="shared" si="316"/>
        <v>100.52119794029939</v>
      </c>
      <c r="K790" s="2">
        <f t="shared" si="330"/>
        <v>100.52119794029939</v>
      </c>
      <c r="L790" s="2">
        <f t="shared" si="317"/>
        <v>68.521607321267467</v>
      </c>
      <c r="M790" s="5">
        <f t="shared" si="318"/>
        <v>0.36219498657726473</v>
      </c>
      <c r="N790" s="4">
        <f t="shared" si="319"/>
        <v>0.26508965409119689</v>
      </c>
      <c r="O790" s="4">
        <f t="shared" si="320"/>
        <v>0.2471175528178971</v>
      </c>
      <c r="P790" s="4">
        <f t="shared" si="331"/>
        <v>0</v>
      </c>
      <c r="Q790" s="4">
        <f t="shared" si="332"/>
        <v>0</v>
      </c>
      <c r="R790" s="5">
        <f t="shared" si="333"/>
        <v>0</v>
      </c>
      <c r="S790" s="5">
        <f t="shared" si="334"/>
        <v>-10.713876529212367</v>
      </c>
      <c r="T790" s="5">
        <f t="shared" si="335"/>
        <v>16.467075903466966</v>
      </c>
      <c r="U790" s="6">
        <f t="shared" si="336"/>
        <v>1941.8168689822835</v>
      </c>
      <c r="V790" s="5">
        <f t="shared" si="337"/>
        <v>0</v>
      </c>
      <c r="W790" s="5">
        <f t="shared" si="338"/>
        <v>11.235118237792726</v>
      </c>
      <c r="X790" s="5">
        <f t="shared" si="339"/>
        <v>7.3098387531857023</v>
      </c>
      <c r="Y790" s="5">
        <f t="shared" si="341"/>
        <v>0</v>
      </c>
      <c r="Z790" s="5">
        <f t="shared" si="341"/>
        <v>0.52124170858035868</v>
      </c>
      <c r="AA790" s="5">
        <f t="shared" si="321"/>
        <v>-8.3970853433473316</v>
      </c>
      <c r="AB790">
        <f t="shared" si="342"/>
        <v>0</v>
      </c>
    </row>
    <row r="791" spans="1:28" x14ac:dyDescent="0.2">
      <c r="A791">
        <f t="shared" si="340"/>
        <v>7.5899999999998826</v>
      </c>
      <c r="B791" s="5">
        <f t="shared" si="324"/>
        <v>0</v>
      </c>
      <c r="C791" s="5">
        <f t="shared" si="325"/>
        <v>535.01152865292204</v>
      </c>
      <c r="D791" s="5">
        <f t="shared" si="326"/>
        <v>-151.75823373211421</v>
      </c>
      <c r="E791" s="2">
        <f t="shared" si="322"/>
        <v>535.01152865292204</v>
      </c>
      <c r="F791" s="2">
        <f t="shared" si="323"/>
        <v>0</v>
      </c>
      <c r="G791" s="3">
        <f t="shared" si="327"/>
        <v>0</v>
      </c>
      <c r="H791" s="3">
        <f t="shared" si="328"/>
        <v>54.82505593965756</v>
      </c>
      <c r="I791" s="3">
        <f t="shared" si="329"/>
        <v>-84.341290959840833</v>
      </c>
      <c r="J791" s="2">
        <f t="shared" si="316"/>
        <v>100.59443383984578</v>
      </c>
      <c r="K791" s="2">
        <f t="shared" si="330"/>
        <v>100.59443383984578</v>
      </c>
      <c r="L791" s="2">
        <f t="shared" si="317"/>
        <v>68.571529543180489</v>
      </c>
      <c r="M791" s="5">
        <f t="shared" si="318"/>
        <v>0.36217321311065331</v>
      </c>
      <c r="N791" s="4">
        <f t="shared" si="319"/>
        <v>0.26480271606188555</v>
      </c>
      <c r="O791" s="4">
        <f t="shared" si="320"/>
        <v>0.24698768476679012</v>
      </c>
      <c r="P791" s="4">
        <f t="shared" si="331"/>
        <v>0</v>
      </c>
      <c r="Q791" s="4">
        <f t="shared" si="332"/>
        <v>0</v>
      </c>
      <c r="R791" s="5">
        <f t="shared" si="333"/>
        <v>0</v>
      </c>
      <c r="S791" s="5">
        <f t="shared" si="334"/>
        <v>-10.722057097367205</v>
      </c>
      <c r="T791" s="5">
        <f t="shared" si="335"/>
        <v>16.494504598999271</v>
      </c>
      <c r="U791" s="6">
        <f t="shared" si="336"/>
        <v>1941.1697045593526</v>
      </c>
      <c r="V791" s="5">
        <f t="shared" si="337"/>
        <v>0</v>
      </c>
      <c r="W791" s="5">
        <f t="shared" si="338"/>
        <v>11.248594194174453</v>
      </c>
      <c r="X791" s="5">
        <f t="shared" si="339"/>
        <v>7.3120152527872273</v>
      </c>
      <c r="Y791" s="5">
        <f t="shared" si="341"/>
        <v>0</v>
      </c>
      <c r="Z791" s="5">
        <f t="shared" si="341"/>
        <v>0.52653709680724781</v>
      </c>
      <c r="AA791" s="5">
        <f t="shared" si="321"/>
        <v>-8.3674801482135024</v>
      </c>
      <c r="AB791">
        <f t="shared" si="342"/>
        <v>0</v>
      </c>
    </row>
    <row r="792" spans="1:28" x14ac:dyDescent="0.2">
      <c r="A792">
        <f t="shared" si="340"/>
        <v>7.5999999999998824</v>
      </c>
      <c r="B792" s="5">
        <f t="shared" si="324"/>
        <v>0</v>
      </c>
      <c r="C792" s="5">
        <f t="shared" si="325"/>
        <v>535.55980553917345</v>
      </c>
      <c r="D792" s="5">
        <f t="shared" si="326"/>
        <v>-152.60206501572003</v>
      </c>
      <c r="E792" s="2">
        <f t="shared" si="322"/>
        <v>535.55980553917345</v>
      </c>
      <c r="F792" s="2">
        <f t="shared" si="323"/>
        <v>0</v>
      </c>
      <c r="G792" s="3">
        <f t="shared" si="327"/>
        <v>0</v>
      </c>
      <c r="H792" s="3">
        <f t="shared" si="328"/>
        <v>54.830321310625635</v>
      </c>
      <c r="I792" s="3">
        <f t="shared" si="329"/>
        <v>-84.424965761322966</v>
      </c>
      <c r="J792" s="2">
        <f t="shared" si="316"/>
        <v>100.66746733094561</v>
      </c>
      <c r="K792" s="2">
        <f t="shared" si="330"/>
        <v>100.66746733094561</v>
      </c>
      <c r="L792" s="2">
        <f t="shared" si="317"/>
        <v>68.621313790692298</v>
      </c>
      <c r="M792" s="5">
        <f t="shared" si="318"/>
        <v>0.36215144839172453</v>
      </c>
      <c r="N792" s="4">
        <f t="shared" si="319"/>
        <v>0.26451676509718425</v>
      </c>
      <c r="O792" s="4">
        <f t="shared" si="320"/>
        <v>0.24685811932653043</v>
      </c>
      <c r="P792" s="4">
        <f t="shared" si="331"/>
        <v>0</v>
      </c>
      <c r="Q792" s="4">
        <f t="shared" si="332"/>
        <v>0</v>
      </c>
      <c r="R792" s="5">
        <f t="shared" si="333"/>
        <v>0</v>
      </c>
      <c r="S792" s="5">
        <f t="shared" si="334"/>
        <v>-10.730227136002412</v>
      </c>
      <c r="T792" s="5">
        <f t="shared" si="335"/>
        <v>16.521863029693151</v>
      </c>
      <c r="U792" s="6">
        <f t="shared" si="336"/>
        <v>1940.5227558219456</v>
      </c>
      <c r="V792" s="5">
        <f t="shared" si="337"/>
        <v>0</v>
      </c>
      <c r="W792" s="5">
        <f t="shared" si="338"/>
        <v>11.262017737035183</v>
      </c>
      <c r="X792" s="5">
        <f t="shared" si="339"/>
        <v>7.3141877590253657</v>
      </c>
      <c r="Y792" s="5">
        <f t="shared" si="341"/>
        <v>0</v>
      </c>
      <c r="Z792" s="5">
        <f t="shared" si="341"/>
        <v>0.53179060103277109</v>
      </c>
      <c r="AA792" s="5">
        <f t="shared" si="321"/>
        <v>-8.337949211281483</v>
      </c>
      <c r="AB792">
        <f t="shared" si="342"/>
        <v>0</v>
      </c>
    </row>
    <row r="793" spans="1:28" x14ac:dyDescent="0.2">
      <c r="A793">
        <f t="shared" si="340"/>
        <v>7.6099999999998822</v>
      </c>
      <c r="B793" s="5">
        <f t="shared" si="324"/>
        <v>0</v>
      </c>
      <c r="C793" s="5">
        <f t="shared" si="325"/>
        <v>536.10813534180977</v>
      </c>
      <c r="D793" s="5">
        <f t="shared" si="326"/>
        <v>-153.44673157079382</v>
      </c>
      <c r="E793" s="2">
        <f t="shared" si="322"/>
        <v>536.10813534180977</v>
      </c>
      <c r="F793" s="2">
        <f t="shared" si="323"/>
        <v>0</v>
      </c>
      <c r="G793" s="3">
        <f t="shared" si="327"/>
        <v>0</v>
      </c>
      <c r="H793" s="3">
        <f t="shared" si="328"/>
        <v>54.835639216635961</v>
      </c>
      <c r="I793" s="3">
        <f t="shared" si="329"/>
        <v>-84.508345253435778</v>
      </c>
      <c r="J793" s="2">
        <f t="shared" si="316"/>
        <v>100.74029851936595</v>
      </c>
      <c r="K793" s="2">
        <f t="shared" si="330"/>
        <v>100.74029851936595</v>
      </c>
      <c r="L793" s="2">
        <f t="shared" si="317"/>
        <v>68.670960135900444</v>
      </c>
      <c r="M793" s="5">
        <f t="shared" si="318"/>
        <v>0.36212969249005145</v>
      </c>
      <c r="N793" s="4">
        <f t="shared" si="319"/>
        <v>0.26423179734904589</v>
      </c>
      <c r="O793" s="4">
        <f t="shared" si="320"/>
        <v>0.24672885600183292</v>
      </c>
      <c r="P793" s="4">
        <f t="shared" si="331"/>
        <v>0</v>
      </c>
      <c r="Q793" s="4">
        <f t="shared" si="332"/>
        <v>0</v>
      </c>
      <c r="R793" s="5">
        <f t="shared" si="333"/>
        <v>0</v>
      </c>
      <c r="S793" s="5">
        <f t="shared" si="334"/>
        <v>-10.738386595165352</v>
      </c>
      <c r="T793" s="5">
        <f t="shared" si="335"/>
        <v>16.549151150841134</v>
      </c>
      <c r="U793" s="6">
        <f t="shared" si="336"/>
        <v>1939.8760226981803</v>
      </c>
      <c r="V793" s="5">
        <f t="shared" si="337"/>
        <v>0</v>
      </c>
      <c r="W793" s="5">
        <f t="shared" si="338"/>
        <v>11.275388944695894</v>
      </c>
      <c r="X793" s="5">
        <f t="shared" si="339"/>
        <v>7.316356252679701</v>
      </c>
      <c r="Y793" s="5">
        <f t="shared" si="341"/>
        <v>0</v>
      </c>
      <c r="Z793" s="5">
        <f t="shared" si="341"/>
        <v>0.53700234953054249</v>
      </c>
      <c r="AA793" s="5">
        <f t="shared" si="321"/>
        <v>-8.3084925964791658</v>
      </c>
      <c r="AB793">
        <f t="shared" si="342"/>
        <v>0</v>
      </c>
    </row>
    <row r="794" spans="1:28" x14ac:dyDescent="0.2">
      <c r="A794">
        <f t="shared" si="340"/>
        <v>7.619999999999882</v>
      </c>
      <c r="B794" s="5">
        <f t="shared" si="324"/>
        <v>0</v>
      </c>
      <c r="C794" s="5">
        <f t="shared" si="325"/>
        <v>536.65651858409365</v>
      </c>
      <c r="D794" s="5">
        <f t="shared" si="326"/>
        <v>-154.29223044795802</v>
      </c>
      <c r="E794" s="2">
        <f t="shared" si="322"/>
        <v>536.65651858409365</v>
      </c>
      <c r="F794" s="2">
        <f t="shared" si="323"/>
        <v>0</v>
      </c>
      <c r="G794" s="3">
        <f t="shared" si="327"/>
        <v>0</v>
      </c>
      <c r="H794" s="3">
        <f t="shared" si="328"/>
        <v>54.841009240131264</v>
      </c>
      <c r="I794" s="3">
        <f t="shared" si="329"/>
        <v>-84.591430179400575</v>
      </c>
      <c r="J794" s="2">
        <f t="shared" si="316"/>
        <v>100.81292751563446</v>
      </c>
      <c r="K794" s="2">
        <f t="shared" si="330"/>
        <v>100.81292751563446</v>
      </c>
      <c r="L794" s="2">
        <f t="shared" si="317"/>
        <v>68.720468654147552</v>
      </c>
      <c r="M794" s="5">
        <f t="shared" si="318"/>
        <v>0.36210794547454039</v>
      </c>
      <c r="N794" s="4">
        <f t="shared" si="319"/>
        <v>0.26394780897826087</v>
      </c>
      <c r="O794" s="4">
        <f t="shared" si="320"/>
        <v>0.24659989429298221</v>
      </c>
      <c r="P794" s="4">
        <f t="shared" si="331"/>
        <v>0</v>
      </c>
      <c r="Q794" s="4">
        <f t="shared" si="332"/>
        <v>0</v>
      </c>
      <c r="R794" s="5">
        <f t="shared" si="333"/>
        <v>0</v>
      </c>
      <c r="S794" s="5">
        <f t="shared" si="334"/>
        <v>-10.746535425303755</v>
      </c>
      <c r="T794" s="5">
        <f t="shared" si="335"/>
        <v>16.576368919826638</v>
      </c>
      <c r="U794" s="6">
        <f t="shared" si="336"/>
        <v>1939.2295051161977</v>
      </c>
      <c r="V794" s="5">
        <f t="shared" si="337"/>
        <v>0</v>
      </c>
      <c r="W794" s="5">
        <f t="shared" si="338"/>
        <v>11.288707896298096</v>
      </c>
      <c r="X794" s="5">
        <f t="shared" si="339"/>
        <v>7.318520714652534</v>
      </c>
      <c r="Y794" s="5">
        <f t="shared" si="341"/>
        <v>0</v>
      </c>
      <c r="Z794" s="5">
        <f t="shared" si="341"/>
        <v>0.54217247099434118</v>
      </c>
      <c r="AA794" s="5">
        <f t="shared" si="321"/>
        <v>-8.2791103655208289</v>
      </c>
      <c r="AB794">
        <f t="shared" si="342"/>
        <v>0</v>
      </c>
    </row>
    <row r="795" spans="1:28" x14ac:dyDescent="0.2">
      <c r="A795">
        <f t="shared" si="340"/>
        <v>7.6299999999998818</v>
      </c>
      <c r="B795" s="5">
        <f t="shared" si="324"/>
        <v>0</v>
      </c>
      <c r="C795" s="5">
        <f t="shared" si="325"/>
        <v>537.2049557851185</v>
      </c>
      <c r="D795" s="5">
        <f t="shared" si="326"/>
        <v>-155.1385587052703</v>
      </c>
      <c r="E795" s="2">
        <f t="shared" si="322"/>
        <v>537.2049557851185</v>
      </c>
      <c r="F795" s="2">
        <f t="shared" si="323"/>
        <v>0</v>
      </c>
      <c r="G795" s="3">
        <f t="shared" si="327"/>
        <v>0</v>
      </c>
      <c r="H795" s="3">
        <f t="shared" si="328"/>
        <v>54.846430964841204</v>
      </c>
      <c r="I795" s="3">
        <f t="shared" si="329"/>
        <v>-84.674221283055786</v>
      </c>
      <c r="J795" s="2">
        <f t="shared" si="316"/>
        <v>100.88535443498719</v>
      </c>
      <c r="K795" s="2">
        <f t="shared" si="330"/>
        <v>100.88535443498719</v>
      </c>
      <c r="L795" s="2">
        <f t="shared" si="317"/>
        <v>68.769839423985815</v>
      </c>
      <c r="M795" s="5">
        <f t="shared" si="318"/>
        <v>0.36208620741343456</v>
      </c>
      <c r="N795" s="4">
        <f t="shared" si="319"/>
        <v>0.2636647961545554</v>
      </c>
      <c r="O795" s="4">
        <f t="shared" si="320"/>
        <v>0.24647123369590801</v>
      </c>
      <c r="P795" s="4">
        <f t="shared" si="331"/>
        <v>0</v>
      </c>
      <c r="Q795" s="4">
        <f t="shared" si="332"/>
        <v>0</v>
      </c>
      <c r="R795" s="5">
        <f t="shared" si="333"/>
        <v>0</v>
      </c>
      <c r="S795" s="5">
        <f t="shared" si="334"/>
        <v>-10.754673577263745</v>
      </c>
      <c r="T795" s="5">
        <f t="shared" si="335"/>
        <v>16.603516296110922</v>
      </c>
      <c r="U795" s="6">
        <f t="shared" si="336"/>
        <v>1938.583203004162</v>
      </c>
      <c r="V795" s="5">
        <f t="shared" si="337"/>
        <v>0</v>
      </c>
      <c r="W795" s="5">
        <f t="shared" si="338"/>
        <v>11.301974671793962</v>
      </c>
      <c r="X795" s="5">
        <f t="shared" si="339"/>
        <v>7.320681125968318</v>
      </c>
      <c r="Y795" s="5">
        <f t="shared" si="341"/>
        <v>0</v>
      </c>
      <c r="Z795" s="5">
        <f t="shared" si="341"/>
        <v>0.54730109453021747</v>
      </c>
      <c r="AA795" s="5">
        <f t="shared" si="321"/>
        <v>-8.2498025779207609</v>
      </c>
      <c r="AB795">
        <f t="shared" si="342"/>
        <v>0</v>
      </c>
    </row>
    <row r="796" spans="1:28" x14ac:dyDescent="0.2">
      <c r="A796">
        <f t="shared" si="340"/>
        <v>7.6399999999998816</v>
      </c>
      <c r="B796" s="5">
        <f t="shared" si="324"/>
        <v>0</v>
      </c>
      <c r="C796" s="5">
        <f t="shared" si="325"/>
        <v>537.7534474598217</v>
      </c>
      <c r="D796" s="5">
        <f t="shared" si="326"/>
        <v>-155.98571340822974</v>
      </c>
      <c r="E796" s="2">
        <f t="shared" si="322"/>
        <v>537.7534474598217</v>
      </c>
      <c r="F796" s="2">
        <f t="shared" si="323"/>
        <v>0</v>
      </c>
      <c r="G796" s="3">
        <f t="shared" si="327"/>
        <v>0</v>
      </c>
      <c r="H796" s="3">
        <f t="shared" si="328"/>
        <v>54.851903975786506</v>
      </c>
      <c r="I796" s="3">
        <f t="shared" si="329"/>
        <v>-84.756719308834988</v>
      </c>
      <c r="J796" s="2">
        <f t="shared" si="316"/>
        <v>100.95757939731689</v>
      </c>
      <c r="K796" s="2">
        <f t="shared" si="330"/>
        <v>100.95757939731689</v>
      </c>
      <c r="L796" s="2">
        <f t="shared" si="317"/>
        <v>68.819072527141714</v>
      </c>
      <c r="M796" s="5">
        <f t="shared" si="318"/>
        <v>0.3620644783743171</v>
      </c>
      <c r="N796" s="4">
        <f t="shared" si="319"/>
        <v>0.26338275505668723</v>
      </c>
      <c r="O796" s="4">
        <f t="shared" si="320"/>
        <v>0.24634287370226032</v>
      </c>
      <c r="P796" s="4">
        <f t="shared" si="331"/>
        <v>0</v>
      </c>
      <c r="Q796" s="4">
        <f t="shared" si="332"/>
        <v>0</v>
      </c>
      <c r="R796" s="5">
        <f t="shared" si="333"/>
        <v>0</v>
      </c>
      <c r="S796" s="5">
        <f t="shared" si="334"/>
        <v>-10.762801002287924</v>
      </c>
      <c r="T796" s="5">
        <f t="shared" si="335"/>
        <v>16.630593241220033</v>
      </c>
      <c r="U796" s="6">
        <f t="shared" si="336"/>
        <v>1937.9371162902617</v>
      </c>
      <c r="V796" s="5">
        <f t="shared" si="337"/>
        <v>0</v>
      </c>
      <c r="W796" s="5">
        <f t="shared" si="338"/>
        <v>11.315189351936542</v>
      </c>
      <c r="X796" s="5">
        <f t="shared" si="339"/>
        <v>7.3228374677731063</v>
      </c>
      <c r="Y796" s="5">
        <f t="shared" si="341"/>
        <v>0</v>
      </c>
      <c r="Z796" s="5">
        <f t="shared" si="341"/>
        <v>0.55238834964861816</v>
      </c>
      <c r="AA796" s="5">
        <f t="shared" si="321"/>
        <v>-8.2205692910068606</v>
      </c>
      <c r="AB796">
        <f t="shared" si="342"/>
        <v>0</v>
      </c>
    </row>
    <row r="797" spans="1:28" x14ac:dyDescent="0.2">
      <c r="A797">
        <f t="shared" si="340"/>
        <v>7.6499999999998813</v>
      </c>
      <c r="B797" s="5">
        <f t="shared" si="324"/>
        <v>0</v>
      </c>
      <c r="C797" s="5">
        <f t="shared" si="325"/>
        <v>538.30199411899696</v>
      </c>
      <c r="D797" s="5">
        <f t="shared" si="326"/>
        <v>-156.83369162978263</v>
      </c>
      <c r="E797" s="2">
        <f t="shared" si="322"/>
        <v>538.30199411899696</v>
      </c>
      <c r="F797" s="2">
        <f t="shared" si="323"/>
        <v>0</v>
      </c>
      <c r="G797" s="3">
        <f t="shared" si="327"/>
        <v>0</v>
      </c>
      <c r="H797" s="3">
        <f t="shared" si="328"/>
        <v>54.857427859282993</v>
      </c>
      <c r="I797" s="3">
        <f t="shared" si="329"/>
        <v>-84.838925001745054</v>
      </c>
      <c r="J797" s="2">
        <f t="shared" si="316"/>
        <v>101.02960252712153</v>
      </c>
      <c r="K797" s="2">
        <f t="shared" si="330"/>
        <v>101.02960252712153</v>
      </c>
      <c r="L797" s="2">
        <f t="shared" si="317"/>
        <v>68.868168048480925</v>
      </c>
      <c r="M797" s="5">
        <f t="shared" si="318"/>
        <v>0.3620427584241146</v>
      </c>
      <c r="N797" s="4">
        <f t="shared" si="319"/>
        <v>0.26310168187253846</v>
      </c>
      <c r="O797" s="4">
        <f t="shared" si="320"/>
        <v>0.24621481379948332</v>
      </c>
      <c r="P797" s="4">
        <f t="shared" si="331"/>
        <v>0</v>
      </c>
      <c r="Q797" s="4">
        <f t="shared" si="332"/>
        <v>0</v>
      </c>
      <c r="R797" s="5">
        <f t="shared" si="333"/>
        <v>0</v>
      </c>
      <c r="S797" s="5">
        <f t="shared" si="334"/>
        <v>-10.770917652013425</v>
      </c>
      <c r="T797" s="5">
        <f t="shared" si="335"/>
        <v>16.657599718731738</v>
      </c>
      <c r="U797" s="6">
        <f t="shared" si="336"/>
        <v>1937.2912449027099</v>
      </c>
      <c r="V797" s="5">
        <f t="shared" si="337"/>
        <v>0</v>
      </c>
      <c r="W797" s="5">
        <f t="shared" si="338"/>
        <v>11.328352018270012</v>
      </c>
      <c r="X797" s="5">
        <f t="shared" si="339"/>
        <v>7.324989721334016</v>
      </c>
      <c r="Y797" s="5">
        <f t="shared" si="341"/>
        <v>0</v>
      </c>
      <c r="Z797" s="5">
        <f t="shared" si="341"/>
        <v>0.5574343662565866</v>
      </c>
      <c r="AA797" s="5">
        <f t="shared" si="321"/>
        <v>-8.1914105599342442</v>
      </c>
      <c r="AB797">
        <f t="shared" si="342"/>
        <v>0</v>
      </c>
    </row>
    <row r="798" spans="1:28" x14ac:dyDescent="0.2">
      <c r="A798">
        <f t="shared" si="340"/>
        <v>7.6599999999998811</v>
      </c>
      <c r="B798" s="5">
        <f t="shared" si="324"/>
        <v>0</v>
      </c>
      <c r="C798" s="5">
        <f t="shared" si="325"/>
        <v>538.85059626930808</v>
      </c>
      <c r="D798" s="5">
        <f t="shared" si="326"/>
        <v>-157.68249045032809</v>
      </c>
      <c r="E798" s="2">
        <f t="shared" si="322"/>
        <v>538.85059626930808</v>
      </c>
      <c r="F798" s="2">
        <f t="shared" si="323"/>
        <v>0</v>
      </c>
      <c r="G798" s="3">
        <f t="shared" si="327"/>
        <v>0</v>
      </c>
      <c r="H798" s="3">
        <f t="shared" si="328"/>
        <v>54.863002202945559</v>
      </c>
      <c r="I798" s="3">
        <f t="shared" si="329"/>
        <v>-84.920839107344392</v>
      </c>
      <c r="J798" s="2">
        <f t="shared" si="316"/>
        <v>101.10142395345321</v>
      </c>
      <c r="K798" s="2">
        <f t="shared" si="330"/>
        <v>101.10142395345321</v>
      </c>
      <c r="L798" s="2">
        <f t="shared" si="317"/>
        <v>68.917126075973556</v>
      </c>
      <c r="M798" s="5">
        <f t="shared" si="318"/>
        <v>0.36202104762910042</v>
      </c>
      <c r="N798" s="4">
        <f t="shared" si="319"/>
        <v>0.26282157279920659</v>
      </c>
      <c r="O798" s="4">
        <f t="shared" si="320"/>
        <v>0.24608705347088833</v>
      </c>
      <c r="P798" s="4">
        <f t="shared" si="331"/>
        <v>0</v>
      </c>
      <c r="Q798" s="4">
        <f t="shared" si="332"/>
        <v>0</v>
      </c>
      <c r="R798" s="5">
        <f t="shared" si="333"/>
        <v>0</v>
      </c>
      <c r="S798" s="5">
        <f t="shared" si="334"/>
        <v>-10.779023478470041</v>
      </c>
      <c r="T798" s="5">
        <f t="shared" si="335"/>
        <v>16.684535694262401</v>
      </c>
      <c r="U798" s="6">
        <f t="shared" si="336"/>
        <v>1936.6455887697427</v>
      </c>
      <c r="V798" s="5">
        <f t="shared" si="337"/>
        <v>0</v>
      </c>
      <c r="W798" s="5">
        <f t="shared" si="338"/>
        <v>11.341462753119927</v>
      </c>
      <c r="X798" s="5">
        <f t="shared" si="339"/>
        <v>7.3271378680386849</v>
      </c>
      <c r="Y798" s="5">
        <f t="shared" si="341"/>
        <v>0</v>
      </c>
      <c r="Z798" s="5">
        <f t="shared" si="341"/>
        <v>0.5624392746498863</v>
      </c>
      <c r="AA798" s="5">
        <f t="shared" si="321"/>
        <v>-8.1623264376989155</v>
      </c>
      <c r="AB798">
        <f t="shared" si="342"/>
        <v>0</v>
      </c>
    </row>
    <row r="799" spans="1:28" x14ac:dyDescent="0.2">
      <c r="A799">
        <f t="shared" si="340"/>
        <v>7.6699999999998809</v>
      </c>
      <c r="B799" s="5">
        <f t="shared" si="324"/>
        <v>0</v>
      </c>
      <c r="C799" s="5">
        <f t="shared" si="325"/>
        <v>539.39925441330126</v>
      </c>
      <c r="D799" s="5">
        <f t="shared" si="326"/>
        <v>-158.53210695772341</v>
      </c>
      <c r="E799" s="2">
        <f t="shared" si="322"/>
        <v>539.39925441330126</v>
      </c>
      <c r="F799" s="2">
        <f t="shared" si="323"/>
        <v>0</v>
      </c>
      <c r="G799" s="3">
        <f t="shared" si="327"/>
        <v>0</v>
      </c>
      <c r="H799" s="3">
        <f t="shared" si="328"/>
        <v>54.868626595692056</v>
      </c>
      <c r="I799" s="3">
        <f t="shared" si="329"/>
        <v>-85.002462371721379</v>
      </c>
      <c r="J799" s="2">
        <f t="shared" si="316"/>
        <v>101.17304380986762</v>
      </c>
      <c r="K799" s="2">
        <f t="shared" si="330"/>
        <v>101.17304380986762</v>
      </c>
      <c r="L799" s="2">
        <f t="shared" si="317"/>
        <v>68.965946700659586</v>
      </c>
      <c r="M799" s="5">
        <f t="shared" si="318"/>
        <v>0.36199934605489797</v>
      </c>
      <c r="N799" s="4">
        <f t="shared" si="319"/>
        <v>0.26254242404309192</v>
      </c>
      <c r="O799" s="4">
        <f t="shared" si="320"/>
        <v>0.24595959219572655</v>
      </c>
      <c r="P799" s="4">
        <f t="shared" si="331"/>
        <v>0</v>
      </c>
      <c r="Q799" s="4">
        <f t="shared" si="332"/>
        <v>0</v>
      </c>
      <c r="R799" s="5">
        <f t="shared" si="333"/>
        <v>0</v>
      </c>
      <c r="S799" s="5">
        <f t="shared" si="334"/>
        <v>-10.787118434078344</v>
      </c>
      <c r="T799" s="5">
        <f t="shared" si="335"/>
        <v>16.71140113545394</v>
      </c>
      <c r="U799" s="6">
        <f t="shared" si="336"/>
        <v>1936.0001478196211</v>
      </c>
      <c r="V799" s="5">
        <f t="shared" si="337"/>
        <v>0</v>
      </c>
      <c r="W799" s="5">
        <f t="shared" si="338"/>
        <v>11.354521639583604</v>
      </c>
      <c r="X799" s="5">
        <f t="shared" si="339"/>
        <v>7.3292818893947702</v>
      </c>
      <c r="Y799" s="5">
        <f t="shared" si="341"/>
        <v>0</v>
      </c>
      <c r="Z799" s="5">
        <f t="shared" si="341"/>
        <v>0.56740320550525958</v>
      </c>
      <c r="AA799" s="5">
        <f t="shared" si="321"/>
        <v>-8.1333169751512884</v>
      </c>
      <c r="AB799">
        <f t="shared" si="342"/>
        <v>0</v>
      </c>
    </row>
    <row r="800" spans="1:28" x14ac:dyDescent="0.2">
      <c r="A800">
        <f t="shared" si="340"/>
        <v>7.6799999999998807</v>
      </c>
      <c r="B800" s="5">
        <f t="shared" si="324"/>
        <v>0</v>
      </c>
      <c r="C800" s="5">
        <f t="shared" si="325"/>
        <v>539.94796904941848</v>
      </c>
      <c r="D800" s="5">
        <f t="shared" si="326"/>
        <v>-159.3825382472894</v>
      </c>
      <c r="E800" s="2">
        <f t="shared" si="322"/>
        <v>539.94796904941848</v>
      </c>
      <c r="F800" s="2">
        <f t="shared" si="323"/>
        <v>0</v>
      </c>
      <c r="G800" s="3">
        <f t="shared" si="327"/>
        <v>0</v>
      </c>
      <c r="H800" s="3">
        <f t="shared" si="328"/>
        <v>54.874300627747111</v>
      </c>
      <c r="I800" s="3">
        <f t="shared" si="329"/>
        <v>-85.083795541472895</v>
      </c>
      <c r="J800" s="2">
        <f t="shared" ref="J800:J863" si="343">SQRT(G800^2+H800^2+I800^2)</f>
        <v>101.24446223437374</v>
      </c>
      <c r="K800" s="2">
        <f t="shared" si="330"/>
        <v>101.24446223437374</v>
      </c>
      <c r="L800" s="2">
        <f t="shared" ref="L800:L863" si="344">J800/1.467</f>
        <v>69.014630016614674</v>
      </c>
      <c r="M800" s="5">
        <f t="shared" ref="M800:M863" si="345">cd0+cdspin*(spin/1000)*EXP(-A800/(tau*146.7/K800))</f>
        <v>0.36197765376648405</v>
      </c>
      <c r="N800" s="4">
        <f t="shared" ref="N800:N863" si="346">(romega/K800)*EXP(-A800/(tau*146.7/K800))</f>
        <v>0.26226423181998354</v>
      </c>
      <c r="O800" s="4">
        <f t="shared" ref="O800:O863" si="347">cl2_*N800/(cl0+cl1_*N800)</f>
        <v>0.24583242944926043</v>
      </c>
      <c r="P800" s="4">
        <f t="shared" si="331"/>
        <v>0</v>
      </c>
      <c r="Q800" s="4">
        <f t="shared" si="332"/>
        <v>0</v>
      </c>
      <c r="R800" s="5">
        <f t="shared" si="333"/>
        <v>0</v>
      </c>
      <c r="S800" s="5">
        <f t="shared" si="334"/>
        <v>-10.795202471647857</v>
      </c>
      <c r="T800" s="5">
        <f t="shared" si="335"/>
        <v>16.738196011960696</v>
      </c>
      <c r="U800" s="6">
        <f t="shared" si="336"/>
        <v>1935.3549219806289</v>
      </c>
      <c r="V800" s="5">
        <f t="shared" si="337"/>
        <v>0</v>
      </c>
      <c r="W800" s="5">
        <f t="shared" si="338"/>
        <v>11.367528761520509</v>
      </c>
      <c r="X800" s="5">
        <f t="shared" si="339"/>
        <v>7.3314217670294575</v>
      </c>
      <c r="Y800" s="5">
        <f t="shared" si="341"/>
        <v>0</v>
      </c>
      <c r="Z800" s="5">
        <f t="shared" si="341"/>
        <v>0.57232628987265244</v>
      </c>
      <c r="AA800" s="5">
        <f t="shared" ref="AA800:AA863" si="348">T800+X800-32.174</f>
        <v>-8.1043822210098462</v>
      </c>
      <c r="AB800">
        <f t="shared" si="342"/>
        <v>0</v>
      </c>
    </row>
    <row r="801" spans="1:28" x14ac:dyDescent="0.2">
      <c r="A801">
        <f t="shared" si="340"/>
        <v>7.6899999999998805</v>
      </c>
      <c r="B801" s="5">
        <f t="shared" si="324"/>
        <v>0</v>
      </c>
      <c r="C801" s="5">
        <f t="shared" si="325"/>
        <v>540.49674067201045</v>
      </c>
      <c r="D801" s="5">
        <f t="shared" si="326"/>
        <v>-160.23378142181519</v>
      </c>
      <c r="E801" s="2">
        <f t="shared" ref="E801:E864" si="349">SQRT(B801^2+C801^2)</f>
        <v>540.49674067201045</v>
      </c>
      <c r="F801" s="2">
        <f t="shared" ref="F801:F864" si="350">ATAN2(C801,B801)*180/PI()</f>
        <v>0</v>
      </c>
      <c r="G801" s="3">
        <f t="shared" si="327"/>
        <v>0</v>
      </c>
      <c r="H801" s="3">
        <f t="shared" si="328"/>
        <v>54.880023890645838</v>
      </c>
      <c r="I801" s="3">
        <f t="shared" si="329"/>
        <v>-85.164839363683001</v>
      </c>
      <c r="J801" s="2">
        <f t="shared" si="343"/>
        <v>101.31567936938383</v>
      </c>
      <c r="K801" s="2">
        <f t="shared" si="330"/>
        <v>101.31567936938383</v>
      </c>
      <c r="L801" s="2">
        <f t="shared" si="344"/>
        <v>69.06317612091604</v>
      </c>
      <c r="M801" s="5">
        <f t="shared" si="345"/>
        <v>0.36195597082819209</v>
      </c>
      <c r="N801" s="4">
        <f t="shared" si="346"/>
        <v>0.26198699235514217</v>
      </c>
      <c r="O801" s="4">
        <f t="shared" si="347"/>
        <v>0.24570556470283444</v>
      </c>
      <c r="P801" s="4">
        <f t="shared" si="331"/>
        <v>0</v>
      </c>
      <c r="Q801" s="4">
        <f t="shared" si="332"/>
        <v>0</v>
      </c>
      <c r="R801" s="5">
        <f t="shared" si="333"/>
        <v>0</v>
      </c>
      <c r="S801" s="5">
        <f t="shared" si="334"/>
        <v>-10.803275544375198</v>
      </c>
      <c r="T801" s="5">
        <f t="shared" si="335"/>
        <v>16.764920295436323</v>
      </c>
      <c r="U801" s="6">
        <f t="shared" si="336"/>
        <v>1934.7099111810742</v>
      </c>
      <c r="V801" s="5">
        <f t="shared" si="337"/>
        <v>0</v>
      </c>
      <c r="W801" s="5">
        <f t="shared" si="338"/>
        <v>11.380484203542672</v>
      </c>
      <c r="X801" s="5">
        <f t="shared" si="339"/>
        <v>7.3335574826889438</v>
      </c>
      <c r="Y801" s="5">
        <f t="shared" si="341"/>
        <v>0</v>
      </c>
      <c r="Z801" s="5">
        <f t="shared" si="341"/>
        <v>0.57720865916747321</v>
      </c>
      <c r="AA801" s="5">
        <f t="shared" si="348"/>
        <v>-8.0755222218747349</v>
      </c>
      <c r="AB801">
        <f t="shared" si="342"/>
        <v>0</v>
      </c>
    </row>
    <row r="802" spans="1:28" x14ac:dyDescent="0.2">
      <c r="A802">
        <f t="shared" si="340"/>
        <v>7.6999999999998803</v>
      </c>
      <c r="B802" s="5">
        <f t="shared" ref="B802:B865" si="351">B801+G801*dt+0.5*Y801*dt*dt</f>
        <v>0</v>
      </c>
      <c r="C802" s="5">
        <f t="shared" ref="C802:C865" si="352">C801+H801*dt+0.5*Z801*dt*dt</f>
        <v>541.04556977134985</v>
      </c>
      <c r="D802" s="5">
        <f t="shared" ref="D802:D865" si="353">D801+I801*dt+0.5*AA801*dt*dt</f>
        <v>-161.0858335915631</v>
      </c>
      <c r="E802" s="2">
        <f t="shared" si="349"/>
        <v>541.04556977134985</v>
      </c>
      <c r="F802" s="2">
        <f t="shared" si="350"/>
        <v>0</v>
      </c>
      <c r="G802" s="3">
        <f t="shared" ref="G802:G865" si="354">G801+Y801*dt</f>
        <v>0</v>
      </c>
      <c r="H802" s="3">
        <f t="shared" ref="H802:H865" si="355">H801+Z801*dt</f>
        <v>54.885795977237514</v>
      </c>
      <c r="I802" s="3">
        <f t="shared" ref="I802:I865" si="356">I801+AA801*dt</f>
        <v>-85.245594585901742</v>
      </c>
      <c r="J802" s="2">
        <f t="shared" si="343"/>
        <v>101.38669536166401</v>
      </c>
      <c r="K802" s="2">
        <f t="shared" ref="K802:K865" si="357">IF(D802&gt;=hwind,SQRT((G802-vxw)^2+(H802-vyw)^2+I802^2),J802)</f>
        <v>101.38669536166401</v>
      </c>
      <c r="L802" s="2">
        <f t="shared" si="344"/>
        <v>69.111585113608726</v>
      </c>
      <c r="M802" s="5">
        <f t="shared" si="345"/>
        <v>0.36193429730371551</v>
      </c>
      <c r="N802" s="4">
        <f t="shared" si="346"/>
        <v>0.26171070188338108</v>
      </c>
      <c r="O802" s="4">
        <f t="shared" si="347"/>
        <v>0.24557899742394512</v>
      </c>
      <c r="P802" s="4">
        <f t="shared" ref="P802:P865" si="358">IF(D802&gt;=hwind,vxw,0)</f>
        <v>0</v>
      </c>
      <c r="Q802" s="4">
        <f t="shared" ref="Q802:Q865" si="359">IF(D802&gt;=hwind,vyw,0)</f>
        <v>0</v>
      </c>
      <c r="R802" s="5">
        <f t="shared" ref="R802:R865" si="360">-const*$M802*$K802*(G802-P802)</f>
        <v>0</v>
      </c>
      <c r="S802" s="5">
        <f t="shared" ref="S802:S865" si="361">-const*$M802*$K802*(H802-Q802)</f>
        <v>-10.81133760584231</v>
      </c>
      <c r="T802" s="5">
        <f t="shared" ref="T802:T865" si="362">-const*$M802*$K802*I802</f>
        <v>16.791573959520694</v>
      </c>
      <c r="U802" s="6">
        <f t="shared" ref="U802:U865" si="363">omega*EXP(-A802/tau)*30/PI()</f>
        <v>1934.0651153492893</v>
      </c>
      <c r="V802" s="5">
        <f t="shared" ref="V802:V865" si="364">const*($O802/omega)*K802*(wy*I802-wz*(H802-Q802))</f>
        <v>0</v>
      </c>
      <c r="W802" s="5">
        <f t="shared" ref="W802:W865" si="365">const*($O802/omega)*K802*(wz*(G802-P802)-wx*I802)</f>
        <v>11.393388051005202</v>
      </c>
      <c r="X802" s="5">
        <f t="shared" ref="X802:X865" si="366">const*($O802/omega)*K802*(wx*(H802-Q802)-wy*(G802-P802))</f>
        <v>7.3356890182379901</v>
      </c>
      <c r="Y802" s="5">
        <f t="shared" si="341"/>
        <v>0</v>
      </c>
      <c r="Z802" s="5">
        <f t="shared" si="341"/>
        <v>0.58205044516289206</v>
      </c>
      <c r="AA802" s="5">
        <f t="shared" si="348"/>
        <v>-8.0467370222413166</v>
      </c>
      <c r="AB802">
        <f t="shared" si="342"/>
        <v>0</v>
      </c>
    </row>
    <row r="803" spans="1:28" x14ac:dyDescent="0.2">
      <c r="A803">
        <f t="shared" si="340"/>
        <v>7.7099999999998801</v>
      </c>
      <c r="B803" s="5">
        <f t="shared" si="351"/>
        <v>0</v>
      </c>
      <c r="C803" s="5">
        <f t="shared" si="352"/>
        <v>541.59445683364447</v>
      </c>
      <c r="D803" s="5">
        <f t="shared" si="353"/>
        <v>-161.93869187427325</v>
      </c>
      <c r="E803" s="2">
        <f t="shared" si="349"/>
        <v>541.59445683364447</v>
      </c>
      <c r="F803" s="2">
        <f t="shared" si="350"/>
        <v>0</v>
      </c>
      <c r="G803" s="3">
        <f t="shared" si="354"/>
        <v>0</v>
      </c>
      <c r="H803" s="3">
        <f t="shared" si="355"/>
        <v>54.891616481689141</v>
      </c>
      <c r="I803" s="3">
        <f t="shared" si="356"/>
        <v>-85.32606195612415</v>
      </c>
      <c r="J803" s="2">
        <f t="shared" si="343"/>
        <v>101.45751036228508</v>
      </c>
      <c r="K803" s="2">
        <f t="shared" si="357"/>
        <v>101.45751036228508</v>
      </c>
      <c r="L803" s="2">
        <f t="shared" si="344"/>
        <v>69.159857097672173</v>
      </c>
      <c r="M803" s="5">
        <f t="shared" si="345"/>
        <v>0.36191263325611123</v>
      </c>
      <c r="N803" s="4">
        <f t="shared" si="346"/>
        <v>0.26143535664914436</v>
      </c>
      <c r="O803" s="4">
        <f t="shared" si="347"/>
        <v>0.24545272707631036</v>
      </c>
      <c r="P803" s="4">
        <f t="shared" si="358"/>
        <v>0</v>
      </c>
      <c r="Q803" s="4">
        <f t="shared" si="359"/>
        <v>0</v>
      </c>
      <c r="R803" s="5">
        <f t="shared" si="360"/>
        <v>0</v>
      </c>
      <c r="S803" s="5">
        <f t="shared" si="361"/>
        <v>-10.819388610014668</v>
      </c>
      <c r="T803" s="5">
        <f t="shared" si="362"/>
        <v>16.818156979826789</v>
      </c>
      <c r="U803" s="6">
        <f t="shared" si="363"/>
        <v>1933.4205344136305</v>
      </c>
      <c r="V803" s="5">
        <f t="shared" si="364"/>
        <v>0</v>
      </c>
      <c r="W803" s="5">
        <f t="shared" si="365"/>
        <v>11.406240389996839</v>
      </c>
      <c r="X803" s="5">
        <f t="shared" si="366"/>
        <v>7.3378163556594433</v>
      </c>
      <c r="Y803" s="5">
        <f t="shared" si="341"/>
        <v>0</v>
      </c>
      <c r="Z803" s="5">
        <f t="shared" si="341"/>
        <v>0.58685177998217064</v>
      </c>
      <c r="AA803" s="5">
        <f t="shared" si="348"/>
        <v>-8.0180266645137692</v>
      </c>
      <c r="AB803">
        <f t="shared" si="342"/>
        <v>0</v>
      </c>
    </row>
    <row r="804" spans="1:28" x14ac:dyDescent="0.2">
      <c r="A804">
        <f t="shared" si="340"/>
        <v>7.7199999999998798</v>
      </c>
      <c r="B804" s="5">
        <f t="shared" si="351"/>
        <v>0</v>
      </c>
      <c r="C804" s="5">
        <f t="shared" si="352"/>
        <v>542.14340234105032</v>
      </c>
      <c r="D804" s="5">
        <f t="shared" si="353"/>
        <v>-162.79235339516771</v>
      </c>
      <c r="E804" s="2">
        <f t="shared" si="349"/>
        <v>542.14340234105032</v>
      </c>
      <c r="F804" s="2">
        <f t="shared" si="350"/>
        <v>0</v>
      </c>
      <c r="G804" s="3">
        <f t="shared" si="354"/>
        <v>0</v>
      </c>
      <c r="H804" s="3">
        <f t="shared" si="355"/>
        <v>54.89748499948896</v>
      </c>
      <c r="I804" s="3">
        <f t="shared" si="356"/>
        <v>-85.406242222769293</v>
      </c>
      <c r="J804" s="2">
        <f t="shared" si="343"/>
        <v>101.52812452657371</v>
      </c>
      <c r="K804" s="2">
        <f t="shared" si="357"/>
        <v>101.52812452657371</v>
      </c>
      <c r="L804" s="2">
        <f t="shared" si="344"/>
        <v>69.207992178986842</v>
      </c>
      <c r="M804" s="5">
        <f t="shared" si="345"/>
        <v>0.36189097874780252</v>
      </c>
      <c r="N804" s="4">
        <f t="shared" si="346"/>
        <v>0.26116095290658264</v>
      </c>
      <c r="O804" s="4">
        <f t="shared" si="347"/>
        <v>0.2453267531199374</v>
      </c>
      <c r="P804" s="4">
        <f t="shared" si="358"/>
        <v>0</v>
      </c>
      <c r="Q804" s="4">
        <f t="shared" si="359"/>
        <v>0</v>
      </c>
      <c r="R804" s="5">
        <f t="shared" si="360"/>
        <v>0</v>
      </c>
      <c r="S804" s="5">
        <f t="shared" si="361"/>
        <v>-10.827428511239514</v>
      </c>
      <c r="T804" s="5">
        <f t="shared" si="362"/>
        <v>16.844669333927566</v>
      </c>
      <c r="U804" s="6">
        <f t="shared" si="363"/>
        <v>1932.7761683024773</v>
      </c>
      <c r="V804" s="5">
        <f t="shared" si="364"/>
        <v>0</v>
      </c>
      <c r="W804" s="5">
        <f t="shared" si="365"/>
        <v>11.419041307330522</v>
      </c>
      <c r="X804" s="5">
        <f t="shared" si="366"/>
        <v>7.3399394770537834</v>
      </c>
      <c r="Y804" s="5">
        <f t="shared" si="341"/>
        <v>0</v>
      </c>
      <c r="Z804" s="5">
        <f t="shared" si="341"/>
        <v>0.59161279609100781</v>
      </c>
      <c r="AA804" s="5">
        <f t="shared" si="348"/>
        <v>-7.9893911890186509</v>
      </c>
      <c r="AB804">
        <f t="shared" si="342"/>
        <v>0</v>
      </c>
    </row>
    <row r="805" spans="1:28" x14ac:dyDescent="0.2">
      <c r="A805">
        <f t="shared" si="340"/>
        <v>7.7299999999998796</v>
      </c>
      <c r="B805" s="5">
        <f t="shared" si="351"/>
        <v>0</v>
      </c>
      <c r="C805" s="5">
        <f t="shared" si="352"/>
        <v>542.692406771685</v>
      </c>
      <c r="D805" s="5">
        <f t="shared" si="353"/>
        <v>-163.64681528695485</v>
      </c>
      <c r="E805" s="2">
        <f t="shared" si="349"/>
        <v>542.692406771685</v>
      </c>
      <c r="F805" s="2">
        <f t="shared" si="350"/>
        <v>0</v>
      </c>
      <c r="G805" s="3">
        <f t="shared" si="354"/>
        <v>0</v>
      </c>
      <c r="H805" s="3">
        <f t="shared" si="355"/>
        <v>54.903401127449868</v>
      </c>
      <c r="I805" s="3">
        <f t="shared" si="356"/>
        <v>-85.486136134659475</v>
      </c>
      <c r="J805" s="2">
        <f t="shared" si="343"/>
        <v>101.59853801406393</v>
      </c>
      <c r="K805" s="2">
        <f t="shared" si="357"/>
        <v>101.59853801406393</v>
      </c>
      <c r="L805" s="2">
        <f t="shared" si="344"/>
        <v>69.255990466301242</v>
      </c>
      <c r="M805" s="5">
        <f t="shared" si="345"/>
        <v>0.36186933384058284</v>
      </c>
      <c r="N805" s="4">
        <f t="shared" si="346"/>
        <v>0.26088748691962776</v>
      </c>
      <c r="O805" s="4">
        <f t="shared" si="347"/>
        <v>0.24520107501119118</v>
      </c>
      <c r="P805" s="4">
        <f t="shared" si="358"/>
        <v>0</v>
      </c>
      <c r="Q805" s="4">
        <f t="shared" si="359"/>
        <v>0</v>
      </c>
      <c r="R805" s="5">
        <f t="shared" si="360"/>
        <v>0</v>
      </c>
      <c r="S805" s="5">
        <f t="shared" si="361"/>
        <v>-10.835457264244132</v>
      </c>
      <c r="T805" s="5">
        <f t="shared" si="362"/>
        <v>16.871111001342847</v>
      </c>
      <c r="U805" s="6">
        <f t="shared" si="363"/>
        <v>1932.1320169442342</v>
      </c>
      <c r="V805" s="5">
        <f t="shared" si="364"/>
        <v>0</v>
      </c>
      <c r="W805" s="5">
        <f t="shared" si="365"/>
        <v>11.431790890534051</v>
      </c>
      <c r="X805" s="5">
        <f t="shared" si="366"/>
        <v>7.3420583646386897</v>
      </c>
      <c r="Y805" s="5">
        <f t="shared" si="341"/>
        <v>0</v>
      </c>
      <c r="Z805" s="5">
        <f t="shared" si="341"/>
        <v>0.59633362628991904</v>
      </c>
      <c r="AA805" s="5">
        <f t="shared" si="348"/>
        <v>-7.960830634018464</v>
      </c>
      <c r="AB805">
        <f t="shared" si="342"/>
        <v>0</v>
      </c>
    </row>
    <row r="806" spans="1:28" x14ac:dyDescent="0.2">
      <c r="A806">
        <f t="shared" si="340"/>
        <v>7.7399999999998794</v>
      </c>
      <c r="B806" s="5">
        <f t="shared" si="351"/>
        <v>0</v>
      </c>
      <c r="C806" s="5">
        <f t="shared" si="352"/>
        <v>543.24147059964071</v>
      </c>
      <c r="D806" s="5">
        <f t="shared" si="353"/>
        <v>-164.50207468983314</v>
      </c>
      <c r="E806" s="2">
        <f t="shared" si="349"/>
        <v>543.24147059964071</v>
      </c>
      <c r="F806" s="2">
        <f t="shared" si="350"/>
        <v>0</v>
      </c>
      <c r="G806" s="3">
        <f t="shared" si="354"/>
        <v>0</v>
      </c>
      <c r="H806" s="3">
        <f t="shared" si="355"/>
        <v>54.90936446371277</v>
      </c>
      <c r="I806" s="3">
        <f t="shared" si="356"/>
        <v>-85.565744440999666</v>
      </c>
      <c r="J806" s="2">
        <f t="shared" si="343"/>
        <v>101.66875098844929</v>
      </c>
      <c r="K806" s="2">
        <f t="shared" si="357"/>
        <v>101.66875098844929</v>
      </c>
      <c r="L806" s="2">
        <f t="shared" si="344"/>
        <v>69.303852071199245</v>
      </c>
      <c r="M806" s="5">
        <f t="shared" si="345"/>
        <v>0.36184769859561872</v>
      </c>
      <c r="N806" s="4">
        <f t="shared" si="346"/>
        <v>0.26061495496206344</v>
      </c>
      <c r="O806" s="4">
        <f t="shared" si="347"/>
        <v>0.24507569220286074</v>
      </c>
      <c r="P806" s="4">
        <f t="shared" si="358"/>
        <v>0</v>
      </c>
      <c r="Q806" s="4">
        <f t="shared" si="359"/>
        <v>0</v>
      </c>
      <c r="R806" s="5">
        <f t="shared" si="360"/>
        <v>0</v>
      </c>
      <c r="S806" s="5">
        <f t="shared" si="361"/>
        <v>-10.843474824134118</v>
      </c>
      <c r="T806" s="5">
        <f t="shared" si="362"/>
        <v>16.897481963526211</v>
      </c>
      <c r="U806" s="6">
        <f t="shared" si="363"/>
        <v>1931.4880802673279</v>
      </c>
      <c r="V806" s="5">
        <f t="shared" si="364"/>
        <v>0</v>
      </c>
      <c r="W806" s="5">
        <f t="shared" si="365"/>
        <v>11.444489227840794</v>
      </c>
      <c r="X806" s="5">
        <f t="shared" si="366"/>
        <v>7.3441730007486061</v>
      </c>
      <c r="Y806" s="5">
        <f t="shared" si="341"/>
        <v>0</v>
      </c>
      <c r="Z806" s="5">
        <f t="shared" si="341"/>
        <v>0.60101440370667625</v>
      </c>
      <c r="AA806" s="5">
        <f t="shared" si="348"/>
        <v>-7.9323450357251843</v>
      </c>
      <c r="AB806">
        <f t="shared" si="342"/>
        <v>0</v>
      </c>
    </row>
    <row r="807" spans="1:28" x14ac:dyDescent="0.2">
      <c r="A807">
        <f t="shared" si="340"/>
        <v>7.7499999999998792</v>
      </c>
      <c r="B807" s="5">
        <f t="shared" si="351"/>
        <v>0</v>
      </c>
      <c r="C807" s="5">
        <f t="shared" si="352"/>
        <v>543.79059429499796</v>
      </c>
      <c r="D807" s="5">
        <f t="shared" si="353"/>
        <v>-165.35812875149492</v>
      </c>
      <c r="E807" s="2">
        <f t="shared" si="349"/>
        <v>543.79059429499796</v>
      </c>
      <c r="F807" s="2">
        <f t="shared" si="350"/>
        <v>0</v>
      </c>
      <c r="G807" s="3">
        <f t="shared" si="354"/>
        <v>0</v>
      </c>
      <c r="H807" s="3">
        <f t="shared" si="355"/>
        <v>54.91537460774984</v>
      </c>
      <c r="I807" s="3">
        <f t="shared" si="356"/>
        <v>-85.645067891356916</v>
      </c>
      <c r="J807" s="2">
        <f t="shared" si="343"/>
        <v>101.73876361753484</v>
      </c>
      <c r="K807" s="2">
        <f t="shared" si="357"/>
        <v>101.73876361753484</v>
      </c>
      <c r="L807" s="2">
        <f t="shared" si="344"/>
        <v>69.351577108067374</v>
      </c>
      <c r="M807" s="5">
        <f t="shared" si="345"/>
        <v>0.36182607307345327</v>
      </c>
      <c r="N807" s="4">
        <f t="shared" si="346"/>
        <v>0.26034335331759534</v>
      </c>
      <c r="O807" s="4">
        <f t="shared" si="347"/>
        <v>0.24495060414422559</v>
      </c>
      <c r="P807" s="4">
        <f t="shared" si="358"/>
        <v>0</v>
      </c>
      <c r="Q807" s="4">
        <f t="shared" si="359"/>
        <v>0</v>
      </c>
      <c r="R807" s="5">
        <f t="shared" si="360"/>
        <v>0</v>
      </c>
      <c r="S807" s="5">
        <f t="shared" si="361"/>
        <v>-10.851481146391677</v>
      </c>
      <c r="T807" s="5">
        <f t="shared" si="362"/>
        <v>16.923782203851854</v>
      </c>
      <c r="U807" s="6">
        <f t="shared" si="363"/>
        <v>1930.8443582002103</v>
      </c>
      <c r="V807" s="5">
        <f t="shared" si="364"/>
        <v>0</v>
      </c>
      <c r="W807" s="5">
        <f t="shared" si="365"/>
        <v>11.457136408180405</v>
      </c>
      <c r="X807" s="5">
        <f t="shared" si="366"/>
        <v>7.34628336783432</v>
      </c>
      <c r="Y807" s="5">
        <f t="shared" si="341"/>
        <v>0</v>
      </c>
      <c r="Z807" s="5">
        <f t="shared" si="341"/>
        <v>0.60565526178872808</v>
      </c>
      <c r="AA807" s="5">
        <f t="shared" si="348"/>
        <v>-7.9039344283138249</v>
      </c>
      <c r="AB807">
        <f t="shared" si="342"/>
        <v>0</v>
      </c>
    </row>
    <row r="808" spans="1:28" x14ac:dyDescent="0.2">
      <c r="A808">
        <f t="shared" si="340"/>
        <v>7.759999999999879</v>
      </c>
      <c r="B808" s="5">
        <f t="shared" si="351"/>
        <v>0</v>
      </c>
      <c r="C808" s="5">
        <f t="shared" si="352"/>
        <v>544.33977832383857</v>
      </c>
      <c r="D808" s="5">
        <f t="shared" si="353"/>
        <v>-166.21497462712992</v>
      </c>
      <c r="E808" s="2">
        <f t="shared" si="349"/>
        <v>544.33977832383857</v>
      </c>
      <c r="F808" s="2">
        <f t="shared" si="350"/>
        <v>0</v>
      </c>
      <c r="G808" s="3">
        <f t="shared" si="354"/>
        <v>0</v>
      </c>
      <c r="H808" s="3">
        <f t="shared" si="355"/>
        <v>54.921431160367725</v>
      </c>
      <c r="I808" s="3">
        <f t="shared" si="356"/>
        <v>-85.724107235640048</v>
      </c>
      <c r="J808" s="2">
        <f t="shared" si="343"/>
        <v>101.80857607319005</v>
      </c>
      <c r="K808" s="2">
        <f t="shared" si="357"/>
        <v>101.80857607319005</v>
      </c>
      <c r="L808" s="2">
        <f t="shared" si="344"/>
        <v>69.399165694062745</v>
      </c>
      <c r="M808" s="5">
        <f t="shared" si="345"/>
        <v>0.36180445733400929</v>
      </c>
      <c r="N808" s="4">
        <f t="shared" si="346"/>
        <v>0.26007267827991798</v>
      </c>
      <c r="O808" s="4">
        <f t="shared" si="347"/>
        <v>0.2448258102811211</v>
      </c>
      <c r="P808" s="4">
        <f t="shared" si="358"/>
        <v>0</v>
      </c>
      <c r="Q808" s="4">
        <f t="shared" si="359"/>
        <v>0</v>
      </c>
      <c r="R808" s="5">
        <f t="shared" si="360"/>
        <v>0</v>
      </c>
      <c r="S808" s="5">
        <f t="shared" si="361"/>
        <v>-10.859476186873955</v>
      </c>
      <c r="T808" s="5">
        <f t="shared" si="362"/>
        <v>16.950011707601494</v>
      </c>
      <c r="U808" s="6">
        <f t="shared" si="363"/>
        <v>1930.2008506713566</v>
      </c>
      <c r="V808" s="5">
        <f t="shared" si="364"/>
        <v>0</v>
      </c>
      <c r="W808" s="5">
        <f t="shared" si="365"/>
        <v>11.469732521169655</v>
      </c>
      <c r="X808" s="5">
        <f t="shared" si="366"/>
        <v>7.3483894484625587</v>
      </c>
      <c r="Y808" s="5">
        <f t="shared" si="341"/>
        <v>0</v>
      </c>
      <c r="Z808" s="5">
        <f t="shared" si="341"/>
        <v>0.61025633429570014</v>
      </c>
      <c r="AA808" s="5">
        <f t="shared" si="348"/>
        <v>-7.875598843935947</v>
      </c>
      <c r="AB808">
        <f t="shared" si="342"/>
        <v>0</v>
      </c>
    </row>
    <row r="809" spans="1:28" x14ac:dyDescent="0.2">
      <c r="A809">
        <f t="shared" si="340"/>
        <v>7.7699999999998788</v>
      </c>
      <c r="B809" s="5">
        <f t="shared" si="351"/>
        <v>0</v>
      </c>
      <c r="C809" s="5">
        <f t="shared" si="352"/>
        <v>544.88902314825896</v>
      </c>
      <c r="D809" s="5">
        <f t="shared" si="353"/>
        <v>-167.07260947942851</v>
      </c>
      <c r="E809" s="2">
        <f t="shared" si="349"/>
        <v>544.88902314825896</v>
      </c>
      <c r="F809" s="2">
        <f t="shared" si="350"/>
        <v>0</v>
      </c>
      <c r="G809" s="3">
        <f t="shared" si="354"/>
        <v>0</v>
      </c>
      <c r="H809" s="3">
        <f t="shared" si="355"/>
        <v>54.927533723710681</v>
      </c>
      <c r="I809" s="3">
        <f t="shared" si="356"/>
        <v>-85.802863224079402</v>
      </c>
      <c r="J809" s="2">
        <f t="shared" si="343"/>
        <v>101.87818853130169</v>
      </c>
      <c r="K809" s="2">
        <f t="shared" si="357"/>
        <v>101.87818853130169</v>
      </c>
      <c r="L809" s="2">
        <f t="shared" si="344"/>
        <v>69.446617949080903</v>
      </c>
      <c r="M809" s="5">
        <f t="shared" si="345"/>
        <v>0.36178285143659289</v>
      </c>
      <c r="N809" s="4">
        <f t="shared" si="346"/>
        <v>0.25980292615278</v>
      </c>
      <c r="O809" s="4">
        <f t="shared" si="347"/>
        <v>0.24470131005600293</v>
      </c>
      <c r="P809" s="4">
        <f t="shared" si="358"/>
        <v>0</v>
      </c>
      <c r="Q809" s="4">
        <f t="shared" si="359"/>
        <v>0</v>
      </c>
      <c r="R809" s="5">
        <f t="shared" si="360"/>
        <v>0</v>
      </c>
      <c r="S809" s="5">
        <f t="shared" si="361"/>
        <v>-10.867459901811378</v>
      </c>
      <c r="T809" s="5">
        <f t="shared" si="362"/>
        <v>16.976170461951263</v>
      </c>
      <c r="U809" s="6">
        <f t="shared" si="363"/>
        <v>1929.5575576092665</v>
      </c>
      <c r="V809" s="5">
        <f t="shared" si="364"/>
        <v>0</v>
      </c>
      <c r="W809" s="5">
        <f t="shared" si="365"/>
        <v>11.482277657103246</v>
      </c>
      <c r="X809" s="5">
        <f t="shared" si="366"/>
        <v>7.3504912253155767</v>
      </c>
      <c r="Y809" s="5">
        <f t="shared" si="341"/>
        <v>0</v>
      </c>
      <c r="Z809" s="5">
        <f t="shared" si="341"/>
        <v>0.61481775529186855</v>
      </c>
      <c r="AA809" s="5">
        <f t="shared" si="348"/>
        <v>-7.8473383127331608</v>
      </c>
      <c r="AB809">
        <f t="shared" si="342"/>
        <v>0</v>
      </c>
    </row>
    <row r="810" spans="1:28" x14ac:dyDescent="0.2">
      <c r="A810">
        <f t="shared" ref="A810:A873" si="367">A809+dt</f>
        <v>7.7799999999998786</v>
      </c>
      <c r="B810" s="5">
        <f t="shared" si="351"/>
        <v>0</v>
      </c>
      <c r="C810" s="5">
        <f t="shared" si="352"/>
        <v>545.43832922638376</v>
      </c>
      <c r="D810" s="5">
        <f t="shared" si="353"/>
        <v>-167.93103047858494</v>
      </c>
      <c r="E810" s="2">
        <f t="shared" si="349"/>
        <v>545.43832922638376</v>
      </c>
      <c r="F810" s="2">
        <f t="shared" si="350"/>
        <v>0</v>
      </c>
      <c r="G810" s="3">
        <f t="shared" si="354"/>
        <v>0</v>
      </c>
      <c r="H810" s="3">
        <f t="shared" si="355"/>
        <v>54.933681901263597</v>
      </c>
      <c r="I810" s="3">
        <f t="shared" si="356"/>
        <v>-85.881336607206734</v>
      </c>
      <c r="J810" s="2">
        <f t="shared" si="343"/>
        <v>101.94760117172726</v>
      </c>
      <c r="K810" s="2">
        <f t="shared" si="357"/>
        <v>101.94760117172726</v>
      </c>
      <c r="L810" s="2">
        <f t="shared" si="344"/>
        <v>69.493933995724092</v>
      </c>
      <c r="M810" s="5">
        <f t="shared" si="345"/>
        <v>0.36176125543989635</v>
      </c>
      <c r="N810" s="4">
        <f t="shared" si="346"/>
        <v>0.25953409325004712</v>
      </c>
      <c r="O810" s="4">
        <f t="shared" si="347"/>
        <v>0.24457710290801141</v>
      </c>
      <c r="P810" s="4">
        <f t="shared" si="358"/>
        <v>0</v>
      </c>
      <c r="Q810" s="4">
        <f t="shared" si="359"/>
        <v>0</v>
      </c>
      <c r="R810" s="5">
        <f t="shared" si="360"/>
        <v>0</v>
      </c>
      <c r="S810" s="5">
        <f t="shared" si="361"/>
        <v>-10.875432247805998</v>
      </c>
      <c r="T810" s="5">
        <f t="shared" si="362"/>
        <v>17.002258455958582</v>
      </c>
      <c r="U810" s="6">
        <f t="shared" si="363"/>
        <v>1928.9144789424622</v>
      </c>
      <c r="V810" s="5">
        <f t="shared" si="364"/>
        <v>0</v>
      </c>
      <c r="W810" s="5">
        <f t="shared" si="365"/>
        <v>11.494771906944765</v>
      </c>
      <c r="X810" s="5">
        <f t="shared" si="366"/>
        <v>7.3525886811907943</v>
      </c>
      <c r="Y810" s="5">
        <f t="shared" si="341"/>
        <v>0</v>
      </c>
      <c r="Z810" s="5">
        <f t="shared" si="341"/>
        <v>0.61933965913876676</v>
      </c>
      <c r="AA810" s="5">
        <f t="shared" si="348"/>
        <v>-7.8191528628506219</v>
      </c>
      <c r="AB810">
        <f t="shared" si="342"/>
        <v>0</v>
      </c>
    </row>
    <row r="811" spans="1:28" x14ac:dyDescent="0.2">
      <c r="A811">
        <f t="shared" si="367"/>
        <v>7.7899999999998784</v>
      </c>
      <c r="B811" s="5">
        <f t="shared" si="351"/>
        <v>0</v>
      </c>
      <c r="C811" s="5">
        <f t="shared" si="352"/>
        <v>545.98769701237939</v>
      </c>
      <c r="D811" s="5">
        <f t="shared" si="353"/>
        <v>-168.79023480230015</v>
      </c>
      <c r="E811" s="2">
        <f t="shared" si="349"/>
        <v>545.98769701237939</v>
      </c>
      <c r="F811" s="2">
        <f t="shared" si="350"/>
        <v>0</v>
      </c>
      <c r="G811" s="3">
        <f t="shared" si="354"/>
        <v>0</v>
      </c>
      <c r="H811" s="3">
        <f t="shared" si="355"/>
        <v>54.939875297854982</v>
      </c>
      <c r="I811" s="3">
        <f t="shared" si="356"/>
        <v>-85.959528135835242</v>
      </c>
      <c r="J811" s="2">
        <f t="shared" si="343"/>
        <v>102.01681417824861</v>
      </c>
      <c r="K811" s="2">
        <f t="shared" si="357"/>
        <v>102.01681417824861</v>
      </c>
      <c r="L811" s="2">
        <f t="shared" si="344"/>
        <v>69.541113959269666</v>
      </c>
      <c r="M811" s="5">
        <f t="shared" si="345"/>
        <v>0.36173966940200175</v>
      </c>
      <c r="N811" s="4">
        <f t="shared" si="346"/>
        <v>0.25926617589576373</v>
      </c>
      <c r="O811" s="4">
        <f t="shared" si="347"/>
        <v>0.24445318827303456</v>
      </c>
      <c r="P811" s="4">
        <f t="shared" si="358"/>
        <v>0</v>
      </c>
      <c r="Q811" s="4">
        <f t="shared" si="359"/>
        <v>0</v>
      </c>
      <c r="R811" s="5">
        <f t="shared" si="360"/>
        <v>0</v>
      </c>
      <c r="S811" s="5">
        <f t="shared" si="361"/>
        <v>-10.883393181829874</v>
      </c>
      <c r="T811" s="5">
        <f t="shared" si="362"/>
        <v>17.028275680549068</v>
      </c>
      <c r="U811" s="6">
        <f t="shared" si="363"/>
        <v>1928.2716145994909</v>
      </c>
      <c r="V811" s="5">
        <f t="shared" si="364"/>
        <v>0</v>
      </c>
      <c r="W811" s="5">
        <f t="shared" si="365"/>
        <v>11.507215362317581</v>
      </c>
      <c r="X811" s="5">
        <f t="shared" si="366"/>
        <v>7.3546817990003852</v>
      </c>
      <c r="Y811" s="5">
        <f t="shared" si="341"/>
        <v>0</v>
      </c>
      <c r="Z811" s="5">
        <f t="shared" si="341"/>
        <v>0.6238221804877071</v>
      </c>
      <c r="AA811" s="5">
        <f t="shared" si="348"/>
        <v>-7.7910425204505458</v>
      </c>
      <c r="AB811">
        <f t="shared" si="342"/>
        <v>0</v>
      </c>
    </row>
    <row r="812" spans="1:28" x14ac:dyDescent="0.2">
      <c r="A812">
        <f t="shared" si="367"/>
        <v>7.7999999999998781</v>
      </c>
      <c r="B812" s="5">
        <f t="shared" si="351"/>
        <v>0</v>
      </c>
      <c r="C812" s="5">
        <f t="shared" si="352"/>
        <v>546.53712695646686</v>
      </c>
      <c r="D812" s="5">
        <f t="shared" si="353"/>
        <v>-169.65021963578454</v>
      </c>
      <c r="E812" s="2">
        <f t="shared" si="349"/>
        <v>546.53712695646686</v>
      </c>
      <c r="F812" s="2">
        <f t="shared" si="350"/>
        <v>0</v>
      </c>
      <c r="G812" s="3">
        <f t="shared" si="354"/>
        <v>0</v>
      </c>
      <c r="H812" s="3">
        <f t="shared" si="355"/>
        <v>54.94611351965986</v>
      </c>
      <c r="I812" s="3">
        <f t="shared" si="356"/>
        <v>-86.03743856103975</v>
      </c>
      <c r="J812" s="2">
        <f t="shared" si="343"/>
        <v>102.08582773852616</v>
      </c>
      <c r="K812" s="2">
        <f t="shared" si="357"/>
        <v>102.08582773852616</v>
      </c>
      <c r="L812" s="2">
        <f t="shared" si="344"/>
        <v>69.588157967638821</v>
      </c>
      <c r="M812" s="5">
        <f t="shared" si="345"/>
        <v>0.36171809338038391</v>
      </c>
      <c r="N812" s="4">
        <f t="shared" si="346"/>
        <v>0.25899917042421094</v>
      </c>
      <c r="O812" s="4">
        <f t="shared" si="347"/>
        <v>0.24432956558377045</v>
      </c>
      <c r="P812" s="4">
        <f t="shared" si="358"/>
        <v>0</v>
      </c>
      <c r="Q812" s="4">
        <f t="shared" si="359"/>
        <v>0</v>
      </c>
      <c r="R812" s="5">
        <f t="shared" si="360"/>
        <v>0</v>
      </c>
      <c r="S812" s="5">
        <f t="shared" si="361"/>
        <v>-10.891342661223469</v>
      </c>
      <c r="T812" s="5">
        <f t="shared" si="362"/>
        <v>17.054222128503444</v>
      </c>
      <c r="U812" s="6">
        <f t="shared" si="363"/>
        <v>1927.6289645089232</v>
      </c>
      <c r="V812" s="5">
        <f t="shared" si="364"/>
        <v>0</v>
      </c>
      <c r="W812" s="5">
        <f t="shared" si="365"/>
        <v>11.519608115495894</v>
      </c>
      <c r="X812" s="5">
        <f t="shared" si="366"/>
        <v>7.3567705617709303</v>
      </c>
      <c r="Y812" s="5">
        <f t="shared" si="341"/>
        <v>0</v>
      </c>
      <c r="Z812" s="5">
        <f t="shared" si="341"/>
        <v>0.62826545427242486</v>
      </c>
      <c r="AA812" s="5">
        <f t="shared" si="348"/>
        <v>-7.7630073097256265</v>
      </c>
      <c r="AB812">
        <f t="shared" si="342"/>
        <v>0</v>
      </c>
    </row>
    <row r="813" spans="1:28" x14ac:dyDescent="0.2">
      <c r="A813">
        <f t="shared" si="367"/>
        <v>7.8099999999998779</v>
      </c>
      <c r="B813" s="5">
        <f t="shared" si="351"/>
        <v>0</v>
      </c>
      <c r="C813" s="5">
        <f t="shared" si="352"/>
        <v>547.08661950493615</v>
      </c>
      <c r="D813" s="5">
        <f t="shared" si="353"/>
        <v>-170.51098217176042</v>
      </c>
      <c r="E813" s="2">
        <f t="shared" si="349"/>
        <v>547.08661950493615</v>
      </c>
      <c r="F813" s="2">
        <f t="shared" si="350"/>
        <v>0</v>
      </c>
      <c r="G813" s="3">
        <f t="shared" si="354"/>
        <v>0</v>
      </c>
      <c r="H813" s="3">
        <f t="shared" si="355"/>
        <v>54.952396174202583</v>
      </c>
      <c r="I813" s="3">
        <f t="shared" si="356"/>
        <v>-86.115068634137003</v>
      </c>
      <c r="J813" s="2">
        <f t="shared" si="343"/>
        <v>102.1546420440532</v>
      </c>
      <c r="K813" s="2">
        <f t="shared" si="357"/>
        <v>102.1546420440532</v>
      </c>
      <c r="L813" s="2">
        <f t="shared" si="344"/>
        <v>69.635066151365507</v>
      </c>
      <c r="M813" s="5">
        <f t="shared" si="345"/>
        <v>0.36169652743191405</v>
      </c>
      <c r="N813" s="4">
        <f t="shared" si="346"/>
        <v>0.25873307317996475</v>
      </c>
      <c r="O813" s="4">
        <f t="shared" si="347"/>
        <v>0.24420623426978913</v>
      </c>
      <c r="P813" s="4">
        <f t="shared" si="358"/>
        <v>0</v>
      </c>
      <c r="Q813" s="4">
        <f t="shared" si="359"/>
        <v>0</v>
      </c>
      <c r="R813" s="5">
        <f t="shared" si="360"/>
        <v>0</v>
      </c>
      <c r="S813" s="5">
        <f t="shared" si="361"/>
        <v>-10.899280643694057</v>
      </c>
      <c r="T813" s="5">
        <f t="shared" si="362"/>
        <v>17.080097794444441</v>
      </c>
      <c r="U813" s="6">
        <f t="shared" si="363"/>
        <v>1926.9865285993542</v>
      </c>
      <c r="V813" s="5">
        <f t="shared" si="364"/>
        <v>0</v>
      </c>
      <c r="W813" s="5">
        <f t="shared" si="365"/>
        <v>11.53195025939576</v>
      </c>
      <c r="X813" s="5">
        <f t="shared" si="366"/>
        <v>7.3588549526430374</v>
      </c>
      <c r="Y813" s="5">
        <f t="shared" si="341"/>
        <v>0</v>
      </c>
      <c r="Z813" s="5">
        <f t="shared" si="341"/>
        <v>0.63266961570170288</v>
      </c>
      <c r="AA813" s="5">
        <f t="shared" si="348"/>
        <v>-7.7350472529125227</v>
      </c>
      <c r="AB813">
        <f t="shared" si="342"/>
        <v>0</v>
      </c>
    </row>
    <row r="814" spans="1:28" x14ac:dyDescent="0.2">
      <c r="A814">
        <f t="shared" si="367"/>
        <v>7.8199999999998777</v>
      </c>
      <c r="B814" s="5">
        <f t="shared" si="351"/>
        <v>0</v>
      </c>
      <c r="C814" s="5">
        <f t="shared" si="352"/>
        <v>547.63617510015899</v>
      </c>
      <c r="D814" s="5">
        <f t="shared" si="353"/>
        <v>-171.37251961046445</v>
      </c>
      <c r="E814" s="2">
        <f t="shared" si="349"/>
        <v>547.63617510015899</v>
      </c>
      <c r="F814" s="2">
        <f t="shared" si="350"/>
        <v>0</v>
      </c>
      <c r="G814" s="3">
        <f t="shared" si="354"/>
        <v>0</v>
      </c>
      <c r="H814" s="3">
        <f t="shared" si="355"/>
        <v>54.958722870359601</v>
      </c>
      <c r="I814" s="3">
        <f t="shared" si="356"/>
        <v>-86.192419106666122</v>
      </c>
      <c r="J814" s="2">
        <f t="shared" si="343"/>
        <v>102.22325729011071</v>
      </c>
      <c r="K814" s="2">
        <f t="shared" si="357"/>
        <v>102.22325729011071</v>
      </c>
      <c r="L814" s="2">
        <f t="shared" si="344"/>
        <v>69.681838643565584</v>
      </c>
      <c r="M814" s="5">
        <f t="shared" si="345"/>
        <v>0.36167497161286261</v>
      </c>
      <c r="N814" s="4">
        <f t="shared" si="346"/>
        <v>0.25846788051795061</v>
      </c>
      <c r="O814" s="4">
        <f t="shared" si="347"/>
        <v>0.24408319375759391</v>
      </c>
      <c r="P814" s="4">
        <f t="shared" si="358"/>
        <v>0</v>
      </c>
      <c r="Q814" s="4">
        <f t="shared" si="359"/>
        <v>0</v>
      </c>
      <c r="R814" s="5">
        <f t="shared" si="360"/>
        <v>0</v>
      </c>
      <c r="S814" s="5">
        <f t="shared" si="361"/>
        <v>-10.907207087314143</v>
      </c>
      <c r="T814" s="5">
        <f t="shared" si="362"/>
        <v>17.105902674823717</v>
      </c>
      <c r="U814" s="6">
        <f t="shared" si="363"/>
        <v>1926.3443067994008</v>
      </c>
      <c r="V814" s="5">
        <f t="shared" si="364"/>
        <v>0</v>
      </c>
      <c r="W814" s="5">
        <f t="shared" si="365"/>
        <v>11.544241887566248</v>
      </c>
      <c r="X814" s="5">
        <f t="shared" si="366"/>
        <v>7.3609349548710075</v>
      </c>
      <c r="Y814" s="5">
        <f t="shared" si="341"/>
        <v>0</v>
      </c>
      <c r="Z814" s="5">
        <f t="shared" si="341"/>
        <v>0.63703480025210446</v>
      </c>
      <c r="AA814" s="5">
        <f t="shared" si="348"/>
        <v>-7.7071623703052765</v>
      </c>
      <c r="AB814">
        <f t="shared" si="342"/>
        <v>0</v>
      </c>
    </row>
    <row r="815" spans="1:28" x14ac:dyDescent="0.2">
      <c r="A815">
        <f t="shared" si="367"/>
        <v>7.8299999999998775</v>
      </c>
      <c r="B815" s="5">
        <f t="shared" si="351"/>
        <v>0</v>
      </c>
      <c r="C815" s="5">
        <f t="shared" si="352"/>
        <v>548.18579418060256</v>
      </c>
      <c r="D815" s="5">
        <f t="shared" si="353"/>
        <v>-172.23482915964962</v>
      </c>
      <c r="E815" s="2">
        <f t="shared" si="349"/>
        <v>548.18579418060256</v>
      </c>
      <c r="F815" s="2">
        <f t="shared" si="350"/>
        <v>0</v>
      </c>
      <c r="G815" s="3">
        <f t="shared" si="354"/>
        <v>0</v>
      </c>
      <c r="H815" s="3">
        <f t="shared" si="355"/>
        <v>54.965093218362121</v>
      </c>
      <c r="I815" s="3">
        <f t="shared" si="356"/>
        <v>-86.269490730369171</v>
      </c>
      <c r="J815" s="2">
        <f t="shared" si="343"/>
        <v>102.29167367572246</v>
      </c>
      <c r="K815" s="2">
        <f t="shared" si="357"/>
        <v>102.29167367572246</v>
      </c>
      <c r="L815" s="2">
        <f t="shared" si="344"/>
        <v>69.728475579906245</v>
      </c>
      <c r="M815" s="5">
        <f t="shared" si="345"/>
        <v>0.36165342597890293</v>
      </c>
      <c r="N815" s="4">
        <f t="shared" si="346"/>
        <v>0.25820358880349681</v>
      </c>
      <c r="O815" s="4">
        <f t="shared" si="347"/>
        <v>0.24396044347068141</v>
      </c>
      <c r="P815" s="4">
        <f t="shared" si="358"/>
        <v>0</v>
      </c>
      <c r="Q815" s="4">
        <f t="shared" si="359"/>
        <v>0</v>
      </c>
      <c r="R815" s="5">
        <f t="shared" si="360"/>
        <v>0</v>
      </c>
      <c r="S815" s="5">
        <f t="shared" si="361"/>
        <v>-10.915121950519927</v>
      </c>
      <c r="T815" s="5">
        <f t="shared" si="362"/>
        <v>17.131636767908816</v>
      </c>
      <c r="U815" s="6">
        <f t="shared" si="363"/>
        <v>1925.7022990377056</v>
      </c>
      <c r="V815" s="5">
        <f t="shared" si="364"/>
        <v>0</v>
      </c>
      <c r="W815" s="5">
        <f t="shared" si="365"/>
        <v>11.556483094180541</v>
      </c>
      <c r="X815" s="5">
        <f t="shared" si="366"/>
        <v>7.3630105518224749</v>
      </c>
      <c r="Y815" s="5">
        <f t="shared" si="341"/>
        <v>0</v>
      </c>
      <c r="Z815" s="5">
        <f t="shared" si="341"/>
        <v>0.64136114366061392</v>
      </c>
      <c r="AA815" s="5">
        <f t="shared" si="348"/>
        <v>-7.6793526802687069</v>
      </c>
      <c r="AB815">
        <f t="shared" si="342"/>
        <v>0</v>
      </c>
    </row>
    <row r="816" spans="1:28" x14ac:dyDescent="0.2">
      <c r="A816">
        <f t="shared" si="367"/>
        <v>7.8399999999998773</v>
      </c>
      <c r="B816" s="5">
        <f t="shared" si="351"/>
        <v>0</v>
      </c>
      <c r="C816" s="5">
        <f t="shared" si="352"/>
        <v>548.7354771808433</v>
      </c>
      <c r="D816" s="5">
        <f t="shared" si="353"/>
        <v>-173.09790803458733</v>
      </c>
      <c r="E816" s="2">
        <f t="shared" si="349"/>
        <v>548.7354771808433</v>
      </c>
      <c r="F816" s="2">
        <f t="shared" si="350"/>
        <v>0</v>
      </c>
      <c r="G816" s="3">
        <f t="shared" si="354"/>
        <v>0</v>
      </c>
      <c r="H816" s="3">
        <f t="shared" si="355"/>
        <v>54.971506829798727</v>
      </c>
      <c r="I816" s="3">
        <f t="shared" si="356"/>
        <v>-86.34628425717186</v>
      </c>
      <c r="J816" s="2">
        <f t="shared" si="343"/>
        <v>102.35989140361049</v>
      </c>
      <c r="K816" s="2">
        <f t="shared" si="357"/>
        <v>102.35989140361049</v>
      </c>
      <c r="L816" s="2">
        <f t="shared" si="344"/>
        <v>69.774977098575647</v>
      </c>
      <c r="M816" s="5">
        <f t="shared" si="345"/>
        <v>0.36163189058511419</v>
      </c>
      <c r="N816" s="4">
        <f t="shared" si="346"/>
        <v>0.25794019441238625</v>
      </c>
      <c r="O816" s="4">
        <f t="shared" si="347"/>
        <v>0.24383798282960162</v>
      </c>
      <c r="P816" s="4">
        <f t="shared" si="358"/>
        <v>0</v>
      </c>
      <c r="Q816" s="4">
        <f t="shared" si="359"/>
        <v>0</v>
      </c>
      <c r="R816" s="5">
        <f t="shared" si="360"/>
        <v>0</v>
      </c>
      <c r="S816" s="5">
        <f t="shared" si="361"/>
        <v>-10.923025192109733</v>
      </c>
      <c r="T816" s="5">
        <f t="shared" si="362"/>
        <v>17.157300073770045</v>
      </c>
      <c r="U816" s="6">
        <f t="shared" si="363"/>
        <v>1925.0605052429348</v>
      </c>
      <c r="V816" s="5">
        <f t="shared" si="364"/>
        <v>0</v>
      </c>
      <c r="W816" s="5">
        <f t="shared" si="365"/>
        <v>11.568673974027202</v>
      </c>
      <c r="X816" s="5">
        <f t="shared" si="366"/>
        <v>7.3650817269780759</v>
      </c>
      <c r="Y816" s="5">
        <f t="shared" ref="Y816:Z879" si="368">R816+V816</f>
        <v>0</v>
      </c>
      <c r="Z816" s="5">
        <f t="shared" si="368"/>
        <v>0.64564878191746899</v>
      </c>
      <c r="AA816" s="5">
        <f t="shared" si="348"/>
        <v>-7.6516181992518781</v>
      </c>
      <c r="AB816">
        <f t="shared" si="342"/>
        <v>0</v>
      </c>
    </row>
    <row r="817" spans="1:28" x14ac:dyDescent="0.2">
      <c r="A817">
        <f t="shared" si="367"/>
        <v>7.8499999999998771</v>
      </c>
      <c r="B817" s="5">
        <f t="shared" si="351"/>
        <v>0</v>
      </c>
      <c r="C817" s="5">
        <f t="shared" si="352"/>
        <v>549.28522453158041</v>
      </c>
      <c r="D817" s="5">
        <f t="shared" si="353"/>
        <v>-173.96175345806901</v>
      </c>
      <c r="E817" s="2">
        <f t="shared" si="349"/>
        <v>549.28522453158041</v>
      </c>
      <c r="F817" s="2">
        <f t="shared" si="350"/>
        <v>0</v>
      </c>
      <c r="G817" s="3">
        <f t="shared" si="354"/>
        <v>0</v>
      </c>
      <c r="H817" s="3">
        <f t="shared" si="355"/>
        <v>54.977963317617899</v>
      </c>
      <c r="I817" s="3">
        <f t="shared" si="356"/>
        <v>-86.422800439164376</v>
      </c>
      <c r="J817" s="2">
        <f t="shared" si="343"/>
        <v>102.4279106801509</v>
      </c>
      <c r="K817" s="2">
        <f t="shared" si="357"/>
        <v>102.4279106801509</v>
      </c>
      <c r="L817" s="2">
        <f t="shared" si="344"/>
        <v>69.821343340252824</v>
      </c>
      <c r="M817" s="5">
        <f t="shared" si="345"/>
        <v>0.3616103654859848</v>
      </c>
      <c r="N817" s="4">
        <f t="shared" si="346"/>
        <v>0.25767769373090532</v>
      </c>
      <c r="O817" s="4">
        <f t="shared" si="347"/>
        <v>0.24371581125201669</v>
      </c>
      <c r="P817" s="4">
        <f t="shared" si="358"/>
        <v>0</v>
      </c>
      <c r="Q817" s="4">
        <f t="shared" si="359"/>
        <v>0</v>
      </c>
      <c r="R817" s="5">
        <f t="shared" si="360"/>
        <v>0</v>
      </c>
      <c r="S817" s="5">
        <f t="shared" si="361"/>
        <v>-10.930916771242519</v>
      </c>
      <c r="T817" s="5">
        <f t="shared" si="362"/>
        <v>17.182892594267507</v>
      </c>
      <c r="U817" s="6">
        <f t="shared" si="363"/>
        <v>1924.4189253437778</v>
      </c>
      <c r="V817" s="5">
        <f t="shared" si="364"/>
        <v>0</v>
      </c>
      <c r="W817" s="5">
        <f t="shared" si="365"/>
        <v>11.580814622501418</v>
      </c>
      <c r="X817" s="5">
        <f t="shared" si="366"/>
        <v>7.367148463931124</v>
      </c>
      <c r="Y817" s="5">
        <f t="shared" si="368"/>
        <v>0</v>
      </c>
      <c r="Z817" s="5">
        <f t="shared" si="368"/>
        <v>0.6498978512588991</v>
      </c>
      <c r="AA817" s="5">
        <f t="shared" si="348"/>
        <v>-7.6239589418013693</v>
      </c>
      <c r="AB817">
        <f t="shared" si="342"/>
        <v>0</v>
      </c>
    </row>
    <row r="818" spans="1:28" x14ac:dyDescent="0.2">
      <c r="A818">
        <f t="shared" si="367"/>
        <v>7.8599999999998769</v>
      </c>
      <c r="B818" s="5">
        <f t="shared" si="351"/>
        <v>0</v>
      </c>
      <c r="C818" s="5">
        <f t="shared" si="352"/>
        <v>549.83503665964918</v>
      </c>
      <c r="D818" s="5">
        <f t="shared" si="353"/>
        <v>-174.82636266040774</v>
      </c>
      <c r="E818" s="2">
        <f t="shared" si="349"/>
        <v>549.83503665964918</v>
      </c>
      <c r="F818" s="2">
        <f t="shared" si="350"/>
        <v>0</v>
      </c>
      <c r="G818" s="3">
        <f t="shared" si="354"/>
        <v>0</v>
      </c>
      <c r="H818" s="3">
        <f t="shared" si="355"/>
        <v>54.984462296130488</v>
      </c>
      <c r="I818" s="3">
        <f t="shared" si="356"/>
        <v>-86.499040028582385</v>
      </c>
      <c r="J818" s="2">
        <f t="shared" si="343"/>
        <v>102.49573171532995</v>
      </c>
      <c r="K818" s="2">
        <f t="shared" si="357"/>
        <v>102.49573171532995</v>
      </c>
      <c r="L818" s="2">
        <f t="shared" si="344"/>
        <v>69.867574448077676</v>
      </c>
      <c r="M818" s="5">
        <f t="shared" si="345"/>
        <v>0.36158885073541552</v>
      </c>
      <c r="N818" s="4">
        <f t="shared" si="346"/>
        <v>0.25741608315589248</v>
      </c>
      <c r="O818" s="4">
        <f t="shared" si="347"/>
        <v>0.24359392815275932</v>
      </c>
      <c r="P818" s="4">
        <f t="shared" si="358"/>
        <v>0</v>
      </c>
      <c r="Q818" s="4">
        <f t="shared" si="359"/>
        <v>0</v>
      </c>
      <c r="R818" s="5">
        <f t="shared" si="360"/>
        <v>0</v>
      </c>
      <c r="S818" s="5">
        <f t="shared" si="361"/>
        <v>-10.93879664743633</v>
      </c>
      <c r="T818" s="5">
        <f t="shared" si="362"/>
        <v>17.208414333037975</v>
      </c>
      <c r="U818" s="6">
        <f t="shared" si="363"/>
        <v>1923.7775592689475</v>
      </c>
      <c r="V818" s="5">
        <f t="shared" si="364"/>
        <v>0</v>
      </c>
      <c r="W818" s="5">
        <f t="shared" si="365"/>
        <v>11.592905135596311</v>
      </c>
      <c r="X818" s="5">
        <f t="shared" si="366"/>
        <v>7.3692107463872816</v>
      </c>
      <c r="Y818" s="5">
        <f t="shared" si="368"/>
        <v>0</v>
      </c>
      <c r="Z818" s="5">
        <f t="shared" si="368"/>
        <v>0.65410848815998079</v>
      </c>
      <c r="AA818" s="5">
        <f t="shared" si="348"/>
        <v>-7.5963749205747426</v>
      </c>
      <c r="AB818">
        <f t="shared" si="342"/>
        <v>0</v>
      </c>
    </row>
    <row r="819" spans="1:28" x14ac:dyDescent="0.2">
      <c r="A819">
        <f t="shared" si="367"/>
        <v>7.8699999999998766</v>
      </c>
      <c r="B819" s="5">
        <f t="shared" si="351"/>
        <v>0</v>
      </c>
      <c r="C819" s="5">
        <f t="shared" si="352"/>
        <v>550.3849139880349</v>
      </c>
      <c r="D819" s="5">
        <f t="shared" si="353"/>
        <v>-175.6917328794396</v>
      </c>
      <c r="E819" s="2">
        <f t="shared" si="349"/>
        <v>550.3849139880349</v>
      </c>
      <c r="F819" s="2">
        <f t="shared" si="350"/>
        <v>0</v>
      </c>
      <c r="G819" s="3">
        <f t="shared" si="354"/>
        <v>0</v>
      </c>
      <c r="H819" s="3">
        <f t="shared" si="355"/>
        <v>54.991003381012085</v>
      </c>
      <c r="I819" s="3">
        <f t="shared" si="356"/>
        <v>-86.575003777788126</v>
      </c>
      <c r="J819" s="2">
        <f t="shared" si="343"/>
        <v>102.56335472270059</v>
      </c>
      <c r="K819" s="2">
        <f t="shared" si="357"/>
        <v>102.56335472270059</v>
      </c>
      <c r="L819" s="2">
        <f t="shared" si="344"/>
        <v>69.913670567621395</v>
      </c>
      <c r="M819" s="5">
        <f t="shared" si="345"/>
        <v>0.36156734638672283</v>
      </c>
      <c r="N819" s="4">
        <f t="shared" si="346"/>
        <v>0.2571553590947841</v>
      </c>
      <c r="O819" s="4">
        <f t="shared" si="347"/>
        <v>0.24347233294389078</v>
      </c>
      <c r="P819" s="4">
        <f t="shared" si="358"/>
        <v>0</v>
      </c>
      <c r="Q819" s="4">
        <f t="shared" si="359"/>
        <v>0</v>
      </c>
      <c r="R819" s="5">
        <f t="shared" si="360"/>
        <v>0</v>
      </c>
      <c r="S819" s="5">
        <f t="shared" si="361"/>
        <v>-10.946664780566842</v>
      </c>
      <c r="T819" s="5">
        <f t="shared" si="362"/>
        <v>17.233865295481944</v>
      </c>
      <c r="U819" s="6">
        <f t="shared" si="363"/>
        <v>1923.1364069471813</v>
      </c>
      <c r="V819" s="5">
        <f t="shared" si="364"/>
        <v>0</v>
      </c>
      <c r="W819" s="5">
        <f t="shared" si="365"/>
        <v>11.604945609894337</v>
      </c>
      <c r="X819" s="5">
        <f t="shared" si="366"/>
        <v>7.3712685581642514</v>
      </c>
      <c r="Y819" s="5">
        <f t="shared" si="368"/>
        <v>0</v>
      </c>
      <c r="Z819" s="5">
        <f t="shared" si="368"/>
        <v>0.6582808293274951</v>
      </c>
      <c r="AA819" s="5">
        <f t="shared" si="348"/>
        <v>-7.5688661463538054</v>
      </c>
      <c r="AB819">
        <f t="shared" si="342"/>
        <v>0</v>
      </c>
    </row>
    <row r="820" spans="1:28" x14ac:dyDescent="0.2">
      <c r="A820">
        <f t="shared" si="367"/>
        <v>7.8799999999998764</v>
      </c>
      <c r="B820" s="5">
        <f t="shared" si="351"/>
        <v>0</v>
      </c>
      <c r="C820" s="5">
        <f t="shared" si="352"/>
        <v>550.93485693588639</v>
      </c>
      <c r="D820" s="5">
        <f t="shared" si="353"/>
        <v>-176.55786136052478</v>
      </c>
      <c r="E820" s="2">
        <f t="shared" si="349"/>
        <v>550.93485693588639</v>
      </c>
      <c r="F820" s="2">
        <f t="shared" si="350"/>
        <v>0</v>
      </c>
      <c r="G820" s="3">
        <f t="shared" si="354"/>
        <v>0</v>
      </c>
      <c r="H820" s="3">
        <f t="shared" si="355"/>
        <v>54.997586189305359</v>
      </c>
      <c r="I820" s="3">
        <f t="shared" si="356"/>
        <v>-86.650692439251671</v>
      </c>
      <c r="J820" s="2">
        <f t="shared" si="343"/>
        <v>102.6307799193393</v>
      </c>
      <c r="K820" s="2">
        <f t="shared" si="357"/>
        <v>102.6307799193393</v>
      </c>
      <c r="L820" s="2">
        <f t="shared" si="344"/>
        <v>69.95963184685705</v>
      </c>
      <c r="M820" s="5">
        <f t="shared" si="345"/>
        <v>0.36154585249264221</v>
      </c>
      <c r="N820" s="4">
        <f t="shared" si="346"/>
        <v>0.2568955179656584</v>
      </c>
      <c r="O820" s="4">
        <f t="shared" si="347"/>
        <v>0.24335102503475745</v>
      </c>
      <c r="P820" s="4">
        <f t="shared" si="358"/>
        <v>0</v>
      </c>
      <c r="Q820" s="4">
        <f t="shared" si="359"/>
        <v>0</v>
      </c>
      <c r="R820" s="5">
        <f t="shared" si="360"/>
        <v>0</v>
      </c>
      <c r="S820" s="5">
        <f t="shared" si="361"/>
        <v>-10.954521130865855</v>
      </c>
      <c r="T820" s="5">
        <f t="shared" si="362"/>
        <v>17.259245488750597</v>
      </c>
      <c r="U820" s="6">
        <f t="shared" si="363"/>
        <v>1922.4954683072403</v>
      </c>
      <c r="V820" s="5">
        <f t="shared" si="364"/>
        <v>0</v>
      </c>
      <c r="W820" s="5">
        <f t="shared" si="365"/>
        <v>11.616936142558698</v>
      </c>
      <c r="X820" s="5">
        <f t="shared" si="366"/>
        <v>7.3733218831914762</v>
      </c>
      <c r="Y820" s="5">
        <f t="shared" si="368"/>
        <v>0</v>
      </c>
      <c r="Z820" s="5">
        <f t="shared" si="368"/>
        <v>0.66241501169284334</v>
      </c>
      <c r="AA820" s="5">
        <f t="shared" si="348"/>
        <v>-7.541432628057926</v>
      </c>
      <c r="AB820">
        <f t="shared" si="342"/>
        <v>0</v>
      </c>
    </row>
    <row r="821" spans="1:28" x14ac:dyDescent="0.2">
      <c r="A821">
        <f t="shared" si="367"/>
        <v>7.8899999999998762</v>
      </c>
      <c r="B821" s="5">
        <f t="shared" si="351"/>
        <v>0</v>
      </c>
      <c r="C821" s="5">
        <f t="shared" si="352"/>
        <v>551.48486591852998</v>
      </c>
      <c r="D821" s="5">
        <f t="shared" si="353"/>
        <v>-177.4247453565487</v>
      </c>
      <c r="E821" s="2">
        <f t="shared" si="349"/>
        <v>551.48486591852998</v>
      </c>
      <c r="F821" s="2">
        <f t="shared" si="350"/>
        <v>0</v>
      </c>
      <c r="G821" s="3">
        <f t="shared" si="354"/>
        <v>0</v>
      </c>
      <c r="H821" s="3">
        <f t="shared" si="355"/>
        <v>55.004210339422286</v>
      </c>
      <c r="I821" s="3">
        <f t="shared" si="356"/>
        <v>-86.726106765532251</v>
      </c>
      <c r="J821" s="2">
        <f t="shared" si="343"/>
        <v>102.69800752580309</v>
      </c>
      <c r="K821" s="2">
        <f t="shared" si="357"/>
        <v>102.69800752580309</v>
      </c>
      <c r="L821" s="2">
        <f t="shared" si="344"/>
        <v>70.005458436130255</v>
      </c>
      <c r="M821" s="5">
        <f t="shared" si="345"/>
        <v>0.36152436910533098</v>
      </c>
      <c r="N821" s="4">
        <f t="shared" si="346"/>
        <v>0.25663655619727893</v>
      </c>
      <c r="O821" s="4">
        <f t="shared" si="347"/>
        <v>0.24323000383204754</v>
      </c>
      <c r="P821" s="4">
        <f t="shared" si="358"/>
        <v>0</v>
      </c>
      <c r="Q821" s="4">
        <f t="shared" si="359"/>
        <v>0</v>
      </c>
      <c r="R821" s="5">
        <f t="shared" si="360"/>
        <v>0</v>
      </c>
      <c r="S821" s="5">
        <f t="shared" si="361"/>
        <v>-10.962365658919836</v>
      </c>
      <c r="T821" s="5">
        <f t="shared" si="362"/>
        <v>17.28455492173277</v>
      </c>
      <c r="U821" s="6">
        <f t="shared" si="363"/>
        <v>1921.8547432779089</v>
      </c>
      <c r="V821" s="5">
        <f t="shared" si="364"/>
        <v>0</v>
      </c>
      <c r="W821" s="5">
        <f t="shared" si="365"/>
        <v>11.628876831324797</v>
      </c>
      <c r="X821" s="5">
        <f t="shared" si="366"/>
        <v>7.3753707055098214</v>
      </c>
      <c r="Y821" s="5">
        <f t="shared" si="368"/>
        <v>0</v>
      </c>
      <c r="Z821" s="5">
        <f t="shared" si="368"/>
        <v>0.66651117240496127</v>
      </c>
      <c r="AA821" s="5">
        <f t="shared" si="348"/>
        <v>-7.5140743727574062</v>
      </c>
      <c r="AB821">
        <f t="shared" si="342"/>
        <v>0</v>
      </c>
    </row>
    <row r="822" spans="1:28" x14ac:dyDescent="0.2">
      <c r="A822">
        <f t="shared" si="367"/>
        <v>7.899999999999876</v>
      </c>
      <c r="B822" s="5">
        <f t="shared" si="351"/>
        <v>0</v>
      </c>
      <c r="C822" s="5">
        <f t="shared" si="352"/>
        <v>552.03494134748291</v>
      </c>
      <c r="D822" s="5">
        <f t="shared" si="353"/>
        <v>-178.29238212792268</v>
      </c>
      <c r="E822" s="2">
        <f t="shared" si="349"/>
        <v>552.03494134748291</v>
      </c>
      <c r="F822" s="2">
        <f t="shared" si="350"/>
        <v>0</v>
      </c>
      <c r="G822" s="3">
        <f t="shared" si="354"/>
        <v>0</v>
      </c>
      <c r="H822" s="3">
        <f t="shared" si="355"/>
        <v>55.010875451146333</v>
      </c>
      <c r="I822" s="3">
        <f t="shared" si="356"/>
        <v>-86.801247509259824</v>
      </c>
      <c r="J822" s="2">
        <f t="shared" si="343"/>
        <v>102.76503776608716</v>
      </c>
      <c r="K822" s="2">
        <f t="shared" si="357"/>
        <v>102.76503776608716</v>
      </c>
      <c r="L822" s="2">
        <f t="shared" si="344"/>
        <v>70.051150488130304</v>
      </c>
      <c r="M822" s="5">
        <f t="shared" si="345"/>
        <v>0.361502896276372</v>
      </c>
      <c r="N822" s="4">
        <f t="shared" si="346"/>
        <v>0.25637847022913457</v>
      </c>
      <c r="O822" s="4">
        <f t="shared" si="347"/>
        <v>0.24310926873984676</v>
      </c>
      <c r="P822" s="4">
        <f t="shared" si="358"/>
        <v>0</v>
      </c>
      <c r="Q822" s="4">
        <f t="shared" si="359"/>
        <v>0</v>
      </c>
      <c r="R822" s="5">
        <f t="shared" si="360"/>
        <v>0</v>
      </c>
      <c r="S822" s="5">
        <f t="shared" si="361"/>
        <v>-10.97019832566847</v>
      </c>
      <c r="T822" s="5">
        <f t="shared" si="362"/>
        <v>17.309793605042032</v>
      </c>
      <c r="U822" s="6">
        <f t="shared" si="363"/>
        <v>1921.214231787995</v>
      </c>
      <c r="V822" s="5">
        <f t="shared" si="364"/>
        <v>0</v>
      </c>
      <c r="W822" s="5">
        <f t="shared" si="365"/>
        <v>11.640767774491803</v>
      </c>
      <c r="X822" s="5">
        <f t="shared" si="366"/>
        <v>7.3774150092713002</v>
      </c>
      <c r="Y822" s="5">
        <f t="shared" si="368"/>
        <v>0</v>
      </c>
      <c r="Z822" s="5">
        <f t="shared" si="368"/>
        <v>0.67056944882333269</v>
      </c>
      <c r="AA822" s="5">
        <f t="shared" si="348"/>
        <v>-7.4867913856866686</v>
      </c>
      <c r="AB822">
        <f t="shared" si="342"/>
        <v>0</v>
      </c>
    </row>
    <row r="823" spans="1:28" x14ac:dyDescent="0.2">
      <c r="A823">
        <f t="shared" si="367"/>
        <v>7.9099999999998758</v>
      </c>
      <c r="B823" s="5">
        <f t="shared" si="351"/>
        <v>0</v>
      </c>
      <c r="C823" s="5">
        <f t="shared" si="352"/>
        <v>552.58508363046678</v>
      </c>
      <c r="D823" s="5">
        <f t="shared" si="353"/>
        <v>-179.16076894258455</v>
      </c>
      <c r="E823" s="2">
        <f t="shared" si="349"/>
        <v>552.58508363046678</v>
      </c>
      <c r="F823" s="2">
        <f t="shared" si="350"/>
        <v>0</v>
      </c>
      <c r="G823" s="3">
        <f t="shared" si="354"/>
        <v>0</v>
      </c>
      <c r="H823" s="3">
        <f t="shared" si="355"/>
        <v>55.017581145634566</v>
      </c>
      <c r="I823" s="3">
        <f t="shared" si="356"/>
        <v>-86.876115423116687</v>
      </c>
      <c r="J823" s="2">
        <f t="shared" si="343"/>
        <v>102.83187086758257</v>
      </c>
      <c r="K823" s="2">
        <f t="shared" si="357"/>
        <v>102.83187086758257</v>
      </c>
      <c r="L823" s="2">
        <f t="shared" si="344"/>
        <v>70.096708157861329</v>
      </c>
      <c r="M823" s="5">
        <f t="shared" si="345"/>
        <v>0.36148143405677657</v>
      </c>
      <c r="N823" s="4">
        <f t="shared" si="346"/>
        <v>0.25612125651147982</v>
      </c>
      <c r="O823" s="4">
        <f t="shared" si="347"/>
        <v>0.24298881915969339</v>
      </c>
      <c r="P823" s="4">
        <f t="shared" si="358"/>
        <v>0</v>
      </c>
      <c r="Q823" s="4">
        <f t="shared" si="359"/>
        <v>0</v>
      </c>
      <c r="R823" s="5">
        <f t="shared" si="360"/>
        <v>0</v>
      </c>
      <c r="S823" s="5">
        <f t="shared" si="361"/>
        <v>-10.978019092403217</v>
      </c>
      <c r="T823" s="5">
        <f t="shared" si="362"/>
        <v>17.334961551003687</v>
      </c>
      <c r="U823" s="6">
        <f t="shared" si="363"/>
        <v>1920.5739337663315</v>
      </c>
      <c r="V823" s="5">
        <f t="shared" si="364"/>
        <v>0</v>
      </c>
      <c r="W823" s="5">
        <f t="shared" si="365"/>
        <v>11.652609070914213</v>
      </c>
      <c r="X823" s="5">
        <f t="shared" si="366"/>
        <v>7.3794547787387783</v>
      </c>
      <c r="Y823" s="5">
        <f t="shared" si="368"/>
        <v>0</v>
      </c>
      <c r="Z823" s="5">
        <f t="shared" si="368"/>
        <v>0.67458997851099589</v>
      </c>
      <c r="AA823" s="5">
        <f t="shared" si="348"/>
        <v>-7.4595836702575333</v>
      </c>
      <c r="AB823">
        <f t="shared" si="342"/>
        <v>0</v>
      </c>
    </row>
    <row r="824" spans="1:28" x14ac:dyDescent="0.2">
      <c r="A824">
        <f t="shared" si="367"/>
        <v>7.9199999999998756</v>
      </c>
      <c r="B824" s="5">
        <f t="shared" si="351"/>
        <v>0</v>
      </c>
      <c r="C824" s="5">
        <f t="shared" si="352"/>
        <v>553.13529317142206</v>
      </c>
      <c r="D824" s="5">
        <f t="shared" si="353"/>
        <v>-180.02990307599924</v>
      </c>
      <c r="E824" s="2">
        <f t="shared" si="349"/>
        <v>553.13529317142206</v>
      </c>
      <c r="F824" s="2">
        <f t="shared" si="350"/>
        <v>0</v>
      </c>
      <c r="G824" s="3">
        <f t="shared" si="354"/>
        <v>0</v>
      </c>
      <c r="H824" s="3">
        <f t="shared" si="355"/>
        <v>55.024327045419675</v>
      </c>
      <c r="I824" s="3">
        <f t="shared" si="356"/>
        <v>-86.950711259819258</v>
      </c>
      <c r="J824" s="2">
        <f t="shared" si="343"/>
        <v>102.89850706103448</v>
      </c>
      <c r="K824" s="2">
        <f t="shared" si="357"/>
        <v>102.89850706103448</v>
      </c>
      <c r="L824" s="2">
        <f t="shared" si="344"/>
        <v>70.142131602613816</v>
      </c>
      <c r="M824" s="5">
        <f t="shared" si="345"/>
        <v>0.36145998249698769</v>
      </c>
      <c r="N824" s="4">
        <f t="shared" si="346"/>
        <v>0.25586491150537177</v>
      </c>
      <c r="O824" s="4">
        <f t="shared" si="347"/>
        <v>0.2428686544906328</v>
      </c>
      <c r="P824" s="4">
        <f t="shared" si="358"/>
        <v>0</v>
      </c>
      <c r="Q824" s="4">
        <f t="shared" si="359"/>
        <v>0</v>
      </c>
      <c r="R824" s="5">
        <f t="shared" si="360"/>
        <v>0</v>
      </c>
      <c r="S824" s="5">
        <f t="shared" si="361"/>
        <v>-10.985827920765898</v>
      </c>
      <c r="T824" s="5">
        <f t="shared" si="362"/>
        <v>17.360058773641846</v>
      </c>
      <c r="U824" s="6">
        <f t="shared" si="363"/>
        <v>1919.9338491417736</v>
      </c>
      <c r="V824" s="5">
        <f t="shared" si="364"/>
        <v>0</v>
      </c>
      <c r="W824" s="5">
        <f t="shared" si="365"/>
        <v>11.664400819993503</v>
      </c>
      <c r="X824" s="5">
        <f t="shared" si="366"/>
        <v>7.3814899982857023</v>
      </c>
      <c r="Y824" s="5">
        <f t="shared" si="368"/>
        <v>0</v>
      </c>
      <c r="Z824" s="5">
        <f t="shared" si="368"/>
        <v>0.67857289922760522</v>
      </c>
      <c r="AA824" s="5">
        <f t="shared" si="348"/>
        <v>-7.432451228072452</v>
      </c>
      <c r="AB824">
        <f t="shared" si="342"/>
        <v>0</v>
      </c>
    </row>
    <row r="825" spans="1:28" x14ac:dyDescent="0.2">
      <c r="A825">
        <f t="shared" si="367"/>
        <v>7.9299999999998754</v>
      </c>
      <c r="B825" s="5">
        <f t="shared" si="351"/>
        <v>0</v>
      </c>
      <c r="C825" s="5">
        <f t="shared" si="352"/>
        <v>553.68557037052119</v>
      </c>
      <c r="D825" s="5">
        <f t="shared" si="353"/>
        <v>-180.89978181115885</v>
      </c>
      <c r="E825" s="2">
        <f t="shared" si="349"/>
        <v>553.68557037052119</v>
      </c>
      <c r="F825" s="2">
        <f t="shared" si="350"/>
        <v>0</v>
      </c>
      <c r="G825" s="3">
        <f t="shared" si="354"/>
        <v>0</v>
      </c>
      <c r="H825" s="3">
        <f t="shared" si="355"/>
        <v>55.031112774411952</v>
      </c>
      <c r="I825" s="3">
        <f t="shared" si="356"/>
        <v>-87.025035772099983</v>
      </c>
      <c r="J825" s="2">
        <f t="shared" si="343"/>
        <v>102.96494658050054</v>
      </c>
      <c r="K825" s="2">
        <f t="shared" si="357"/>
        <v>102.96494658050054</v>
      </c>
      <c r="L825" s="2">
        <f t="shared" si="344"/>
        <v>70.187420981936285</v>
      </c>
      <c r="M825" s="5">
        <f t="shared" si="345"/>
        <v>0.36143854164688338</v>
      </c>
      <c r="N825" s="4">
        <f t="shared" si="346"/>
        <v>0.25560943168270694</v>
      </c>
      <c r="O825" s="4">
        <f t="shared" si="347"/>
        <v>0.24274877412927098</v>
      </c>
      <c r="P825" s="4">
        <f t="shared" si="358"/>
        <v>0</v>
      </c>
      <c r="Q825" s="4">
        <f t="shared" si="359"/>
        <v>0</v>
      </c>
      <c r="R825" s="5">
        <f t="shared" si="360"/>
        <v>0</v>
      </c>
      <c r="S825" s="5">
        <f t="shared" si="361"/>
        <v>-10.993624772747273</v>
      </c>
      <c r="T825" s="5">
        <f t="shared" si="362"/>
        <v>17.385085288666495</v>
      </c>
      <c r="U825" s="6">
        <f t="shared" si="363"/>
        <v>1919.2939778432005</v>
      </c>
      <c r="V825" s="5">
        <f t="shared" si="364"/>
        <v>0</v>
      </c>
      <c r="W825" s="5">
        <f t="shared" si="365"/>
        <v>11.676143121669782</v>
      </c>
      <c r="X825" s="5">
        <f t="shared" si="366"/>
        <v>7.3835206523958092</v>
      </c>
      <c r="Y825" s="5">
        <f t="shared" si="368"/>
        <v>0</v>
      </c>
      <c r="Z825" s="5">
        <f t="shared" si="368"/>
        <v>0.68251834892250862</v>
      </c>
      <c r="AA825" s="5">
        <f t="shared" si="348"/>
        <v>-7.405394058937695</v>
      </c>
      <c r="AB825">
        <f t="shared" si="342"/>
        <v>0</v>
      </c>
    </row>
    <row r="826" spans="1:28" x14ac:dyDescent="0.2">
      <c r="A826">
        <f t="shared" si="367"/>
        <v>7.9399999999998752</v>
      </c>
      <c r="B826" s="5">
        <f t="shared" si="351"/>
        <v>0</v>
      </c>
      <c r="C826" s="5">
        <f t="shared" si="352"/>
        <v>554.23591562418267</v>
      </c>
      <c r="D826" s="5">
        <f t="shared" si="353"/>
        <v>-181.77040243858281</v>
      </c>
      <c r="E826" s="2">
        <f t="shared" si="349"/>
        <v>554.23591562418267</v>
      </c>
      <c r="F826" s="2">
        <f t="shared" si="350"/>
        <v>0</v>
      </c>
      <c r="G826" s="3">
        <f t="shared" si="354"/>
        <v>0</v>
      </c>
      <c r="H826" s="3">
        <f t="shared" si="355"/>
        <v>55.037937957901178</v>
      </c>
      <c r="I826" s="3">
        <f t="shared" si="356"/>
        <v>-87.099089712689363</v>
      </c>
      <c r="J826" s="2">
        <f t="shared" si="343"/>
        <v>103.03118966330968</v>
      </c>
      <c r="K826" s="2">
        <f t="shared" si="357"/>
        <v>103.03118966330968</v>
      </c>
      <c r="L826" s="2">
        <f t="shared" si="344"/>
        <v>70.232576457607138</v>
      </c>
      <c r="M826" s="5">
        <f t="shared" si="345"/>
        <v>0.36141711155577966</v>
      </c>
      <c r="N826" s="4">
        <f t="shared" si="346"/>
        <v>0.2553548135262555</v>
      </c>
      <c r="O826" s="4">
        <f t="shared" si="347"/>
        <v>0.24262917746982843</v>
      </c>
      <c r="P826" s="4">
        <f t="shared" si="358"/>
        <v>0</v>
      </c>
      <c r="Q826" s="4">
        <f t="shared" si="359"/>
        <v>0</v>
      </c>
      <c r="R826" s="5">
        <f t="shared" si="360"/>
        <v>0</v>
      </c>
      <c r="S826" s="5">
        <f t="shared" si="361"/>
        <v>-11.001409610685645</v>
      </c>
      <c r="T826" s="5">
        <f t="shared" si="362"/>
        <v>17.410041113460576</v>
      </c>
      <c r="U826" s="6">
        <f t="shared" si="363"/>
        <v>1918.6543197995161</v>
      </c>
      <c r="V826" s="5">
        <f t="shared" si="364"/>
        <v>0</v>
      </c>
      <c r="W826" s="5">
        <f t="shared" si="365"/>
        <v>11.687836076413587</v>
      </c>
      <c r="X826" s="5">
        <f t="shared" si="366"/>
        <v>7.385546725662878</v>
      </c>
      <c r="Y826" s="5">
        <f t="shared" si="368"/>
        <v>0</v>
      </c>
      <c r="Z826" s="5">
        <f t="shared" si="368"/>
        <v>0.68642646572794241</v>
      </c>
      <c r="AA826" s="5">
        <f t="shared" si="348"/>
        <v>-7.3784121608765467</v>
      </c>
      <c r="AB826">
        <f t="shared" si="342"/>
        <v>0</v>
      </c>
    </row>
    <row r="827" spans="1:28" x14ac:dyDescent="0.2">
      <c r="A827">
        <f t="shared" si="367"/>
        <v>7.9499999999998749</v>
      </c>
      <c r="B827" s="5">
        <f t="shared" si="351"/>
        <v>0</v>
      </c>
      <c r="C827" s="5">
        <f t="shared" si="352"/>
        <v>554.78632932508492</v>
      </c>
      <c r="D827" s="5">
        <f t="shared" si="353"/>
        <v>-182.64176225631775</v>
      </c>
      <c r="E827" s="2">
        <f t="shared" si="349"/>
        <v>554.78632932508492</v>
      </c>
      <c r="F827" s="2">
        <f t="shared" si="350"/>
        <v>0</v>
      </c>
      <c r="G827" s="3">
        <f t="shared" si="354"/>
        <v>0</v>
      </c>
      <c r="H827" s="3">
        <f t="shared" si="355"/>
        <v>55.044802222558459</v>
      </c>
      <c r="I827" s="3">
        <f t="shared" si="356"/>
        <v>-87.17287383429813</v>
      </c>
      <c r="J827" s="2">
        <f t="shared" si="343"/>
        <v>103.09723655002125</v>
      </c>
      <c r="K827" s="2">
        <f t="shared" si="357"/>
        <v>103.09723655002125</v>
      </c>
      <c r="L827" s="2">
        <f t="shared" si="344"/>
        <v>70.277598193606849</v>
      </c>
      <c r="M827" s="5">
        <f t="shared" si="345"/>
        <v>0.3613956922724339</v>
      </c>
      <c r="N827" s="4">
        <f t="shared" si="346"/>
        <v>0.25510105352969442</v>
      </c>
      <c r="O827" s="4">
        <f t="shared" si="347"/>
        <v>0.24250986390419185</v>
      </c>
      <c r="P827" s="4">
        <f t="shared" si="358"/>
        <v>0</v>
      </c>
      <c r="Q827" s="4">
        <f t="shared" si="359"/>
        <v>0</v>
      </c>
      <c r="R827" s="5">
        <f t="shared" si="360"/>
        <v>0</v>
      </c>
      <c r="S827" s="5">
        <f t="shared" si="361"/>
        <v>-11.009182397265471</v>
      </c>
      <c r="T827" s="5">
        <f t="shared" si="362"/>
        <v>17.434926267067112</v>
      </c>
      <c r="U827" s="6">
        <f t="shared" si="363"/>
        <v>1918.0148749396471</v>
      </c>
      <c r="V827" s="5">
        <f t="shared" si="364"/>
        <v>0</v>
      </c>
      <c r="W827" s="5">
        <f t="shared" si="365"/>
        <v>11.699479785217612</v>
      </c>
      <c r="X827" s="5">
        <f t="shared" si="366"/>
        <v>7.3875682027904475</v>
      </c>
      <c r="Y827" s="5">
        <f t="shared" si="368"/>
        <v>0</v>
      </c>
      <c r="Z827" s="5">
        <f t="shared" si="368"/>
        <v>0.6902973879521408</v>
      </c>
      <c r="AA827" s="5">
        <f t="shared" si="348"/>
        <v>-7.3515055301424397</v>
      </c>
      <c r="AB827">
        <f t="shared" si="342"/>
        <v>0</v>
      </c>
    </row>
    <row r="828" spans="1:28" x14ac:dyDescent="0.2">
      <c r="A828">
        <f t="shared" si="367"/>
        <v>7.9599999999998747</v>
      </c>
      <c r="B828" s="5">
        <f t="shared" si="351"/>
        <v>0</v>
      </c>
      <c r="C828" s="5">
        <f t="shared" si="352"/>
        <v>555.33681186217996</v>
      </c>
      <c r="D828" s="5">
        <f t="shared" si="353"/>
        <v>-183.51385856993724</v>
      </c>
      <c r="E828" s="2">
        <f t="shared" si="349"/>
        <v>555.33681186217996</v>
      </c>
      <c r="F828" s="2">
        <f t="shared" si="350"/>
        <v>0</v>
      </c>
      <c r="G828" s="3">
        <f t="shared" si="354"/>
        <v>0</v>
      </c>
      <c r="H828" s="3">
        <f t="shared" si="355"/>
        <v>55.051705196437979</v>
      </c>
      <c r="I828" s="3">
        <f t="shared" si="356"/>
        <v>-87.246388889599558</v>
      </c>
      <c r="J828" s="2">
        <f t="shared" si="343"/>
        <v>103.16308748438445</v>
      </c>
      <c r="K828" s="2">
        <f t="shared" si="357"/>
        <v>103.16308748438445</v>
      </c>
      <c r="L828" s="2">
        <f t="shared" si="344"/>
        <v>70.32248635609028</v>
      </c>
      <c r="M828" s="5">
        <f t="shared" si="345"/>
        <v>0.36137428384504788</v>
      </c>
      <c r="N828" s="4">
        <f t="shared" si="346"/>
        <v>0.25484814819763962</v>
      </c>
      <c r="O828" s="4">
        <f t="shared" si="347"/>
        <v>0.24239083282196702</v>
      </c>
      <c r="P828" s="4">
        <f t="shared" si="358"/>
        <v>0</v>
      </c>
      <c r="Q828" s="4">
        <f t="shared" si="359"/>
        <v>0</v>
      </c>
      <c r="R828" s="5">
        <f t="shared" si="360"/>
        <v>0</v>
      </c>
      <c r="S828" s="5">
        <f t="shared" si="361"/>
        <v>-11.016943095515996</v>
      </c>
      <c r="T828" s="5">
        <f t="shared" si="362"/>
        <v>17.459740770176349</v>
      </c>
      <c r="U828" s="6">
        <f t="shared" si="363"/>
        <v>1917.375643192544</v>
      </c>
      <c r="V828" s="5">
        <f t="shared" si="364"/>
        <v>0</v>
      </c>
      <c r="W828" s="5">
        <f t="shared" si="365"/>
        <v>11.711074349588618</v>
      </c>
      <c r="X828" s="5">
        <f t="shared" si="366"/>
        <v>7.3895850685915807</v>
      </c>
      <c r="Y828" s="5">
        <f t="shared" si="368"/>
        <v>0</v>
      </c>
      <c r="Z828" s="5">
        <f t="shared" si="368"/>
        <v>0.69413125407262122</v>
      </c>
      <c r="AA828" s="5">
        <f t="shared" si="348"/>
        <v>-7.3246741612320676</v>
      </c>
      <c r="AB828">
        <f t="shared" si="342"/>
        <v>0</v>
      </c>
    </row>
    <row r="829" spans="1:28" x14ac:dyDescent="0.2">
      <c r="A829">
        <f t="shared" si="367"/>
        <v>7.9699999999998745</v>
      </c>
      <c r="B829" s="5">
        <f t="shared" si="351"/>
        <v>0</v>
      </c>
      <c r="C829" s="5">
        <f t="shared" si="352"/>
        <v>555.88736362070699</v>
      </c>
      <c r="D829" s="5">
        <f t="shared" si="353"/>
        <v>-184.3866886925413</v>
      </c>
      <c r="E829" s="2">
        <f t="shared" si="349"/>
        <v>555.88736362070699</v>
      </c>
      <c r="F829" s="2">
        <f t="shared" si="350"/>
        <v>0</v>
      </c>
      <c r="G829" s="3">
        <f t="shared" si="354"/>
        <v>0</v>
      </c>
      <c r="H829" s="3">
        <f t="shared" si="355"/>
        <v>55.058646508978704</v>
      </c>
      <c r="I829" s="3">
        <f t="shared" si="356"/>
        <v>-87.319635631211881</v>
      </c>
      <c r="J829" s="2">
        <f t="shared" si="343"/>
        <v>103.22874271329803</v>
      </c>
      <c r="K829" s="2">
        <f t="shared" si="357"/>
        <v>103.22874271329803</v>
      </c>
      <c r="L829" s="2">
        <f t="shared" si="344"/>
        <v>70.367241113359256</v>
      </c>
      <c r="M829" s="5">
        <f t="shared" si="345"/>
        <v>0.36135288632127105</v>
      </c>
      <c r="N829" s="4">
        <f t="shared" si="346"/>
        <v>0.25459609404567546</v>
      </c>
      <c r="O829" s="4">
        <f t="shared" si="347"/>
        <v>0.2422720836105296</v>
      </c>
      <c r="P829" s="4">
        <f t="shared" si="358"/>
        <v>0</v>
      </c>
      <c r="Q829" s="4">
        <f t="shared" si="359"/>
        <v>0</v>
      </c>
      <c r="R829" s="5">
        <f t="shared" si="360"/>
        <v>0</v>
      </c>
      <c r="S829" s="5">
        <f t="shared" si="361"/>
        <v>-11.024691668809885</v>
      </c>
      <c r="T829" s="5">
        <f t="shared" si="362"/>
        <v>17.484484645112886</v>
      </c>
      <c r="U829" s="6">
        <f t="shared" si="363"/>
        <v>1916.736624487181</v>
      </c>
      <c r="V829" s="5">
        <f t="shared" si="364"/>
        <v>0</v>
      </c>
      <c r="W829" s="5">
        <f t="shared" si="365"/>
        <v>11.722619871539289</v>
      </c>
      <c r="X829" s="5">
        <f t="shared" si="366"/>
        <v>7.3915973079885982</v>
      </c>
      <c r="Y829" s="5">
        <f t="shared" si="368"/>
        <v>0</v>
      </c>
      <c r="Z829" s="5">
        <f t="shared" si="368"/>
        <v>0.69792820272940403</v>
      </c>
      <c r="AA829" s="5">
        <f t="shared" si="348"/>
        <v>-7.2979180468985163</v>
      </c>
      <c r="AB829">
        <f t="shared" si="342"/>
        <v>0</v>
      </c>
    </row>
    <row r="830" spans="1:28" x14ac:dyDescent="0.2">
      <c r="A830">
        <f t="shared" si="367"/>
        <v>7.9799999999998743</v>
      </c>
      <c r="B830" s="5">
        <f t="shared" si="351"/>
        <v>0</v>
      </c>
      <c r="C830" s="5">
        <f t="shared" si="352"/>
        <v>556.4379849822069</v>
      </c>
      <c r="D830" s="5">
        <f t="shared" si="353"/>
        <v>-185.26024994475577</v>
      </c>
      <c r="E830" s="2">
        <f t="shared" si="349"/>
        <v>556.4379849822069</v>
      </c>
      <c r="F830" s="2">
        <f t="shared" si="350"/>
        <v>0</v>
      </c>
      <c r="G830" s="3">
        <f t="shared" si="354"/>
        <v>0</v>
      </c>
      <c r="H830" s="3">
        <f t="shared" si="355"/>
        <v>55.065625791005999</v>
      </c>
      <c r="I830" s="3">
        <f t="shared" si="356"/>
        <v>-87.392614811680872</v>
      </c>
      <c r="J830" s="2">
        <f t="shared" si="343"/>
        <v>103.29420248677042</v>
      </c>
      <c r="K830" s="2">
        <f t="shared" si="357"/>
        <v>103.29420248677042</v>
      </c>
      <c r="L830" s="2">
        <f t="shared" si="344"/>
        <v>70.41186263583532</v>
      </c>
      <c r="M830" s="5">
        <f t="shared" si="345"/>
        <v>0.36133149974820361</v>
      </c>
      <c r="N830" s="4">
        <f t="shared" si="346"/>
        <v>0.25434488760038393</v>
      </c>
      <c r="O830" s="4">
        <f t="shared" si="347"/>
        <v>0.24215361565507598</v>
      </c>
      <c r="P830" s="4">
        <f t="shared" si="358"/>
        <v>0</v>
      </c>
      <c r="Q830" s="4">
        <f t="shared" si="359"/>
        <v>0</v>
      </c>
      <c r="R830" s="5">
        <f t="shared" si="360"/>
        <v>0</v>
      </c>
      <c r="S830" s="5">
        <f t="shared" si="361"/>
        <v>-11.03242808086187</v>
      </c>
      <c r="T830" s="5">
        <f t="shared" si="362"/>
        <v>17.509157915822875</v>
      </c>
      <c r="U830" s="6">
        <f t="shared" si="363"/>
        <v>1916.0978187525561</v>
      </c>
      <c r="V830" s="5">
        <f t="shared" si="364"/>
        <v>0</v>
      </c>
      <c r="W830" s="5">
        <f t="shared" si="365"/>
        <v>11.734116453580196</v>
      </c>
      <c r="X830" s="5">
        <f t="shared" si="366"/>
        <v>7.3936049060128326</v>
      </c>
      <c r="Y830" s="5">
        <f t="shared" si="368"/>
        <v>0</v>
      </c>
      <c r="Z830" s="5">
        <f t="shared" si="368"/>
        <v>0.70168837271832629</v>
      </c>
      <c r="AA830" s="5">
        <f t="shared" si="348"/>
        <v>-7.2712371781642915</v>
      </c>
      <c r="AB830">
        <f t="shared" si="342"/>
        <v>0</v>
      </c>
    </row>
    <row r="831" spans="1:28" x14ac:dyDescent="0.2">
      <c r="A831">
        <f t="shared" si="367"/>
        <v>7.9899999999998741</v>
      </c>
      <c r="B831" s="5">
        <f t="shared" si="351"/>
        <v>0</v>
      </c>
      <c r="C831" s="5">
        <f t="shared" si="352"/>
        <v>556.98867632453562</v>
      </c>
      <c r="D831" s="5">
        <f t="shared" si="353"/>
        <v>-186.1345396547315</v>
      </c>
      <c r="E831" s="2">
        <f t="shared" si="349"/>
        <v>556.98867632453562</v>
      </c>
      <c r="F831" s="2">
        <f t="shared" si="350"/>
        <v>0</v>
      </c>
      <c r="G831" s="3">
        <f t="shared" si="354"/>
        <v>0</v>
      </c>
      <c r="H831" s="3">
        <f t="shared" si="355"/>
        <v>55.072642674733181</v>
      </c>
      <c r="I831" s="3">
        <f t="shared" si="356"/>
        <v>-87.46532718346252</v>
      </c>
      <c r="J831" s="2">
        <f t="shared" si="343"/>
        <v>103.35946705788004</v>
      </c>
      <c r="K831" s="2">
        <f t="shared" si="357"/>
        <v>103.35946705788004</v>
      </c>
      <c r="L831" s="2">
        <f t="shared" si="344"/>
        <v>70.456351096032748</v>
      </c>
      <c r="M831" s="5">
        <f t="shared" si="345"/>
        <v>0.36131012417239972</v>
      </c>
      <c r="N831" s="4">
        <f t="shared" si="346"/>
        <v>0.25409452539937177</v>
      </c>
      <c r="O831" s="4">
        <f t="shared" si="347"/>
        <v>0.24203542833867364</v>
      </c>
      <c r="P831" s="4">
        <f t="shared" si="358"/>
        <v>0</v>
      </c>
      <c r="Q831" s="4">
        <f t="shared" si="359"/>
        <v>0</v>
      </c>
      <c r="R831" s="5">
        <f t="shared" si="360"/>
        <v>0</v>
      </c>
      <c r="S831" s="5">
        <f t="shared" si="361"/>
        <v>-11.040152295727417</v>
      </c>
      <c r="T831" s="5">
        <f t="shared" si="362"/>
        <v>17.533760607861218</v>
      </c>
      <c r="U831" s="6">
        <f t="shared" si="363"/>
        <v>1915.4592259176902</v>
      </c>
      <c r="V831" s="5">
        <f t="shared" si="364"/>
        <v>0</v>
      </c>
      <c r="W831" s="5">
        <f t="shared" si="365"/>
        <v>11.745564198711799</v>
      </c>
      <c r="X831" s="5">
        <f t="shared" si="366"/>
        <v>7.3956078478043858</v>
      </c>
      <c r="Y831" s="5">
        <f t="shared" si="368"/>
        <v>0</v>
      </c>
      <c r="Z831" s="5">
        <f t="shared" si="368"/>
        <v>0.70541190298438217</v>
      </c>
      <c r="AA831" s="5">
        <f t="shared" si="348"/>
        <v>-7.2446315443343963</v>
      </c>
      <c r="AB831">
        <f t="shared" si="342"/>
        <v>0</v>
      </c>
    </row>
    <row r="832" spans="1:28" x14ac:dyDescent="0.2">
      <c r="A832">
        <f t="shared" si="367"/>
        <v>7.9999999999998739</v>
      </c>
      <c r="B832" s="5">
        <f t="shared" si="351"/>
        <v>0</v>
      </c>
      <c r="C832" s="5">
        <f t="shared" si="352"/>
        <v>557.53943802187814</v>
      </c>
      <c r="D832" s="5">
        <f t="shared" si="353"/>
        <v>-187.00955515814334</v>
      </c>
      <c r="E832" s="2">
        <f t="shared" si="349"/>
        <v>557.53943802187814</v>
      </c>
      <c r="F832" s="2">
        <f t="shared" si="350"/>
        <v>0</v>
      </c>
      <c r="G832" s="3">
        <f t="shared" si="354"/>
        <v>0</v>
      </c>
      <c r="H832" s="3">
        <f t="shared" si="355"/>
        <v>55.079696793763027</v>
      </c>
      <c r="I832" s="3">
        <f t="shared" si="356"/>
        <v>-87.537773498905864</v>
      </c>
      <c r="J832" s="2">
        <f t="shared" si="343"/>
        <v>103.42453668273605</v>
      </c>
      <c r="K832" s="2">
        <f t="shared" si="357"/>
        <v>103.42453668273605</v>
      </c>
      <c r="L832" s="2">
        <f t="shared" si="344"/>
        <v>70.50070666853172</v>
      </c>
      <c r="M832" s="5">
        <f t="shared" si="345"/>
        <v>0.36128875963987056</v>
      </c>
      <c r="N832" s="4">
        <f t="shared" si="346"/>
        <v>0.25384500399129678</v>
      </c>
      <c r="O832" s="4">
        <f t="shared" si="347"/>
        <v>0.24191752104231082</v>
      </c>
      <c r="P832" s="4">
        <f t="shared" si="358"/>
        <v>0</v>
      </c>
      <c r="Q832" s="4">
        <f t="shared" si="359"/>
        <v>0</v>
      </c>
      <c r="R832" s="5">
        <f t="shared" si="360"/>
        <v>0</v>
      </c>
      <c r="S832" s="5">
        <f t="shared" si="361"/>
        <v>-11.047864277801391</v>
      </c>
      <c r="T832" s="5">
        <f t="shared" si="362"/>
        <v>17.558292748378783</v>
      </c>
      <c r="U832" s="6">
        <f t="shared" si="363"/>
        <v>1914.8208459116295</v>
      </c>
      <c r="V832" s="5">
        <f t="shared" si="364"/>
        <v>0</v>
      </c>
      <c r="W832" s="5">
        <f t="shared" si="365"/>
        <v>11.756963210416526</v>
      </c>
      <c r="X832" s="5">
        <f t="shared" si="366"/>
        <v>7.397606118611904</v>
      </c>
      <c r="Y832" s="5">
        <f t="shared" si="368"/>
        <v>0</v>
      </c>
      <c r="Z832" s="5">
        <f t="shared" si="368"/>
        <v>0.70909893261513446</v>
      </c>
      <c r="AA832" s="5">
        <f t="shared" si="348"/>
        <v>-7.2181011330093128</v>
      </c>
      <c r="AB832">
        <f t="shared" si="342"/>
        <v>0</v>
      </c>
    </row>
    <row r="833" spans="1:28" x14ac:dyDescent="0.2">
      <c r="A833">
        <f t="shared" si="367"/>
        <v>8.0099999999998737</v>
      </c>
      <c r="B833" s="5">
        <f t="shared" si="351"/>
        <v>0</v>
      </c>
      <c r="C833" s="5">
        <f t="shared" si="352"/>
        <v>558.0902704447625</v>
      </c>
      <c r="D833" s="5">
        <f t="shared" si="353"/>
        <v>-187.88529379818905</v>
      </c>
      <c r="E833" s="2">
        <f t="shared" si="349"/>
        <v>558.0902704447625</v>
      </c>
      <c r="F833" s="2">
        <f t="shared" si="350"/>
        <v>0</v>
      </c>
      <c r="G833" s="3">
        <f t="shared" si="354"/>
        <v>0</v>
      </c>
      <c r="H833" s="3">
        <f t="shared" si="355"/>
        <v>55.086787783089179</v>
      </c>
      <c r="I833" s="3">
        <f t="shared" si="356"/>
        <v>-87.609954510235951</v>
      </c>
      <c r="J833" s="2">
        <f t="shared" si="343"/>
        <v>103.4894116204393</v>
      </c>
      <c r="K833" s="2">
        <f t="shared" si="357"/>
        <v>103.4894116204393</v>
      </c>
      <c r="L833" s="2">
        <f t="shared" si="344"/>
        <v>70.544929529951801</v>
      </c>
      <c r="M833" s="5">
        <f t="shared" si="345"/>
        <v>0.36126740619608766</v>
      </c>
      <c r="N833" s="4">
        <f t="shared" si="346"/>
        <v>0.2535963199358921</v>
      </c>
      <c r="O833" s="4">
        <f t="shared" si="347"/>
        <v>0.24179989314494538</v>
      </c>
      <c r="P833" s="4">
        <f t="shared" si="358"/>
        <v>0</v>
      </c>
      <c r="Q833" s="4">
        <f t="shared" si="359"/>
        <v>0</v>
      </c>
      <c r="R833" s="5">
        <f t="shared" si="360"/>
        <v>0</v>
      </c>
      <c r="S833" s="5">
        <f t="shared" si="361"/>
        <v>-11.055563991816737</v>
      </c>
      <c r="T833" s="5">
        <f t="shared" si="362"/>
        <v>17.582754366109647</v>
      </c>
      <c r="U833" s="6">
        <f t="shared" si="363"/>
        <v>1914.1826786634429</v>
      </c>
      <c r="V833" s="5">
        <f t="shared" si="364"/>
        <v>0</v>
      </c>
      <c r="W833" s="5">
        <f t="shared" si="365"/>
        <v>11.76831359265085</v>
      </c>
      <c r="X833" s="5">
        <f t="shared" si="366"/>
        <v>7.3995997037923269</v>
      </c>
      <c r="Y833" s="5">
        <f t="shared" si="368"/>
        <v>0</v>
      </c>
      <c r="Z833" s="5">
        <f t="shared" si="368"/>
        <v>0.71274960083411365</v>
      </c>
      <c r="AA833" s="5">
        <f t="shared" si="348"/>
        <v>-7.1916459300980264</v>
      </c>
      <c r="AB833">
        <f t="shared" si="342"/>
        <v>0</v>
      </c>
    </row>
    <row r="834" spans="1:28" x14ac:dyDescent="0.2">
      <c r="A834">
        <f t="shared" si="367"/>
        <v>8.0199999999998735</v>
      </c>
      <c r="B834" s="5">
        <f t="shared" si="351"/>
        <v>0</v>
      </c>
      <c r="C834" s="5">
        <f t="shared" si="352"/>
        <v>558.6411739600735</v>
      </c>
      <c r="D834" s="5">
        <f t="shared" si="353"/>
        <v>-188.76175292558793</v>
      </c>
      <c r="E834" s="2">
        <f t="shared" si="349"/>
        <v>558.6411739600735</v>
      </c>
      <c r="F834" s="2">
        <f t="shared" si="350"/>
        <v>0</v>
      </c>
      <c r="G834" s="3">
        <f t="shared" si="354"/>
        <v>0</v>
      </c>
      <c r="H834" s="3">
        <f t="shared" si="355"/>
        <v>55.093915279097523</v>
      </c>
      <c r="I834" s="3">
        <f t="shared" si="356"/>
        <v>-87.681870969536931</v>
      </c>
      <c r="J834" s="2">
        <f t="shared" si="343"/>
        <v>103.55409213304367</v>
      </c>
      <c r="K834" s="2">
        <f t="shared" si="357"/>
        <v>103.55409213304367</v>
      </c>
      <c r="L834" s="2">
        <f t="shared" si="344"/>
        <v>70.589019858925468</v>
      </c>
      <c r="M834" s="5">
        <f t="shared" si="345"/>
        <v>0.36124606388598579</v>
      </c>
      <c r="N834" s="4">
        <f t="shared" si="346"/>
        <v>0.25334846980398978</v>
      </c>
      <c r="O834" s="4">
        <f t="shared" si="347"/>
        <v>0.24168254402355313</v>
      </c>
      <c r="P834" s="4">
        <f t="shared" si="358"/>
        <v>0</v>
      </c>
      <c r="Q834" s="4">
        <f t="shared" si="359"/>
        <v>0</v>
      </c>
      <c r="R834" s="5">
        <f t="shared" si="360"/>
        <v>0</v>
      </c>
      <c r="S834" s="5">
        <f t="shared" si="361"/>
        <v>-11.063251402843175</v>
      </c>
      <c r="T834" s="5">
        <f t="shared" si="362"/>
        <v>17.607145491358402</v>
      </c>
      <c r="U834" s="6">
        <f t="shared" si="363"/>
        <v>1913.5447241022223</v>
      </c>
      <c r="V834" s="5">
        <f t="shared" si="364"/>
        <v>0</v>
      </c>
      <c r="W834" s="5">
        <f t="shared" si="365"/>
        <v>11.77961544983747</v>
      </c>
      <c r="X834" s="5">
        <f t="shared" si="366"/>
        <v>7.4015885888106672</v>
      </c>
      <c r="Y834" s="5">
        <f t="shared" si="368"/>
        <v>0</v>
      </c>
      <c r="Z834" s="5">
        <f t="shared" si="368"/>
        <v>0.71636404699429512</v>
      </c>
      <c r="AA834" s="5">
        <f t="shared" si="348"/>
        <v>-7.1652659198309294</v>
      </c>
      <c r="AB834">
        <f t="shared" si="342"/>
        <v>0</v>
      </c>
    </row>
    <row r="835" spans="1:28" x14ac:dyDescent="0.2">
      <c r="A835">
        <f t="shared" si="367"/>
        <v>8.0299999999998732</v>
      </c>
      <c r="B835" s="5">
        <f t="shared" si="351"/>
        <v>0</v>
      </c>
      <c r="C835" s="5">
        <f t="shared" si="352"/>
        <v>559.19214893106687</v>
      </c>
      <c r="D835" s="5">
        <f t="shared" si="353"/>
        <v>-189.63892989857928</v>
      </c>
      <c r="E835" s="2">
        <f t="shared" si="349"/>
        <v>559.19214893106687</v>
      </c>
      <c r="F835" s="2">
        <f t="shared" si="350"/>
        <v>0</v>
      </c>
      <c r="G835" s="3">
        <f t="shared" si="354"/>
        <v>0</v>
      </c>
      <c r="H835" s="3">
        <f t="shared" si="355"/>
        <v>55.101078919567463</v>
      </c>
      <c r="I835" s="3">
        <f t="shared" si="356"/>
        <v>-87.753523628735238</v>
      </c>
      <c r="J835" s="2">
        <f t="shared" si="343"/>
        <v>103.61857848551772</v>
      </c>
      <c r="K835" s="2">
        <f t="shared" si="357"/>
        <v>103.61857848551772</v>
      </c>
      <c r="L835" s="2">
        <f t="shared" si="344"/>
        <v>70.632977836072058</v>
      </c>
      <c r="M835" s="5">
        <f t="shared" si="345"/>
        <v>0.36122473275396616</v>
      </c>
      <c r="N835" s="4">
        <f t="shared" si="346"/>
        <v>0.25310145017754238</v>
      </c>
      <c r="O835" s="4">
        <f t="shared" si="347"/>
        <v>0.24156547305317599</v>
      </c>
      <c r="P835" s="4">
        <f t="shared" si="358"/>
        <v>0</v>
      </c>
      <c r="Q835" s="4">
        <f t="shared" si="359"/>
        <v>0</v>
      </c>
      <c r="R835" s="5">
        <f t="shared" si="360"/>
        <v>0</v>
      </c>
      <c r="S835" s="5">
        <f t="shared" si="361"/>
        <v>-11.070926476285907</v>
      </c>
      <c r="T835" s="5">
        <f t="shared" si="362"/>
        <v>17.631466155987425</v>
      </c>
      <c r="U835" s="6">
        <f t="shared" si="363"/>
        <v>1912.9069821570843</v>
      </c>
      <c r="V835" s="5">
        <f t="shared" si="364"/>
        <v>0</v>
      </c>
      <c r="W835" s="5">
        <f t="shared" si="365"/>
        <v>11.790868886857528</v>
      </c>
      <c r="X835" s="5">
        <f t="shared" si="366"/>
        <v>7.4035727592397871</v>
      </c>
      <c r="Y835" s="5">
        <f t="shared" si="368"/>
        <v>0</v>
      </c>
      <c r="Z835" s="5">
        <f t="shared" si="368"/>
        <v>0.71994241057162078</v>
      </c>
      <c r="AA835" s="5">
        <f t="shared" si="348"/>
        <v>-7.138961084772788</v>
      </c>
      <c r="AB835">
        <f t="shared" si="342"/>
        <v>0</v>
      </c>
    </row>
    <row r="836" spans="1:28" x14ac:dyDescent="0.2">
      <c r="A836">
        <f t="shared" si="367"/>
        <v>8.039999999999873</v>
      </c>
      <c r="B836" s="5">
        <f t="shared" si="351"/>
        <v>0</v>
      </c>
      <c r="C836" s="5">
        <f t="shared" si="352"/>
        <v>559.74319571738306</v>
      </c>
      <c r="D836" s="5">
        <f t="shared" si="353"/>
        <v>-190.51682208292087</v>
      </c>
      <c r="E836" s="2">
        <f t="shared" si="349"/>
        <v>559.74319571738306</v>
      </c>
      <c r="F836" s="2">
        <f t="shared" si="350"/>
        <v>0</v>
      </c>
      <c r="G836" s="3">
        <f t="shared" si="354"/>
        <v>0</v>
      </c>
      <c r="H836" s="3">
        <f t="shared" si="355"/>
        <v>55.108278343673177</v>
      </c>
      <c r="I836" s="3">
        <f t="shared" si="356"/>
        <v>-87.824913239582969</v>
      </c>
      <c r="J836" s="2">
        <f t="shared" si="343"/>
        <v>103.68287094570653</v>
      </c>
      <c r="K836" s="2">
        <f t="shared" si="357"/>
        <v>103.68287094570653</v>
      </c>
      <c r="L836" s="2">
        <f t="shared" si="344"/>
        <v>70.676803643971724</v>
      </c>
      <c r="M836" s="5">
        <f t="shared" si="345"/>
        <v>0.36120341284389967</v>
      </c>
      <c r="N836" s="4">
        <f t="shared" si="346"/>
        <v>0.25285525764964428</v>
      </c>
      <c r="O836" s="4">
        <f t="shared" si="347"/>
        <v>0.24144867960696942</v>
      </c>
      <c r="P836" s="4">
        <f t="shared" si="358"/>
        <v>0</v>
      </c>
      <c r="Q836" s="4">
        <f t="shared" si="359"/>
        <v>0</v>
      </c>
      <c r="R836" s="5">
        <f t="shared" si="360"/>
        <v>0</v>
      </c>
      <c r="S836" s="5">
        <f t="shared" si="361"/>
        <v>-11.078589177884318</v>
      </c>
      <c r="T836" s="5">
        <f t="shared" si="362"/>
        <v>17.655716393404216</v>
      </c>
      <c r="U836" s="6">
        <f t="shared" si="363"/>
        <v>1912.2694527571682</v>
      </c>
      <c r="V836" s="5">
        <f t="shared" si="364"/>
        <v>0</v>
      </c>
      <c r="W836" s="5">
        <f t="shared" si="365"/>
        <v>11.802074009042878</v>
      </c>
      <c r="X836" s="5">
        <f t="shared" si="366"/>
        <v>7.4055522007601819</v>
      </c>
      <c r="Y836" s="5">
        <f t="shared" si="368"/>
        <v>0</v>
      </c>
      <c r="Z836" s="5">
        <f t="shared" si="368"/>
        <v>0.72348483115855977</v>
      </c>
      <c r="AA836" s="5">
        <f t="shared" si="348"/>
        <v>-7.1127314058356035</v>
      </c>
      <c r="AB836">
        <f t="shared" si="342"/>
        <v>0</v>
      </c>
    </row>
    <row r="837" spans="1:28" x14ac:dyDescent="0.2">
      <c r="A837">
        <f t="shared" si="367"/>
        <v>8.0499999999998728</v>
      </c>
      <c r="B837" s="5">
        <f t="shared" si="351"/>
        <v>0</v>
      </c>
      <c r="C837" s="5">
        <f t="shared" si="352"/>
        <v>560.2943146750614</v>
      </c>
      <c r="D837" s="5">
        <f t="shared" si="353"/>
        <v>-191.39542685188701</v>
      </c>
      <c r="E837" s="2">
        <f t="shared" si="349"/>
        <v>560.2943146750614</v>
      </c>
      <c r="F837" s="2">
        <f t="shared" si="350"/>
        <v>0</v>
      </c>
      <c r="G837" s="3">
        <f t="shared" si="354"/>
        <v>0</v>
      </c>
      <c r="H837" s="3">
        <f t="shared" si="355"/>
        <v>55.115513191984761</v>
      </c>
      <c r="I837" s="3">
        <f t="shared" si="356"/>
        <v>-87.896040553641328</v>
      </c>
      <c r="J837" s="2">
        <f t="shared" si="343"/>
        <v>103.74696978429397</v>
      </c>
      <c r="K837" s="2">
        <f t="shared" si="357"/>
        <v>103.74696978429397</v>
      </c>
      <c r="L837" s="2">
        <f t="shared" si="344"/>
        <v>70.720497467139708</v>
      </c>
      <c r="M837" s="5">
        <f t="shared" si="345"/>
        <v>0.36118210419912983</v>
      </c>
      <c r="N837" s="4">
        <f t="shared" si="346"/>
        <v>0.25260988882455077</v>
      </c>
      <c r="O837" s="4">
        <f t="shared" si="347"/>
        <v>0.24133216305624861</v>
      </c>
      <c r="P837" s="4">
        <f t="shared" si="358"/>
        <v>0</v>
      </c>
      <c r="Q837" s="4">
        <f t="shared" si="359"/>
        <v>0</v>
      </c>
      <c r="R837" s="5">
        <f t="shared" si="360"/>
        <v>0</v>
      </c>
      <c r="S837" s="5">
        <f t="shared" si="361"/>
        <v>-11.086239473710705</v>
      </c>
      <c r="T837" s="5">
        <f t="shared" si="362"/>
        <v>17.67989623854875</v>
      </c>
      <c r="U837" s="6">
        <f t="shared" si="363"/>
        <v>1911.6321358316375</v>
      </c>
      <c r="V837" s="5">
        <f t="shared" si="364"/>
        <v>0</v>
      </c>
      <c r="W837" s="5">
        <f t="shared" si="365"/>
        <v>11.813230922168383</v>
      </c>
      <c r="X837" s="5">
        <f t="shared" si="366"/>
        <v>7.4075268991597447</v>
      </c>
      <c r="Y837" s="5">
        <f t="shared" si="368"/>
        <v>0</v>
      </c>
      <c r="Z837" s="5">
        <f t="shared" si="368"/>
        <v>0.72699144845767805</v>
      </c>
      <c r="AA837" s="5">
        <f t="shared" si="348"/>
        <v>-7.0865768622915049</v>
      </c>
      <c r="AB837">
        <f t="shared" ref="AB837:AB900" si="369">IF(($D837-height)*($D838-height)&lt;0,1,0)</f>
        <v>0</v>
      </c>
    </row>
    <row r="838" spans="1:28" x14ac:dyDescent="0.2">
      <c r="A838">
        <f t="shared" si="367"/>
        <v>8.0599999999998726</v>
      </c>
      <c r="B838" s="5">
        <f t="shared" si="351"/>
        <v>0</v>
      </c>
      <c r="C838" s="5">
        <f t="shared" si="352"/>
        <v>560.8455061565536</v>
      </c>
      <c r="D838" s="5">
        <f t="shared" si="353"/>
        <v>-192.27474158626654</v>
      </c>
      <c r="E838" s="2">
        <f t="shared" si="349"/>
        <v>560.8455061565536</v>
      </c>
      <c r="F838" s="2">
        <f t="shared" si="350"/>
        <v>0</v>
      </c>
      <c r="G838" s="3">
        <f t="shared" si="354"/>
        <v>0</v>
      </c>
      <c r="H838" s="3">
        <f t="shared" si="355"/>
        <v>55.122783106469335</v>
      </c>
      <c r="I838" s="3">
        <f t="shared" si="356"/>
        <v>-87.966906322264236</v>
      </c>
      <c r="J838" s="2">
        <f t="shared" si="343"/>
        <v>103.81087527476528</v>
      </c>
      <c r="K838" s="2">
        <f t="shared" si="357"/>
        <v>103.81087527476528</v>
      </c>
      <c r="L838" s="2">
        <f t="shared" si="344"/>
        <v>70.764059492000868</v>
      </c>
      <c r="M838" s="5">
        <f t="shared" si="345"/>
        <v>0.36116080686247592</v>
      </c>
      <c r="N838" s="4">
        <f t="shared" si="346"/>
        <v>0.25236534031769625</v>
      </c>
      <c r="O838" s="4">
        <f t="shared" si="347"/>
        <v>0.24121592277053536</v>
      </c>
      <c r="P838" s="4">
        <f t="shared" si="358"/>
        <v>0</v>
      </c>
      <c r="Q838" s="4">
        <f t="shared" si="359"/>
        <v>0</v>
      </c>
      <c r="R838" s="5">
        <f t="shared" si="360"/>
        <v>0</v>
      </c>
      <c r="S838" s="5">
        <f t="shared" si="361"/>
        <v>-11.093877330169008</v>
      </c>
      <c r="T838" s="5">
        <f t="shared" si="362"/>
        <v>17.704005727880869</v>
      </c>
      <c r="U838" s="6">
        <f t="shared" si="363"/>
        <v>1910.9950313096799</v>
      </c>
      <c r="V838" s="5">
        <f t="shared" si="364"/>
        <v>0</v>
      </c>
      <c r="W838" s="5">
        <f t="shared" si="365"/>
        <v>11.824339732444333</v>
      </c>
      <c r="X838" s="5">
        <f t="shared" si="366"/>
        <v>7.4094968403335777</v>
      </c>
      <c r="Y838" s="5">
        <f t="shared" si="368"/>
        <v>0</v>
      </c>
      <c r="Z838" s="5">
        <f t="shared" si="368"/>
        <v>0.73046240227532522</v>
      </c>
      <c r="AA838" s="5">
        <f t="shared" si="348"/>
        <v>-7.0604974317855529</v>
      </c>
      <c r="AB838">
        <f t="shared" si="369"/>
        <v>0</v>
      </c>
    </row>
    <row r="839" spans="1:28" x14ac:dyDescent="0.2">
      <c r="A839">
        <f t="shared" si="367"/>
        <v>8.0699999999998724</v>
      </c>
      <c r="B839" s="5">
        <f t="shared" si="351"/>
        <v>0</v>
      </c>
      <c r="C839" s="5">
        <f t="shared" si="352"/>
        <v>561.39677051073841</v>
      </c>
      <c r="D839" s="5">
        <f t="shared" si="353"/>
        <v>-193.15476367436079</v>
      </c>
      <c r="E839" s="2">
        <f t="shared" si="349"/>
        <v>561.39677051073841</v>
      </c>
      <c r="F839" s="2">
        <f t="shared" si="350"/>
        <v>0</v>
      </c>
      <c r="G839" s="3">
        <f t="shared" si="354"/>
        <v>0</v>
      </c>
      <c r="H839" s="3">
        <f t="shared" si="355"/>
        <v>55.130087730492086</v>
      </c>
      <c r="I839" s="3">
        <f t="shared" si="356"/>
        <v>-88.037511296582096</v>
      </c>
      <c r="J839" s="2">
        <f t="shared" si="343"/>
        <v>103.87458769336982</v>
      </c>
      <c r="K839" s="2">
        <f t="shared" si="357"/>
        <v>103.87458769336982</v>
      </c>
      <c r="L839" s="2">
        <f t="shared" si="344"/>
        <v>70.80748990686422</v>
      </c>
      <c r="M839" s="5">
        <f t="shared" si="345"/>
        <v>0.36113952087623624</v>
      </c>
      <c r="N839" s="4">
        <f t="shared" si="346"/>
        <v>0.25212160875571155</v>
      </c>
      <c r="O839" s="4">
        <f t="shared" si="347"/>
        <v>0.24109995811760343</v>
      </c>
      <c r="P839" s="4">
        <f t="shared" si="358"/>
        <v>0</v>
      </c>
      <c r="Q839" s="4">
        <f t="shared" si="359"/>
        <v>0</v>
      </c>
      <c r="R839" s="5">
        <f t="shared" si="360"/>
        <v>0</v>
      </c>
      <c r="S839" s="5">
        <f t="shared" si="361"/>
        <v>-11.101502713993549</v>
      </c>
      <c r="T839" s="5">
        <f t="shared" si="362"/>
        <v>17.728044899367699</v>
      </c>
      <c r="U839" s="6">
        <f t="shared" si="363"/>
        <v>1910.3581391205055</v>
      </c>
      <c r="V839" s="5">
        <f t="shared" si="364"/>
        <v>0</v>
      </c>
      <c r="W839" s="5">
        <f t="shared" si="365"/>
        <v>11.835400546508835</v>
      </c>
      <c r="X839" s="5">
        <f t="shared" si="366"/>
        <v>7.4114620102837661</v>
      </c>
      <c r="Y839" s="5">
        <f t="shared" si="368"/>
        <v>0</v>
      </c>
      <c r="Z839" s="5">
        <f t="shared" si="368"/>
        <v>0.73389783251528584</v>
      </c>
      <c r="AA839" s="5">
        <f t="shared" si="348"/>
        <v>-7.0344930903485334</v>
      </c>
      <c r="AB839">
        <f t="shared" si="369"/>
        <v>0</v>
      </c>
    </row>
    <row r="840" spans="1:28" x14ac:dyDescent="0.2">
      <c r="A840">
        <f t="shared" si="367"/>
        <v>8.0799999999998722</v>
      </c>
      <c r="B840" s="5">
        <f t="shared" si="351"/>
        <v>0</v>
      </c>
      <c r="C840" s="5">
        <f t="shared" si="352"/>
        <v>561.94810808293494</v>
      </c>
      <c r="D840" s="5">
        <f t="shared" si="353"/>
        <v>-194.03549051198112</v>
      </c>
      <c r="E840" s="2">
        <f t="shared" si="349"/>
        <v>561.94810808293494</v>
      </c>
      <c r="F840" s="2">
        <f t="shared" si="350"/>
        <v>0</v>
      </c>
      <c r="G840" s="3">
        <f t="shared" si="354"/>
        <v>0</v>
      </c>
      <c r="H840" s="3">
        <f t="shared" si="355"/>
        <v>55.137426708817237</v>
      </c>
      <c r="I840" s="3">
        <f t="shared" si="356"/>
        <v>-88.107856227485584</v>
      </c>
      <c r="J840" s="2">
        <f t="shared" si="343"/>
        <v>103.9381073190842</v>
      </c>
      <c r="K840" s="2">
        <f t="shared" si="357"/>
        <v>103.9381073190842</v>
      </c>
      <c r="L840" s="2">
        <f t="shared" si="344"/>
        <v>70.850788901897886</v>
      </c>
      <c r="M840" s="5">
        <f t="shared" si="345"/>
        <v>0.3611182462821908</v>
      </c>
      <c r="N840" s="4">
        <f t="shared" si="346"/>
        <v>0.25187869077643948</v>
      </c>
      <c r="O840" s="4">
        <f t="shared" si="347"/>
        <v>0.24098426846352358</v>
      </c>
      <c r="P840" s="4">
        <f t="shared" si="358"/>
        <v>0</v>
      </c>
      <c r="Q840" s="4">
        <f t="shared" si="359"/>
        <v>0</v>
      </c>
      <c r="R840" s="5">
        <f t="shared" si="360"/>
        <v>0</v>
      </c>
      <c r="S840" s="5">
        <f t="shared" si="361"/>
        <v>-11.109115592247775</v>
      </c>
      <c r="T840" s="5">
        <f t="shared" si="362"/>
        <v>17.752013792471054</v>
      </c>
      <c r="U840" s="6">
        <f t="shared" si="363"/>
        <v>1909.7214591933484</v>
      </c>
      <c r="V840" s="5">
        <f t="shared" si="364"/>
        <v>0</v>
      </c>
      <c r="W840" s="5">
        <f t="shared" si="365"/>
        <v>11.846413471420297</v>
      </c>
      <c r="X840" s="5">
        <f t="shared" si="366"/>
        <v>7.4134223951191718</v>
      </c>
      <c r="Y840" s="5">
        <f t="shared" si="368"/>
        <v>0</v>
      </c>
      <c r="Z840" s="5">
        <f t="shared" si="368"/>
        <v>0.73729787917252132</v>
      </c>
      <c r="AA840" s="5">
        <f t="shared" si="348"/>
        <v>-7.0085638124097756</v>
      </c>
      <c r="AB840">
        <f t="shared" si="369"/>
        <v>0</v>
      </c>
    </row>
    <row r="841" spans="1:28" x14ac:dyDescent="0.2">
      <c r="A841">
        <f t="shared" si="367"/>
        <v>8.089999999999872</v>
      </c>
      <c r="B841" s="5">
        <f t="shared" si="351"/>
        <v>0</v>
      </c>
      <c r="C841" s="5">
        <f t="shared" si="352"/>
        <v>562.49951921491709</v>
      </c>
      <c r="D841" s="5">
        <f t="shared" si="353"/>
        <v>-194.9169195024466</v>
      </c>
      <c r="E841" s="2">
        <f t="shared" si="349"/>
        <v>562.49951921491709</v>
      </c>
      <c r="F841" s="2">
        <f t="shared" si="350"/>
        <v>0</v>
      </c>
      <c r="G841" s="3">
        <f t="shared" si="354"/>
        <v>0</v>
      </c>
      <c r="H841" s="3">
        <f t="shared" si="355"/>
        <v>55.144799687608966</v>
      </c>
      <c r="I841" s="3">
        <f t="shared" si="356"/>
        <v>-88.177941865609682</v>
      </c>
      <c r="J841" s="2">
        <f t="shared" si="343"/>
        <v>104.00143443357577</v>
      </c>
      <c r="K841" s="2">
        <f t="shared" si="357"/>
        <v>104.00143443357577</v>
      </c>
      <c r="L841" s="2">
        <f t="shared" si="344"/>
        <v>70.893956669104128</v>
      </c>
      <c r="M841" s="5">
        <f t="shared" si="345"/>
        <v>0.36109698312160499</v>
      </c>
      <c r="N841" s="4">
        <f t="shared" si="346"/>
        <v>0.25163658302894981</v>
      </c>
      <c r="O841" s="4">
        <f t="shared" si="347"/>
        <v>0.24086885317270834</v>
      </c>
      <c r="P841" s="4">
        <f t="shared" si="358"/>
        <v>0</v>
      </c>
      <c r="Q841" s="4">
        <f t="shared" si="359"/>
        <v>0</v>
      </c>
      <c r="R841" s="5">
        <f t="shared" si="360"/>
        <v>0</v>
      </c>
      <c r="S841" s="5">
        <f t="shared" si="361"/>
        <v>-11.116715932323032</v>
      </c>
      <c r="T841" s="5">
        <f t="shared" si="362"/>
        <v>17.775912448134964</v>
      </c>
      <c r="U841" s="6">
        <f t="shared" si="363"/>
        <v>1909.0849914574662</v>
      </c>
      <c r="V841" s="5">
        <f t="shared" si="364"/>
        <v>0</v>
      </c>
      <c r="W841" s="5">
        <f t="shared" si="365"/>
        <v>11.857378614649965</v>
      </c>
      <c r="X841" s="5">
        <f t="shared" si="366"/>
        <v>7.4153779810552356</v>
      </c>
      <c r="Y841" s="5">
        <f t="shared" si="368"/>
        <v>0</v>
      </c>
      <c r="Z841" s="5">
        <f t="shared" si="368"/>
        <v>0.74066268232693311</v>
      </c>
      <c r="AA841" s="5">
        <f t="shared" si="348"/>
        <v>-6.9827095708097993</v>
      </c>
      <c r="AB841">
        <f t="shared" si="369"/>
        <v>0</v>
      </c>
    </row>
    <row r="842" spans="1:28" x14ac:dyDescent="0.2">
      <c r="A842">
        <f t="shared" si="367"/>
        <v>8.0999999999998717</v>
      </c>
      <c r="B842" s="5">
        <f t="shared" si="351"/>
        <v>0</v>
      </c>
      <c r="C842" s="5">
        <f t="shared" si="352"/>
        <v>563.0510042449273</v>
      </c>
      <c r="D842" s="5">
        <f t="shared" si="353"/>
        <v>-195.79904805658123</v>
      </c>
      <c r="E842" s="2">
        <f t="shared" si="349"/>
        <v>563.0510042449273</v>
      </c>
      <c r="F842" s="2">
        <f t="shared" si="350"/>
        <v>0</v>
      </c>
      <c r="G842" s="3">
        <f t="shared" si="354"/>
        <v>0</v>
      </c>
      <c r="H842" s="3">
        <f t="shared" si="355"/>
        <v>55.152206314432235</v>
      </c>
      <c r="I842" s="3">
        <f t="shared" si="356"/>
        <v>-88.247768961317774</v>
      </c>
      <c r="J842" s="2">
        <f t="shared" si="343"/>
        <v>104.06456932116627</v>
      </c>
      <c r="K842" s="2">
        <f t="shared" si="357"/>
        <v>104.06456932116627</v>
      </c>
      <c r="L842" s="2">
        <f t="shared" si="344"/>
        <v>70.936993402294661</v>
      </c>
      <c r="M842" s="5">
        <f t="shared" si="345"/>
        <v>0.36107573143523186</v>
      </c>
      <c r="N842" s="4">
        <f t="shared" si="346"/>
        <v>0.25139528217355273</v>
      </c>
      <c r="O842" s="4">
        <f t="shared" si="347"/>
        <v>0.24075371160795619</v>
      </c>
      <c r="P842" s="4">
        <f t="shared" si="358"/>
        <v>0</v>
      </c>
      <c r="Q842" s="4">
        <f t="shared" si="359"/>
        <v>0</v>
      </c>
      <c r="R842" s="5">
        <f t="shared" si="360"/>
        <v>0</v>
      </c>
      <c r="S842" s="5">
        <f t="shared" si="361"/>
        <v>-11.124303701937299</v>
      </c>
      <c r="T842" s="5">
        <f t="shared" si="362"/>
        <v>17.799740908773124</v>
      </c>
      <c r="U842" s="6">
        <f t="shared" si="363"/>
        <v>1908.4487358421411</v>
      </c>
      <c r="V842" s="5">
        <f t="shared" si="364"/>
        <v>0</v>
      </c>
      <c r="W842" s="5">
        <f t="shared" si="365"/>
        <v>11.868296084074515</v>
      </c>
      <c r="X842" s="5">
        <f t="shared" si="366"/>
        <v>7.4173287544137763</v>
      </c>
      <c r="Y842" s="5">
        <f t="shared" si="368"/>
        <v>0</v>
      </c>
      <c r="Z842" s="5">
        <f t="shared" si="368"/>
        <v>0.74399238213721652</v>
      </c>
      <c r="AA842" s="5">
        <f t="shared" si="348"/>
        <v>-6.9569303368130981</v>
      </c>
      <c r="AB842">
        <f t="shared" si="369"/>
        <v>0</v>
      </c>
    </row>
    <row r="843" spans="1:28" x14ac:dyDescent="0.2">
      <c r="A843">
        <f t="shared" si="367"/>
        <v>8.1099999999998715</v>
      </c>
      <c r="B843" s="5">
        <f t="shared" si="351"/>
        <v>0</v>
      </c>
      <c r="C843" s="5">
        <f t="shared" si="352"/>
        <v>563.60256350769077</v>
      </c>
      <c r="D843" s="5">
        <f t="shared" si="353"/>
        <v>-196.68187359271124</v>
      </c>
      <c r="E843" s="2">
        <f t="shared" si="349"/>
        <v>563.60256350769077</v>
      </c>
      <c r="F843" s="2">
        <f t="shared" si="350"/>
        <v>0</v>
      </c>
      <c r="G843" s="3">
        <f t="shared" si="354"/>
        <v>0</v>
      </c>
      <c r="H843" s="3">
        <f t="shared" si="355"/>
        <v>55.159646238253607</v>
      </c>
      <c r="I843" s="3">
        <f t="shared" si="356"/>
        <v>-88.317338264685901</v>
      </c>
      <c r="J843" s="2">
        <f t="shared" si="343"/>
        <v>104.12751226879588</v>
      </c>
      <c r="K843" s="2">
        <f t="shared" si="357"/>
        <v>104.12751226879588</v>
      </c>
      <c r="L843" s="2">
        <f t="shared" si="344"/>
        <v>70.979899297066041</v>
      </c>
      <c r="M843" s="5">
        <f t="shared" si="345"/>
        <v>0.36105449126331607</v>
      </c>
      <c r="N843" s="4">
        <f t="shared" si="346"/>
        <v>0.2511547848818112</v>
      </c>
      <c r="O843" s="4">
        <f t="shared" si="347"/>
        <v>0.24063884313049472</v>
      </c>
      <c r="P843" s="4">
        <f t="shared" si="358"/>
        <v>0</v>
      </c>
      <c r="Q843" s="4">
        <f t="shared" si="359"/>
        <v>0</v>
      </c>
      <c r="R843" s="5">
        <f t="shared" si="360"/>
        <v>0</v>
      </c>
      <c r="S843" s="5">
        <f t="shared" si="361"/>
        <v>-11.131878869134002</v>
      </c>
      <c r="T843" s="5">
        <f t="shared" si="362"/>
        <v>17.823499218256476</v>
      </c>
      <c r="U843" s="6">
        <f t="shared" si="363"/>
        <v>1907.8126922766774</v>
      </c>
      <c r="V843" s="5">
        <f t="shared" si="364"/>
        <v>0</v>
      </c>
      <c r="W843" s="5">
        <f t="shared" si="365"/>
        <v>11.879165987968667</v>
      </c>
      <c r="X843" s="5">
        <f t="shared" si="366"/>
        <v>7.4192747016227854</v>
      </c>
      <c r="Y843" s="5">
        <f t="shared" si="368"/>
        <v>0</v>
      </c>
      <c r="Z843" s="5">
        <f t="shared" si="368"/>
        <v>0.74728711883466481</v>
      </c>
      <c r="AA843" s="5">
        <f t="shared" si="348"/>
        <v>-6.9312260801207373</v>
      </c>
      <c r="AB843">
        <f t="shared" si="369"/>
        <v>0</v>
      </c>
    </row>
    <row r="844" spans="1:28" x14ac:dyDescent="0.2">
      <c r="A844">
        <f t="shared" si="367"/>
        <v>8.1199999999998713</v>
      </c>
      <c r="B844" s="5">
        <f t="shared" si="351"/>
        <v>0</v>
      </c>
      <c r="C844" s="5">
        <f t="shared" si="352"/>
        <v>564.15419733442934</v>
      </c>
      <c r="D844" s="5">
        <f t="shared" si="353"/>
        <v>-197.5653935366621</v>
      </c>
      <c r="E844" s="2">
        <f t="shared" si="349"/>
        <v>564.15419733442934</v>
      </c>
      <c r="F844" s="2">
        <f t="shared" si="350"/>
        <v>0</v>
      </c>
      <c r="G844" s="3">
        <f t="shared" si="354"/>
        <v>0</v>
      </c>
      <c r="H844" s="3">
        <f t="shared" si="355"/>
        <v>55.167119109441956</v>
      </c>
      <c r="I844" s="3">
        <f t="shared" si="356"/>
        <v>-88.386650525487113</v>
      </c>
      <c r="J844" s="2">
        <f t="shared" si="343"/>
        <v>104.19026356598752</v>
      </c>
      <c r="K844" s="2">
        <f t="shared" si="357"/>
        <v>104.19026356598752</v>
      </c>
      <c r="L844" s="2">
        <f t="shared" si="344"/>
        <v>71.022674550775406</v>
      </c>
      <c r="M844" s="5">
        <f t="shared" si="345"/>
        <v>0.36103326264559615</v>
      </c>
      <c r="N844" s="4">
        <f t="shared" si="346"/>
        <v>0.25091508783655259</v>
      </c>
      <c r="O844" s="4">
        <f t="shared" si="347"/>
        <v>0.24052424710002407</v>
      </c>
      <c r="P844" s="4">
        <f t="shared" si="358"/>
        <v>0</v>
      </c>
      <c r="Q844" s="4">
        <f t="shared" si="359"/>
        <v>0</v>
      </c>
      <c r="R844" s="5">
        <f t="shared" si="360"/>
        <v>0</v>
      </c>
      <c r="S844" s="5">
        <f t="shared" si="361"/>
        <v>-11.139441402280772</v>
      </c>
      <c r="T844" s="5">
        <f t="shared" si="362"/>
        <v>17.847187421900745</v>
      </c>
      <c r="U844" s="6">
        <f t="shared" si="363"/>
        <v>1907.1768606904034</v>
      </c>
      <c r="V844" s="5">
        <f t="shared" si="364"/>
        <v>0</v>
      </c>
      <c r="W844" s="5">
        <f t="shared" si="365"/>
        <v>11.889988434997896</v>
      </c>
      <c r="X844" s="5">
        <f t="shared" si="366"/>
        <v>7.4212158092162452</v>
      </c>
      <c r="Y844" s="5">
        <f t="shared" si="368"/>
        <v>0</v>
      </c>
      <c r="Z844" s="5">
        <f t="shared" si="368"/>
        <v>0.7505470327171242</v>
      </c>
      <c r="AA844" s="5">
        <f t="shared" si="348"/>
        <v>-6.905596768883008</v>
      </c>
      <c r="AB844">
        <f t="shared" si="369"/>
        <v>0</v>
      </c>
    </row>
    <row r="845" spans="1:28" x14ac:dyDescent="0.2">
      <c r="A845">
        <f t="shared" si="367"/>
        <v>8.1299999999998711</v>
      </c>
      <c r="B845" s="5">
        <f t="shared" si="351"/>
        <v>0</v>
      </c>
      <c r="C845" s="5">
        <f t="shared" si="352"/>
        <v>564.70590605287543</v>
      </c>
      <c r="D845" s="5">
        <f t="shared" si="353"/>
        <v>-198.44960532175543</v>
      </c>
      <c r="E845" s="2">
        <f t="shared" si="349"/>
        <v>564.70590605287543</v>
      </c>
      <c r="F845" s="2">
        <f t="shared" si="350"/>
        <v>0</v>
      </c>
      <c r="G845" s="3">
        <f t="shared" si="354"/>
        <v>0</v>
      </c>
      <c r="H845" s="3">
        <f t="shared" si="355"/>
        <v>55.17462457976913</v>
      </c>
      <c r="I845" s="3">
        <f t="shared" si="356"/>
        <v>-88.455706493175938</v>
      </c>
      <c r="J845" s="2">
        <f t="shared" si="343"/>
        <v>104.25282350481137</v>
      </c>
      <c r="K845" s="2">
        <f t="shared" si="357"/>
        <v>104.25282350481137</v>
      </c>
      <c r="L845" s="2">
        <f t="shared" si="344"/>
        <v>71.065319362516277</v>
      </c>
      <c r="M845" s="5">
        <f t="shared" si="345"/>
        <v>0.36101204562130801</v>
      </c>
      <c r="N845" s="4">
        <f t="shared" si="346"/>
        <v>0.2506761877318785</v>
      </c>
      <c r="O845" s="4">
        <f t="shared" si="347"/>
        <v>0.24040992287475924</v>
      </c>
      <c r="P845" s="4">
        <f t="shared" si="358"/>
        <v>0</v>
      </c>
      <c r="Q845" s="4">
        <f t="shared" si="359"/>
        <v>0</v>
      </c>
      <c r="R845" s="5">
        <f t="shared" si="360"/>
        <v>0</v>
      </c>
      <c r="S845" s="5">
        <f t="shared" si="361"/>
        <v>-11.146991270068233</v>
      </c>
      <c r="T845" s="5">
        <f t="shared" si="362"/>
        <v>17.870805566454038</v>
      </c>
      <c r="U845" s="6">
        <f t="shared" si="363"/>
        <v>1906.5412410126717</v>
      </c>
      <c r="V845" s="5">
        <f t="shared" si="364"/>
        <v>0</v>
      </c>
      <c r="W845" s="5">
        <f t="shared" si="365"/>
        <v>11.900763534211144</v>
      </c>
      <c r="X845" s="5">
        <f t="shared" si="366"/>
        <v>7.4231520638339195</v>
      </c>
      <c r="Y845" s="5">
        <f t="shared" si="368"/>
        <v>0</v>
      </c>
      <c r="Z845" s="5">
        <f t="shared" si="368"/>
        <v>0.75377226414291165</v>
      </c>
      <c r="AA845" s="5">
        <f t="shared" si="348"/>
        <v>-6.8800423697120436</v>
      </c>
      <c r="AB845">
        <f t="shared" si="369"/>
        <v>0</v>
      </c>
    </row>
    <row r="846" spans="1:28" x14ac:dyDescent="0.2">
      <c r="A846">
        <f t="shared" si="367"/>
        <v>8.1399999999998709</v>
      </c>
      <c r="B846" s="5">
        <f t="shared" si="351"/>
        <v>0</v>
      </c>
      <c r="C846" s="5">
        <f t="shared" si="352"/>
        <v>565.25768998728643</v>
      </c>
      <c r="D846" s="5">
        <f t="shared" si="353"/>
        <v>-199.33450638880566</v>
      </c>
      <c r="E846" s="2">
        <f t="shared" si="349"/>
        <v>565.25768998728643</v>
      </c>
      <c r="F846" s="2">
        <f t="shared" si="350"/>
        <v>0</v>
      </c>
      <c r="G846" s="3">
        <f t="shared" si="354"/>
        <v>0</v>
      </c>
      <c r="H846" s="3">
        <f t="shared" si="355"/>
        <v>55.182162302410561</v>
      </c>
      <c r="I846" s="3">
        <f t="shared" si="356"/>
        <v>-88.524506916873065</v>
      </c>
      <c r="J846" s="2">
        <f t="shared" si="343"/>
        <v>104.31519237984988</v>
      </c>
      <c r="K846" s="2">
        <f t="shared" si="357"/>
        <v>104.31519237984988</v>
      </c>
      <c r="L846" s="2">
        <f t="shared" si="344"/>
        <v>71.107833933094668</v>
      </c>
      <c r="M846" s="5">
        <f t="shared" si="345"/>
        <v>0.36099084022918787</v>
      </c>
      <c r="N846" s="4">
        <f t="shared" si="346"/>
        <v>0.25043808127317452</v>
      </c>
      <c r="O846" s="4">
        <f t="shared" si="347"/>
        <v>0.24029586981147208</v>
      </c>
      <c r="P846" s="4">
        <f t="shared" si="358"/>
        <v>0</v>
      </c>
      <c r="Q846" s="4">
        <f t="shared" si="359"/>
        <v>0</v>
      </c>
      <c r="R846" s="5">
        <f t="shared" si="360"/>
        <v>0</v>
      </c>
      <c r="S846" s="5">
        <f t="shared" si="361"/>
        <v>-11.154528441508806</v>
      </c>
      <c r="T846" s="5">
        <f t="shared" si="362"/>
        <v>17.894353700084494</v>
      </c>
      <c r="U846" s="6">
        <f t="shared" si="363"/>
        <v>1905.905833172857</v>
      </c>
      <c r="V846" s="5">
        <f t="shared" si="364"/>
        <v>0</v>
      </c>
      <c r="W846" s="5">
        <f t="shared" si="365"/>
        <v>11.911491395033647</v>
      </c>
      <c r="X846" s="5">
        <f t="shared" si="366"/>
        <v>7.4250834522211786</v>
      </c>
      <c r="Y846" s="5">
        <f t="shared" si="368"/>
        <v>0</v>
      </c>
      <c r="Z846" s="5">
        <f t="shared" si="368"/>
        <v>0.756962953524841</v>
      </c>
      <c r="AA846" s="5">
        <f t="shared" si="348"/>
        <v>-6.854562847694325</v>
      </c>
      <c r="AB846">
        <f t="shared" si="369"/>
        <v>0</v>
      </c>
    </row>
    <row r="847" spans="1:28" x14ac:dyDescent="0.2">
      <c r="A847">
        <f t="shared" si="367"/>
        <v>8.1499999999998707</v>
      </c>
      <c r="B847" s="5">
        <f t="shared" si="351"/>
        <v>0</v>
      </c>
      <c r="C847" s="5">
        <f t="shared" si="352"/>
        <v>565.80954945845826</v>
      </c>
      <c r="D847" s="5">
        <f t="shared" si="353"/>
        <v>-200.22009418611677</v>
      </c>
      <c r="E847" s="2">
        <f t="shared" si="349"/>
        <v>565.80954945845826</v>
      </c>
      <c r="F847" s="2">
        <f t="shared" si="350"/>
        <v>0</v>
      </c>
      <c r="G847" s="3">
        <f t="shared" si="354"/>
        <v>0</v>
      </c>
      <c r="H847" s="3">
        <f t="shared" si="355"/>
        <v>55.189731931945808</v>
      </c>
      <c r="I847" s="3">
        <f t="shared" si="356"/>
        <v>-88.593052545350005</v>
      </c>
      <c r="J847" s="2">
        <f t="shared" si="343"/>
        <v>104.37737048816274</v>
      </c>
      <c r="K847" s="2">
        <f t="shared" si="357"/>
        <v>104.37737048816274</v>
      </c>
      <c r="L847" s="2">
        <f t="shared" si="344"/>
        <v>71.150218465005267</v>
      </c>
      <c r="M847" s="5">
        <f t="shared" si="345"/>
        <v>0.36096964650747521</v>
      </c>
      <c r="N847" s="4">
        <f t="shared" si="346"/>
        <v>0.25020076517711826</v>
      </c>
      <c r="O847" s="4">
        <f t="shared" si="347"/>
        <v>0.24018208726553292</v>
      </c>
      <c r="P847" s="4">
        <f t="shared" si="358"/>
        <v>0</v>
      </c>
      <c r="Q847" s="4">
        <f t="shared" si="359"/>
        <v>0</v>
      </c>
      <c r="R847" s="5">
        <f t="shared" si="360"/>
        <v>0</v>
      </c>
      <c r="S847" s="5">
        <f t="shared" si="361"/>
        <v>-11.162052885935516</v>
      </c>
      <c r="T847" s="5">
        <f t="shared" si="362"/>
        <v>17.91783187236793</v>
      </c>
      <c r="U847" s="6">
        <f t="shared" si="363"/>
        <v>1905.2706371003599</v>
      </c>
      <c r="V847" s="5">
        <f t="shared" si="364"/>
        <v>0</v>
      </c>
      <c r="W847" s="5">
        <f t="shared" si="365"/>
        <v>11.922172127259737</v>
      </c>
      <c r="X847" s="5">
        <f t="shared" si="366"/>
        <v>7.4270099612288005</v>
      </c>
      <c r="Y847" s="5">
        <f t="shared" si="368"/>
        <v>0</v>
      </c>
      <c r="Z847" s="5">
        <f t="shared" si="368"/>
        <v>0.7601192413242206</v>
      </c>
      <c r="AA847" s="5">
        <f t="shared" si="348"/>
        <v>-6.8291581664032677</v>
      </c>
      <c r="AB847">
        <f t="shared" si="369"/>
        <v>0</v>
      </c>
    </row>
    <row r="848" spans="1:28" x14ac:dyDescent="0.2">
      <c r="A848">
        <f t="shared" si="367"/>
        <v>8.1599999999998705</v>
      </c>
      <c r="B848" s="5">
        <f t="shared" si="351"/>
        <v>0</v>
      </c>
      <c r="C848" s="5">
        <f t="shared" si="352"/>
        <v>566.3614847837398</v>
      </c>
      <c r="D848" s="5">
        <f t="shared" si="353"/>
        <v>-201.10636616947858</v>
      </c>
      <c r="E848" s="2">
        <f t="shared" si="349"/>
        <v>566.3614847837398</v>
      </c>
      <c r="F848" s="2">
        <f t="shared" si="350"/>
        <v>0</v>
      </c>
      <c r="G848" s="3">
        <f t="shared" si="354"/>
        <v>0</v>
      </c>
      <c r="H848" s="3">
        <f t="shared" si="355"/>
        <v>55.197333124359048</v>
      </c>
      <c r="I848" s="3">
        <f t="shared" si="356"/>
        <v>-88.661344127014033</v>
      </c>
      <c r="J848" s="2">
        <f t="shared" si="343"/>
        <v>104.43935812925255</v>
      </c>
      <c r="K848" s="2">
        <f t="shared" si="357"/>
        <v>104.43935812925255</v>
      </c>
      <c r="L848" s="2">
        <f t="shared" si="344"/>
        <v>71.192473162408007</v>
      </c>
      <c r="M848" s="5">
        <f t="shared" si="345"/>
        <v>0.36094846449391577</v>
      </c>
      <c r="N848" s="4">
        <f t="shared" si="346"/>
        <v>0.2499642361716865</v>
      </c>
      <c r="O848" s="4">
        <f t="shared" si="347"/>
        <v>0.24006857459095143</v>
      </c>
      <c r="P848" s="4">
        <f t="shared" si="358"/>
        <v>0</v>
      </c>
      <c r="Q848" s="4">
        <f t="shared" si="359"/>
        <v>0</v>
      </c>
      <c r="R848" s="5">
        <f t="shared" si="360"/>
        <v>0</v>
      </c>
      <c r="S848" s="5">
        <f t="shared" si="361"/>
        <v>-11.169564573000793</v>
      </c>
      <c r="T848" s="5">
        <f t="shared" si="362"/>
        <v>17.941240134275553</v>
      </c>
      <c r="U848" s="6">
        <f t="shared" si="363"/>
        <v>1904.6356527246019</v>
      </c>
      <c r="V848" s="5">
        <f t="shared" si="364"/>
        <v>0</v>
      </c>
      <c r="W848" s="5">
        <f t="shared" si="365"/>
        <v>11.932805841045777</v>
      </c>
      <c r="X848" s="5">
        <f t="shared" si="366"/>
        <v>7.4289315778127909</v>
      </c>
      <c r="Y848" s="5">
        <f t="shared" si="368"/>
        <v>0</v>
      </c>
      <c r="Z848" s="5">
        <f t="shared" si="368"/>
        <v>0.76324126804498427</v>
      </c>
      <c r="AA848" s="5">
        <f t="shared" si="348"/>
        <v>-6.8038282879116565</v>
      </c>
      <c r="AB848">
        <f t="shared" si="369"/>
        <v>0</v>
      </c>
    </row>
    <row r="849" spans="1:28" x14ac:dyDescent="0.2">
      <c r="A849">
        <f t="shared" si="367"/>
        <v>8.1699999999998703</v>
      </c>
      <c r="B849" s="5">
        <f t="shared" si="351"/>
        <v>0</v>
      </c>
      <c r="C849" s="5">
        <f t="shared" si="352"/>
        <v>566.91349627704687</v>
      </c>
      <c r="D849" s="5">
        <f t="shared" si="353"/>
        <v>-201.99331980216311</v>
      </c>
      <c r="E849" s="2">
        <f t="shared" si="349"/>
        <v>566.91349627704687</v>
      </c>
      <c r="F849" s="2">
        <f t="shared" si="350"/>
        <v>0</v>
      </c>
      <c r="G849" s="3">
        <f t="shared" si="354"/>
        <v>0</v>
      </c>
      <c r="H849" s="3">
        <f t="shared" si="355"/>
        <v>55.204965537039499</v>
      </c>
      <c r="I849" s="3">
        <f t="shared" si="356"/>
        <v>-88.729382409893148</v>
      </c>
      <c r="J849" s="2">
        <f t="shared" si="343"/>
        <v>104.50115560503039</v>
      </c>
      <c r="K849" s="2">
        <f t="shared" si="357"/>
        <v>104.50115560503039</v>
      </c>
      <c r="L849" s="2">
        <f t="shared" si="344"/>
        <v>71.234598231104556</v>
      </c>
      <c r="M849" s="5">
        <f t="shared" si="345"/>
        <v>0.36092729422576475</v>
      </c>
      <c r="N849" s="4">
        <f t="shared" si="346"/>
        <v>0.24972849099616129</v>
      </c>
      <c r="O849" s="4">
        <f t="shared" si="347"/>
        <v>0.23995533114041731</v>
      </c>
      <c r="P849" s="4">
        <f t="shared" si="358"/>
        <v>0</v>
      </c>
      <c r="Q849" s="4">
        <f t="shared" si="359"/>
        <v>0</v>
      </c>
      <c r="R849" s="5">
        <f t="shared" si="360"/>
        <v>0</v>
      </c>
      <c r="S849" s="5">
        <f t="shared" si="361"/>
        <v>-11.177063472675307</v>
      </c>
      <c r="T849" s="5">
        <f t="shared" si="362"/>
        <v>17.964578538161692</v>
      </c>
      <c r="U849" s="6">
        <f t="shared" si="363"/>
        <v>1904.0008799750299</v>
      </c>
      <c r="V849" s="5">
        <f t="shared" si="364"/>
        <v>0</v>
      </c>
      <c r="W849" s="5">
        <f t="shared" si="365"/>
        <v>11.943392646903082</v>
      </c>
      <c r="X849" s="5">
        <f t="shared" si="366"/>
        <v>7.4308482890341976</v>
      </c>
      <c r="Y849" s="5">
        <f t="shared" si="368"/>
        <v>0</v>
      </c>
      <c r="Z849" s="5">
        <f t="shared" si="368"/>
        <v>0.76632917422777425</v>
      </c>
      <c r="AA849" s="5">
        <f t="shared" si="348"/>
        <v>-6.7785731728041085</v>
      </c>
      <c r="AB849">
        <f t="shared" si="369"/>
        <v>0</v>
      </c>
    </row>
    <row r="850" spans="1:28" x14ac:dyDescent="0.2">
      <c r="A850">
        <f t="shared" si="367"/>
        <v>8.17999999999987</v>
      </c>
      <c r="B850" s="5">
        <f t="shared" si="351"/>
        <v>0</v>
      </c>
      <c r="C850" s="5">
        <f t="shared" si="352"/>
        <v>567.46558424887598</v>
      </c>
      <c r="D850" s="5">
        <f t="shared" si="353"/>
        <v>-202.88095255492067</v>
      </c>
      <c r="E850" s="2">
        <f t="shared" si="349"/>
        <v>567.46558424887598</v>
      </c>
      <c r="F850" s="2">
        <f t="shared" si="350"/>
        <v>0</v>
      </c>
      <c r="G850" s="3">
        <f t="shared" si="354"/>
        <v>0</v>
      </c>
      <c r="H850" s="3">
        <f t="shared" si="355"/>
        <v>55.212628828781774</v>
      </c>
      <c r="I850" s="3">
        <f t="shared" si="356"/>
        <v>-88.797168141621185</v>
      </c>
      <c r="J850" s="2">
        <f t="shared" si="343"/>
        <v>104.56276321978187</v>
      </c>
      <c r="K850" s="2">
        <f t="shared" si="357"/>
        <v>104.56276321978187</v>
      </c>
      <c r="L850" s="2">
        <f t="shared" si="344"/>
        <v>71.276593878515243</v>
      </c>
      <c r="M850" s="5">
        <f t="shared" si="345"/>
        <v>0.36090613573978958</v>
      </c>
      <c r="N850" s="4">
        <f t="shared" si="346"/>
        <v>0.24949352640113545</v>
      </c>
      <c r="O850" s="4">
        <f t="shared" si="347"/>
        <v>0.23984235626534012</v>
      </c>
      <c r="P850" s="4">
        <f t="shared" si="358"/>
        <v>0</v>
      </c>
      <c r="Q850" s="4">
        <f t="shared" si="359"/>
        <v>0</v>
      </c>
      <c r="R850" s="5">
        <f t="shared" si="360"/>
        <v>0</v>
      </c>
      <c r="S850" s="5">
        <f t="shared" si="361"/>
        <v>-11.184549555246775</v>
      </c>
      <c r="T850" s="5">
        <f t="shared" si="362"/>
        <v>17.987847137751576</v>
      </c>
      <c r="U850" s="6">
        <f t="shared" si="363"/>
        <v>1903.3663187811126</v>
      </c>
      <c r="V850" s="5">
        <f t="shared" si="364"/>
        <v>0</v>
      </c>
      <c r="W850" s="5">
        <f t="shared" si="365"/>
        <v>11.953932655690924</v>
      </c>
      <c r="X850" s="5">
        <f t="shared" si="366"/>
        <v>7.4327600820589259</v>
      </c>
      <c r="Y850" s="5">
        <f t="shared" si="368"/>
        <v>0</v>
      </c>
      <c r="Z850" s="5">
        <f t="shared" si="368"/>
        <v>0.76938310044414848</v>
      </c>
      <c r="AA850" s="5">
        <f t="shared" si="348"/>
        <v>-6.7533927801894968</v>
      </c>
      <c r="AB850">
        <f t="shared" si="369"/>
        <v>0</v>
      </c>
    </row>
    <row r="851" spans="1:28" x14ac:dyDescent="0.2">
      <c r="A851">
        <f t="shared" si="367"/>
        <v>8.1899999999998698</v>
      </c>
      <c r="B851" s="5">
        <f t="shared" si="351"/>
        <v>0</v>
      </c>
      <c r="C851" s="5">
        <f t="shared" si="352"/>
        <v>568.01774900631881</v>
      </c>
      <c r="D851" s="5">
        <f t="shared" si="353"/>
        <v>-203.7692619059759</v>
      </c>
      <c r="E851" s="2">
        <f t="shared" si="349"/>
        <v>568.01774900631881</v>
      </c>
      <c r="F851" s="2">
        <f t="shared" si="350"/>
        <v>0</v>
      </c>
      <c r="G851" s="3">
        <f t="shared" si="354"/>
        <v>0</v>
      </c>
      <c r="H851" s="3">
        <f t="shared" si="355"/>
        <v>55.220322659786213</v>
      </c>
      <c r="I851" s="3">
        <f t="shared" si="356"/>
        <v>-88.864702069423075</v>
      </c>
      <c r="J851" s="2">
        <f t="shared" si="343"/>
        <v>104.62418128013344</v>
      </c>
      <c r="K851" s="2">
        <f t="shared" si="357"/>
        <v>104.62418128013344</v>
      </c>
      <c r="L851" s="2">
        <f t="shared" si="344"/>
        <v>71.318460313656061</v>
      </c>
      <c r="M851" s="5">
        <f t="shared" si="345"/>
        <v>0.36088498907227295</v>
      </c>
      <c r="N851" s="4">
        <f t="shared" si="346"/>
        <v>0.24925933914851683</v>
      </c>
      <c r="O851" s="4">
        <f t="shared" si="347"/>
        <v>0.23972964931588908</v>
      </c>
      <c r="P851" s="4">
        <f t="shared" si="358"/>
        <v>0</v>
      </c>
      <c r="Q851" s="4">
        <f t="shared" si="359"/>
        <v>0</v>
      </c>
      <c r="R851" s="5">
        <f t="shared" si="360"/>
        <v>0</v>
      </c>
      <c r="S851" s="5">
        <f t="shared" si="361"/>
        <v>-11.192022791318802</v>
      </c>
      <c r="T851" s="5">
        <f t="shared" si="362"/>
        <v>18.011045988129123</v>
      </c>
      <c r="U851" s="6">
        <f t="shared" si="363"/>
        <v>1902.7319690723441</v>
      </c>
      <c r="V851" s="5">
        <f t="shared" si="364"/>
        <v>0</v>
      </c>
      <c r="W851" s="5">
        <f t="shared" si="365"/>
        <v>11.964425978609601</v>
      </c>
      <c r="X851" s="5">
        <f t="shared" si="366"/>
        <v>7.4346669441575708</v>
      </c>
      <c r="Y851" s="5">
        <f t="shared" si="368"/>
        <v>0</v>
      </c>
      <c r="Z851" s="5">
        <f t="shared" si="368"/>
        <v>0.7724031872907986</v>
      </c>
      <c r="AA851" s="5">
        <f t="shared" si="348"/>
        <v>-6.7282870677133069</v>
      </c>
      <c r="AB851">
        <f t="shared" si="369"/>
        <v>0</v>
      </c>
    </row>
    <row r="852" spans="1:28" x14ac:dyDescent="0.2">
      <c r="A852">
        <f t="shared" si="367"/>
        <v>8.1999999999998696</v>
      </c>
      <c r="B852" s="5">
        <f t="shared" si="351"/>
        <v>0</v>
      </c>
      <c r="C852" s="5">
        <f t="shared" si="352"/>
        <v>568.56999085307598</v>
      </c>
      <c r="D852" s="5">
        <f t="shared" si="353"/>
        <v>-204.65824534102353</v>
      </c>
      <c r="E852" s="2">
        <f t="shared" si="349"/>
        <v>568.56999085307598</v>
      </c>
      <c r="F852" s="2">
        <f t="shared" si="350"/>
        <v>0</v>
      </c>
      <c r="G852" s="3">
        <f t="shared" si="354"/>
        <v>0</v>
      </c>
      <c r="H852" s="3">
        <f t="shared" si="355"/>
        <v>55.228046691659124</v>
      </c>
      <c r="I852" s="3">
        <f t="shared" si="356"/>
        <v>-88.931984940100207</v>
      </c>
      <c r="J852" s="2">
        <f t="shared" si="343"/>
        <v>104.68541009501892</v>
      </c>
      <c r="K852" s="2">
        <f t="shared" si="357"/>
        <v>104.68541009501892</v>
      </c>
      <c r="L852" s="2">
        <f t="shared" si="344"/>
        <v>71.360197747115834</v>
      </c>
      <c r="M852" s="5">
        <f t="shared" si="345"/>
        <v>0.36086385425901601</v>
      </c>
      <c r="N852" s="4">
        <f t="shared" si="346"/>
        <v>0.24902592601153153</v>
      </c>
      <c r="O852" s="4">
        <f t="shared" si="347"/>
        <v>0.23961720964103184</v>
      </c>
      <c r="P852" s="4">
        <f t="shared" si="358"/>
        <v>0</v>
      </c>
      <c r="Q852" s="4">
        <f t="shared" si="359"/>
        <v>0</v>
      </c>
      <c r="R852" s="5">
        <f t="shared" si="360"/>
        <v>0</v>
      </c>
      <c r="S852" s="5">
        <f t="shared" si="361"/>
        <v>-11.199483151809714</v>
      </c>
      <c r="T852" s="5">
        <f t="shared" si="362"/>
        <v>18.034175145724795</v>
      </c>
      <c r="U852" s="6">
        <f t="shared" si="363"/>
        <v>1902.0978307782404</v>
      </c>
      <c r="V852" s="5">
        <f t="shared" si="364"/>
        <v>0</v>
      </c>
      <c r="W852" s="5">
        <f t="shared" si="365"/>
        <v>11.974872727193507</v>
      </c>
      <c r="X852" s="5">
        <f t="shared" si="366"/>
        <v>7.4365688627052178</v>
      </c>
      <c r="Y852" s="5">
        <f t="shared" si="368"/>
        <v>0</v>
      </c>
      <c r="Z852" s="5">
        <f t="shared" si="368"/>
        <v>0.77538957538379272</v>
      </c>
      <c r="AA852" s="5">
        <f t="shared" si="348"/>
        <v>-6.7032559915699856</v>
      </c>
      <c r="AB852">
        <f t="shared" si="369"/>
        <v>0</v>
      </c>
    </row>
    <row r="853" spans="1:28" x14ac:dyDescent="0.2">
      <c r="A853">
        <f t="shared" si="367"/>
        <v>8.2099999999998694</v>
      </c>
      <c r="B853" s="5">
        <f t="shared" si="351"/>
        <v>0</v>
      </c>
      <c r="C853" s="5">
        <f t="shared" si="352"/>
        <v>569.1223100894714</v>
      </c>
      <c r="D853" s="5">
        <f t="shared" si="353"/>
        <v>-205.54790035322412</v>
      </c>
      <c r="E853" s="2">
        <f t="shared" si="349"/>
        <v>569.1223100894714</v>
      </c>
      <c r="F853" s="2">
        <f t="shared" si="350"/>
        <v>0</v>
      </c>
      <c r="G853" s="3">
        <f t="shared" si="354"/>
        <v>0</v>
      </c>
      <c r="H853" s="3">
        <f t="shared" si="355"/>
        <v>55.23580058741296</v>
      </c>
      <c r="I853" s="3">
        <f t="shared" si="356"/>
        <v>-88.99901750001591</v>
      </c>
      <c r="J853" s="2">
        <f t="shared" si="343"/>
        <v>104.74644997564637</v>
      </c>
      <c r="K853" s="2">
        <f t="shared" si="357"/>
        <v>104.74644997564637</v>
      </c>
      <c r="L853" s="2">
        <f t="shared" si="344"/>
        <v>71.401806391033645</v>
      </c>
      <c r="M853" s="5">
        <f t="shared" si="345"/>
        <v>0.36084273133534095</v>
      </c>
      <c r="N853" s="4">
        <f t="shared" si="346"/>
        <v>0.24879328377472643</v>
      </c>
      <c r="O853" s="4">
        <f t="shared" si="347"/>
        <v>0.23950503658857317</v>
      </c>
      <c r="P853" s="4">
        <f t="shared" si="358"/>
        <v>0</v>
      </c>
      <c r="Q853" s="4">
        <f t="shared" si="359"/>
        <v>0</v>
      </c>
      <c r="R853" s="5">
        <f t="shared" si="360"/>
        <v>0</v>
      </c>
      <c r="S853" s="5">
        <f t="shared" si="361"/>
        <v>-11.206930607951406</v>
      </c>
      <c r="T853" s="5">
        <f t="shared" si="362"/>
        <v>18.057234668303479</v>
      </c>
      <c r="U853" s="6">
        <f t="shared" si="363"/>
        <v>1901.4639038283424</v>
      </c>
      <c r="V853" s="5">
        <f t="shared" si="364"/>
        <v>0</v>
      </c>
      <c r="W853" s="5">
        <f t="shared" si="365"/>
        <v>11.985273013304303</v>
      </c>
      <c r="X853" s="5">
        <f t="shared" si="366"/>
        <v>7.4384658251812743</v>
      </c>
      <c r="Y853" s="5">
        <f t="shared" si="368"/>
        <v>0</v>
      </c>
      <c r="Z853" s="5">
        <f t="shared" si="368"/>
        <v>0.77834240535289645</v>
      </c>
      <c r="AA853" s="5">
        <f t="shared" si="348"/>
        <v>-6.6782995065152448</v>
      </c>
      <c r="AB853">
        <f t="shared" si="369"/>
        <v>0</v>
      </c>
    </row>
    <row r="854" spans="1:28" x14ac:dyDescent="0.2">
      <c r="A854">
        <f t="shared" si="367"/>
        <v>8.2199999999998692</v>
      </c>
      <c r="B854" s="5">
        <f t="shared" si="351"/>
        <v>0</v>
      </c>
      <c r="C854" s="5">
        <f t="shared" si="352"/>
        <v>569.67470701246577</v>
      </c>
      <c r="D854" s="5">
        <f t="shared" si="353"/>
        <v>-206.4382244431996</v>
      </c>
      <c r="E854" s="2">
        <f t="shared" si="349"/>
        <v>569.67470701246577</v>
      </c>
      <c r="F854" s="2">
        <f t="shared" si="350"/>
        <v>0</v>
      </c>
      <c r="G854" s="3">
        <f t="shared" si="354"/>
        <v>0</v>
      </c>
      <c r="H854" s="3">
        <f t="shared" si="355"/>
        <v>55.243584011466488</v>
      </c>
      <c r="I854" s="3">
        <f t="shared" si="356"/>
        <v>-89.065800495081064</v>
      </c>
      <c r="J854" s="2">
        <f t="shared" si="343"/>
        <v>104.80730123546516</v>
      </c>
      <c r="K854" s="2">
        <f t="shared" si="357"/>
        <v>104.80730123546516</v>
      </c>
      <c r="L854" s="2">
        <f t="shared" si="344"/>
        <v>71.443286459076447</v>
      </c>
      <c r="M854" s="5">
        <f t="shared" si="345"/>
        <v>0.36082162033609438</v>
      </c>
      <c r="N854" s="4">
        <f t="shared" si="346"/>
        <v>0.24856140923397091</v>
      </c>
      <c r="O854" s="4">
        <f t="shared" si="347"/>
        <v>0.23939312950519345</v>
      </c>
      <c r="P854" s="4">
        <f t="shared" si="358"/>
        <v>0</v>
      </c>
      <c r="Q854" s="4">
        <f t="shared" si="359"/>
        <v>0</v>
      </c>
      <c r="R854" s="5">
        <f t="shared" si="360"/>
        <v>0</v>
      </c>
      <c r="S854" s="5">
        <f t="shared" si="361"/>
        <v>-11.214365131288188</v>
      </c>
      <c r="T854" s="5">
        <f t="shared" si="362"/>
        <v>18.080224614952403</v>
      </c>
      <c r="U854" s="6">
        <f t="shared" si="363"/>
        <v>1900.8301881522136</v>
      </c>
      <c r="V854" s="5">
        <f t="shared" si="364"/>
        <v>0</v>
      </c>
      <c r="W854" s="5">
        <f t="shared" si="365"/>
        <v>11.995626949124127</v>
      </c>
      <c r="X854" s="5">
        <f t="shared" si="366"/>
        <v>7.4403578191693089</v>
      </c>
      <c r="Y854" s="5">
        <f t="shared" si="368"/>
        <v>0</v>
      </c>
      <c r="Z854" s="5">
        <f t="shared" si="368"/>
        <v>0.78126181783593829</v>
      </c>
      <c r="AA854" s="5">
        <f t="shared" si="348"/>
        <v>-6.6534175658782857</v>
      </c>
      <c r="AB854">
        <f t="shared" si="369"/>
        <v>0</v>
      </c>
    </row>
    <row r="855" spans="1:28" x14ac:dyDescent="0.2">
      <c r="A855">
        <f t="shared" si="367"/>
        <v>8.229999999999869</v>
      </c>
      <c r="B855" s="5">
        <f t="shared" si="351"/>
        <v>0</v>
      </c>
      <c r="C855" s="5">
        <f t="shared" si="352"/>
        <v>570.22718191567128</v>
      </c>
      <c r="D855" s="5">
        <f t="shared" si="353"/>
        <v>-207.3292151190287</v>
      </c>
      <c r="E855" s="2">
        <f t="shared" si="349"/>
        <v>570.22718191567128</v>
      </c>
      <c r="F855" s="2">
        <f t="shared" si="350"/>
        <v>0</v>
      </c>
      <c r="G855" s="3">
        <f t="shared" si="354"/>
        <v>0</v>
      </c>
      <c r="H855" s="3">
        <f t="shared" si="355"/>
        <v>55.251396629644844</v>
      </c>
      <c r="I855" s="3">
        <f t="shared" si="356"/>
        <v>-89.132334670739851</v>
      </c>
      <c r="J855" s="2">
        <f t="shared" si="343"/>
        <v>104.86796419013341</v>
      </c>
      <c r="K855" s="2">
        <f t="shared" si="357"/>
        <v>104.86796419013341</v>
      </c>
      <c r="L855" s="2">
        <f t="shared" si="344"/>
        <v>71.484638166416772</v>
      </c>
      <c r="M855" s="5">
        <f t="shared" si="345"/>
        <v>0.36080052129564999</v>
      </c>
      <c r="N855" s="4">
        <f t="shared" si="346"/>
        <v>0.24833029919645719</v>
      </c>
      <c r="O855" s="4">
        <f t="shared" si="347"/>
        <v>0.23928148773648575</v>
      </c>
      <c r="P855" s="4">
        <f t="shared" si="358"/>
        <v>0</v>
      </c>
      <c r="Q855" s="4">
        <f t="shared" si="359"/>
        <v>0</v>
      </c>
      <c r="R855" s="5">
        <f t="shared" si="360"/>
        <v>0</v>
      </c>
      <c r="S855" s="5">
        <f t="shared" si="361"/>
        <v>-11.221786693675652</v>
      </c>
      <c r="T855" s="5">
        <f t="shared" si="362"/>
        <v>18.103145046069088</v>
      </c>
      <c r="U855" s="6">
        <f t="shared" si="363"/>
        <v>1900.1966836794409</v>
      </c>
      <c r="V855" s="5">
        <f t="shared" si="364"/>
        <v>0</v>
      </c>
      <c r="W855" s="5">
        <f t="shared" si="365"/>
        <v>12.005934647148832</v>
      </c>
      <c r="X855" s="5">
        <f t="shared" si="366"/>
        <v>7.4422448323568533</v>
      </c>
      <c r="Y855" s="5">
        <f t="shared" si="368"/>
        <v>0</v>
      </c>
      <c r="Z855" s="5">
        <f t="shared" si="368"/>
        <v>0.78414795347318034</v>
      </c>
      <c r="AA855" s="5">
        <f t="shared" si="348"/>
        <v>-6.6286101215740594</v>
      </c>
      <c r="AB855">
        <f t="shared" si="369"/>
        <v>0</v>
      </c>
    </row>
    <row r="856" spans="1:28" x14ac:dyDescent="0.2">
      <c r="A856">
        <f t="shared" si="367"/>
        <v>8.2399999999998688</v>
      </c>
      <c r="B856" s="5">
        <f t="shared" si="351"/>
        <v>0</v>
      </c>
      <c r="C856" s="5">
        <f t="shared" si="352"/>
        <v>570.77973508936543</v>
      </c>
      <c r="D856" s="5">
        <f t="shared" si="353"/>
        <v>-208.22086989624216</v>
      </c>
      <c r="E856" s="2">
        <f t="shared" si="349"/>
        <v>570.77973508936543</v>
      </c>
      <c r="F856" s="2">
        <f t="shared" si="350"/>
        <v>0</v>
      </c>
      <c r="G856" s="3">
        <f t="shared" si="354"/>
        <v>0</v>
      </c>
      <c r="H856" s="3">
        <f t="shared" si="355"/>
        <v>55.259238109179577</v>
      </c>
      <c r="I856" s="3">
        <f t="shared" si="356"/>
        <v>-89.198620771955589</v>
      </c>
      <c r="J856" s="2">
        <f t="shared" si="343"/>
        <v>104.92843915748557</v>
      </c>
      <c r="K856" s="2">
        <f t="shared" si="357"/>
        <v>104.92843915748557</v>
      </c>
      <c r="L856" s="2">
        <f t="shared" si="344"/>
        <v>71.525861729710684</v>
      </c>
      <c r="M856" s="5">
        <f t="shared" si="345"/>
        <v>0.36077943424791159</v>
      </c>
      <c r="N856" s="4">
        <f t="shared" si="346"/>
        <v>0.24809995048070069</v>
      </c>
      <c r="O856" s="4">
        <f t="shared" si="347"/>
        <v>0.23917011062699359</v>
      </c>
      <c r="P856" s="4">
        <f t="shared" si="358"/>
        <v>0</v>
      </c>
      <c r="Q856" s="4">
        <f t="shared" si="359"/>
        <v>0</v>
      </c>
      <c r="R856" s="5">
        <f t="shared" si="360"/>
        <v>0</v>
      </c>
      <c r="S856" s="5">
        <f t="shared" si="361"/>
        <v>-11.229195267279506</v>
      </c>
      <c r="T856" s="5">
        <f t="shared" si="362"/>
        <v>18.125996023349337</v>
      </c>
      <c r="U856" s="6">
        <f t="shared" si="363"/>
        <v>1899.5633903396347</v>
      </c>
      <c r="V856" s="5">
        <f t="shared" si="364"/>
        <v>0</v>
      </c>
      <c r="W856" s="5">
        <f t="shared" si="365"/>
        <v>12.016196220181312</v>
      </c>
      <c r="X856" s="5">
        <f t="shared" si="366"/>
        <v>7.4441268525352458</v>
      </c>
      <c r="Y856" s="5">
        <f t="shared" si="368"/>
        <v>0</v>
      </c>
      <c r="Z856" s="5">
        <f t="shared" si="368"/>
        <v>0.78700095290180627</v>
      </c>
      <c r="AA856" s="5">
        <f t="shared" si="348"/>
        <v>-6.6038771241154173</v>
      </c>
      <c r="AB856">
        <f t="shared" si="369"/>
        <v>0</v>
      </c>
    </row>
    <row r="857" spans="1:28" x14ac:dyDescent="0.2">
      <c r="A857">
        <f t="shared" si="367"/>
        <v>8.2499999999998685</v>
      </c>
      <c r="B857" s="5">
        <f t="shared" si="351"/>
        <v>0</v>
      </c>
      <c r="C857" s="5">
        <f t="shared" si="352"/>
        <v>571.33236682050494</v>
      </c>
      <c r="D857" s="5">
        <f t="shared" si="353"/>
        <v>-209.11318629781792</v>
      </c>
      <c r="E857" s="2">
        <f t="shared" si="349"/>
        <v>571.33236682050494</v>
      </c>
      <c r="F857" s="2">
        <f t="shared" si="350"/>
        <v>0</v>
      </c>
      <c r="G857" s="3">
        <f t="shared" si="354"/>
        <v>0</v>
      </c>
      <c r="H857" s="3">
        <f t="shared" si="355"/>
        <v>55.267108118708592</v>
      </c>
      <c r="I857" s="3">
        <f t="shared" si="356"/>
        <v>-89.264659543196743</v>
      </c>
      <c r="J857" s="2">
        <f t="shared" si="343"/>
        <v>104.98872645750043</v>
      </c>
      <c r="K857" s="2">
        <f t="shared" si="357"/>
        <v>104.98872645750043</v>
      </c>
      <c r="L857" s="2">
        <f t="shared" si="344"/>
        <v>71.566957367075958</v>
      </c>
      <c r="M857" s="5">
        <f t="shared" si="345"/>
        <v>0.36075835922631599</v>
      </c>
      <c r="N857" s="4">
        <f t="shared" si="346"/>
        <v>0.24787035991653852</v>
      </c>
      <c r="O857" s="4">
        <f t="shared" si="347"/>
        <v>0.23905899752024717</v>
      </c>
      <c r="P857" s="4">
        <f t="shared" si="358"/>
        <v>0</v>
      </c>
      <c r="Q857" s="4">
        <f t="shared" si="359"/>
        <v>0</v>
      </c>
      <c r="R857" s="5">
        <f t="shared" si="360"/>
        <v>0</v>
      </c>
      <c r="S857" s="5">
        <f t="shared" si="361"/>
        <v>-11.236590824574467</v>
      </c>
      <c r="T857" s="5">
        <f t="shared" si="362"/>
        <v>18.148777609775284</v>
      </c>
      <c r="U857" s="6">
        <f t="shared" si="363"/>
        <v>1898.9303080624295</v>
      </c>
      <c r="V857" s="5">
        <f t="shared" si="364"/>
        <v>0</v>
      </c>
      <c r="W857" s="5">
        <f t="shared" si="365"/>
        <v>12.026411781324843</v>
      </c>
      <c r="X857" s="5">
        <f t="shared" si="366"/>
        <v>7.4460038675994475</v>
      </c>
      <c r="Y857" s="5">
        <f t="shared" si="368"/>
        <v>0</v>
      </c>
      <c r="Z857" s="5">
        <f t="shared" si="368"/>
        <v>0.78982095675037556</v>
      </c>
      <c r="AA857" s="5">
        <f t="shared" si="348"/>
        <v>-6.5792185226252684</v>
      </c>
      <c r="AB857">
        <f t="shared" si="369"/>
        <v>0</v>
      </c>
    </row>
    <row r="858" spans="1:28" x14ac:dyDescent="0.2">
      <c r="A858">
        <f t="shared" si="367"/>
        <v>8.2599999999998683</v>
      </c>
      <c r="B858" s="5">
        <f t="shared" si="351"/>
        <v>0</v>
      </c>
      <c r="C858" s="5">
        <f t="shared" si="352"/>
        <v>571.88507739273984</v>
      </c>
      <c r="D858" s="5">
        <f t="shared" si="353"/>
        <v>-210.00616185417601</v>
      </c>
      <c r="E858" s="2">
        <f t="shared" si="349"/>
        <v>571.88507739273984</v>
      </c>
      <c r="F858" s="2">
        <f t="shared" si="350"/>
        <v>0</v>
      </c>
      <c r="G858" s="3">
        <f t="shared" si="354"/>
        <v>0</v>
      </c>
      <c r="H858" s="3">
        <f t="shared" si="355"/>
        <v>55.275006328276092</v>
      </c>
      <c r="I858" s="3">
        <f t="shared" si="356"/>
        <v>-89.330451728423</v>
      </c>
      <c r="J858" s="2">
        <f t="shared" si="343"/>
        <v>105.04882641226924</v>
      </c>
      <c r="K858" s="2">
        <f t="shared" si="357"/>
        <v>105.04882641226924</v>
      </c>
      <c r="L858" s="2">
        <f t="shared" si="344"/>
        <v>71.60792529807037</v>
      </c>
      <c r="M858" s="5">
        <f t="shared" si="345"/>
        <v>0.3607372962638361</v>
      </c>
      <c r="N858" s="4">
        <f t="shared" si="346"/>
        <v>0.24764152434512787</v>
      </c>
      <c r="O858" s="4">
        <f t="shared" si="347"/>
        <v>0.23894814775880013</v>
      </c>
      <c r="P858" s="4">
        <f t="shared" si="358"/>
        <v>0</v>
      </c>
      <c r="Q858" s="4">
        <f t="shared" si="359"/>
        <v>0</v>
      </c>
      <c r="R858" s="5">
        <f t="shared" si="360"/>
        <v>0</v>
      </c>
      <c r="S858" s="5">
        <f t="shared" si="361"/>
        <v>-11.243973338343125</v>
      </c>
      <c r="T858" s="5">
        <f t="shared" si="362"/>
        <v>18.171489869603452</v>
      </c>
      <c r="U858" s="6">
        <f t="shared" si="363"/>
        <v>1898.2974367774827</v>
      </c>
      <c r="V858" s="5">
        <f t="shared" si="364"/>
        <v>0</v>
      </c>
      <c r="W858" s="5">
        <f t="shared" si="365"/>
        <v>12.036581443976509</v>
      </c>
      <c r="X858" s="5">
        <f t="shared" si="366"/>
        <v>7.4478758655478856</v>
      </c>
      <c r="Y858" s="5">
        <f t="shared" si="368"/>
        <v>0</v>
      </c>
      <c r="Z858" s="5">
        <f t="shared" si="368"/>
        <v>0.79260810563338424</v>
      </c>
      <c r="AA858" s="5">
        <f t="shared" si="348"/>
        <v>-6.5546342648486622</v>
      </c>
      <c r="AB858">
        <f t="shared" si="369"/>
        <v>0</v>
      </c>
    </row>
    <row r="859" spans="1:28" x14ac:dyDescent="0.2">
      <c r="A859">
        <f t="shared" si="367"/>
        <v>8.2699999999998681</v>
      </c>
      <c r="B859" s="5">
        <f t="shared" si="351"/>
        <v>0</v>
      </c>
      <c r="C859" s="5">
        <f t="shared" si="352"/>
        <v>572.4378670864279</v>
      </c>
      <c r="D859" s="5">
        <f t="shared" si="353"/>
        <v>-210.89979410317349</v>
      </c>
      <c r="E859" s="2">
        <f t="shared" si="349"/>
        <v>572.4378670864279</v>
      </c>
      <c r="F859" s="2">
        <f t="shared" si="350"/>
        <v>0</v>
      </c>
      <c r="G859" s="3">
        <f t="shared" si="354"/>
        <v>0</v>
      </c>
      <c r="H859" s="3">
        <f t="shared" si="355"/>
        <v>55.282932409332425</v>
      </c>
      <c r="I859" s="3">
        <f t="shared" si="356"/>
        <v>-89.395998071071489</v>
      </c>
      <c r="J859" s="2">
        <f t="shared" si="343"/>
        <v>105.10873934596417</v>
      </c>
      <c r="K859" s="2">
        <f t="shared" si="357"/>
        <v>105.10873934596417</v>
      </c>
      <c r="L859" s="2">
        <f t="shared" si="344"/>
        <v>71.648765743670182</v>
      </c>
      <c r="M859" s="5">
        <f t="shared" si="345"/>
        <v>0.36071624539298364</v>
      </c>
      <c r="N859" s="4">
        <f t="shared" si="346"/>
        <v>0.24741344061894344</v>
      </c>
      <c r="O859" s="4">
        <f t="shared" si="347"/>
        <v>0.2388375606842652</v>
      </c>
      <c r="P859" s="4">
        <f t="shared" si="358"/>
        <v>0</v>
      </c>
      <c r="Q859" s="4">
        <f t="shared" si="359"/>
        <v>0</v>
      </c>
      <c r="R859" s="5">
        <f t="shared" si="360"/>
        <v>0</v>
      </c>
      <c r="S859" s="5">
        <f t="shared" si="361"/>
        <v>-11.251342781674811</v>
      </c>
      <c r="T859" s="5">
        <f t="shared" si="362"/>
        <v>18.194132868352877</v>
      </c>
      <c r="U859" s="6">
        <f t="shared" si="363"/>
        <v>1897.6647764144757</v>
      </c>
      <c r="V859" s="5">
        <f t="shared" si="364"/>
        <v>0</v>
      </c>
      <c r="W859" s="5">
        <f t="shared" si="365"/>
        <v>12.046705321820639</v>
      </c>
      <c r="X859" s="5">
        <f t="shared" si="366"/>
        <v>7.4497428344822696</v>
      </c>
      <c r="Y859" s="5">
        <f t="shared" si="368"/>
        <v>0</v>
      </c>
      <c r="Z859" s="5">
        <f t="shared" si="368"/>
        <v>0.79536254014582752</v>
      </c>
      <c r="AA859" s="5">
        <f t="shared" si="348"/>
        <v>-6.5301242971648534</v>
      </c>
      <c r="AB859">
        <f t="shared" si="369"/>
        <v>0</v>
      </c>
    </row>
    <row r="860" spans="1:28" x14ac:dyDescent="0.2">
      <c r="A860">
        <f t="shared" si="367"/>
        <v>8.2799999999998679</v>
      </c>
      <c r="B860" s="5">
        <f t="shared" si="351"/>
        <v>0</v>
      </c>
      <c r="C860" s="5">
        <f t="shared" si="352"/>
        <v>572.99073617864815</v>
      </c>
      <c r="D860" s="5">
        <f t="shared" si="353"/>
        <v>-211.79408059009907</v>
      </c>
      <c r="E860" s="2">
        <f t="shared" si="349"/>
        <v>572.99073617864815</v>
      </c>
      <c r="F860" s="2">
        <f t="shared" si="350"/>
        <v>0</v>
      </c>
      <c r="G860" s="3">
        <f t="shared" si="354"/>
        <v>0</v>
      </c>
      <c r="H860" s="3">
        <f t="shared" si="355"/>
        <v>55.29088603473388</v>
      </c>
      <c r="I860" s="3">
        <f t="shared" si="356"/>
        <v>-89.461299314043131</v>
      </c>
      <c r="J860" s="2">
        <f t="shared" si="343"/>
        <v>105.16846558480704</v>
      </c>
      <c r="K860" s="2">
        <f t="shared" si="357"/>
        <v>105.16846558480704</v>
      </c>
      <c r="L860" s="2">
        <f t="shared" si="344"/>
        <v>71.689478926248825</v>
      </c>
      <c r="M860" s="5">
        <f t="shared" si="345"/>
        <v>0.36069520664581217</v>
      </c>
      <c r="N860" s="4">
        <f t="shared" si="346"/>
        <v>0.24718610560177393</v>
      </c>
      <c r="O860" s="4">
        <f t="shared" si="347"/>
        <v>0.23872723563734963</v>
      </c>
      <c r="P860" s="4">
        <f t="shared" si="358"/>
        <v>0</v>
      </c>
      <c r="Q860" s="4">
        <f t="shared" si="359"/>
        <v>0</v>
      </c>
      <c r="R860" s="5">
        <f t="shared" si="360"/>
        <v>0</v>
      </c>
      <c r="S860" s="5">
        <f t="shared" si="361"/>
        <v>-11.258699127964489</v>
      </c>
      <c r="T860" s="5">
        <f t="shared" si="362"/>
        <v>18.216706672793247</v>
      </c>
      <c r="U860" s="6">
        <f t="shared" si="363"/>
        <v>1897.0323269031119</v>
      </c>
      <c r="V860" s="5">
        <f t="shared" si="364"/>
        <v>0</v>
      </c>
      <c r="W860" s="5">
        <f t="shared" si="365"/>
        <v>12.056783528822326</v>
      </c>
      <c r="X860" s="5">
        <f t="shared" si="366"/>
        <v>7.4516047626074204</v>
      </c>
      <c r="Y860" s="5">
        <f t="shared" si="368"/>
        <v>0</v>
      </c>
      <c r="Z860" s="5">
        <f t="shared" si="368"/>
        <v>0.79808440085783694</v>
      </c>
      <c r="AA860" s="5">
        <f t="shared" si="348"/>
        <v>-6.5056885645993319</v>
      </c>
      <c r="AB860">
        <f t="shared" si="369"/>
        <v>0</v>
      </c>
    </row>
    <row r="861" spans="1:28" x14ac:dyDescent="0.2">
      <c r="A861">
        <f t="shared" si="367"/>
        <v>8.2899999999998677</v>
      </c>
      <c r="B861" s="5">
        <f t="shared" si="351"/>
        <v>0</v>
      </c>
      <c r="C861" s="5">
        <f t="shared" si="352"/>
        <v>573.54368494321545</v>
      </c>
      <c r="D861" s="5">
        <f t="shared" si="353"/>
        <v>-212.68901886766776</v>
      </c>
      <c r="E861" s="2">
        <f t="shared" si="349"/>
        <v>573.54368494321545</v>
      </c>
      <c r="F861" s="2">
        <f t="shared" si="350"/>
        <v>0</v>
      </c>
      <c r="G861" s="3">
        <f t="shared" si="354"/>
        <v>0</v>
      </c>
      <c r="H861" s="3">
        <f t="shared" si="355"/>
        <v>55.298866878742459</v>
      </c>
      <c r="I861" s="3">
        <f t="shared" si="356"/>
        <v>-89.526356199689118</v>
      </c>
      <c r="J861" s="2">
        <f t="shared" si="343"/>
        <v>105.22800545703836</v>
      </c>
      <c r="K861" s="2">
        <f t="shared" si="357"/>
        <v>105.22800545703836</v>
      </c>
      <c r="L861" s="2">
        <f t="shared" si="344"/>
        <v>71.730065069555806</v>
      </c>
      <c r="M861" s="5">
        <f t="shared" si="345"/>
        <v>0.36067418005391982</v>
      </c>
      <c r="N861" s="4">
        <f t="shared" si="346"/>
        <v>0.24695951616871764</v>
      </c>
      <c r="O861" s="4">
        <f t="shared" si="347"/>
        <v>0.23861717195789012</v>
      </c>
      <c r="P861" s="4">
        <f t="shared" si="358"/>
        <v>0</v>
      </c>
      <c r="Q861" s="4">
        <f t="shared" si="359"/>
        <v>0</v>
      </c>
      <c r="R861" s="5">
        <f t="shared" si="360"/>
        <v>0</v>
      </c>
      <c r="S861" s="5">
        <f t="shared" si="361"/>
        <v>-11.266042350911636</v>
      </c>
      <c r="T861" s="5">
        <f t="shared" si="362"/>
        <v>18.239211350933104</v>
      </c>
      <c r="U861" s="6">
        <f t="shared" si="363"/>
        <v>1896.4000881731197</v>
      </c>
      <c r="V861" s="5">
        <f t="shared" si="364"/>
        <v>0</v>
      </c>
      <c r="W861" s="5">
        <f t="shared" si="365"/>
        <v>12.066816179220996</v>
      </c>
      <c r="X861" s="5">
        <f t="shared" si="366"/>
        <v>7.4534616382311185</v>
      </c>
      <c r="Y861" s="5">
        <f t="shared" si="368"/>
        <v>0</v>
      </c>
      <c r="Z861" s="5">
        <f t="shared" si="368"/>
        <v>0.80077382830936017</v>
      </c>
      <c r="AA861" s="5">
        <f t="shared" si="348"/>
        <v>-6.481327010835777</v>
      </c>
      <c r="AB861">
        <f t="shared" si="369"/>
        <v>0</v>
      </c>
    </row>
    <row r="862" spans="1:28" x14ac:dyDescent="0.2">
      <c r="A862">
        <f t="shared" si="367"/>
        <v>8.2999999999998675</v>
      </c>
      <c r="B862" s="5">
        <f t="shared" si="351"/>
        <v>0</v>
      </c>
      <c r="C862" s="5">
        <f t="shared" si="352"/>
        <v>574.09671365069426</v>
      </c>
      <c r="D862" s="5">
        <f t="shared" si="353"/>
        <v>-213.5846064960152</v>
      </c>
      <c r="E862" s="2">
        <f t="shared" si="349"/>
        <v>574.09671365069426</v>
      </c>
      <c r="F862" s="2">
        <f t="shared" si="350"/>
        <v>0</v>
      </c>
      <c r="G862" s="3">
        <f t="shared" si="354"/>
        <v>0</v>
      </c>
      <c r="H862" s="3">
        <f t="shared" si="355"/>
        <v>55.306874617025549</v>
      </c>
      <c r="I862" s="3">
        <f t="shared" si="356"/>
        <v>-89.591169469797478</v>
      </c>
      <c r="J862" s="2">
        <f t="shared" si="343"/>
        <v>105.28735929288642</v>
      </c>
      <c r="K862" s="2">
        <f t="shared" si="357"/>
        <v>105.28735929288642</v>
      </c>
      <c r="L862" s="2">
        <f t="shared" si="344"/>
        <v>71.770524398695585</v>
      </c>
      <c r="M862" s="5">
        <f t="shared" si="345"/>
        <v>0.36065316564845251</v>
      </c>
      <c r="N862" s="4">
        <f t="shared" si="346"/>
        <v>0.24673366920617809</v>
      </c>
      <c r="O862" s="4">
        <f t="shared" si="347"/>
        <v>0.23850736898488772</v>
      </c>
      <c r="P862" s="4">
        <f t="shared" si="358"/>
        <v>0</v>
      </c>
      <c r="Q862" s="4">
        <f t="shared" si="359"/>
        <v>0</v>
      </c>
      <c r="R862" s="5">
        <f t="shared" si="360"/>
        <v>0</v>
      </c>
      <c r="S862" s="5">
        <f t="shared" si="361"/>
        <v>-11.273372424519133</v>
      </c>
      <c r="T862" s="5">
        <f t="shared" si="362"/>
        <v>18.261646972008084</v>
      </c>
      <c r="U862" s="6">
        <f t="shared" si="363"/>
        <v>1895.7680601542511</v>
      </c>
      <c r="V862" s="5">
        <f t="shared" si="364"/>
        <v>0</v>
      </c>
      <c r="W862" s="5">
        <f t="shared" si="365"/>
        <v>12.076803387524009</v>
      </c>
      <c r="X862" s="5">
        <f t="shared" si="366"/>
        <v>7.4553134497639197</v>
      </c>
      <c r="Y862" s="5">
        <f t="shared" si="368"/>
        <v>0</v>
      </c>
      <c r="Z862" s="5">
        <f t="shared" si="368"/>
        <v>0.80343096300487638</v>
      </c>
      <c r="AA862" s="5">
        <f t="shared" si="348"/>
        <v>-6.4570395782279952</v>
      </c>
      <c r="AB862">
        <f t="shared" si="369"/>
        <v>0</v>
      </c>
    </row>
    <row r="863" spans="1:28" x14ac:dyDescent="0.2">
      <c r="A863">
        <f t="shared" si="367"/>
        <v>8.3099999999998673</v>
      </c>
      <c r="B863" s="5">
        <f t="shared" si="351"/>
        <v>0</v>
      </c>
      <c r="C863" s="5">
        <f t="shared" si="352"/>
        <v>574.64982256841267</v>
      </c>
      <c r="D863" s="5">
        <f t="shared" si="353"/>
        <v>-214.48084104269211</v>
      </c>
      <c r="E863" s="2">
        <f t="shared" si="349"/>
        <v>574.64982256841267</v>
      </c>
      <c r="F863" s="2">
        <f t="shared" si="350"/>
        <v>0</v>
      </c>
      <c r="G863" s="3">
        <f t="shared" si="354"/>
        <v>0</v>
      </c>
      <c r="H863" s="3">
        <f t="shared" si="355"/>
        <v>55.314908926655598</v>
      </c>
      <c r="I863" s="3">
        <f t="shared" si="356"/>
        <v>-89.655739865579761</v>
      </c>
      <c r="J863" s="2">
        <f t="shared" si="343"/>
        <v>105.34652742453693</v>
      </c>
      <c r="K863" s="2">
        <f t="shared" si="357"/>
        <v>105.34652742453693</v>
      </c>
      <c r="L863" s="2">
        <f t="shared" si="344"/>
        <v>71.810857140106975</v>
      </c>
      <c r="M863" s="5">
        <f t="shared" si="345"/>
        <v>0.3606321634601064</v>
      </c>
      <c r="N863" s="4">
        <f t="shared" si="346"/>
        <v>0.24650856161185777</v>
      </c>
      <c r="O863" s="4">
        <f t="shared" si="347"/>
        <v>0.23839782605654164</v>
      </c>
      <c r="P863" s="4">
        <f t="shared" si="358"/>
        <v>0</v>
      </c>
      <c r="Q863" s="4">
        <f t="shared" si="359"/>
        <v>0</v>
      </c>
      <c r="R863" s="5">
        <f t="shared" si="360"/>
        <v>0</v>
      </c>
      <c r="S863" s="5">
        <f t="shared" si="361"/>
        <v>-11.280689323092163</v>
      </c>
      <c r="T863" s="5">
        <f t="shared" si="362"/>
        <v>18.284013606469173</v>
      </c>
      <c r="U863" s="6">
        <f t="shared" si="363"/>
        <v>1895.136242776279</v>
      </c>
      <c r="V863" s="5">
        <f t="shared" si="364"/>
        <v>0</v>
      </c>
      <c r="W863" s="5">
        <f t="shared" si="365"/>
        <v>12.086745268500328</v>
      </c>
      <c r="X863" s="5">
        <f t="shared" si="366"/>
        <v>7.4571601857189993</v>
      </c>
      <c r="Y863" s="5">
        <f t="shared" si="368"/>
        <v>0</v>
      </c>
      <c r="Z863" s="5">
        <f t="shared" si="368"/>
        <v>0.80605594540816483</v>
      </c>
      <c r="AA863" s="5">
        <f t="shared" si="348"/>
        <v>-6.4328262078118286</v>
      </c>
      <c r="AB863">
        <f t="shared" si="369"/>
        <v>0</v>
      </c>
    </row>
    <row r="864" spans="1:28" x14ac:dyDescent="0.2">
      <c r="A864">
        <f t="shared" si="367"/>
        <v>8.3199999999998671</v>
      </c>
      <c r="B864" s="5">
        <f t="shared" si="351"/>
        <v>0</v>
      </c>
      <c r="C864" s="5">
        <f t="shared" si="352"/>
        <v>575.20301196047649</v>
      </c>
      <c r="D864" s="5">
        <f t="shared" si="353"/>
        <v>-215.3777200826583</v>
      </c>
      <c r="E864" s="2">
        <f t="shared" si="349"/>
        <v>575.20301196047649</v>
      </c>
      <c r="F864" s="2">
        <f t="shared" si="350"/>
        <v>0</v>
      </c>
      <c r="G864" s="3">
        <f t="shared" si="354"/>
        <v>0</v>
      </c>
      <c r="H864" s="3">
        <f t="shared" si="355"/>
        <v>55.322969486109677</v>
      </c>
      <c r="I864" s="3">
        <f t="shared" si="356"/>
        <v>-89.720068127657882</v>
      </c>
      <c r="J864" s="2">
        <f t="shared" ref="J864:J927" si="370">SQRT(G864^2+H864^2+I864^2)</f>
        <v>105.40551018610267</v>
      </c>
      <c r="K864" s="2">
        <f t="shared" si="357"/>
        <v>105.40551018610267</v>
      </c>
      <c r="L864" s="2">
        <f t="shared" ref="L864:L927" si="371">J864/1.467</f>
        <v>71.851063521542372</v>
      </c>
      <c r="M864" s="5">
        <f t="shared" ref="M864:M927" si="372">cd0+cdspin*(spin/1000)*EXP(-A864/(tau*146.7/K864))</f>
        <v>0.36061117351913108</v>
      </c>
      <c r="N864" s="4">
        <f t="shared" ref="N864:N927" si="373">(romega/K864)*EXP(-A864/(tau*146.7/K864))</f>
        <v>0.24628419029475199</v>
      </c>
      <c r="O864" s="4">
        <f t="shared" ref="O864:O927" si="374">cl2_*N864/(cl0+cl1_*N864)</f>
        <v>0.2382885425102827</v>
      </c>
      <c r="P864" s="4">
        <f t="shared" si="358"/>
        <v>0</v>
      </c>
      <c r="Q864" s="4">
        <f t="shared" si="359"/>
        <v>0</v>
      </c>
      <c r="R864" s="5">
        <f t="shared" si="360"/>
        <v>0</v>
      </c>
      <c r="S864" s="5">
        <f t="shared" si="361"/>
        <v>-11.287993021237108</v>
      </c>
      <c r="T864" s="5">
        <f t="shared" si="362"/>
        <v>18.306311325971045</v>
      </c>
      <c r="U864" s="6">
        <f t="shared" si="363"/>
        <v>1894.5046359690034</v>
      </c>
      <c r="V864" s="5">
        <f t="shared" si="364"/>
        <v>0</v>
      </c>
      <c r="W864" s="5">
        <f t="shared" si="365"/>
        <v>12.096641937174191</v>
      </c>
      <c r="X864" s="5">
        <f t="shared" si="366"/>
        <v>7.4590018347119633</v>
      </c>
      <c r="Y864" s="5">
        <f t="shared" si="368"/>
        <v>0</v>
      </c>
      <c r="Z864" s="5">
        <f t="shared" si="368"/>
        <v>0.80864891593708244</v>
      </c>
      <c r="AA864" s="5">
        <f t="shared" ref="AA864:AA927" si="375">T864+X864-32.174</f>
        <v>-6.4086868393169922</v>
      </c>
      <c r="AB864">
        <f t="shared" si="369"/>
        <v>0</v>
      </c>
    </row>
    <row r="865" spans="1:28" x14ac:dyDescent="0.2">
      <c r="A865">
        <f t="shared" si="367"/>
        <v>8.3299999999998668</v>
      </c>
      <c r="B865" s="5">
        <f t="shared" si="351"/>
        <v>0</v>
      </c>
      <c r="C865" s="5">
        <f t="shared" si="352"/>
        <v>575.75628208778335</v>
      </c>
      <c r="D865" s="5">
        <f t="shared" si="353"/>
        <v>-216.27524119827686</v>
      </c>
      <c r="E865" s="2">
        <f t="shared" ref="E865:E928" si="376">SQRT(B865^2+C865^2)</f>
        <v>575.75628208778335</v>
      </c>
      <c r="F865" s="2">
        <f t="shared" ref="F865:F928" si="377">ATAN2(C865,B865)*180/PI()</f>
        <v>0</v>
      </c>
      <c r="G865" s="3">
        <f t="shared" si="354"/>
        <v>0</v>
      </c>
      <c r="H865" s="3">
        <f t="shared" si="355"/>
        <v>55.331055975269045</v>
      </c>
      <c r="I865" s="3">
        <f t="shared" si="356"/>
        <v>-89.784154996051058</v>
      </c>
      <c r="J865" s="2">
        <f t="shared" si="370"/>
        <v>105.46430791359357</v>
      </c>
      <c r="K865" s="2">
        <f t="shared" si="357"/>
        <v>105.46430791359357</v>
      </c>
      <c r="L865" s="2">
        <f t="shared" si="371"/>
        <v>71.891143772047414</v>
      </c>
      <c r="M865" s="5">
        <f t="shared" si="372"/>
        <v>0.36059019585533236</v>
      </c>
      <c r="N865" s="4">
        <f t="shared" si="373"/>
        <v>0.24606055217514175</v>
      </c>
      <c r="O865" s="4">
        <f t="shared" si="374"/>
        <v>0.23817951768280748</v>
      </c>
      <c r="P865" s="4">
        <f t="shared" si="358"/>
        <v>0</v>
      </c>
      <c r="Q865" s="4">
        <f t="shared" si="359"/>
        <v>0</v>
      </c>
      <c r="R865" s="5">
        <f t="shared" si="360"/>
        <v>0</v>
      </c>
      <c r="S865" s="5">
        <f t="shared" si="361"/>
        <v>-11.295283493860454</v>
      </c>
      <c r="T865" s="5">
        <f t="shared" si="362"/>
        <v>18.328540203360415</v>
      </c>
      <c r="U865" s="6">
        <f t="shared" si="363"/>
        <v>1893.8732396622443</v>
      </c>
      <c r="V865" s="5">
        <f t="shared" si="364"/>
        <v>0</v>
      </c>
      <c r="W865" s="5">
        <f t="shared" si="365"/>
        <v>12.106493508818936</v>
      </c>
      <c r="X865" s="5">
        <f t="shared" si="366"/>
        <v>7.4608383854607121</v>
      </c>
      <c r="Y865" s="5">
        <f t="shared" si="368"/>
        <v>0</v>
      </c>
      <c r="Z865" s="5">
        <f t="shared" si="368"/>
        <v>0.81121001495848155</v>
      </c>
      <c r="AA865" s="5">
        <f t="shared" si="375"/>
        <v>-6.3846214111788733</v>
      </c>
      <c r="AB865">
        <f t="shared" si="369"/>
        <v>0</v>
      </c>
    </row>
    <row r="866" spans="1:28" x14ac:dyDescent="0.2">
      <c r="A866">
        <f t="shared" si="367"/>
        <v>8.3399999999998666</v>
      </c>
      <c r="B866" s="5">
        <f t="shared" ref="B866:B929" si="378">B865+G865*dt+0.5*Y865*dt*dt</f>
        <v>0</v>
      </c>
      <c r="C866" s="5">
        <f t="shared" ref="C866:C929" si="379">C865+H865*dt+0.5*Z865*dt*dt</f>
        <v>576.30963320803687</v>
      </c>
      <c r="D866" s="5">
        <f t="shared" ref="D866:D929" si="380">D865+I865*dt+0.5*AA865*dt*dt</f>
        <v>-217.17340197930793</v>
      </c>
      <c r="E866" s="2">
        <f t="shared" si="376"/>
        <v>576.30963320803687</v>
      </c>
      <c r="F866" s="2">
        <f t="shared" si="377"/>
        <v>0</v>
      </c>
      <c r="G866" s="3">
        <f t="shared" ref="G866:G929" si="381">G865+Y865*dt</f>
        <v>0</v>
      </c>
      <c r="H866" s="3">
        <f t="shared" ref="H866:H929" si="382">H865+Z865*dt</f>
        <v>55.339168075418627</v>
      </c>
      <c r="I866" s="3">
        <f t="shared" ref="I866:I929" si="383">I865+AA865*dt</f>
        <v>-89.848001210162849</v>
      </c>
      <c r="J866" s="2">
        <f t="shared" si="370"/>
        <v>105.52292094488693</v>
      </c>
      <c r="K866" s="2">
        <f t="shared" ref="K866:K929" si="384">IF(D866&gt;=hwind,SQRT((G866-vxw)^2+(H866-vyw)^2+I866^2),J866)</f>
        <v>105.52292094488693</v>
      </c>
      <c r="L866" s="2">
        <f t="shared" si="371"/>
        <v>71.93109812194065</v>
      </c>
      <c r="M866" s="5">
        <f t="shared" si="372"/>
        <v>0.36056923049807504</v>
      </c>
      <c r="N866" s="4">
        <f t="shared" si="373"/>
        <v>0.2458376441845857</v>
      </c>
      <c r="O866" s="4">
        <f t="shared" si="374"/>
        <v>0.2380707509101104</v>
      </c>
      <c r="P866" s="4">
        <f t="shared" ref="P866:P929" si="385">IF(D866&gt;=hwind,vxw,0)</f>
        <v>0</v>
      </c>
      <c r="Q866" s="4">
        <f t="shared" ref="Q866:Q929" si="386">IF(D866&gt;=hwind,vyw,0)</f>
        <v>0</v>
      </c>
      <c r="R866" s="5">
        <f t="shared" ref="R866:R929" si="387">-const*$M866*$K866*(G866-P866)</f>
        <v>0</v>
      </c>
      <c r="S866" s="5">
        <f t="shared" ref="S866:S929" si="388">-const*$M866*$K866*(H866-Q866)</f>
        <v>-11.302560716167703</v>
      </c>
      <c r="T866" s="5">
        <f t="shared" ref="T866:T929" si="389">-const*$M866*$K866*I866</f>
        <v>18.350700312664443</v>
      </c>
      <c r="U866" s="6">
        <f t="shared" ref="U866:U929" si="390">omega*EXP(-A866/tau)*30/PI()</f>
        <v>1893.2420537858475</v>
      </c>
      <c r="V866" s="5">
        <f t="shared" ref="V866:V929" si="391">const*($O866/omega)*K866*(wy*I866-wz*(H866-Q866))</f>
        <v>0</v>
      </c>
      <c r="W866" s="5">
        <f t="shared" ref="W866:W929" si="392">const*($O866/omega)*K866*(wz*(G866-P866)-wx*I866)</f>
        <v>12.116300098950747</v>
      </c>
      <c r="X866" s="5">
        <f t="shared" ref="X866:X929" si="393">const*($O866/omega)*K866*(wx*(H866-Q866)-wy*(G866-P866))</f>
        <v>7.4626698267852483</v>
      </c>
      <c r="Y866" s="5">
        <f t="shared" si="368"/>
        <v>0</v>
      </c>
      <c r="Z866" s="5">
        <f t="shared" si="368"/>
        <v>0.81373938278304436</v>
      </c>
      <c r="AA866" s="5">
        <f t="shared" si="375"/>
        <v>-6.3606298605503078</v>
      </c>
      <c r="AB866">
        <f t="shared" si="369"/>
        <v>0</v>
      </c>
    </row>
    <row r="867" spans="1:28" x14ac:dyDescent="0.2">
      <c r="A867">
        <f t="shared" si="367"/>
        <v>8.3499999999998664</v>
      </c>
      <c r="B867" s="5">
        <f t="shared" si="378"/>
        <v>0</v>
      </c>
      <c r="C867" s="5">
        <f t="shared" si="379"/>
        <v>576.86306557576017</v>
      </c>
      <c r="D867" s="5">
        <f t="shared" si="380"/>
        <v>-218.07220002290259</v>
      </c>
      <c r="E867" s="2">
        <f t="shared" si="376"/>
        <v>576.86306557576017</v>
      </c>
      <c r="F867" s="2">
        <f t="shared" si="377"/>
        <v>0</v>
      </c>
      <c r="G867" s="3">
        <f t="shared" si="381"/>
        <v>0</v>
      </c>
      <c r="H867" s="3">
        <f t="shared" si="382"/>
        <v>55.347305469246457</v>
      </c>
      <c r="I867" s="3">
        <f t="shared" si="383"/>
        <v>-89.911607508768356</v>
      </c>
      <c r="J867" s="2">
        <f t="shared" si="370"/>
        <v>105.58134961969793</v>
      </c>
      <c r="K867" s="2">
        <f t="shared" si="384"/>
        <v>105.58134961969793</v>
      </c>
      <c r="L867" s="2">
        <f t="shared" si="371"/>
        <v>71.9709268027934</v>
      </c>
      <c r="M867" s="5">
        <f t="shared" si="372"/>
        <v>0.36054827747628571</v>
      </c>
      <c r="N867" s="4">
        <f t="shared" si="373"/>
        <v>0.24561546326591205</v>
      </c>
      <c r="O867" s="4">
        <f t="shared" si="374"/>
        <v>0.23796224152751649</v>
      </c>
      <c r="P867" s="4">
        <f t="shared" si="385"/>
        <v>0</v>
      </c>
      <c r="Q867" s="4">
        <f t="shared" si="386"/>
        <v>0</v>
      </c>
      <c r="R867" s="5">
        <f t="shared" si="387"/>
        <v>0</v>
      </c>
      <c r="S867" s="5">
        <f t="shared" si="388"/>
        <v>-11.309824663662269</v>
      </c>
      <c r="T867" s="5">
        <f t="shared" si="389"/>
        <v>18.372791729079175</v>
      </c>
      <c r="U867" s="6">
        <f t="shared" si="390"/>
        <v>1892.6110782696805</v>
      </c>
      <c r="V867" s="5">
        <f t="shared" si="391"/>
        <v>0</v>
      </c>
      <c r="W867" s="5">
        <f t="shared" si="392"/>
        <v>12.126061823322559</v>
      </c>
      <c r="X867" s="5">
        <f t="shared" si="393"/>
        <v>7.4644961476075267</v>
      </c>
      <c r="Y867" s="5">
        <f t="shared" si="368"/>
        <v>0</v>
      </c>
      <c r="Z867" s="5">
        <f t="shared" si="368"/>
        <v>0.81623715966028954</v>
      </c>
      <c r="AA867" s="5">
        <f t="shared" si="375"/>
        <v>-6.3367121233132977</v>
      </c>
      <c r="AB867">
        <f t="shared" si="369"/>
        <v>0</v>
      </c>
    </row>
    <row r="868" spans="1:28" x14ac:dyDescent="0.2">
      <c r="A868">
        <f t="shared" si="367"/>
        <v>8.3599999999998662</v>
      </c>
      <c r="B868" s="5">
        <f t="shared" si="378"/>
        <v>0</v>
      </c>
      <c r="C868" s="5">
        <f t="shared" si="379"/>
        <v>577.41657944231065</v>
      </c>
      <c r="D868" s="5">
        <f t="shared" si="380"/>
        <v>-218.97163293359642</v>
      </c>
      <c r="E868" s="2">
        <f t="shared" si="376"/>
        <v>577.41657944231065</v>
      </c>
      <c r="F868" s="2">
        <f t="shared" si="377"/>
        <v>0</v>
      </c>
      <c r="G868" s="3">
        <f t="shared" si="381"/>
        <v>0</v>
      </c>
      <c r="H868" s="3">
        <f t="shared" si="382"/>
        <v>55.355467840843062</v>
      </c>
      <c r="I868" s="3">
        <f t="shared" si="383"/>
        <v>-89.974974630001483</v>
      </c>
      <c r="J868" s="2">
        <f t="shared" si="370"/>
        <v>105.63959427955041</v>
      </c>
      <c r="K868" s="2">
        <f t="shared" si="384"/>
        <v>105.63959427955041</v>
      </c>
      <c r="L868" s="2">
        <f t="shared" si="371"/>
        <v>72.010630047409947</v>
      </c>
      <c r="M868" s="5">
        <f t="shared" si="372"/>
        <v>0.36052733681845578</v>
      </c>
      <c r="N868" s="4">
        <f t="shared" si="373"/>
        <v>0.24539400637320904</v>
      </c>
      <c r="O868" s="4">
        <f t="shared" si="374"/>
        <v>0.2378539888697136</v>
      </c>
      <c r="P868" s="4">
        <f t="shared" si="385"/>
        <v>0</v>
      </c>
      <c r="Q868" s="4">
        <f t="shared" si="386"/>
        <v>0</v>
      </c>
      <c r="R868" s="5">
        <f t="shared" si="387"/>
        <v>0</v>
      </c>
      <c r="S868" s="5">
        <f t="shared" si="388"/>
        <v>-11.317075312144411</v>
      </c>
      <c r="T868" s="5">
        <f t="shared" si="389"/>
        <v>18.39481452895804</v>
      </c>
      <c r="U868" s="6">
        <f t="shared" si="390"/>
        <v>1891.9803130436355</v>
      </c>
      <c r="V868" s="5">
        <f t="shared" si="391"/>
        <v>0</v>
      </c>
      <c r="W868" s="5">
        <f t="shared" si="392"/>
        <v>12.135778797917929</v>
      </c>
      <c r="X868" s="5">
        <f t="shared" si="393"/>
        <v>7.4663173369512732</v>
      </c>
      <c r="Y868" s="5">
        <f t="shared" si="368"/>
        <v>0</v>
      </c>
      <c r="Z868" s="5">
        <f t="shared" si="368"/>
        <v>0.81870348577351848</v>
      </c>
      <c r="AA868" s="5">
        <f t="shared" si="375"/>
        <v>-6.3128681340906851</v>
      </c>
      <c r="AB868">
        <f t="shared" si="369"/>
        <v>0</v>
      </c>
    </row>
    <row r="869" spans="1:28" x14ac:dyDescent="0.2">
      <c r="A869">
        <f t="shared" si="367"/>
        <v>8.369999999999866</v>
      </c>
      <c r="B869" s="5">
        <f t="shared" si="378"/>
        <v>0</v>
      </c>
      <c r="C869" s="5">
        <f t="shared" si="379"/>
        <v>577.97017505589338</v>
      </c>
      <c r="D869" s="5">
        <f t="shared" si="380"/>
        <v>-219.87169832330315</v>
      </c>
      <c r="E869" s="2">
        <f t="shared" si="376"/>
        <v>577.97017505589338</v>
      </c>
      <c r="F869" s="2">
        <f t="shared" si="377"/>
        <v>0</v>
      </c>
      <c r="G869" s="3">
        <f t="shared" si="381"/>
        <v>0</v>
      </c>
      <c r="H869" s="3">
        <f t="shared" si="382"/>
        <v>55.363654875700796</v>
      </c>
      <c r="I869" s="3">
        <f t="shared" si="383"/>
        <v>-90.038103311342397</v>
      </c>
      <c r="J869" s="2">
        <f t="shared" si="370"/>
        <v>105.69765526774789</v>
      </c>
      <c r="K869" s="2">
        <f t="shared" si="384"/>
        <v>105.69765526774789</v>
      </c>
      <c r="L869" s="2">
        <f t="shared" si="371"/>
        <v>72.050208089807697</v>
      </c>
      <c r="M869" s="5">
        <f t="shared" si="372"/>
        <v>0.36050640855264415</v>
      </c>
      <c r="N869" s="4">
        <f t="shared" si="373"/>
        <v>0.24517327047181517</v>
      </c>
      <c r="O869" s="4">
        <f t="shared" si="374"/>
        <v>0.23774599227078386</v>
      </c>
      <c r="P869" s="4">
        <f t="shared" si="385"/>
        <v>0</v>
      </c>
      <c r="Q869" s="4">
        <f t="shared" si="386"/>
        <v>0</v>
      </c>
      <c r="R869" s="5">
        <f t="shared" si="387"/>
        <v>0</v>
      </c>
      <c r="S869" s="5">
        <f t="shared" si="388"/>
        <v>-11.324312637710147</v>
      </c>
      <c r="T869" s="5">
        <f t="shared" si="389"/>
        <v>18.41676878980039</v>
      </c>
      <c r="U869" s="6">
        <f t="shared" si="390"/>
        <v>1891.349758037627</v>
      </c>
      <c r="V869" s="5">
        <f t="shared" si="391"/>
        <v>0</v>
      </c>
      <c r="W869" s="5">
        <f t="shared" si="392"/>
        <v>12.145451138945035</v>
      </c>
      <c r="X869" s="5">
        <f t="shared" si="393"/>
        <v>7.4681333839418347</v>
      </c>
      <c r="Y869" s="5">
        <f t="shared" si="368"/>
        <v>0</v>
      </c>
      <c r="Z869" s="5">
        <f t="shared" si="368"/>
        <v>0.82113850123488774</v>
      </c>
      <c r="AA869" s="5">
        <f t="shared" si="375"/>
        <v>-6.2890978262577732</v>
      </c>
      <c r="AB869">
        <f t="shared" si="369"/>
        <v>0</v>
      </c>
    </row>
    <row r="870" spans="1:28" x14ac:dyDescent="0.2">
      <c r="A870">
        <f t="shared" si="367"/>
        <v>8.3799999999998658</v>
      </c>
      <c r="B870" s="5">
        <f t="shared" si="378"/>
        <v>0</v>
      </c>
      <c r="C870" s="5">
        <f t="shared" si="379"/>
        <v>578.52385266157546</v>
      </c>
      <c r="D870" s="5">
        <f t="shared" si="380"/>
        <v>-220.77239381130789</v>
      </c>
      <c r="E870" s="2">
        <f t="shared" si="376"/>
        <v>578.52385266157546</v>
      </c>
      <c r="F870" s="2">
        <f t="shared" si="377"/>
        <v>0</v>
      </c>
      <c r="G870" s="3">
        <f t="shared" si="381"/>
        <v>0</v>
      </c>
      <c r="H870" s="3">
        <f t="shared" si="382"/>
        <v>55.371866260713148</v>
      </c>
      <c r="I870" s="3">
        <f t="shared" si="383"/>
        <v>-90.100994289604969</v>
      </c>
      <c r="J870" s="2">
        <f t="shared" si="370"/>
        <v>105.7555329293448</v>
      </c>
      <c r="K870" s="2">
        <f t="shared" si="384"/>
        <v>105.7555329293448</v>
      </c>
      <c r="L870" s="2">
        <f t="shared" si="371"/>
        <v>72.089661165197541</v>
      </c>
      <c r="M870" s="5">
        <f t="shared" si="372"/>
        <v>0.36048549270647995</v>
      </c>
      <c r="N870" s="4">
        <f t="shared" si="373"/>
        <v>0.24495325253830899</v>
      </c>
      <c r="O870" s="4">
        <f t="shared" si="374"/>
        <v>0.23763825106423483</v>
      </c>
      <c r="P870" s="4">
        <f t="shared" si="385"/>
        <v>0</v>
      </c>
      <c r="Q870" s="4">
        <f t="shared" si="386"/>
        <v>0</v>
      </c>
      <c r="R870" s="5">
        <f t="shared" si="387"/>
        <v>0</v>
      </c>
      <c r="S870" s="5">
        <f t="shared" si="388"/>
        <v>-11.331536616750167</v>
      </c>
      <c r="T870" s="5">
        <f t="shared" si="389"/>
        <v>18.438654590240045</v>
      </c>
      <c r="U870" s="6">
        <f t="shared" si="390"/>
        <v>1890.7194131815936</v>
      </c>
      <c r="V870" s="5">
        <f t="shared" si="391"/>
        <v>0</v>
      </c>
      <c r="W870" s="5">
        <f t="shared" si="392"/>
        <v>12.155078962830631</v>
      </c>
      <c r="X870" s="5">
        <f t="shared" si="393"/>
        <v>7.4699442778059986</v>
      </c>
      <c r="Y870" s="5">
        <f t="shared" si="368"/>
        <v>0</v>
      </c>
      <c r="Z870" s="5">
        <f t="shared" si="368"/>
        <v>0.82354234608046362</v>
      </c>
      <c r="AA870" s="5">
        <f t="shared" si="375"/>
        <v>-6.2654011319539578</v>
      </c>
      <c r="AB870">
        <f t="shared" si="369"/>
        <v>0</v>
      </c>
    </row>
    <row r="871" spans="1:28" x14ac:dyDescent="0.2">
      <c r="A871">
        <f t="shared" si="367"/>
        <v>8.3899999999998656</v>
      </c>
      <c r="B871" s="5">
        <f t="shared" si="378"/>
        <v>0</v>
      </c>
      <c r="C871" s="5">
        <f t="shared" si="379"/>
        <v>579.07761250129988</v>
      </c>
      <c r="D871" s="5">
        <f t="shared" si="380"/>
        <v>-221.67371702426055</v>
      </c>
      <c r="E871" s="2">
        <f t="shared" si="376"/>
        <v>579.07761250129988</v>
      </c>
      <c r="F871" s="2">
        <f t="shared" si="377"/>
        <v>0</v>
      </c>
      <c r="G871" s="3">
        <f t="shared" si="381"/>
        <v>0</v>
      </c>
      <c r="H871" s="3">
        <f t="shared" si="382"/>
        <v>55.380101684173951</v>
      </c>
      <c r="I871" s="3">
        <f t="shared" si="383"/>
        <v>-90.163648300924507</v>
      </c>
      <c r="J871" s="2">
        <f t="shared" si="370"/>
        <v>105.81322761111795</v>
      </c>
      <c r="K871" s="2">
        <f t="shared" si="384"/>
        <v>105.81322761111795</v>
      </c>
      <c r="L871" s="2">
        <f t="shared" si="371"/>
        <v>72.128989509964512</v>
      </c>
      <c r="M871" s="5">
        <f t="shared" si="372"/>
        <v>0.36046458930716552</v>
      </c>
      <c r="N871" s="4">
        <f t="shared" si="373"/>
        <v>0.24473394956049779</v>
      </c>
      <c r="O871" s="4">
        <f t="shared" si="374"/>
        <v>0.23753076458303102</v>
      </c>
      <c r="P871" s="4">
        <f t="shared" si="385"/>
        <v>0</v>
      </c>
      <c r="Q871" s="4">
        <f t="shared" si="386"/>
        <v>0</v>
      </c>
      <c r="R871" s="5">
        <f t="shared" si="387"/>
        <v>0</v>
      </c>
      <c r="S871" s="5">
        <f t="shared" si="388"/>
        <v>-11.338747225948765</v>
      </c>
      <c r="T871" s="5">
        <f t="shared" si="389"/>
        <v>18.460472010033961</v>
      </c>
      <c r="U871" s="6">
        <f t="shared" si="390"/>
        <v>1890.0892784054972</v>
      </c>
      <c r="V871" s="5">
        <f t="shared" si="391"/>
        <v>0</v>
      </c>
      <c r="W871" s="5">
        <f t="shared" si="392"/>
        <v>12.164662386214157</v>
      </c>
      <c r="X871" s="5">
        <f t="shared" si="393"/>
        <v>7.4717500078718357</v>
      </c>
      <c r="Y871" s="5">
        <f t="shared" si="368"/>
        <v>0</v>
      </c>
      <c r="Z871" s="5">
        <f t="shared" si="368"/>
        <v>0.82591516026539225</v>
      </c>
      <c r="AA871" s="5">
        <f t="shared" si="375"/>
        <v>-6.2417779820942023</v>
      </c>
      <c r="AB871">
        <f t="shared" si="369"/>
        <v>0</v>
      </c>
    </row>
    <row r="872" spans="1:28" x14ac:dyDescent="0.2">
      <c r="A872">
        <f t="shared" si="367"/>
        <v>8.3999999999998654</v>
      </c>
      <c r="B872" s="5">
        <f t="shared" si="378"/>
        <v>0</v>
      </c>
      <c r="C872" s="5">
        <f t="shared" si="379"/>
        <v>579.63145481389961</v>
      </c>
      <c r="D872" s="5">
        <f t="shared" si="380"/>
        <v>-222.5756655961689</v>
      </c>
      <c r="E872" s="2">
        <f t="shared" si="376"/>
        <v>579.63145481389961</v>
      </c>
      <c r="F872" s="2">
        <f t="shared" si="377"/>
        <v>0</v>
      </c>
      <c r="G872" s="3">
        <f t="shared" si="381"/>
        <v>0</v>
      </c>
      <c r="H872" s="3">
        <f t="shared" si="382"/>
        <v>55.388360835776602</v>
      </c>
      <c r="I872" s="3">
        <f t="shared" si="383"/>
        <v>-90.226066080745454</v>
      </c>
      <c r="J872" s="2">
        <f t="shared" si="370"/>
        <v>105.87073966153838</v>
      </c>
      <c r="K872" s="2">
        <f t="shared" si="384"/>
        <v>105.87073966153838</v>
      </c>
      <c r="L872" s="2">
        <f t="shared" si="371"/>
        <v>72.16819336164852</v>
      </c>
      <c r="M872" s="5">
        <f t="shared" si="372"/>
        <v>0.36044369838147916</v>
      </c>
      <c r="N872" s="4">
        <f t="shared" si="373"/>
        <v>0.24451535853740611</v>
      </c>
      <c r="O872" s="4">
        <f t="shared" si="374"/>
        <v>0.23742353215962361</v>
      </c>
      <c r="P872" s="4">
        <f t="shared" si="385"/>
        <v>0</v>
      </c>
      <c r="Q872" s="4">
        <f t="shared" si="386"/>
        <v>0</v>
      </c>
      <c r="R872" s="5">
        <f t="shared" si="387"/>
        <v>0</v>
      </c>
      <c r="S872" s="5">
        <f t="shared" si="388"/>
        <v>-11.345944442282777</v>
      </c>
      <c r="T872" s="5">
        <f t="shared" si="389"/>
        <v>18.482221130050871</v>
      </c>
      <c r="U872" s="6">
        <f t="shared" si="390"/>
        <v>1889.4593536393218</v>
      </c>
      <c r="V872" s="5">
        <f t="shared" si="391"/>
        <v>0</v>
      </c>
      <c r="W872" s="5">
        <f t="shared" si="392"/>
        <v>12.174201525941795</v>
      </c>
      <c r="X872" s="5">
        <f t="shared" si="393"/>
        <v>7.4735505635685273</v>
      </c>
      <c r="Y872" s="5">
        <f t="shared" si="368"/>
        <v>0</v>
      </c>
      <c r="Z872" s="5">
        <f t="shared" si="368"/>
        <v>0.82825708365901818</v>
      </c>
      <c r="AA872" s="5">
        <f t="shared" si="375"/>
        <v>-6.2182283063806025</v>
      </c>
      <c r="AB872">
        <f t="shared" si="369"/>
        <v>0</v>
      </c>
    </row>
    <row r="873" spans="1:28" x14ac:dyDescent="0.2">
      <c r="A873">
        <f t="shared" si="367"/>
        <v>8.4099999999998651</v>
      </c>
      <c r="B873" s="5">
        <f t="shared" si="378"/>
        <v>0</v>
      </c>
      <c r="C873" s="5">
        <f t="shared" si="379"/>
        <v>580.18537983511158</v>
      </c>
      <c r="D873" s="5">
        <f t="shared" si="380"/>
        <v>-223.47823716839167</v>
      </c>
      <c r="E873" s="2">
        <f t="shared" si="376"/>
        <v>580.18537983511158</v>
      </c>
      <c r="F873" s="2">
        <f t="shared" si="377"/>
        <v>0</v>
      </c>
      <c r="G873" s="3">
        <f t="shared" si="381"/>
        <v>0</v>
      </c>
      <c r="H873" s="3">
        <f t="shared" si="382"/>
        <v>55.396643406613194</v>
      </c>
      <c r="I873" s="3">
        <f t="shared" si="383"/>
        <v>-90.288248363809259</v>
      </c>
      <c r="J873" s="2">
        <f t="shared" si="370"/>
        <v>105.92806943074328</v>
      </c>
      <c r="K873" s="2">
        <f t="shared" si="384"/>
        <v>105.92806943074328</v>
      </c>
      <c r="L873" s="2">
        <f t="shared" si="371"/>
        <v>72.207272958925202</v>
      </c>
      <c r="M873" s="5">
        <f t="shared" si="372"/>
        <v>0.36042281995577774</v>
      </c>
      <c r="N873" s="4">
        <f t="shared" si="373"/>
        <v>0.24429747647926306</v>
      </c>
      <c r="O873" s="4">
        <f t="shared" si="374"/>
        <v>0.23731655312598096</v>
      </c>
      <c r="P873" s="4">
        <f t="shared" si="385"/>
        <v>0</v>
      </c>
      <c r="Q873" s="4">
        <f t="shared" si="386"/>
        <v>0</v>
      </c>
      <c r="R873" s="5">
        <f t="shared" si="387"/>
        <v>0</v>
      </c>
      <c r="S873" s="5">
        <f t="shared" si="388"/>
        <v>-11.353128243020498</v>
      </c>
      <c r="T873" s="5">
        <f t="shared" si="389"/>
        <v>18.503902032259997</v>
      </c>
      <c r="U873" s="6">
        <f t="shared" si="390"/>
        <v>1888.8296388130773</v>
      </c>
      <c r="V873" s="5">
        <f t="shared" si="391"/>
        <v>0</v>
      </c>
      <c r="W873" s="5">
        <f t="shared" si="392"/>
        <v>12.183696499060652</v>
      </c>
      <c r="X873" s="5">
        <f t="shared" si="393"/>
        <v>7.4753459344261985</v>
      </c>
      <c r="Y873" s="5">
        <f t="shared" si="368"/>
        <v>0</v>
      </c>
      <c r="Z873" s="5">
        <f t="shared" si="368"/>
        <v>0.83056825604015394</v>
      </c>
      <c r="AA873" s="5">
        <f t="shared" si="375"/>
        <v>-6.1947520333138044</v>
      </c>
      <c r="AB873">
        <f t="shared" si="369"/>
        <v>0</v>
      </c>
    </row>
    <row r="874" spans="1:28" x14ac:dyDescent="0.2">
      <c r="A874">
        <f t="shared" ref="A874:A937" si="394">A873+dt</f>
        <v>8.4199999999998649</v>
      </c>
      <c r="B874" s="5">
        <f t="shared" si="378"/>
        <v>0</v>
      </c>
      <c r="C874" s="5">
        <f t="shared" si="379"/>
        <v>580.73938779759055</v>
      </c>
      <c r="D874" s="5">
        <f t="shared" si="380"/>
        <v>-224.38142938963142</v>
      </c>
      <c r="E874" s="2">
        <f t="shared" si="376"/>
        <v>580.73938779759055</v>
      </c>
      <c r="F874" s="2">
        <f t="shared" si="377"/>
        <v>0</v>
      </c>
      <c r="G874" s="3">
        <f t="shared" si="381"/>
        <v>0</v>
      </c>
      <c r="H874" s="3">
        <f t="shared" si="382"/>
        <v>55.404949089173599</v>
      </c>
      <c r="I874" s="3">
        <f t="shared" si="383"/>
        <v>-90.350195884142394</v>
      </c>
      <c r="J874" s="2">
        <f t="shared" si="370"/>
        <v>105.98521727050816</v>
      </c>
      <c r="K874" s="2">
        <f t="shared" si="384"/>
        <v>105.98521727050816</v>
      </c>
      <c r="L874" s="2">
        <f t="shared" si="371"/>
        <v>72.246228541587016</v>
      </c>
      <c r="M874" s="5">
        <f t="shared" si="372"/>
        <v>0.36040195405599967</v>
      </c>
      <c r="N874" s="4">
        <f t="shared" si="373"/>
        <v>0.2440803004074901</v>
      </c>
      <c r="O874" s="4">
        <f t="shared" si="374"/>
        <v>0.23720982681361832</v>
      </c>
      <c r="P874" s="4">
        <f t="shared" si="385"/>
        <v>0</v>
      </c>
      <c r="Q874" s="4">
        <f t="shared" si="386"/>
        <v>0</v>
      </c>
      <c r="R874" s="5">
        <f t="shared" si="387"/>
        <v>0</v>
      </c>
      <c r="S874" s="5">
        <f t="shared" si="388"/>
        <v>-11.360298605720622</v>
      </c>
      <c r="T874" s="5">
        <f t="shared" si="389"/>
        <v>18.525514799719808</v>
      </c>
      <c r="U874" s="6">
        <f t="shared" si="390"/>
        <v>1888.2001338567945</v>
      </c>
      <c r="V874" s="5">
        <f t="shared" si="391"/>
        <v>0</v>
      </c>
      <c r="W874" s="5">
        <f t="shared" si="392"/>
        <v>12.193147422812938</v>
      </c>
      <c r="X874" s="5">
        <f t="shared" si="393"/>
        <v>7.4771361100757563</v>
      </c>
      <c r="Y874" s="5">
        <f t="shared" si="368"/>
        <v>0</v>
      </c>
      <c r="Z874" s="5">
        <f t="shared" si="368"/>
        <v>0.83284881709231584</v>
      </c>
      <c r="AA874" s="5">
        <f t="shared" si="375"/>
        <v>-6.171349090204437</v>
      </c>
      <c r="AB874">
        <f t="shared" si="369"/>
        <v>0</v>
      </c>
    </row>
    <row r="875" spans="1:28" x14ac:dyDescent="0.2">
      <c r="A875">
        <f t="shared" si="394"/>
        <v>8.4299999999998647</v>
      </c>
      <c r="B875" s="5">
        <f t="shared" si="378"/>
        <v>0</v>
      </c>
      <c r="C875" s="5">
        <f t="shared" si="379"/>
        <v>581.29347893092313</v>
      </c>
      <c r="D875" s="5">
        <f t="shared" si="380"/>
        <v>-225.28523991592735</v>
      </c>
      <c r="E875" s="2">
        <f t="shared" si="376"/>
        <v>581.29347893092313</v>
      </c>
      <c r="F875" s="2">
        <f t="shared" si="377"/>
        <v>0</v>
      </c>
      <c r="G875" s="3">
        <f t="shared" si="381"/>
        <v>0</v>
      </c>
      <c r="H875" s="3">
        <f t="shared" si="382"/>
        <v>55.413277577344523</v>
      </c>
      <c r="I875" s="3">
        <f t="shared" si="383"/>
        <v>-90.411909375044445</v>
      </c>
      <c r="J875" s="2">
        <f t="shared" si="370"/>
        <v>106.04218353421946</v>
      </c>
      <c r="K875" s="2">
        <f t="shared" si="384"/>
        <v>106.04218353421946</v>
      </c>
      <c r="L875" s="2">
        <f t="shared" si="371"/>
        <v>72.285060350524503</v>
      </c>
      <c r="M875" s="5">
        <f t="shared" si="372"/>
        <v>0.36038110070766755</v>
      </c>
      <c r="N875" s="4">
        <f t="shared" si="373"/>
        <v>0.24386382735468692</v>
      </c>
      <c r="O875" s="4">
        <f t="shared" si="374"/>
        <v>0.23710335255362722</v>
      </c>
      <c r="P875" s="4">
        <f t="shared" si="385"/>
        <v>0</v>
      </c>
      <c r="Q875" s="4">
        <f t="shared" si="386"/>
        <v>0</v>
      </c>
      <c r="R875" s="5">
        <f t="shared" si="387"/>
        <v>0</v>
      </c>
      <c r="S875" s="5">
        <f t="shared" si="388"/>
        <v>-11.367455508231185</v>
      </c>
      <c r="T875" s="5">
        <f t="shared" si="389"/>
        <v>18.54705951656684</v>
      </c>
      <c r="U875" s="6">
        <f t="shared" si="390"/>
        <v>1887.5708387005286</v>
      </c>
      <c r="V875" s="5">
        <f t="shared" si="391"/>
        <v>0</v>
      </c>
      <c r="W875" s="5">
        <f t="shared" si="392"/>
        <v>12.202554414630242</v>
      </c>
      <c r="X875" s="5">
        <f t="shared" si="393"/>
        <v>7.4789210802487158</v>
      </c>
      <c r="Y875" s="5">
        <f t="shared" si="368"/>
        <v>0</v>
      </c>
      <c r="Z875" s="5">
        <f t="shared" si="368"/>
        <v>0.83509890639905748</v>
      </c>
      <c r="AA875" s="5">
        <f t="shared" si="375"/>
        <v>-6.148019403184442</v>
      </c>
      <c r="AB875">
        <f t="shared" si="369"/>
        <v>0</v>
      </c>
    </row>
    <row r="876" spans="1:28" x14ac:dyDescent="0.2">
      <c r="A876">
        <f t="shared" si="394"/>
        <v>8.4399999999998645</v>
      </c>
      <c r="B876" s="5">
        <f t="shared" si="378"/>
        <v>0</v>
      </c>
      <c r="C876" s="5">
        <f t="shared" si="379"/>
        <v>581.84765346164193</v>
      </c>
      <c r="D876" s="5">
        <f t="shared" si="380"/>
        <v>-226.18966641064796</v>
      </c>
      <c r="E876" s="2">
        <f t="shared" si="376"/>
        <v>581.84765346164193</v>
      </c>
      <c r="F876" s="2">
        <f t="shared" si="377"/>
        <v>0</v>
      </c>
      <c r="G876" s="3">
        <f t="shared" si="381"/>
        <v>0</v>
      </c>
      <c r="H876" s="3">
        <f t="shared" si="382"/>
        <v>55.421628566408515</v>
      </c>
      <c r="I876" s="3">
        <f t="shared" si="383"/>
        <v>-90.473389569076289</v>
      </c>
      <c r="J876" s="2">
        <f t="shared" si="370"/>
        <v>106.09896857684711</v>
      </c>
      <c r="K876" s="2">
        <f t="shared" si="384"/>
        <v>106.09896857684711</v>
      </c>
      <c r="L876" s="2">
        <f t="shared" si="371"/>
        <v>72.323768627707636</v>
      </c>
      <c r="M876" s="5">
        <f t="shared" si="372"/>
        <v>0.36036025993589094</v>
      </c>
      <c r="N876" s="4">
        <f t="shared" si="373"/>
        <v>0.24364805436461809</v>
      </c>
      <c r="O876" s="4">
        <f t="shared" si="374"/>
        <v>0.23699712967670428</v>
      </c>
      <c r="P876" s="4">
        <f t="shared" si="385"/>
        <v>0</v>
      </c>
      <c r="Q876" s="4">
        <f t="shared" si="386"/>
        <v>0</v>
      </c>
      <c r="R876" s="5">
        <f t="shared" si="387"/>
        <v>0</v>
      </c>
      <c r="S876" s="5">
        <f t="shared" si="388"/>
        <v>-11.374598928688497</v>
      </c>
      <c r="T876" s="5">
        <f t="shared" si="389"/>
        <v>18.568536268004529</v>
      </c>
      <c r="U876" s="6">
        <f t="shared" si="390"/>
        <v>1886.9417532743576</v>
      </c>
      <c r="V876" s="5">
        <f t="shared" si="391"/>
        <v>0</v>
      </c>
      <c r="W876" s="5">
        <f t="shared" si="392"/>
        <v>12.211917592127808</v>
      </c>
      <c r="X876" s="5">
        <f t="shared" si="393"/>
        <v>7.4807008347770374</v>
      </c>
      <c r="Y876" s="5">
        <f t="shared" si="368"/>
        <v>0</v>
      </c>
      <c r="Z876" s="5">
        <f t="shared" si="368"/>
        <v>0.83731866343931038</v>
      </c>
      <c r="AA876" s="5">
        <f t="shared" si="375"/>
        <v>-6.1247628972184316</v>
      </c>
      <c r="AB876">
        <f t="shared" si="369"/>
        <v>0</v>
      </c>
    </row>
    <row r="877" spans="1:28" x14ac:dyDescent="0.2">
      <c r="A877">
        <f t="shared" si="394"/>
        <v>8.4499999999998643</v>
      </c>
      <c r="B877" s="5">
        <f t="shared" si="378"/>
        <v>0</v>
      </c>
      <c r="C877" s="5">
        <f t="shared" si="379"/>
        <v>582.40191161323924</v>
      </c>
      <c r="D877" s="5">
        <f t="shared" si="380"/>
        <v>-227.09470654448359</v>
      </c>
      <c r="E877" s="2">
        <f t="shared" si="376"/>
        <v>582.40191161323924</v>
      </c>
      <c r="F877" s="2">
        <f t="shared" si="377"/>
        <v>0</v>
      </c>
      <c r="G877" s="3">
        <f t="shared" si="381"/>
        <v>0</v>
      </c>
      <c r="H877" s="3">
        <f t="shared" si="382"/>
        <v>55.430001753042909</v>
      </c>
      <c r="I877" s="3">
        <f t="shared" si="383"/>
        <v>-90.534637198048472</v>
      </c>
      <c r="J877" s="2">
        <f t="shared" si="370"/>
        <v>106.15557275491759</v>
      </c>
      <c r="K877" s="2">
        <f t="shared" si="384"/>
        <v>106.15557275491759</v>
      </c>
      <c r="L877" s="2">
        <f t="shared" si="371"/>
        <v>72.362353616167397</v>
      </c>
      <c r="M877" s="5">
        <f t="shared" si="372"/>
        <v>0.3603394317653692</v>
      </c>
      <c r="N877" s="4">
        <f t="shared" si="373"/>
        <v>0.24343297849219797</v>
      </c>
      <c r="O877" s="4">
        <f t="shared" si="374"/>
        <v>0.23689115751318018</v>
      </c>
      <c r="P877" s="4">
        <f t="shared" si="385"/>
        <v>0</v>
      </c>
      <c r="Q877" s="4">
        <f t="shared" si="386"/>
        <v>0</v>
      </c>
      <c r="R877" s="5">
        <f t="shared" si="387"/>
        <v>0</v>
      </c>
      <c r="S877" s="5">
        <f t="shared" si="388"/>
        <v>-11.381728845516099</v>
      </c>
      <c r="T877" s="5">
        <f t="shared" si="389"/>
        <v>18.589945140292109</v>
      </c>
      <c r="U877" s="6">
        <f t="shared" si="390"/>
        <v>1886.3128775083835</v>
      </c>
      <c r="V877" s="5">
        <f t="shared" si="391"/>
        <v>0</v>
      </c>
      <c r="W877" s="5">
        <f t="shared" si="392"/>
        <v>12.221237073098886</v>
      </c>
      <c r="X877" s="5">
        <f t="shared" si="393"/>
        <v>7.4824753635929575</v>
      </c>
      <c r="Y877" s="5">
        <f t="shared" si="368"/>
        <v>0</v>
      </c>
      <c r="Z877" s="5">
        <f t="shared" si="368"/>
        <v>0.83950822758278676</v>
      </c>
      <c r="AA877" s="5">
        <f t="shared" si="375"/>
        <v>-6.1015794961149332</v>
      </c>
      <c r="AB877">
        <f t="shared" si="369"/>
        <v>0</v>
      </c>
    </row>
    <row r="878" spans="1:28" x14ac:dyDescent="0.2">
      <c r="A878">
        <f t="shared" si="394"/>
        <v>8.4599999999998641</v>
      </c>
      <c r="B878" s="5">
        <f t="shared" si="378"/>
        <v>0</v>
      </c>
      <c r="C878" s="5">
        <f t="shared" si="379"/>
        <v>582.95625360618101</v>
      </c>
      <c r="D878" s="5">
        <f t="shared" si="380"/>
        <v>-228.00035799543886</v>
      </c>
      <c r="E878" s="2">
        <f t="shared" si="376"/>
        <v>582.95625360618101</v>
      </c>
      <c r="F878" s="2">
        <f t="shared" si="377"/>
        <v>0</v>
      </c>
      <c r="G878" s="3">
        <f t="shared" si="381"/>
        <v>0</v>
      </c>
      <c r="H878" s="3">
        <f t="shared" si="382"/>
        <v>55.438396835318734</v>
      </c>
      <c r="I878" s="3">
        <f t="shared" si="383"/>
        <v>-90.595652993009622</v>
      </c>
      <c r="J878" s="2">
        <f t="shared" si="370"/>
        <v>106.21199642648702</v>
      </c>
      <c r="K878" s="2">
        <f t="shared" si="384"/>
        <v>106.21199642648702</v>
      </c>
      <c r="L878" s="2">
        <f t="shared" si="371"/>
        <v>72.400815559977517</v>
      </c>
      <c r="M878" s="5">
        <f t="shared" si="372"/>
        <v>0.36031861622039396</v>
      </c>
      <c r="N878" s="4">
        <f t="shared" si="373"/>
        <v>0.24321859680347602</v>
      </c>
      <c r="O878" s="4">
        <f t="shared" si="374"/>
        <v>0.23678543539304725</v>
      </c>
      <c r="P878" s="4">
        <f t="shared" si="385"/>
        <v>0</v>
      </c>
      <c r="Q878" s="4">
        <f t="shared" si="386"/>
        <v>0</v>
      </c>
      <c r="R878" s="5">
        <f t="shared" si="387"/>
        <v>0</v>
      </c>
      <c r="S878" s="5">
        <f t="shared" si="388"/>
        <v>-11.388845237423688</v>
      </c>
      <c r="T878" s="5">
        <f t="shared" si="389"/>
        <v>18.611286220733565</v>
      </c>
      <c r="U878" s="6">
        <f t="shared" si="390"/>
        <v>1885.6842113327307</v>
      </c>
      <c r="V878" s="5">
        <f t="shared" si="391"/>
        <v>0</v>
      </c>
      <c r="W878" s="5">
        <f t="shared" si="392"/>
        <v>12.230512975509118</v>
      </c>
      <c r="X878" s="5">
        <f t="shared" si="393"/>
        <v>7.4842446567288059</v>
      </c>
      <c r="Y878" s="5">
        <f t="shared" si="368"/>
        <v>0</v>
      </c>
      <c r="Z878" s="5">
        <f t="shared" si="368"/>
        <v>0.84166773808543027</v>
      </c>
      <c r="AA878" s="5">
        <f t="shared" si="375"/>
        <v>-6.0784691225376299</v>
      </c>
      <c r="AB878">
        <f t="shared" si="369"/>
        <v>0</v>
      </c>
    </row>
    <row r="879" spans="1:28" x14ac:dyDescent="0.2">
      <c r="A879">
        <f t="shared" si="394"/>
        <v>8.4699999999998639</v>
      </c>
      <c r="B879" s="5">
        <f t="shared" si="378"/>
        <v>0</v>
      </c>
      <c r="C879" s="5">
        <f t="shared" si="379"/>
        <v>583.51067965792106</v>
      </c>
      <c r="D879" s="5">
        <f t="shared" si="380"/>
        <v>-228.9066184488251</v>
      </c>
      <c r="E879" s="2">
        <f t="shared" si="376"/>
        <v>583.51067965792106</v>
      </c>
      <c r="F879" s="2">
        <f t="shared" si="377"/>
        <v>0</v>
      </c>
      <c r="G879" s="3">
        <f t="shared" si="381"/>
        <v>0</v>
      </c>
      <c r="H879" s="3">
        <f t="shared" si="382"/>
        <v>55.446813512699592</v>
      </c>
      <c r="I879" s="3">
        <f t="shared" si="383"/>
        <v>-90.656437684235001</v>
      </c>
      <c r="J879" s="2">
        <f t="shared" si="370"/>
        <v>106.26823995111461</v>
      </c>
      <c r="K879" s="2">
        <f t="shared" si="384"/>
        <v>106.26823995111461</v>
      </c>
      <c r="L879" s="2">
        <f t="shared" si="371"/>
        <v>72.439154704236273</v>
      </c>
      <c r="M879" s="5">
        <f t="shared" si="372"/>
        <v>0.36029781332485211</v>
      </c>
      <c r="N879" s="4">
        <f t="shared" si="373"/>
        <v>0.24300490637562092</v>
      </c>
      <c r="O879" s="4">
        <f t="shared" si="374"/>
        <v>0.2366799626459882</v>
      </c>
      <c r="P879" s="4">
        <f t="shared" si="385"/>
        <v>0</v>
      </c>
      <c r="Q879" s="4">
        <f t="shared" si="386"/>
        <v>0</v>
      </c>
      <c r="R879" s="5">
        <f t="shared" si="387"/>
        <v>0</v>
      </c>
      <c r="S879" s="5">
        <f t="shared" si="388"/>
        <v>-11.395948083406088</v>
      </c>
      <c r="T879" s="5">
        <f t="shared" si="389"/>
        <v>18.632559597666607</v>
      </c>
      <c r="U879" s="6">
        <f t="shared" si="390"/>
        <v>1885.0557546775483</v>
      </c>
      <c r="V879" s="5">
        <f t="shared" si="391"/>
        <v>0</v>
      </c>
      <c r="W879" s="5">
        <f t="shared" si="392"/>
        <v>12.239745417490989</v>
      </c>
      <c r="X879" s="5">
        <f t="shared" si="393"/>
        <v>7.4860087043168591</v>
      </c>
      <c r="Y879" s="5">
        <f t="shared" si="368"/>
        <v>0</v>
      </c>
      <c r="Z879" s="5">
        <f t="shared" si="368"/>
        <v>0.84379733408490054</v>
      </c>
      <c r="AA879" s="5">
        <f t="shared" si="375"/>
        <v>-6.0554316980165339</v>
      </c>
      <c r="AB879">
        <f t="shared" si="369"/>
        <v>0</v>
      </c>
    </row>
    <row r="880" spans="1:28" x14ac:dyDescent="0.2">
      <c r="A880">
        <f t="shared" si="394"/>
        <v>8.4799999999998636</v>
      </c>
      <c r="B880" s="5">
        <f t="shared" si="378"/>
        <v>0</v>
      </c>
      <c r="C880" s="5">
        <f t="shared" si="379"/>
        <v>584.06518998291472</v>
      </c>
      <c r="D880" s="5">
        <f t="shared" si="380"/>
        <v>-229.81348559725234</v>
      </c>
      <c r="E880" s="2">
        <f t="shared" si="376"/>
        <v>584.06518998291472</v>
      </c>
      <c r="F880" s="2">
        <f t="shared" si="377"/>
        <v>0</v>
      </c>
      <c r="G880" s="3">
        <f t="shared" si="381"/>
        <v>0</v>
      </c>
      <c r="H880" s="3">
        <f t="shared" si="382"/>
        <v>55.455251486040439</v>
      </c>
      <c r="I880" s="3">
        <f t="shared" si="383"/>
        <v>-90.716992001215161</v>
      </c>
      <c r="J880" s="2">
        <f t="shared" si="370"/>
        <v>106.32430368983624</v>
      </c>
      <c r="K880" s="2">
        <f t="shared" si="384"/>
        <v>106.32430368983624</v>
      </c>
      <c r="L880" s="2">
        <f t="shared" si="371"/>
        <v>72.477371295048556</v>
      </c>
      <c r="M880" s="5">
        <f t="shared" si="372"/>
        <v>0.36027702310222848</v>
      </c>
      <c r="N880" s="4">
        <f t="shared" si="373"/>
        <v>0.24279190429690492</v>
      </c>
      <c r="O880" s="4">
        <f t="shared" si="374"/>
        <v>0.2365747386014031</v>
      </c>
      <c r="P880" s="4">
        <f t="shared" si="385"/>
        <v>0</v>
      </c>
      <c r="Q880" s="4">
        <f t="shared" si="386"/>
        <v>0</v>
      </c>
      <c r="R880" s="5">
        <f t="shared" si="387"/>
        <v>0</v>
      </c>
      <c r="S880" s="5">
        <f t="shared" si="388"/>
        <v>-11.403037362742182</v>
      </c>
      <c r="T880" s="5">
        <f t="shared" si="389"/>
        <v>18.653765360451725</v>
      </c>
      <c r="U880" s="6">
        <f t="shared" si="390"/>
        <v>1884.4275074730069</v>
      </c>
      <c r="V880" s="5">
        <f t="shared" si="391"/>
        <v>0</v>
      </c>
      <c r="W880" s="5">
        <f t="shared" si="392"/>
        <v>12.2489345173383</v>
      </c>
      <c r="X880" s="5">
        <f t="shared" si="393"/>
        <v>7.4877674965891501</v>
      </c>
      <c r="Y880" s="5">
        <f t="shared" ref="Y880:Z943" si="395">R880+V880</f>
        <v>0</v>
      </c>
      <c r="Z880" s="5">
        <f t="shared" si="395"/>
        <v>0.84589715459611803</v>
      </c>
      <c r="AA880" s="5">
        <f t="shared" si="375"/>
        <v>-6.0324671429591241</v>
      </c>
      <c r="AB880">
        <f t="shared" si="369"/>
        <v>0</v>
      </c>
    </row>
    <row r="881" spans="1:28" x14ac:dyDescent="0.2">
      <c r="A881">
        <f t="shared" si="394"/>
        <v>8.4899999999998634</v>
      </c>
      <c r="B881" s="5">
        <f t="shared" si="378"/>
        <v>0</v>
      </c>
      <c r="C881" s="5">
        <f t="shared" si="379"/>
        <v>584.61978479263291</v>
      </c>
      <c r="D881" s="5">
        <f t="shared" si="380"/>
        <v>-230.72095714062166</v>
      </c>
      <c r="E881" s="2">
        <f t="shared" si="376"/>
        <v>584.61978479263291</v>
      </c>
      <c r="F881" s="2">
        <f t="shared" si="377"/>
        <v>0</v>
      </c>
      <c r="G881" s="3">
        <f t="shared" si="381"/>
        <v>0</v>
      </c>
      <c r="H881" s="3">
        <f t="shared" si="382"/>
        <v>55.463710457586402</v>
      </c>
      <c r="I881" s="3">
        <f t="shared" si="383"/>
        <v>-90.777316672644758</v>
      </c>
      <c r="J881" s="2">
        <f t="shared" si="370"/>
        <v>106.38018800513846</v>
      </c>
      <c r="K881" s="2">
        <f t="shared" si="384"/>
        <v>106.38018800513846</v>
      </c>
      <c r="L881" s="2">
        <f t="shared" si="371"/>
        <v>72.515465579508145</v>
      </c>
      <c r="M881" s="5">
        <f t="shared" si="372"/>
        <v>0.36025624557560831</v>
      </c>
      <c r="N881" s="4">
        <f t="shared" si="373"/>
        <v>0.24257958766668666</v>
      </c>
      <c r="O881" s="4">
        <f t="shared" si="374"/>
        <v>0.23646976258843669</v>
      </c>
      <c r="P881" s="4">
        <f t="shared" si="385"/>
        <v>0</v>
      </c>
      <c r="Q881" s="4">
        <f t="shared" si="386"/>
        <v>0</v>
      </c>
      <c r="R881" s="5">
        <f t="shared" si="387"/>
        <v>0</v>
      </c>
      <c r="S881" s="5">
        <f t="shared" si="388"/>
        <v>-11.410113054993886</v>
      </c>
      <c r="T881" s="5">
        <f t="shared" si="389"/>
        <v>18.67490359946127</v>
      </c>
      <c r="U881" s="6">
        <f t="shared" si="390"/>
        <v>1883.7994696493017</v>
      </c>
      <c r="V881" s="5">
        <f t="shared" si="391"/>
        <v>0</v>
      </c>
      <c r="W881" s="5">
        <f t="shared" si="392"/>
        <v>12.258080393500729</v>
      </c>
      <c r="X881" s="5">
        <f t="shared" si="393"/>
        <v>7.4895210238773116</v>
      </c>
      <c r="Y881" s="5">
        <f t="shared" si="395"/>
        <v>0</v>
      </c>
      <c r="Z881" s="5">
        <f t="shared" si="395"/>
        <v>0.84796733850684269</v>
      </c>
      <c r="AA881" s="5">
        <f t="shared" si="375"/>
        <v>-6.0095753766614166</v>
      </c>
      <c r="AB881">
        <f t="shared" si="369"/>
        <v>0</v>
      </c>
    </row>
    <row r="882" spans="1:28" x14ac:dyDescent="0.2">
      <c r="A882">
        <f t="shared" si="394"/>
        <v>8.4999999999998632</v>
      </c>
      <c r="B882" s="5">
        <f t="shared" si="378"/>
        <v>0</v>
      </c>
      <c r="C882" s="5">
        <f t="shared" si="379"/>
        <v>585.1744642955756</v>
      </c>
      <c r="D882" s="5">
        <f t="shared" si="380"/>
        <v>-231.62903078611694</v>
      </c>
      <c r="E882" s="2">
        <f t="shared" si="376"/>
        <v>585.1744642955756</v>
      </c>
      <c r="F882" s="2">
        <f t="shared" si="377"/>
        <v>0</v>
      </c>
      <c r="G882" s="3">
        <f t="shared" si="381"/>
        <v>0</v>
      </c>
      <c r="H882" s="3">
        <f t="shared" si="382"/>
        <v>55.47219013097147</v>
      </c>
      <c r="I882" s="3">
        <f t="shared" si="383"/>
        <v>-90.837412426411376</v>
      </c>
      <c r="J882" s="2">
        <f t="shared" si="370"/>
        <v>106.43589326093245</v>
      </c>
      <c r="K882" s="2">
        <f t="shared" si="384"/>
        <v>106.43589326093245</v>
      </c>
      <c r="L882" s="2">
        <f t="shared" si="371"/>
        <v>72.55343780567992</v>
      </c>
      <c r="M882" s="5">
        <f t="shared" si="372"/>
        <v>0.36023548076768008</v>
      </c>
      <c r="N882" s="4">
        <f t="shared" si="373"/>
        <v>0.24236795359539451</v>
      </c>
      <c r="O882" s="4">
        <f t="shared" si="374"/>
        <v>0.23636503393600528</v>
      </c>
      <c r="P882" s="4">
        <f t="shared" si="385"/>
        <v>0</v>
      </c>
      <c r="Q882" s="4">
        <f t="shared" si="386"/>
        <v>0</v>
      </c>
      <c r="R882" s="5">
        <f t="shared" si="387"/>
        <v>0</v>
      </c>
      <c r="S882" s="5">
        <f t="shared" si="388"/>
        <v>-11.417175140005073</v>
      </c>
      <c r="T882" s="5">
        <f t="shared" si="389"/>
        <v>18.695974406068565</v>
      </c>
      <c r="U882" s="6">
        <f t="shared" si="390"/>
        <v>1883.1716411366506</v>
      </c>
      <c r="V882" s="5">
        <f t="shared" si="391"/>
        <v>0</v>
      </c>
      <c r="W882" s="5">
        <f t="shared" si="392"/>
        <v>12.267183164578375</v>
      </c>
      <c r="X882" s="5">
        <f t="shared" si="393"/>
        <v>7.4912692766123881</v>
      </c>
      <c r="Y882" s="5">
        <f t="shared" si="395"/>
        <v>0</v>
      </c>
      <c r="Z882" s="5">
        <f t="shared" si="395"/>
        <v>0.85000802457330238</v>
      </c>
      <c r="AA882" s="5">
        <f t="shared" si="375"/>
        <v>-5.9867563173190455</v>
      </c>
      <c r="AB882">
        <f t="shared" si="369"/>
        <v>0</v>
      </c>
    </row>
    <row r="883" spans="1:28" x14ac:dyDescent="0.2">
      <c r="A883">
        <f t="shared" si="394"/>
        <v>8.509999999999863</v>
      </c>
      <c r="B883" s="5">
        <f t="shared" si="378"/>
        <v>0</v>
      </c>
      <c r="C883" s="5">
        <f t="shared" si="379"/>
        <v>585.72922869728654</v>
      </c>
      <c r="D883" s="5">
        <f t="shared" si="380"/>
        <v>-232.53770424819692</v>
      </c>
      <c r="E883" s="2">
        <f t="shared" si="376"/>
        <v>585.72922869728654</v>
      </c>
      <c r="F883" s="2">
        <f t="shared" si="377"/>
        <v>0</v>
      </c>
      <c r="G883" s="3">
        <f t="shared" si="381"/>
        <v>0</v>
      </c>
      <c r="H883" s="3">
        <f t="shared" si="382"/>
        <v>55.480690211217201</v>
      </c>
      <c r="I883" s="3">
        <f t="shared" si="383"/>
        <v>-90.897279989584561</v>
      </c>
      <c r="J883" s="2">
        <f t="shared" si="370"/>
        <v>106.49141982252834</v>
      </c>
      <c r="K883" s="2">
        <f t="shared" si="384"/>
        <v>106.49141982252834</v>
      </c>
      <c r="L883" s="2">
        <f t="shared" si="371"/>
        <v>72.591288222582364</v>
      </c>
      <c r="M883" s="5">
        <f t="shared" si="372"/>
        <v>0.3602147287007384</v>
      </c>
      <c r="N883" s="4">
        <f t="shared" si="373"/>
        <v>0.24215699920450903</v>
      </c>
      <c r="O883" s="4">
        <f t="shared" si="374"/>
        <v>0.23626055197282322</v>
      </c>
      <c r="P883" s="4">
        <f t="shared" si="385"/>
        <v>0</v>
      </c>
      <c r="Q883" s="4">
        <f t="shared" si="386"/>
        <v>0</v>
      </c>
      <c r="R883" s="5">
        <f t="shared" si="387"/>
        <v>0</v>
      </c>
      <c r="S883" s="5">
        <f t="shared" si="388"/>
        <v>-11.424223597900564</v>
      </c>
      <c r="T883" s="5">
        <f t="shared" si="389"/>
        <v>18.716977872637113</v>
      </c>
      <c r="U883" s="6">
        <f t="shared" si="390"/>
        <v>1882.5440218652948</v>
      </c>
      <c r="V883" s="5">
        <f t="shared" si="391"/>
        <v>0</v>
      </c>
      <c r="W883" s="5">
        <f t="shared" si="392"/>
        <v>12.276242949316405</v>
      </c>
      <c r="X883" s="5">
        <f t="shared" si="393"/>
        <v>7.4930122453246772</v>
      </c>
      <c r="Y883" s="5">
        <f t="shared" si="395"/>
        <v>0</v>
      </c>
      <c r="Z883" s="5">
        <f t="shared" si="395"/>
        <v>0.85201935141584073</v>
      </c>
      <c r="AA883" s="5">
        <f t="shared" si="375"/>
        <v>-5.9640098820382086</v>
      </c>
      <c r="AB883">
        <f t="shared" si="369"/>
        <v>0</v>
      </c>
    </row>
    <row r="884" spans="1:28" x14ac:dyDescent="0.2">
      <c r="A884">
        <f t="shared" si="394"/>
        <v>8.5199999999998628</v>
      </c>
      <c r="B884" s="5">
        <f t="shared" si="378"/>
        <v>0</v>
      </c>
      <c r="C884" s="5">
        <f t="shared" si="379"/>
        <v>586.28407820036637</v>
      </c>
      <c r="D884" s="5">
        <f t="shared" si="380"/>
        <v>-233.44697524858688</v>
      </c>
      <c r="E884" s="2">
        <f t="shared" si="376"/>
        <v>586.28407820036637</v>
      </c>
      <c r="F884" s="2">
        <f t="shared" si="377"/>
        <v>0</v>
      </c>
      <c r="G884" s="3">
        <f t="shared" si="381"/>
        <v>0</v>
      </c>
      <c r="H884" s="3">
        <f t="shared" si="382"/>
        <v>55.489210404731359</v>
      </c>
      <c r="I884" s="3">
        <f t="shared" si="383"/>
        <v>-90.956920088404942</v>
      </c>
      <c r="J884" s="2">
        <f t="shared" si="370"/>
        <v>106.54676805660991</v>
      </c>
      <c r="K884" s="2">
        <f t="shared" si="384"/>
        <v>106.54676805660991</v>
      </c>
      <c r="L884" s="2">
        <f t="shared" si="371"/>
        <v>72.629017080170343</v>
      </c>
      <c r="M884" s="5">
        <f t="shared" si="372"/>
        <v>0.36019398939668623</v>
      </c>
      <c r="N884" s="4">
        <f t="shared" si="373"/>
        <v>0.24194672162654465</v>
      </c>
      <c r="O884" s="4">
        <f t="shared" si="374"/>
        <v>0.23615631602742906</v>
      </c>
      <c r="P884" s="4">
        <f t="shared" si="385"/>
        <v>0</v>
      </c>
      <c r="Q884" s="4">
        <f t="shared" si="386"/>
        <v>0</v>
      </c>
      <c r="R884" s="5">
        <f t="shared" si="387"/>
        <v>0</v>
      </c>
      <c r="S884" s="5">
        <f t="shared" si="388"/>
        <v>-11.431258409085066</v>
      </c>
      <c r="T884" s="5">
        <f t="shared" si="389"/>
        <v>18.737914092509804</v>
      </c>
      <c r="U884" s="6">
        <f t="shared" si="390"/>
        <v>1881.9166117654993</v>
      </c>
      <c r="V884" s="5">
        <f t="shared" si="391"/>
        <v>0</v>
      </c>
      <c r="W884" s="5">
        <f t="shared" si="392"/>
        <v>12.285259866599739</v>
      </c>
      <c r="X884" s="5">
        <f t="shared" si="393"/>
        <v>7.4947499206435522</v>
      </c>
      <c r="Y884" s="5">
        <f t="shared" si="395"/>
        <v>0</v>
      </c>
      <c r="Z884" s="5">
        <f t="shared" si="395"/>
        <v>0.85400145751467349</v>
      </c>
      <c r="AA884" s="5">
        <f t="shared" si="375"/>
        <v>-5.9413359868466422</v>
      </c>
      <c r="AB884">
        <f t="shared" si="369"/>
        <v>0</v>
      </c>
    </row>
    <row r="885" spans="1:28" x14ac:dyDescent="0.2">
      <c r="A885">
        <f t="shared" si="394"/>
        <v>8.5299999999998626</v>
      </c>
      <c r="B885" s="5">
        <f t="shared" si="378"/>
        <v>0</v>
      </c>
      <c r="C885" s="5">
        <f t="shared" si="379"/>
        <v>586.83901300448656</v>
      </c>
      <c r="D885" s="5">
        <f t="shared" si="380"/>
        <v>-234.35684151627026</v>
      </c>
      <c r="E885" s="2">
        <f t="shared" si="376"/>
        <v>586.83901300448656</v>
      </c>
      <c r="F885" s="2">
        <f t="shared" si="377"/>
        <v>0</v>
      </c>
      <c r="G885" s="3">
        <f t="shared" si="381"/>
        <v>0</v>
      </c>
      <c r="H885" s="3">
        <f t="shared" si="382"/>
        <v>55.497750419306506</v>
      </c>
      <c r="I885" s="3">
        <f t="shared" si="383"/>
        <v>-91.016333448273414</v>
      </c>
      <c r="J885" s="2">
        <f t="shared" si="370"/>
        <v>106.6019383312092</v>
      </c>
      <c r="K885" s="2">
        <f t="shared" si="384"/>
        <v>106.6019383312092</v>
      </c>
      <c r="L885" s="2">
        <f t="shared" si="371"/>
        <v>72.666624629317781</v>
      </c>
      <c r="M885" s="5">
        <f t="shared" si="372"/>
        <v>0.36017326287703794</v>
      </c>
      <c r="N885" s="4">
        <f t="shared" si="373"/>
        <v>0.24173711800503137</v>
      </c>
      <c r="O885" s="4">
        <f t="shared" si="374"/>
        <v>0.23605232542821136</v>
      </c>
      <c r="P885" s="4">
        <f t="shared" si="385"/>
        <v>0</v>
      </c>
      <c r="Q885" s="4">
        <f t="shared" si="386"/>
        <v>0</v>
      </c>
      <c r="R885" s="5">
        <f t="shared" si="387"/>
        <v>0</v>
      </c>
      <c r="S885" s="5">
        <f t="shared" si="388"/>
        <v>-11.438279554242143</v>
      </c>
      <c r="T885" s="5">
        <f t="shared" si="389"/>
        <v>18.75878315999822</v>
      </c>
      <c r="U885" s="6">
        <f t="shared" si="390"/>
        <v>1881.2894107675509</v>
      </c>
      <c r="V885" s="5">
        <f t="shared" si="391"/>
        <v>0</v>
      </c>
      <c r="W885" s="5">
        <f t="shared" si="392"/>
        <v>12.294234035447754</v>
      </c>
      <c r="X885" s="5">
        <f t="shared" si="393"/>
        <v>7.4964822932972837</v>
      </c>
      <c r="Y885" s="5">
        <f t="shared" si="395"/>
        <v>0</v>
      </c>
      <c r="Z885" s="5">
        <f t="shared" si="395"/>
        <v>0.85595448120561102</v>
      </c>
      <c r="AA885" s="5">
        <f t="shared" si="375"/>
        <v>-5.9187345467044956</v>
      </c>
      <c r="AB885">
        <f t="shared" si="369"/>
        <v>0</v>
      </c>
    </row>
    <row r="886" spans="1:28" x14ac:dyDescent="0.2">
      <c r="A886">
        <f t="shared" si="394"/>
        <v>8.5399999999998624</v>
      </c>
      <c r="B886" s="5">
        <f t="shared" si="378"/>
        <v>0</v>
      </c>
      <c r="C886" s="5">
        <f t="shared" si="379"/>
        <v>587.39403330640368</v>
      </c>
      <c r="D886" s="5">
        <f t="shared" si="380"/>
        <v>-235.26730078748034</v>
      </c>
      <c r="E886" s="2">
        <f t="shared" si="376"/>
        <v>587.39403330640368</v>
      </c>
      <c r="F886" s="2">
        <f t="shared" si="377"/>
        <v>0</v>
      </c>
      <c r="G886" s="3">
        <f t="shared" si="381"/>
        <v>0</v>
      </c>
      <c r="H886" s="3">
        <f t="shared" si="382"/>
        <v>55.506309964118564</v>
      </c>
      <c r="I886" s="3">
        <f t="shared" si="383"/>
        <v>-91.075520793740466</v>
      </c>
      <c r="J886" s="2">
        <f t="shared" si="370"/>
        <v>106.65693101568158</v>
      </c>
      <c r="K886" s="2">
        <f t="shared" si="384"/>
        <v>106.65693101568158</v>
      </c>
      <c r="L886" s="2">
        <f t="shared" si="371"/>
        <v>72.704111121800665</v>
      </c>
      <c r="M886" s="5">
        <f t="shared" si="372"/>
        <v>0.36015254916292172</v>
      </c>
      <c r="N886" s="4">
        <f t="shared" si="373"/>
        <v>0.24152818549449603</v>
      </c>
      <c r="O886" s="4">
        <f t="shared" si="374"/>
        <v>0.23594857950343409</v>
      </c>
      <c r="P886" s="4">
        <f t="shared" si="385"/>
        <v>0</v>
      </c>
      <c r="Q886" s="4">
        <f t="shared" si="386"/>
        <v>0</v>
      </c>
      <c r="R886" s="5">
        <f t="shared" si="387"/>
        <v>0</v>
      </c>
      <c r="S886" s="5">
        <f t="shared" si="388"/>
        <v>-11.445287014333173</v>
      </c>
      <c r="T886" s="5">
        <f t="shared" si="389"/>
        <v>18.779585170371931</v>
      </c>
      <c r="U886" s="6">
        <f t="shared" si="390"/>
        <v>1880.6624188017618</v>
      </c>
      <c r="V886" s="5">
        <f t="shared" si="391"/>
        <v>0</v>
      </c>
      <c r="W886" s="5">
        <f t="shared" si="392"/>
        <v>12.303165575009054</v>
      </c>
      <c r="X886" s="5">
        <f t="shared" si="393"/>
        <v>7.4982093541128645</v>
      </c>
      <c r="Y886" s="5">
        <f t="shared" si="395"/>
        <v>0</v>
      </c>
      <c r="Z886" s="5">
        <f t="shared" si="395"/>
        <v>0.85787856067588031</v>
      </c>
      <c r="AA886" s="5">
        <f t="shared" si="375"/>
        <v>-5.8962054755152025</v>
      </c>
      <c r="AB886">
        <f t="shared" si="369"/>
        <v>0</v>
      </c>
    </row>
    <row r="887" spans="1:28" x14ac:dyDescent="0.2">
      <c r="A887">
        <f t="shared" si="394"/>
        <v>8.5499999999998622</v>
      </c>
      <c r="B887" s="5">
        <f t="shared" si="378"/>
        <v>0</v>
      </c>
      <c r="C887" s="5">
        <f t="shared" si="379"/>
        <v>587.9491392999729</v>
      </c>
      <c r="D887" s="5">
        <f t="shared" si="380"/>
        <v>-236.17835080569151</v>
      </c>
      <c r="E887" s="2">
        <f t="shared" si="376"/>
        <v>587.9491392999729</v>
      </c>
      <c r="F887" s="2">
        <f t="shared" si="377"/>
        <v>0</v>
      </c>
      <c r="G887" s="3">
        <f t="shared" si="381"/>
        <v>0</v>
      </c>
      <c r="H887" s="3">
        <f t="shared" si="382"/>
        <v>55.514888749725323</v>
      </c>
      <c r="I887" s="3">
        <f t="shared" si="383"/>
        <v>-91.134482848495622</v>
      </c>
      <c r="J887" s="2">
        <f t="shared" si="370"/>
        <v>106.71174648068094</v>
      </c>
      <c r="K887" s="2">
        <f t="shared" si="384"/>
        <v>106.71174648068094</v>
      </c>
      <c r="L887" s="2">
        <f t="shared" si="371"/>
        <v>72.741476810280119</v>
      </c>
      <c r="M887" s="5">
        <f t="shared" si="372"/>
        <v>0.36013184827508227</v>
      </c>
      <c r="N887" s="4">
        <f t="shared" si="373"/>
        <v>0.2413199212604426</v>
      </c>
      <c r="O887" s="4">
        <f t="shared" si="374"/>
        <v>0.23584507758126191</v>
      </c>
      <c r="P887" s="4">
        <f t="shared" si="385"/>
        <v>0</v>
      </c>
      <c r="Q887" s="4">
        <f t="shared" si="386"/>
        <v>0</v>
      </c>
      <c r="R887" s="5">
        <f t="shared" si="387"/>
        <v>0</v>
      </c>
      <c r="S887" s="5">
        <f t="shared" si="388"/>
        <v>-11.452280770596316</v>
      </c>
      <c r="T887" s="5">
        <f t="shared" si="389"/>
        <v>18.800320219847872</v>
      </c>
      <c r="U887" s="6">
        <f t="shared" si="390"/>
        <v>1880.0356357984654</v>
      </c>
      <c r="V887" s="5">
        <f t="shared" si="391"/>
        <v>0</v>
      </c>
      <c r="W887" s="5">
        <f t="shared" si="392"/>
        <v>12.312054604556273</v>
      </c>
      <c r="X887" s="5">
        <f t="shared" si="393"/>
        <v>7.4999310940158335</v>
      </c>
      <c r="Y887" s="5">
        <f t="shared" si="395"/>
        <v>0</v>
      </c>
      <c r="Z887" s="5">
        <f t="shared" si="395"/>
        <v>0.85977383395995766</v>
      </c>
      <c r="AA887" s="5">
        <f t="shared" si="375"/>
        <v>-5.8737486861362953</v>
      </c>
      <c r="AB887">
        <f t="shared" si="369"/>
        <v>0</v>
      </c>
    </row>
    <row r="888" spans="1:28" x14ac:dyDescent="0.2">
      <c r="A888">
        <f t="shared" si="394"/>
        <v>8.5599999999998619</v>
      </c>
      <c r="B888" s="5">
        <f t="shared" si="378"/>
        <v>0</v>
      </c>
      <c r="C888" s="5">
        <f t="shared" si="379"/>
        <v>588.50433117616183</v>
      </c>
      <c r="D888" s="5">
        <f t="shared" si="380"/>
        <v>-237.08998932161074</v>
      </c>
      <c r="E888" s="2">
        <f t="shared" si="376"/>
        <v>588.50433117616183</v>
      </c>
      <c r="F888" s="2">
        <f t="shared" si="377"/>
        <v>0</v>
      </c>
      <c r="G888" s="3">
        <f t="shared" si="381"/>
        <v>0</v>
      </c>
      <c r="H888" s="3">
        <f t="shared" si="382"/>
        <v>55.523486488064925</v>
      </c>
      <c r="I888" s="3">
        <f t="shared" si="383"/>
        <v>-91.193220335356983</v>
      </c>
      <c r="J888" s="2">
        <f t="shared" si="370"/>
        <v>106.76638509813515</v>
      </c>
      <c r="K888" s="2">
        <f t="shared" si="384"/>
        <v>106.76638509813515</v>
      </c>
      <c r="L888" s="2">
        <f t="shared" si="371"/>
        <v>72.778721948285707</v>
      </c>
      <c r="M888" s="5">
        <f t="shared" si="372"/>
        <v>0.36011116023388362</v>
      </c>
      <c r="N888" s="4">
        <f t="shared" si="373"/>
        <v>0.24111232247933281</v>
      </c>
      <c r="O888" s="4">
        <f t="shared" si="374"/>
        <v>0.23574181898978494</v>
      </c>
      <c r="P888" s="4">
        <f t="shared" si="385"/>
        <v>0</v>
      </c>
      <c r="Q888" s="4">
        <f t="shared" si="386"/>
        <v>0</v>
      </c>
      <c r="R888" s="5">
        <f t="shared" si="387"/>
        <v>0</v>
      </c>
      <c r="S888" s="5">
        <f t="shared" si="388"/>
        <v>-11.459260804545485</v>
      </c>
      <c r="T888" s="5">
        <f t="shared" si="389"/>
        <v>18.820988405579797</v>
      </c>
      <c r="U888" s="6">
        <f t="shared" si="390"/>
        <v>1879.4090616880189</v>
      </c>
      <c r="V888" s="5">
        <f t="shared" si="391"/>
        <v>0</v>
      </c>
      <c r="W888" s="5">
        <f t="shared" si="392"/>
        <v>12.320901243480977</v>
      </c>
      <c r="X888" s="5">
        <f t="shared" si="393"/>
        <v>7.5016475040301067</v>
      </c>
      <c r="Y888" s="5">
        <f t="shared" si="395"/>
        <v>0</v>
      </c>
      <c r="Z888" s="5">
        <f t="shared" si="395"/>
        <v>0.86164043893549191</v>
      </c>
      <c r="AA888" s="5">
        <f t="shared" si="375"/>
        <v>-5.8513640903900956</v>
      </c>
      <c r="AB888">
        <f t="shared" si="369"/>
        <v>0</v>
      </c>
    </row>
    <row r="889" spans="1:28" x14ac:dyDescent="0.2">
      <c r="A889">
        <f t="shared" si="394"/>
        <v>8.5699999999998617</v>
      </c>
      <c r="B889" s="5">
        <f t="shared" si="378"/>
        <v>0</v>
      </c>
      <c r="C889" s="5">
        <f t="shared" si="379"/>
        <v>589.05960912306443</v>
      </c>
      <c r="D889" s="5">
        <f t="shared" si="380"/>
        <v>-238.00221409316882</v>
      </c>
      <c r="E889" s="2">
        <f t="shared" si="376"/>
        <v>589.05960912306443</v>
      </c>
      <c r="F889" s="2">
        <f t="shared" si="377"/>
        <v>0</v>
      </c>
      <c r="G889" s="3">
        <f t="shared" si="381"/>
        <v>0</v>
      </c>
      <c r="H889" s="3">
        <f t="shared" si="382"/>
        <v>55.532102892454283</v>
      </c>
      <c r="I889" s="3">
        <f t="shared" si="383"/>
        <v>-91.25173397626088</v>
      </c>
      <c r="J889" s="2">
        <f t="shared" si="370"/>
        <v>106.82084724122166</v>
      </c>
      <c r="K889" s="2">
        <f t="shared" si="384"/>
        <v>106.82084724122166</v>
      </c>
      <c r="L889" s="2">
        <f t="shared" si="371"/>
        <v>72.815846790198805</v>
      </c>
      <c r="M889" s="5">
        <f t="shared" si="372"/>
        <v>0.36009048505931129</v>
      </c>
      <c r="N889" s="4">
        <f t="shared" si="373"/>
        <v>0.24090538633856559</v>
      </c>
      <c r="O889" s="4">
        <f t="shared" si="374"/>
        <v>0.23563880305704304</v>
      </c>
      <c r="P889" s="4">
        <f t="shared" si="385"/>
        <v>0</v>
      </c>
      <c r="Q889" s="4">
        <f t="shared" si="386"/>
        <v>0</v>
      </c>
      <c r="R889" s="5">
        <f t="shared" si="387"/>
        <v>0</v>
      </c>
      <c r="S889" s="5">
        <f t="shared" si="388"/>
        <v>-11.466227097969298</v>
      </c>
      <c r="T889" s="5">
        <f t="shared" si="389"/>
        <v>18.841589825647706</v>
      </c>
      <c r="U889" s="6">
        <f t="shared" si="390"/>
        <v>1878.7826964008041</v>
      </c>
      <c r="V889" s="5">
        <f t="shared" si="391"/>
        <v>0</v>
      </c>
      <c r="W889" s="5">
        <f t="shared" si="392"/>
        <v>12.329705611288496</v>
      </c>
      <c r="X889" s="5">
        <f t="shared" si="393"/>
        <v>7.5033585752777778</v>
      </c>
      <c r="Y889" s="5">
        <f t="shared" si="395"/>
        <v>0</v>
      </c>
      <c r="Z889" s="5">
        <f t="shared" si="395"/>
        <v>0.86347851331919756</v>
      </c>
      <c r="AA889" s="5">
        <f t="shared" si="375"/>
        <v>-5.8290515990745178</v>
      </c>
      <c r="AB889">
        <f t="shared" si="369"/>
        <v>0</v>
      </c>
    </row>
    <row r="890" spans="1:28" x14ac:dyDescent="0.2">
      <c r="A890">
        <f t="shared" si="394"/>
        <v>8.5799999999998615</v>
      </c>
      <c r="B890" s="5">
        <f t="shared" si="378"/>
        <v>0</v>
      </c>
      <c r="C890" s="5">
        <f t="shared" si="379"/>
        <v>589.61497332591466</v>
      </c>
      <c r="D890" s="5">
        <f t="shared" si="380"/>
        <v>-238.91502288551138</v>
      </c>
      <c r="E890" s="2">
        <f t="shared" si="376"/>
        <v>589.61497332591466</v>
      </c>
      <c r="F890" s="2">
        <f t="shared" si="377"/>
        <v>0</v>
      </c>
      <c r="G890" s="3">
        <f t="shared" si="381"/>
        <v>0</v>
      </c>
      <c r="H890" s="3">
        <f t="shared" si="382"/>
        <v>55.540737677587472</v>
      </c>
      <c r="I890" s="3">
        <f t="shared" si="383"/>
        <v>-91.310024492251628</v>
      </c>
      <c r="J890" s="2">
        <f t="shared" si="370"/>
        <v>106.87513328434345</v>
      </c>
      <c r="K890" s="2">
        <f t="shared" si="384"/>
        <v>106.87513328434345</v>
      </c>
      <c r="L890" s="2">
        <f t="shared" si="371"/>
        <v>72.85285159123616</v>
      </c>
      <c r="M890" s="5">
        <f t="shared" si="372"/>
        <v>0.36006982277097538</v>
      </c>
      <c r="N890" s="4">
        <f t="shared" si="373"/>
        <v>0.24069911003645683</v>
      </c>
      <c r="O890" s="4">
        <f t="shared" si="374"/>
        <v>0.23553602911105059</v>
      </c>
      <c r="P890" s="4">
        <f t="shared" si="385"/>
        <v>0</v>
      </c>
      <c r="Q890" s="4">
        <f t="shared" si="386"/>
        <v>0</v>
      </c>
      <c r="R890" s="5">
        <f t="shared" si="387"/>
        <v>0</v>
      </c>
      <c r="S890" s="5">
        <f t="shared" si="388"/>
        <v>-11.473179632930076</v>
      </c>
      <c r="T890" s="5">
        <f t="shared" si="389"/>
        <v>18.862124579047421</v>
      </c>
      <c r="U890" s="6">
        <f t="shared" si="390"/>
        <v>1878.1565398672237</v>
      </c>
      <c r="V890" s="5">
        <f t="shared" si="391"/>
        <v>0</v>
      </c>
      <c r="W890" s="5">
        <f t="shared" si="392"/>
        <v>12.338467827592952</v>
      </c>
      <c r="X890" s="5">
        <f t="shared" si="393"/>
        <v>7.5050642989789669</v>
      </c>
      <c r="Y890" s="5">
        <f t="shared" si="395"/>
        <v>0</v>
      </c>
      <c r="Z890" s="5">
        <f t="shared" si="395"/>
        <v>0.86528819466287565</v>
      </c>
      <c r="AA890" s="5">
        <f t="shared" si="375"/>
        <v>-5.8068111219736096</v>
      </c>
      <c r="AB890">
        <f t="shared" si="369"/>
        <v>0</v>
      </c>
    </row>
    <row r="891" spans="1:28" x14ac:dyDescent="0.2">
      <c r="A891">
        <f t="shared" si="394"/>
        <v>8.5899999999998613</v>
      </c>
      <c r="B891" s="5">
        <f t="shared" si="378"/>
        <v>0</v>
      </c>
      <c r="C891" s="5">
        <f t="shared" si="379"/>
        <v>590.17042396710031</v>
      </c>
      <c r="D891" s="5">
        <f t="shared" si="380"/>
        <v>-239.82841347098997</v>
      </c>
      <c r="E891" s="2">
        <f t="shared" si="376"/>
        <v>590.17042396710031</v>
      </c>
      <c r="F891" s="2">
        <f t="shared" si="377"/>
        <v>0</v>
      </c>
      <c r="G891" s="3">
        <f t="shared" si="381"/>
        <v>0</v>
      </c>
      <c r="H891" s="3">
        <f t="shared" si="382"/>
        <v>55.549390559534103</v>
      </c>
      <c r="I891" s="3">
        <f t="shared" si="383"/>
        <v>-91.368092603471368</v>
      </c>
      <c r="J891" s="2">
        <f t="shared" si="370"/>
        <v>106.92924360310502</v>
      </c>
      <c r="K891" s="2">
        <f t="shared" si="384"/>
        <v>106.92924360310502</v>
      </c>
      <c r="L891" s="2">
        <f t="shared" si="371"/>
        <v>72.889736607433548</v>
      </c>
      <c r="M891" s="5">
        <f t="shared" si="372"/>
        <v>0.36004917338811293</v>
      </c>
      <c r="N891" s="4">
        <f t="shared" si="373"/>
        <v>0.24049349078221821</v>
      </c>
      <c r="O891" s="4">
        <f t="shared" si="374"/>
        <v>0.23543349647981957</v>
      </c>
      <c r="P891" s="4">
        <f t="shared" si="385"/>
        <v>0</v>
      </c>
      <c r="Q891" s="4">
        <f t="shared" si="386"/>
        <v>0</v>
      </c>
      <c r="R891" s="5">
        <f t="shared" si="387"/>
        <v>0</v>
      </c>
      <c r="S891" s="5">
        <f t="shared" si="388"/>
        <v>-11.480118391762788</v>
      </c>
      <c r="T891" s="5">
        <f t="shared" si="389"/>
        <v>18.882592765680101</v>
      </c>
      <c r="U891" s="6">
        <f t="shared" si="390"/>
        <v>1877.5305920177054</v>
      </c>
      <c r="V891" s="5">
        <f t="shared" si="391"/>
        <v>0</v>
      </c>
      <c r="W891" s="5">
        <f t="shared" si="392"/>
        <v>12.347188012112193</v>
      </c>
      <c r="X891" s="5">
        <f t="shared" si="393"/>
        <v>7.5067646664516126</v>
      </c>
      <c r="Y891" s="5">
        <f t="shared" si="395"/>
        <v>0</v>
      </c>
      <c r="Z891" s="5">
        <f t="shared" si="395"/>
        <v>0.8670696203494046</v>
      </c>
      <c r="AA891" s="5">
        <f t="shared" si="375"/>
        <v>-5.7846425678682856</v>
      </c>
      <c r="AB891">
        <f t="shared" si="369"/>
        <v>0</v>
      </c>
    </row>
    <row r="892" spans="1:28" x14ac:dyDescent="0.2">
      <c r="A892">
        <f t="shared" si="394"/>
        <v>8.5999999999998611</v>
      </c>
      <c r="B892" s="5">
        <f t="shared" si="378"/>
        <v>0</v>
      </c>
      <c r="C892" s="5">
        <f t="shared" si="379"/>
        <v>590.72596122617665</v>
      </c>
      <c r="D892" s="5">
        <f t="shared" si="380"/>
        <v>-240.74238362915307</v>
      </c>
      <c r="E892" s="2">
        <f t="shared" si="376"/>
        <v>590.72596122617665</v>
      </c>
      <c r="F892" s="2">
        <f t="shared" si="377"/>
        <v>0</v>
      </c>
      <c r="G892" s="3">
        <f t="shared" si="381"/>
        <v>0</v>
      </c>
      <c r="H892" s="3">
        <f t="shared" si="382"/>
        <v>55.558061255737599</v>
      </c>
      <c r="I892" s="3">
        <f t="shared" si="383"/>
        <v>-91.425939029150044</v>
      </c>
      <c r="J892" s="2">
        <f t="shared" si="370"/>
        <v>106.98317857428873</v>
      </c>
      <c r="K892" s="2">
        <f t="shared" si="384"/>
        <v>106.98317857428873</v>
      </c>
      <c r="L892" s="2">
        <f t="shared" si="371"/>
        <v>72.926502095629672</v>
      </c>
      <c r="M892" s="5">
        <f t="shared" si="372"/>
        <v>0.36002853692959053</v>
      </c>
      <c r="N892" s="4">
        <f t="shared" si="373"/>
        <v>0.2402885257959361</v>
      </c>
      <c r="O892" s="4">
        <f t="shared" si="374"/>
        <v>0.23533120449138378</v>
      </c>
      <c r="P892" s="4">
        <f t="shared" si="385"/>
        <v>0</v>
      </c>
      <c r="Q892" s="4">
        <f t="shared" si="386"/>
        <v>0</v>
      </c>
      <c r="R892" s="5">
        <f t="shared" si="387"/>
        <v>0</v>
      </c>
      <c r="S892" s="5">
        <f t="shared" si="388"/>
        <v>-11.487043357074032</v>
      </c>
      <c r="T892" s="5">
        <f t="shared" si="389"/>
        <v>18.902994486341903</v>
      </c>
      <c r="U892" s="6">
        <f t="shared" si="390"/>
        <v>1876.9048527826992</v>
      </c>
      <c r="V892" s="5">
        <f t="shared" si="391"/>
        <v>0</v>
      </c>
      <c r="W892" s="5">
        <f t="shared" si="392"/>
        <v>12.355866284662865</v>
      </c>
      <c r="X892" s="5">
        <f t="shared" si="393"/>
        <v>7.5084596691113061</v>
      </c>
      <c r="Y892" s="5">
        <f t="shared" si="395"/>
        <v>0</v>
      </c>
      <c r="Z892" s="5">
        <f t="shared" si="395"/>
        <v>0.86882292758883217</v>
      </c>
      <c r="AA892" s="5">
        <f t="shared" si="375"/>
        <v>-5.7625458445467892</v>
      </c>
      <c r="AB892">
        <f t="shared" si="369"/>
        <v>0</v>
      </c>
    </row>
    <row r="893" spans="1:28" x14ac:dyDescent="0.2">
      <c r="A893">
        <f t="shared" si="394"/>
        <v>8.6099999999998609</v>
      </c>
      <c r="B893" s="5">
        <f t="shared" si="378"/>
        <v>0</v>
      </c>
      <c r="C893" s="5">
        <f t="shared" si="379"/>
        <v>591.28158527988046</v>
      </c>
      <c r="D893" s="5">
        <f t="shared" si="380"/>
        <v>-241.65693114673681</v>
      </c>
      <c r="E893" s="2">
        <f t="shared" si="376"/>
        <v>591.28158527988046</v>
      </c>
      <c r="F893" s="2">
        <f t="shared" si="377"/>
        <v>0</v>
      </c>
      <c r="G893" s="3">
        <f t="shared" si="381"/>
        <v>0</v>
      </c>
      <c r="H893" s="3">
        <f t="shared" si="382"/>
        <v>55.566749485013489</v>
      </c>
      <c r="I893" s="3">
        <f t="shared" si="383"/>
        <v>-91.483564487595515</v>
      </c>
      <c r="J893" s="2">
        <f t="shared" si="370"/>
        <v>107.03693857583136</v>
      </c>
      <c r="K893" s="2">
        <f t="shared" si="384"/>
        <v>107.03693857583136</v>
      </c>
      <c r="L893" s="2">
        <f t="shared" si="371"/>
        <v>72.963148313450134</v>
      </c>
      <c r="M893" s="5">
        <f t="shared" si="372"/>
        <v>0.36000791341390681</v>
      </c>
      <c r="N893" s="4">
        <f t="shared" si="373"/>
        <v>0.24008421230854932</v>
      </c>
      <c r="O893" s="4">
        <f t="shared" si="374"/>
        <v>0.23522915247382153</v>
      </c>
      <c r="P893" s="4">
        <f t="shared" si="385"/>
        <v>0</v>
      </c>
      <c r="Q893" s="4">
        <f t="shared" si="386"/>
        <v>0</v>
      </c>
      <c r="R893" s="5">
        <f t="shared" si="387"/>
        <v>0</v>
      </c>
      <c r="S893" s="5">
        <f t="shared" si="388"/>
        <v>-11.49395451174102</v>
      </c>
      <c r="T893" s="5">
        <f t="shared" si="389"/>
        <v>18.923329842713649</v>
      </c>
      <c r="U893" s="6">
        <f t="shared" si="390"/>
        <v>1876.2793220926785</v>
      </c>
      <c r="V893" s="5">
        <f t="shared" si="391"/>
        <v>0</v>
      </c>
      <c r="W893" s="5">
        <f t="shared" si="392"/>
        <v>12.364502765155484</v>
      </c>
      <c r="X893" s="5">
        <f t="shared" si="393"/>
        <v>7.5101492984711022</v>
      </c>
      <c r="Y893" s="5">
        <f t="shared" si="395"/>
        <v>0</v>
      </c>
      <c r="Z893" s="5">
        <f t="shared" si="395"/>
        <v>0.87054825341446396</v>
      </c>
      <c r="AA893" s="5">
        <f t="shared" si="375"/>
        <v>-5.7405208588152483</v>
      </c>
      <c r="AB893">
        <f t="shared" si="369"/>
        <v>0</v>
      </c>
    </row>
    <row r="894" spans="1:28" x14ac:dyDescent="0.2">
      <c r="A894">
        <f t="shared" si="394"/>
        <v>8.6199999999998607</v>
      </c>
      <c r="B894" s="5">
        <f t="shared" si="378"/>
        <v>0</v>
      </c>
      <c r="C894" s="5">
        <f t="shared" si="379"/>
        <v>591.83729630214327</v>
      </c>
      <c r="D894" s="5">
        <f t="shared" si="380"/>
        <v>-242.5720538176557</v>
      </c>
      <c r="E894" s="2">
        <f t="shared" si="376"/>
        <v>591.83729630214327</v>
      </c>
      <c r="F894" s="2">
        <f t="shared" si="377"/>
        <v>0</v>
      </c>
      <c r="G894" s="3">
        <f t="shared" si="381"/>
        <v>0</v>
      </c>
      <c r="H894" s="3">
        <f t="shared" si="382"/>
        <v>55.575454967547635</v>
      </c>
      <c r="I894" s="3">
        <f t="shared" si="383"/>
        <v>-91.540969696183666</v>
      </c>
      <c r="J894" s="2">
        <f t="shared" si="370"/>
        <v>107.09052398680068</v>
      </c>
      <c r="K894" s="2">
        <f t="shared" si="384"/>
        <v>107.09052398680068</v>
      </c>
      <c r="L894" s="2">
        <f t="shared" si="371"/>
        <v>72.999675519291529</v>
      </c>
      <c r="M894" s="5">
        <f t="shared" si="372"/>
        <v>0.35998730285919522</v>
      </c>
      <c r="N894" s="4">
        <f t="shared" si="373"/>
        <v>0.23988054756182775</v>
      </c>
      <c r="O894" s="4">
        <f t="shared" si="374"/>
        <v>0.23512733975527897</v>
      </c>
      <c r="P894" s="4">
        <f t="shared" si="385"/>
        <v>0</v>
      </c>
      <c r="Q894" s="4">
        <f t="shared" si="386"/>
        <v>0</v>
      </c>
      <c r="R894" s="5">
        <f t="shared" si="387"/>
        <v>0</v>
      </c>
      <c r="S894" s="5">
        <f t="shared" si="388"/>
        <v>-11.500851838910533</v>
      </c>
      <c r="T894" s="5">
        <f t="shared" si="389"/>
        <v>18.943598937350526</v>
      </c>
      <c r="U894" s="6">
        <f t="shared" si="390"/>
        <v>1875.6539998781404</v>
      </c>
      <c r="V894" s="5">
        <f t="shared" si="391"/>
        <v>0</v>
      </c>
      <c r="W894" s="5">
        <f t="shared" si="392"/>
        <v>12.373097573589561</v>
      </c>
      <c r="X894" s="5">
        <f t="shared" si="393"/>
        <v>7.5118335461413324</v>
      </c>
      <c r="Y894" s="5">
        <f t="shared" si="395"/>
        <v>0</v>
      </c>
      <c r="Z894" s="5">
        <f t="shared" si="395"/>
        <v>0.87224573467902822</v>
      </c>
      <c r="AA894" s="5">
        <f t="shared" si="375"/>
        <v>-5.7185675165081413</v>
      </c>
      <c r="AB894">
        <f t="shared" si="369"/>
        <v>0</v>
      </c>
    </row>
    <row r="895" spans="1:28" x14ac:dyDescent="0.2">
      <c r="A895">
        <f t="shared" si="394"/>
        <v>8.6299999999998604</v>
      </c>
      <c r="B895" s="5">
        <f t="shared" si="378"/>
        <v>0</v>
      </c>
      <c r="C895" s="5">
        <f t="shared" si="379"/>
        <v>592.3930944641055</v>
      </c>
      <c r="D895" s="5">
        <f t="shared" si="380"/>
        <v>-243.48774944299336</v>
      </c>
      <c r="E895" s="2">
        <f t="shared" si="376"/>
        <v>592.3930944641055</v>
      </c>
      <c r="F895" s="2">
        <f t="shared" si="377"/>
        <v>0</v>
      </c>
      <c r="G895" s="3">
        <f t="shared" si="381"/>
        <v>0</v>
      </c>
      <c r="H895" s="3">
        <f t="shared" si="382"/>
        <v>55.584177424894428</v>
      </c>
      <c r="I895" s="3">
        <f t="shared" si="383"/>
        <v>-91.598155371348753</v>
      </c>
      <c r="J895" s="2">
        <f t="shared" si="370"/>
        <v>107.14393518737255</v>
      </c>
      <c r="K895" s="2">
        <f t="shared" si="384"/>
        <v>107.14393518737255</v>
      </c>
      <c r="L895" s="2">
        <f t="shared" si="371"/>
        <v>73.036083972305761</v>
      </c>
      <c r="M895" s="5">
        <f t="shared" si="372"/>
        <v>0.35996670528322627</v>
      </c>
      <c r="N895" s="4">
        <f t="shared" si="373"/>
        <v>0.23967752880834942</v>
      </c>
      <c r="O895" s="4">
        <f t="shared" si="374"/>
        <v>0.23502576566399258</v>
      </c>
      <c r="P895" s="4">
        <f t="shared" si="385"/>
        <v>0</v>
      </c>
      <c r="Q895" s="4">
        <f t="shared" si="386"/>
        <v>0</v>
      </c>
      <c r="R895" s="5">
        <f t="shared" si="387"/>
        <v>0</v>
      </c>
      <c r="S895" s="5">
        <f t="shared" si="388"/>
        <v>-11.507735321997917</v>
      </c>
      <c r="T895" s="5">
        <f t="shared" si="389"/>
        <v>18.96380187367188</v>
      </c>
      <c r="U895" s="6">
        <f t="shared" si="390"/>
        <v>1875.0288860696037</v>
      </c>
      <c r="V895" s="5">
        <f t="shared" si="391"/>
        <v>0</v>
      </c>
      <c r="W895" s="5">
        <f t="shared" si="392"/>
        <v>12.381650830048802</v>
      </c>
      <c r="X895" s="5">
        <f t="shared" si="393"/>
        <v>7.5135124038294281</v>
      </c>
      <c r="Y895" s="5">
        <f t="shared" si="395"/>
        <v>0</v>
      </c>
      <c r="Z895" s="5">
        <f t="shared" si="395"/>
        <v>0.87391550805088514</v>
      </c>
      <c r="AA895" s="5">
        <f t="shared" si="375"/>
        <v>-5.6966857224986924</v>
      </c>
      <c r="AB895">
        <f t="shared" si="369"/>
        <v>0</v>
      </c>
    </row>
    <row r="896" spans="1:28" x14ac:dyDescent="0.2">
      <c r="A896">
        <f t="shared" si="394"/>
        <v>8.6399999999998602</v>
      </c>
      <c r="B896" s="5">
        <f t="shared" si="378"/>
        <v>0</v>
      </c>
      <c r="C896" s="5">
        <f t="shared" si="379"/>
        <v>592.94897993412985</v>
      </c>
      <c r="D896" s="5">
        <f t="shared" si="380"/>
        <v>-244.40401583099299</v>
      </c>
      <c r="E896" s="2">
        <f t="shared" si="376"/>
        <v>592.94897993412985</v>
      </c>
      <c r="F896" s="2">
        <f t="shared" si="377"/>
        <v>0</v>
      </c>
      <c r="G896" s="3">
        <f t="shared" si="381"/>
        <v>0</v>
      </c>
      <c r="H896" s="3">
        <f t="shared" si="382"/>
        <v>55.59291657997494</v>
      </c>
      <c r="I896" s="3">
        <f t="shared" si="383"/>
        <v>-91.655122228573745</v>
      </c>
      <c r="J896" s="2">
        <f t="shared" si="370"/>
        <v>107.19717255880794</v>
      </c>
      <c r="K896" s="2">
        <f t="shared" si="384"/>
        <v>107.19717255880794</v>
      </c>
      <c r="L896" s="2">
        <f t="shared" si="371"/>
        <v>73.072373932384409</v>
      </c>
      <c r="M896" s="5">
        <f t="shared" si="372"/>
        <v>0.35994612070341053</v>
      </c>
      <c r="N896" s="4">
        <f t="shared" si="373"/>
        <v>0.23947515331147795</v>
      </c>
      <c r="O896" s="4">
        <f t="shared" si="374"/>
        <v>0.23492442952831141</v>
      </c>
      <c r="P896" s="4">
        <f t="shared" si="385"/>
        <v>0</v>
      </c>
      <c r="Q896" s="4">
        <f t="shared" si="386"/>
        <v>0</v>
      </c>
      <c r="R896" s="5">
        <f t="shared" si="387"/>
        <v>0</v>
      </c>
      <c r="S896" s="5">
        <f t="shared" si="388"/>
        <v>-11.514604944686047</v>
      </c>
      <c r="T896" s="5">
        <f t="shared" si="389"/>
        <v>18.983938755951037</v>
      </c>
      <c r="U896" s="6">
        <f t="shared" si="390"/>
        <v>1874.4039805976122</v>
      </c>
      <c r="V896" s="5">
        <f t="shared" si="391"/>
        <v>0</v>
      </c>
      <c r="W896" s="5">
        <f t="shared" si="392"/>
        <v>12.390162654696288</v>
      </c>
      <c r="X896" s="5">
        <f t="shared" si="393"/>
        <v>7.5151858633397195</v>
      </c>
      <c r="Y896" s="5">
        <f t="shared" si="395"/>
        <v>0</v>
      </c>
      <c r="Z896" s="5">
        <f t="shared" si="395"/>
        <v>0.87555771001024141</v>
      </c>
      <c r="AA896" s="5">
        <f t="shared" si="375"/>
        <v>-5.674875380709242</v>
      </c>
      <c r="AB896">
        <f t="shared" si="369"/>
        <v>0</v>
      </c>
    </row>
    <row r="897" spans="1:28" x14ac:dyDescent="0.2">
      <c r="A897">
        <f t="shared" si="394"/>
        <v>8.64999999999986</v>
      </c>
      <c r="B897" s="5">
        <f t="shared" si="378"/>
        <v>0</v>
      </c>
      <c r="C897" s="5">
        <f t="shared" si="379"/>
        <v>593.50495287781507</v>
      </c>
      <c r="D897" s="5">
        <f t="shared" si="380"/>
        <v>-245.32085079704777</v>
      </c>
      <c r="E897" s="2">
        <f t="shared" si="376"/>
        <v>593.50495287781507</v>
      </c>
      <c r="F897" s="2">
        <f t="shared" si="377"/>
        <v>0</v>
      </c>
      <c r="G897" s="3">
        <f t="shared" si="381"/>
        <v>0</v>
      </c>
      <c r="H897" s="3">
        <f t="shared" si="382"/>
        <v>55.601672157075043</v>
      </c>
      <c r="I897" s="3">
        <f t="shared" si="383"/>
        <v>-91.711870982380844</v>
      </c>
      <c r="J897" s="2">
        <f t="shared" si="370"/>
        <v>107.2502364834303</v>
      </c>
      <c r="K897" s="2">
        <f t="shared" si="384"/>
        <v>107.2502364834303</v>
      </c>
      <c r="L897" s="2">
        <f t="shared" si="371"/>
        <v>73.108545660143349</v>
      </c>
      <c r="M897" s="5">
        <f t="shared" si="372"/>
        <v>0.35992554913680064</v>
      </c>
      <c r="N897" s="4">
        <f t="shared" si="373"/>
        <v>0.23927341834533924</v>
      </c>
      <c r="O897" s="4">
        <f t="shared" si="374"/>
        <v>0.23482333067671932</v>
      </c>
      <c r="P897" s="4">
        <f t="shared" si="385"/>
        <v>0</v>
      </c>
      <c r="Q897" s="4">
        <f t="shared" si="386"/>
        <v>0</v>
      </c>
      <c r="R897" s="5">
        <f t="shared" si="387"/>
        <v>0</v>
      </c>
      <c r="S897" s="5">
        <f t="shared" si="388"/>
        <v>-11.521460690924313</v>
      </c>
      <c r="T897" s="5">
        <f t="shared" si="389"/>
        <v>19.00400968930516</v>
      </c>
      <c r="U897" s="6">
        <f t="shared" si="390"/>
        <v>1873.7792833927313</v>
      </c>
      <c r="V897" s="5">
        <f t="shared" si="391"/>
        <v>0</v>
      </c>
      <c r="W897" s="5">
        <f t="shared" si="392"/>
        <v>12.398633167769768</v>
      </c>
      <c r="X897" s="5">
        <f t="shared" si="393"/>
        <v>7.5168539165732655</v>
      </c>
      <c r="Y897" s="5">
        <f t="shared" si="395"/>
        <v>0</v>
      </c>
      <c r="Z897" s="5">
        <f t="shared" si="395"/>
        <v>0.87717247684545541</v>
      </c>
      <c r="AA897" s="5">
        <f t="shared" si="375"/>
        <v>-5.6531363941215744</v>
      </c>
      <c r="AB897">
        <f t="shared" si="369"/>
        <v>0</v>
      </c>
    </row>
    <row r="898" spans="1:28" x14ac:dyDescent="0.2">
      <c r="A898">
        <f t="shared" si="394"/>
        <v>8.6599999999998598</v>
      </c>
      <c r="B898" s="5">
        <f t="shared" si="378"/>
        <v>0</v>
      </c>
      <c r="C898" s="5">
        <f t="shared" si="379"/>
        <v>594.0610134580096</v>
      </c>
      <c r="D898" s="5">
        <f t="shared" si="380"/>
        <v>-246.23825216369127</v>
      </c>
      <c r="E898" s="2">
        <f t="shared" si="376"/>
        <v>594.0610134580096</v>
      </c>
      <c r="F898" s="2">
        <f t="shared" si="377"/>
        <v>0</v>
      </c>
      <c r="G898" s="3">
        <f t="shared" si="381"/>
        <v>0</v>
      </c>
      <c r="H898" s="3">
        <f t="shared" si="382"/>
        <v>55.610443881843501</v>
      </c>
      <c r="I898" s="3">
        <f t="shared" si="383"/>
        <v>-91.768402346322063</v>
      </c>
      <c r="J898" s="2">
        <f t="shared" si="370"/>
        <v>107.30312734460313</v>
      </c>
      <c r="K898" s="2">
        <f t="shared" si="384"/>
        <v>107.30312734460313</v>
      </c>
      <c r="L898" s="2">
        <f t="shared" si="371"/>
        <v>73.144599416907383</v>
      </c>
      <c r="M898" s="5">
        <f t="shared" si="372"/>
        <v>0.35990499060009418</v>
      </c>
      <c r="N898" s="4">
        <f t="shared" si="373"/>
        <v>0.23907232119479829</v>
      </c>
      <c r="O898" s="4">
        <f t="shared" si="374"/>
        <v>0.23472246843785638</v>
      </c>
      <c r="P898" s="4">
        <f t="shared" si="385"/>
        <v>0</v>
      </c>
      <c r="Q898" s="4">
        <f t="shared" si="386"/>
        <v>0</v>
      </c>
      <c r="R898" s="5">
        <f t="shared" si="387"/>
        <v>0</v>
      </c>
      <c r="S898" s="5">
        <f t="shared" si="388"/>
        <v>-11.528302544927602</v>
      </c>
      <c r="T898" s="5">
        <f t="shared" si="389"/>
        <v>19.024014779685192</v>
      </c>
      <c r="U898" s="6">
        <f t="shared" si="390"/>
        <v>1873.1547943855505</v>
      </c>
      <c r="V898" s="5">
        <f t="shared" si="391"/>
        <v>0</v>
      </c>
      <c r="W898" s="5">
        <f t="shared" si="392"/>
        <v>12.407062489576941</v>
      </c>
      <c r="X898" s="5">
        <f t="shared" si="393"/>
        <v>7.5185165555276408</v>
      </c>
      <c r="Y898" s="5">
        <f t="shared" si="395"/>
        <v>0</v>
      </c>
      <c r="Z898" s="5">
        <f t="shared" si="395"/>
        <v>0.87875994464933882</v>
      </c>
      <c r="AA898" s="5">
        <f t="shared" si="375"/>
        <v>-5.6314686647871675</v>
      </c>
      <c r="AB898">
        <f t="shared" si="369"/>
        <v>0</v>
      </c>
    </row>
    <row r="899" spans="1:28" x14ac:dyDescent="0.2">
      <c r="A899">
        <f t="shared" si="394"/>
        <v>8.6699999999998596</v>
      </c>
      <c r="B899" s="5">
        <f t="shared" si="378"/>
        <v>0</v>
      </c>
      <c r="C899" s="5">
        <f t="shared" si="379"/>
        <v>594.61716183482531</v>
      </c>
      <c r="D899" s="5">
        <f t="shared" si="380"/>
        <v>-247.15621776058771</v>
      </c>
      <c r="E899" s="2">
        <f t="shared" si="376"/>
        <v>594.61716183482531</v>
      </c>
      <c r="F899" s="2">
        <f t="shared" si="377"/>
        <v>0</v>
      </c>
      <c r="G899" s="3">
        <f t="shared" si="381"/>
        <v>0</v>
      </c>
      <c r="H899" s="3">
        <f t="shared" si="382"/>
        <v>55.619231481289994</v>
      </c>
      <c r="I899" s="3">
        <f t="shared" si="383"/>
        <v>-91.824717032969929</v>
      </c>
      <c r="J899" s="2">
        <f t="shared" si="370"/>
        <v>107.35584552670767</v>
      </c>
      <c r="K899" s="2">
        <f t="shared" si="384"/>
        <v>107.35584552670767</v>
      </c>
      <c r="L899" s="2">
        <f t="shared" si="371"/>
        <v>73.180535464695069</v>
      </c>
      <c r="M899" s="5">
        <f t="shared" si="372"/>
        <v>0.35988444510963596</v>
      </c>
      <c r="N899" s="4">
        <f t="shared" si="373"/>
        <v>0.2388718591554353</v>
      </c>
      <c r="O899" s="4">
        <f t="shared" si="374"/>
        <v>0.23462184214054058</v>
      </c>
      <c r="P899" s="4">
        <f t="shared" si="385"/>
        <v>0</v>
      </c>
      <c r="Q899" s="4">
        <f t="shared" si="386"/>
        <v>0</v>
      </c>
      <c r="R899" s="5">
        <f t="shared" si="387"/>
        <v>0</v>
      </c>
      <c r="S899" s="5">
        <f t="shared" si="388"/>
        <v>-11.535130491175261</v>
      </c>
      <c r="T899" s="5">
        <f t="shared" si="389"/>
        <v>19.043954133865807</v>
      </c>
      <c r="U899" s="6">
        <f t="shared" si="390"/>
        <v>1872.5305135066824</v>
      </c>
      <c r="V899" s="5">
        <f t="shared" si="391"/>
        <v>0</v>
      </c>
      <c r="W899" s="5">
        <f t="shared" si="392"/>
        <v>12.415450740490821</v>
      </c>
      <c r="X899" s="5">
        <f t="shared" si="393"/>
        <v>7.5201737722967623</v>
      </c>
      <c r="Y899" s="5">
        <f t="shared" si="395"/>
        <v>0</v>
      </c>
      <c r="Z899" s="5">
        <f t="shared" si="395"/>
        <v>0.88032024931555952</v>
      </c>
      <c r="AA899" s="5">
        <f t="shared" si="375"/>
        <v>-5.6098720938374314</v>
      </c>
      <c r="AB899">
        <f t="shared" si="369"/>
        <v>0</v>
      </c>
    </row>
    <row r="900" spans="1:28" x14ac:dyDescent="0.2">
      <c r="A900">
        <f t="shared" si="394"/>
        <v>8.6799999999998594</v>
      </c>
      <c r="B900" s="5">
        <f t="shared" si="378"/>
        <v>0</v>
      </c>
      <c r="C900" s="5">
        <f t="shared" si="379"/>
        <v>595.17339816565061</v>
      </c>
      <c r="D900" s="5">
        <f t="shared" si="380"/>
        <v>-248.07474542452209</v>
      </c>
      <c r="E900" s="2">
        <f t="shared" si="376"/>
        <v>595.17339816565061</v>
      </c>
      <c r="F900" s="2">
        <f t="shared" si="377"/>
        <v>0</v>
      </c>
      <c r="G900" s="3">
        <f t="shared" si="381"/>
        <v>0</v>
      </c>
      <c r="H900" s="3">
        <f t="shared" si="382"/>
        <v>55.628034683783149</v>
      </c>
      <c r="I900" s="3">
        <f t="shared" si="383"/>
        <v>-91.880815753908308</v>
      </c>
      <c r="J900" s="2">
        <f t="shared" si="370"/>
        <v>107.40839141512095</v>
      </c>
      <c r="K900" s="2">
        <f t="shared" si="384"/>
        <v>107.40839141512095</v>
      </c>
      <c r="L900" s="2">
        <f t="shared" si="371"/>
        <v>73.216354066203778</v>
      </c>
      <c r="M900" s="5">
        <f t="shared" si="372"/>
        <v>0.35986391268142082</v>
      </c>
      <c r="N900" s="4">
        <f t="shared" si="373"/>
        <v>0.23867202953352157</v>
      </c>
      <c r="O900" s="4">
        <f t="shared" si="374"/>
        <v>0.234521451113789</v>
      </c>
      <c r="P900" s="4">
        <f t="shared" si="385"/>
        <v>0</v>
      </c>
      <c r="Q900" s="4">
        <f t="shared" si="386"/>
        <v>0</v>
      </c>
      <c r="R900" s="5">
        <f t="shared" si="387"/>
        <v>0</v>
      </c>
      <c r="S900" s="5">
        <f t="shared" si="388"/>
        <v>-11.54194451441011</v>
      </c>
      <c r="T900" s="5">
        <f t="shared" si="389"/>
        <v>19.063827859435477</v>
      </c>
      <c r="U900" s="6">
        <f t="shared" si="390"/>
        <v>1871.9064406867615</v>
      </c>
      <c r="V900" s="5">
        <f t="shared" si="391"/>
        <v>0</v>
      </c>
      <c r="W900" s="5">
        <f t="shared" si="392"/>
        <v>12.423798040945133</v>
      </c>
      <c r="X900" s="5">
        <f t="shared" si="393"/>
        <v>7.5218255590706962</v>
      </c>
      <c r="Y900" s="5">
        <f t="shared" si="395"/>
        <v>0</v>
      </c>
      <c r="Z900" s="5">
        <f t="shared" si="395"/>
        <v>0.88185352653502314</v>
      </c>
      <c r="AA900" s="5">
        <f t="shared" si="375"/>
        <v>-5.5883465814938269</v>
      </c>
      <c r="AB900">
        <f t="shared" si="369"/>
        <v>0</v>
      </c>
    </row>
    <row r="901" spans="1:28" x14ac:dyDescent="0.2">
      <c r="A901">
        <f t="shared" si="394"/>
        <v>8.6899999999998592</v>
      </c>
      <c r="B901" s="5">
        <f t="shared" si="378"/>
        <v>0</v>
      </c>
      <c r="C901" s="5">
        <f t="shared" si="379"/>
        <v>595.72972260516485</v>
      </c>
      <c r="D901" s="5">
        <f t="shared" si="380"/>
        <v>-248.99383299939024</v>
      </c>
      <c r="E901" s="2">
        <f t="shared" si="376"/>
        <v>595.72972260516485</v>
      </c>
      <c r="F901" s="2">
        <f t="shared" si="377"/>
        <v>0</v>
      </c>
      <c r="G901" s="3">
        <f t="shared" si="381"/>
        <v>0</v>
      </c>
      <c r="H901" s="3">
        <f t="shared" si="382"/>
        <v>55.636853219048497</v>
      </c>
      <c r="I901" s="3">
        <f t="shared" si="383"/>
        <v>-91.936699219723252</v>
      </c>
      <c r="J901" s="2">
        <f t="shared" si="370"/>
        <v>107.46076539619382</v>
      </c>
      <c r="K901" s="2">
        <f t="shared" si="384"/>
        <v>107.46076539619382</v>
      </c>
      <c r="L901" s="2">
        <f t="shared" si="371"/>
        <v>73.252055484794695</v>
      </c>
      <c r="M901" s="5">
        <f t="shared" si="372"/>
        <v>0.35984339333109583</v>
      </c>
      <c r="N901" s="4">
        <f t="shared" si="373"/>
        <v>0.23847282964599525</v>
      </c>
      <c r="O901" s="4">
        <f t="shared" si="374"/>
        <v>0.23442129468683862</v>
      </c>
      <c r="P901" s="4">
        <f t="shared" si="385"/>
        <v>0</v>
      </c>
      <c r="Q901" s="4">
        <f t="shared" si="386"/>
        <v>0</v>
      </c>
      <c r="R901" s="5">
        <f t="shared" si="387"/>
        <v>0</v>
      </c>
      <c r="S901" s="5">
        <f t="shared" si="388"/>
        <v>-11.548744599637404</v>
      </c>
      <c r="T901" s="5">
        <f t="shared" si="389"/>
        <v>19.083636064786511</v>
      </c>
      <c r="U901" s="6">
        <f t="shared" si="390"/>
        <v>1871.2825758564477</v>
      </c>
      <c r="V901" s="5">
        <f t="shared" si="391"/>
        <v>0</v>
      </c>
      <c r="W901" s="5">
        <f t="shared" si="392"/>
        <v>12.432104511429731</v>
      </c>
      <c r="X901" s="5">
        <f t="shared" si="393"/>
        <v>7.5234719081354546</v>
      </c>
      <c r="Y901" s="5">
        <f t="shared" si="395"/>
        <v>0</v>
      </c>
      <c r="Z901" s="5">
        <f t="shared" si="395"/>
        <v>0.88335991179232742</v>
      </c>
      <c r="AA901" s="5">
        <f t="shared" si="375"/>
        <v>-5.5668920270780333</v>
      </c>
      <c r="AB901">
        <f t="shared" ref="AB901:AB964" si="396">IF(($D901-height)*($D902-height)&lt;0,1,0)</f>
        <v>0</v>
      </c>
    </row>
    <row r="902" spans="1:28" x14ac:dyDescent="0.2">
      <c r="A902">
        <f t="shared" si="394"/>
        <v>8.699999999999859</v>
      </c>
      <c r="B902" s="5">
        <f t="shared" si="378"/>
        <v>0</v>
      </c>
      <c r="C902" s="5">
        <f t="shared" si="379"/>
        <v>596.28613530535097</v>
      </c>
      <c r="D902" s="5">
        <f t="shared" si="380"/>
        <v>-249.91347833618883</v>
      </c>
      <c r="E902" s="2">
        <f t="shared" si="376"/>
        <v>596.28613530535097</v>
      </c>
      <c r="F902" s="2">
        <f t="shared" si="377"/>
        <v>0</v>
      </c>
      <c r="G902" s="3">
        <f t="shared" si="381"/>
        <v>0</v>
      </c>
      <c r="H902" s="3">
        <f t="shared" si="382"/>
        <v>55.645686818166418</v>
      </c>
      <c r="I902" s="3">
        <f t="shared" si="383"/>
        <v>-91.992368139994028</v>
      </c>
      <c r="J902" s="2">
        <f t="shared" si="370"/>
        <v>107.51296785722943</v>
      </c>
      <c r="K902" s="2">
        <f t="shared" si="384"/>
        <v>107.51296785722943</v>
      </c>
      <c r="L902" s="2">
        <f t="shared" si="371"/>
        <v>73.287639984478133</v>
      </c>
      <c r="M902" s="5">
        <f t="shared" si="372"/>
        <v>0.35982288707396287</v>
      </c>
      <c r="N902" s="4">
        <f t="shared" si="373"/>
        <v>0.23827425682043649</v>
      </c>
      <c r="O902" s="4">
        <f t="shared" si="374"/>
        <v>0.23432137218916654</v>
      </c>
      <c r="P902" s="4">
        <f t="shared" si="385"/>
        <v>0</v>
      </c>
      <c r="Q902" s="4">
        <f t="shared" si="386"/>
        <v>0</v>
      </c>
      <c r="R902" s="5">
        <f t="shared" si="387"/>
        <v>0</v>
      </c>
      <c r="S902" s="5">
        <f t="shared" si="388"/>
        <v>-11.55553073212381</v>
      </c>
      <c r="T902" s="5">
        <f t="shared" si="389"/>
        <v>19.103378859105181</v>
      </c>
      <c r="U902" s="6">
        <f t="shared" si="390"/>
        <v>1870.6589189464219</v>
      </c>
      <c r="V902" s="5">
        <f t="shared" si="391"/>
        <v>0</v>
      </c>
      <c r="W902" s="5">
        <f t="shared" si="392"/>
        <v>12.440370272486076</v>
      </c>
      <c r="X902" s="5">
        <f t="shared" si="393"/>
        <v>7.5251128118727948</v>
      </c>
      <c r="Y902" s="5">
        <f t="shared" si="395"/>
        <v>0</v>
      </c>
      <c r="Z902" s="5">
        <f t="shared" si="395"/>
        <v>0.88483954036226642</v>
      </c>
      <c r="AA902" s="5">
        <f t="shared" si="375"/>
        <v>-5.5455083290220237</v>
      </c>
      <c r="AB902">
        <f t="shared" si="396"/>
        <v>0</v>
      </c>
    </row>
    <row r="903" spans="1:28" x14ac:dyDescent="0.2">
      <c r="A903">
        <f t="shared" si="394"/>
        <v>8.7099999999998587</v>
      </c>
      <c r="B903" s="5">
        <f t="shared" si="378"/>
        <v>0</v>
      </c>
      <c r="C903" s="5">
        <f t="shared" si="379"/>
        <v>596.84263641550956</v>
      </c>
      <c r="D903" s="5">
        <f t="shared" si="380"/>
        <v>-250.83367929300525</v>
      </c>
      <c r="E903" s="2">
        <f t="shared" si="376"/>
        <v>596.84263641550956</v>
      </c>
      <c r="F903" s="2">
        <f t="shared" si="377"/>
        <v>0</v>
      </c>
      <c r="G903" s="3">
        <f t="shared" si="381"/>
        <v>0</v>
      </c>
      <c r="H903" s="3">
        <f t="shared" si="382"/>
        <v>55.654535213570043</v>
      </c>
      <c r="I903" s="3">
        <f t="shared" si="383"/>
        <v>-92.047823223284254</v>
      </c>
      <c r="J903" s="2">
        <f t="shared" si="370"/>
        <v>107.56499918646165</v>
      </c>
      <c r="K903" s="2">
        <f t="shared" si="384"/>
        <v>107.56499918646165</v>
      </c>
      <c r="L903" s="2">
        <f t="shared" si="371"/>
        <v>73.323107829898873</v>
      </c>
      <c r="M903" s="5">
        <f t="shared" si="372"/>
        <v>0.35980239392498103</v>
      </c>
      <c r="N903" s="4">
        <f t="shared" si="373"/>
        <v>0.23807630839504276</v>
      </c>
      <c r="O903" s="4">
        <f t="shared" si="374"/>
        <v>0.23422168295051116</v>
      </c>
      <c r="P903" s="4">
        <f t="shared" si="385"/>
        <v>0</v>
      </c>
      <c r="Q903" s="4">
        <f t="shared" si="386"/>
        <v>0</v>
      </c>
      <c r="R903" s="5">
        <f t="shared" si="387"/>
        <v>0</v>
      </c>
      <c r="S903" s="5">
        <f t="shared" si="388"/>
        <v>-11.56230289739641</v>
      </c>
      <c r="T903" s="5">
        <f t="shared" si="389"/>
        <v>19.123056352361946</v>
      </c>
      <c r="U903" s="6">
        <f t="shared" si="390"/>
        <v>1870.0354698873891</v>
      </c>
      <c r="V903" s="5">
        <f t="shared" si="391"/>
        <v>0</v>
      </c>
      <c r="W903" s="5">
        <f t="shared" si="392"/>
        <v>12.448595444702789</v>
      </c>
      <c r="X903" s="5">
        <f t="shared" si="393"/>
        <v>7.5267482627600515</v>
      </c>
      <c r="Y903" s="5">
        <f t="shared" si="395"/>
        <v>0</v>
      </c>
      <c r="Z903" s="5">
        <f t="shared" si="395"/>
        <v>0.88629254730637896</v>
      </c>
      <c r="AA903" s="5">
        <f t="shared" si="375"/>
        <v>-5.5241953848780021</v>
      </c>
      <c r="AB903">
        <f t="shared" si="396"/>
        <v>0</v>
      </c>
    </row>
    <row r="904" spans="1:28" x14ac:dyDescent="0.2">
      <c r="A904">
        <f t="shared" si="394"/>
        <v>8.7199999999998585</v>
      </c>
      <c r="B904" s="5">
        <f t="shared" si="378"/>
        <v>0</v>
      </c>
      <c r="C904" s="5">
        <f t="shared" si="379"/>
        <v>597.39922608227266</v>
      </c>
      <c r="D904" s="5">
        <f t="shared" si="380"/>
        <v>-251.75443373500735</v>
      </c>
      <c r="E904" s="2">
        <f t="shared" si="376"/>
        <v>597.39922608227266</v>
      </c>
      <c r="F904" s="2">
        <f t="shared" si="377"/>
        <v>0</v>
      </c>
      <c r="G904" s="3">
        <f t="shared" si="381"/>
        <v>0</v>
      </c>
      <c r="H904" s="3">
        <f t="shared" si="382"/>
        <v>55.663398139043103</v>
      </c>
      <c r="I904" s="3">
        <f t="shared" si="383"/>
        <v>-92.103065177133033</v>
      </c>
      <c r="J904" s="2">
        <f t="shared" si="370"/>
        <v>107.61685977303391</v>
      </c>
      <c r="K904" s="2">
        <f t="shared" si="384"/>
        <v>107.61685977303391</v>
      </c>
      <c r="L904" s="2">
        <f t="shared" si="371"/>
        <v>73.358459286321676</v>
      </c>
      <c r="M904" s="5">
        <f t="shared" si="372"/>
        <v>0.35978191389876929</v>
      </c>
      <c r="N904" s="4">
        <f t="shared" si="373"/>
        <v>0.23787898171860347</v>
      </c>
      <c r="O904" s="4">
        <f t="shared" si="374"/>
        <v>0.23412222630089122</v>
      </c>
      <c r="P904" s="4">
        <f t="shared" si="385"/>
        <v>0</v>
      </c>
      <c r="Q904" s="4">
        <f t="shared" si="386"/>
        <v>0</v>
      </c>
      <c r="R904" s="5">
        <f t="shared" si="387"/>
        <v>0</v>
      </c>
      <c r="S904" s="5">
        <f t="shared" si="388"/>
        <v>-11.569061081241676</v>
      </c>
      <c r="T904" s="5">
        <f t="shared" si="389"/>
        <v>19.142668655301623</v>
      </c>
      <c r="U904" s="6">
        <f t="shared" si="390"/>
        <v>1869.4122286100767</v>
      </c>
      <c r="V904" s="5">
        <f t="shared" si="391"/>
        <v>0</v>
      </c>
      <c r="W904" s="5">
        <f t="shared" si="392"/>
        <v>12.456780148711179</v>
      </c>
      <c r="X904" s="5">
        <f t="shared" si="393"/>
        <v>7.5283782533699011</v>
      </c>
      <c r="Y904" s="5">
        <f t="shared" si="395"/>
        <v>0</v>
      </c>
      <c r="Z904" s="5">
        <f t="shared" si="395"/>
        <v>0.88771906746950258</v>
      </c>
      <c r="AA904" s="5">
        <f t="shared" si="375"/>
        <v>-5.5029530913284752</v>
      </c>
      <c r="AB904">
        <f t="shared" si="396"/>
        <v>0</v>
      </c>
    </row>
    <row r="905" spans="1:28" x14ac:dyDescent="0.2">
      <c r="A905">
        <f t="shared" si="394"/>
        <v>8.7299999999998583</v>
      </c>
      <c r="B905" s="5">
        <f t="shared" si="378"/>
        <v>0</v>
      </c>
      <c r="C905" s="5">
        <f t="shared" si="379"/>
        <v>597.95590444961647</v>
      </c>
      <c r="D905" s="5">
        <f t="shared" si="380"/>
        <v>-252.67573953443326</v>
      </c>
      <c r="E905" s="2">
        <f t="shared" si="376"/>
        <v>597.95590444961647</v>
      </c>
      <c r="F905" s="2">
        <f t="shared" si="377"/>
        <v>0</v>
      </c>
      <c r="G905" s="3">
        <f t="shared" si="381"/>
        <v>0</v>
      </c>
      <c r="H905" s="3">
        <f t="shared" si="382"/>
        <v>55.672275329717799</v>
      </c>
      <c r="I905" s="3">
        <f t="shared" si="383"/>
        <v>-92.15809470804632</v>
      </c>
      <c r="J905" s="2">
        <f t="shared" si="370"/>
        <v>107.66855000697808</v>
      </c>
      <c r="K905" s="2">
        <f t="shared" si="384"/>
        <v>107.66855000697808</v>
      </c>
      <c r="L905" s="2">
        <f t="shared" si="371"/>
        <v>73.393694619616952</v>
      </c>
      <c r="M905" s="5">
        <f t="shared" si="372"/>
        <v>0.3597614470096086</v>
      </c>
      <c r="N905" s="4">
        <f t="shared" si="373"/>
        <v>0.23768227415047441</v>
      </c>
      <c r="O905" s="4">
        <f t="shared" si="374"/>
        <v>0.2340230015706263</v>
      </c>
      <c r="P905" s="4">
        <f t="shared" si="385"/>
        <v>0</v>
      </c>
      <c r="Q905" s="4">
        <f t="shared" si="386"/>
        <v>0</v>
      </c>
      <c r="R905" s="5">
        <f t="shared" si="387"/>
        <v>0</v>
      </c>
      <c r="S905" s="5">
        <f t="shared" si="388"/>
        <v>-11.57580526970445</v>
      </c>
      <c r="T905" s="5">
        <f t="shared" si="389"/>
        <v>19.162215879433717</v>
      </c>
      <c r="U905" s="6">
        <f t="shared" si="390"/>
        <v>1868.7891950452367</v>
      </c>
      <c r="V905" s="5">
        <f t="shared" si="391"/>
        <v>0</v>
      </c>
      <c r="W905" s="5">
        <f t="shared" si="392"/>
        <v>12.464924505180864</v>
      </c>
      <c r="X905" s="5">
        <f t="shared" si="393"/>
        <v>7.5300027763701864</v>
      </c>
      <c r="Y905" s="5">
        <f t="shared" si="395"/>
        <v>0</v>
      </c>
      <c r="Z905" s="5">
        <f t="shared" si="395"/>
        <v>0.88911923547641436</v>
      </c>
      <c r="AA905" s="5">
        <f t="shared" si="375"/>
        <v>-5.4817813441960972</v>
      </c>
      <c r="AB905">
        <f t="shared" si="396"/>
        <v>0</v>
      </c>
    </row>
    <row r="906" spans="1:28" x14ac:dyDescent="0.2">
      <c r="A906">
        <f t="shared" si="394"/>
        <v>8.7399999999998581</v>
      </c>
      <c r="B906" s="5">
        <f t="shared" si="378"/>
        <v>0</v>
      </c>
      <c r="C906" s="5">
        <f t="shared" si="379"/>
        <v>598.51267165887543</v>
      </c>
      <c r="D906" s="5">
        <f t="shared" si="380"/>
        <v>-253.59759457058092</v>
      </c>
      <c r="E906" s="2">
        <f t="shared" si="376"/>
        <v>598.51267165887543</v>
      </c>
      <c r="F906" s="2">
        <f t="shared" si="377"/>
        <v>0</v>
      </c>
      <c r="G906" s="3">
        <f t="shared" si="381"/>
        <v>0</v>
      </c>
      <c r="H906" s="3">
        <f t="shared" si="382"/>
        <v>55.681166522072566</v>
      </c>
      <c r="I906" s="3">
        <f t="shared" si="383"/>
        <v>-92.212912521488278</v>
      </c>
      <c r="J906" s="2">
        <f t="shared" si="370"/>
        <v>107.72007027919368</v>
      </c>
      <c r="K906" s="2">
        <f t="shared" si="384"/>
        <v>107.72007027919368</v>
      </c>
      <c r="L906" s="2">
        <f t="shared" si="371"/>
        <v>73.428814096246541</v>
      </c>
      <c r="M906" s="5">
        <f t="shared" si="372"/>
        <v>0.35974099327144476</v>
      </c>
      <c r="N906" s="4">
        <f t="shared" si="373"/>
        <v>0.23748618306055208</v>
      </c>
      <c r="O906" s="4">
        <f t="shared" si="374"/>
        <v>0.23392400809035582</v>
      </c>
      <c r="P906" s="4">
        <f t="shared" si="385"/>
        <v>0</v>
      </c>
      <c r="Q906" s="4">
        <f t="shared" si="386"/>
        <v>0</v>
      </c>
      <c r="R906" s="5">
        <f t="shared" si="387"/>
        <v>0</v>
      </c>
      <c r="S906" s="5">
        <f t="shared" si="388"/>
        <v>-11.582535449086949</v>
      </c>
      <c r="T906" s="5">
        <f t="shared" si="389"/>
        <v>19.181698137022732</v>
      </c>
      <c r="U906" s="6">
        <f t="shared" si="390"/>
        <v>1868.166369123642</v>
      </c>
      <c r="V906" s="5">
        <f t="shared" si="391"/>
        <v>0</v>
      </c>
      <c r="W906" s="5">
        <f t="shared" si="392"/>
        <v>12.47302863481541</v>
      </c>
      <c r="X906" s="5">
        <f t="shared" si="393"/>
        <v>7.5316218245237039</v>
      </c>
      <c r="Y906" s="5">
        <f t="shared" si="395"/>
        <v>0</v>
      </c>
      <c r="Z906" s="5">
        <f t="shared" si="395"/>
        <v>0.89049318572846126</v>
      </c>
      <c r="AA906" s="5">
        <f t="shared" si="375"/>
        <v>-5.4606800384535639</v>
      </c>
      <c r="AB906">
        <f t="shared" si="396"/>
        <v>0</v>
      </c>
    </row>
    <row r="907" spans="1:28" x14ac:dyDescent="0.2">
      <c r="A907">
        <f t="shared" si="394"/>
        <v>8.7499999999998579</v>
      </c>
      <c r="B907" s="5">
        <f t="shared" si="378"/>
        <v>0</v>
      </c>
      <c r="C907" s="5">
        <f t="shared" si="379"/>
        <v>599.06952784875546</v>
      </c>
      <c r="D907" s="5">
        <f t="shared" si="380"/>
        <v>-254.51999672979775</v>
      </c>
      <c r="E907" s="2">
        <f t="shared" si="376"/>
        <v>599.06952784875546</v>
      </c>
      <c r="F907" s="2">
        <f t="shared" si="377"/>
        <v>0</v>
      </c>
      <c r="G907" s="3">
        <f t="shared" si="381"/>
        <v>0</v>
      </c>
      <c r="H907" s="3">
        <f t="shared" si="382"/>
        <v>55.690071453929853</v>
      </c>
      <c r="I907" s="3">
        <f t="shared" si="383"/>
        <v>-92.267519321872811</v>
      </c>
      <c r="J907" s="2">
        <f t="shared" si="370"/>
        <v>107.7714209814271</v>
      </c>
      <c r="K907" s="2">
        <f t="shared" si="384"/>
        <v>107.7714209814271</v>
      </c>
      <c r="L907" s="2">
        <f t="shared" si="371"/>
        <v>73.463817983249555</v>
      </c>
      <c r="M907" s="5">
        <f t="shared" si="372"/>
        <v>0.35972055269789049</v>
      </c>
      <c r="N907" s="4">
        <f t="shared" si="373"/>
        <v>0.2372907058292478</v>
      </c>
      <c r="O907" s="4">
        <f t="shared" si="374"/>
        <v>0.23382524519105879</v>
      </c>
      <c r="P907" s="4">
        <f t="shared" si="385"/>
        <v>0</v>
      </c>
      <c r="Q907" s="4">
        <f t="shared" si="386"/>
        <v>0</v>
      </c>
      <c r="R907" s="5">
        <f t="shared" si="387"/>
        <v>0</v>
      </c>
      <c r="S907" s="5">
        <f t="shared" si="388"/>
        <v>-11.589251605947736</v>
      </c>
      <c r="T907" s="5">
        <f t="shared" si="389"/>
        <v>19.201115541078565</v>
      </c>
      <c r="U907" s="6">
        <f t="shared" si="390"/>
        <v>1867.5437507760903</v>
      </c>
      <c r="V907" s="5">
        <f t="shared" si="391"/>
        <v>0</v>
      </c>
      <c r="W907" s="5">
        <f t="shared" si="392"/>
        <v>12.48109265834805</v>
      </c>
      <c r="X907" s="5">
        <f t="shared" si="393"/>
        <v>7.533235390688013</v>
      </c>
      <c r="Y907" s="5">
        <f t="shared" si="395"/>
        <v>0</v>
      </c>
      <c r="Z907" s="5">
        <f t="shared" si="395"/>
        <v>0.89184105240031464</v>
      </c>
      <c r="AA907" s="5">
        <f t="shared" si="375"/>
        <v>-5.4396490682334218</v>
      </c>
      <c r="AB907">
        <f t="shared" si="396"/>
        <v>0</v>
      </c>
    </row>
    <row r="908" spans="1:28" x14ac:dyDescent="0.2">
      <c r="A908">
        <f t="shared" si="394"/>
        <v>8.7599999999998577</v>
      </c>
      <c r="B908" s="5">
        <f t="shared" si="378"/>
        <v>0</v>
      </c>
      <c r="C908" s="5">
        <f t="shared" si="379"/>
        <v>599.62647315534741</v>
      </c>
      <c r="D908" s="5">
        <f t="shared" si="380"/>
        <v>-255.44294390546989</v>
      </c>
      <c r="E908" s="2">
        <f t="shared" si="376"/>
        <v>599.62647315534741</v>
      </c>
      <c r="F908" s="2">
        <f t="shared" si="377"/>
        <v>0</v>
      </c>
      <c r="G908" s="3">
        <f t="shared" si="381"/>
        <v>0</v>
      </c>
      <c r="H908" s="3">
        <f t="shared" si="382"/>
        <v>55.698989864453857</v>
      </c>
      <c r="I908" s="3">
        <f t="shared" si="383"/>
        <v>-92.321915812555147</v>
      </c>
      <c r="J908" s="2">
        <f t="shared" si="370"/>
        <v>107.82260250625123</v>
      </c>
      <c r="K908" s="2">
        <f t="shared" si="384"/>
        <v>107.82260250625123</v>
      </c>
      <c r="L908" s="2">
        <f t="shared" si="371"/>
        <v>73.498706548228512</v>
      </c>
      <c r="M908" s="5">
        <f t="shared" si="372"/>
        <v>0.35970012530222784</v>
      </c>
      <c r="N908" s="4">
        <f t="shared" si="373"/>
        <v>0.23709583984746119</v>
      </c>
      <c r="O908" s="4">
        <f t="shared" si="374"/>
        <v>0.23372671220407212</v>
      </c>
      <c r="P908" s="4">
        <f t="shared" si="385"/>
        <v>0</v>
      </c>
      <c r="Q908" s="4">
        <f t="shared" si="386"/>
        <v>0</v>
      </c>
      <c r="R908" s="5">
        <f t="shared" si="387"/>
        <v>0</v>
      </c>
      <c r="S908" s="5">
        <f t="shared" si="388"/>
        <v>-11.595953727100706</v>
      </c>
      <c r="T908" s="5">
        <f t="shared" si="389"/>
        <v>19.220468205346933</v>
      </c>
      <c r="U908" s="6">
        <f t="shared" si="390"/>
        <v>1866.9213399334017</v>
      </c>
      <c r="V908" s="5">
        <f t="shared" si="391"/>
        <v>0</v>
      </c>
      <c r="W908" s="5">
        <f t="shared" si="392"/>
        <v>12.489116696537382</v>
      </c>
      <c r="X908" s="5">
        <f t="shared" si="393"/>
        <v>7.534843467815211</v>
      </c>
      <c r="Y908" s="5">
        <f t="shared" si="395"/>
        <v>0</v>
      </c>
      <c r="Z908" s="5">
        <f t="shared" si="395"/>
        <v>0.89316296943667517</v>
      </c>
      <c r="AA908" s="5">
        <f t="shared" si="375"/>
        <v>-5.4186883268378558</v>
      </c>
      <c r="AB908">
        <f t="shared" si="396"/>
        <v>0</v>
      </c>
    </row>
    <row r="909" spans="1:28" x14ac:dyDescent="0.2">
      <c r="A909">
        <f t="shared" si="394"/>
        <v>8.7699999999998575</v>
      </c>
      <c r="B909" s="5">
        <f t="shared" si="378"/>
        <v>0</v>
      </c>
      <c r="C909" s="5">
        <f t="shared" si="379"/>
        <v>600.18350771214045</v>
      </c>
      <c r="D909" s="5">
        <f t="shared" si="380"/>
        <v>-256.36643399801176</v>
      </c>
      <c r="E909" s="2">
        <f t="shared" si="376"/>
        <v>600.18350771214045</v>
      </c>
      <c r="F909" s="2">
        <f t="shared" si="377"/>
        <v>0</v>
      </c>
      <c r="G909" s="3">
        <f t="shared" si="381"/>
        <v>0</v>
      </c>
      <c r="H909" s="3">
        <f t="shared" si="382"/>
        <v>55.707921494148223</v>
      </c>
      <c r="I909" s="3">
        <f t="shared" si="383"/>
        <v>-92.376102695823519</v>
      </c>
      <c r="J909" s="2">
        <f t="shared" si="370"/>
        <v>107.87361524704508</v>
      </c>
      <c r="K909" s="2">
        <f t="shared" si="384"/>
        <v>107.87361524704508</v>
      </c>
      <c r="L909" s="2">
        <f t="shared" si="371"/>
        <v>73.533480059335432</v>
      </c>
      <c r="M909" s="5">
        <f t="shared" si="372"/>
        <v>0.35967971109741093</v>
      </c>
      <c r="N909" s="4">
        <f t="shared" si="373"/>
        <v>0.23690158251655377</v>
      </c>
      <c r="O909" s="4">
        <f t="shared" si="374"/>
        <v>0.23362840846110972</v>
      </c>
      <c r="P909" s="4">
        <f t="shared" si="385"/>
        <v>0</v>
      </c>
      <c r="Q909" s="4">
        <f t="shared" si="386"/>
        <v>0</v>
      </c>
      <c r="R909" s="5">
        <f t="shared" si="387"/>
        <v>0</v>
      </c>
      <c r="S909" s="5">
        <f t="shared" si="388"/>
        <v>-11.602641799614092</v>
      </c>
      <c r="T909" s="5">
        <f t="shared" si="389"/>
        <v>19.239756244299883</v>
      </c>
      <c r="U909" s="6">
        <f t="shared" si="390"/>
        <v>1866.2991365264195</v>
      </c>
      <c r="V909" s="5">
        <f t="shared" si="391"/>
        <v>0</v>
      </c>
      <c r="W909" s="5">
        <f t="shared" si="392"/>
        <v>12.497100870163138</v>
      </c>
      <c r="X909" s="5">
        <f t="shared" si="393"/>
        <v>7.536446048951742</v>
      </c>
      <c r="Y909" s="5">
        <f t="shared" si="395"/>
        <v>0</v>
      </c>
      <c r="Z909" s="5">
        <f t="shared" si="395"/>
        <v>0.89445907054904517</v>
      </c>
      <c r="AA909" s="5">
        <f t="shared" si="375"/>
        <v>-5.3977977067483742</v>
      </c>
      <c r="AB909">
        <f t="shared" si="396"/>
        <v>0</v>
      </c>
    </row>
    <row r="910" spans="1:28" x14ac:dyDescent="0.2">
      <c r="A910">
        <f t="shared" si="394"/>
        <v>8.7799999999998573</v>
      </c>
      <c r="B910" s="5">
        <f t="shared" si="378"/>
        <v>0</v>
      </c>
      <c r="C910" s="5">
        <f t="shared" si="379"/>
        <v>600.74063165003543</v>
      </c>
      <c r="D910" s="5">
        <f t="shared" si="380"/>
        <v>-257.29046491485531</v>
      </c>
      <c r="E910" s="2">
        <f t="shared" si="376"/>
        <v>600.74063165003543</v>
      </c>
      <c r="F910" s="2">
        <f t="shared" si="377"/>
        <v>0</v>
      </c>
      <c r="G910" s="3">
        <f t="shared" si="381"/>
        <v>0</v>
      </c>
      <c r="H910" s="3">
        <f t="shared" si="382"/>
        <v>55.716866084853713</v>
      </c>
      <c r="I910" s="3">
        <f t="shared" si="383"/>
        <v>-92.430080672891009</v>
      </c>
      <c r="J910" s="2">
        <f t="shared" si="370"/>
        <v>107.92445959797372</v>
      </c>
      <c r="K910" s="2">
        <f t="shared" si="384"/>
        <v>107.92445959797372</v>
      </c>
      <c r="L910" s="2">
        <f t="shared" si="371"/>
        <v>73.568138785258157</v>
      </c>
      <c r="M910" s="5">
        <f t="shared" si="372"/>
        <v>0.35965931009606805</v>
      </c>
      <c r="N910" s="4">
        <f t="shared" si="373"/>
        <v>0.23670793124832251</v>
      </c>
      <c r="O910" s="4">
        <f t="shared" si="374"/>
        <v>0.23353033329428116</v>
      </c>
      <c r="P910" s="4">
        <f t="shared" si="385"/>
        <v>0</v>
      </c>
      <c r="Q910" s="4">
        <f t="shared" si="386"/>
        <v>0</v>
      </c>
      <c r="R910" s="5">
        <f t="shared" si="387"/>
        <v>0</v>
      </c>
      <c r="S910" s="5">
        <f t="shared" si="388"/>
        <v>-11.609315810809436</v>
      </c>
      <c r="T910" s="5">
        <f t="shared" si="389"/>
        <v>19.258979773126317</v>
      </c>
      <c r="U910" s="6">
        <f t="shared" si="390"/>
        <v>1865.6771404860099</v>
      </c>
      <c r="V910" s="5">
        <f t="shared" si="391"/>
        <v>0</v>
      </c>
      <c r="W910" s="5">
        <f t="shared" si="392"/>
        <v>12.505045300022047</v>
      </c>
      <c r="X910" s="5">
        <f t="shared" si="393"/>
        <v>7.5380431272381925</v>
      </c>
      <c r="Y910" s="5">
        <f t="shared" si="395"/>
        <v>0</v>
      </c>
      <c r="Z910" s="5">
        <f t="shared" si="395"/>
        <v>0.89572948921261109</v>
      </c>
      <c r="AA910" s="5">
        <f t="shared" si="375"/>
        <v>-5.3769770996354893</v>
      </c>
      <c r="AB910">
        <f t="shared" si="396"/>
        <v>0</v>
      </c>
    </row>
    <row r="911" spans="1:28" x14ac:dyDescent="0.2">
      <c r="A911">
        <f t="shared" si="394"/>
        <v>8.789999999999857</v>
      </c>
      <c r="B911" s="5">
        <f t="shared" si="378"/>
        <v>0</v>
      </c>
      <c r="C911" s="5">
        <f t="shared" si="379"/>
        <v>601.29784509735839</v>
      </c>
      <c r="D911" s="5">
        <f t="shared" si="380"/>
        <v>-258.21503457043923</v>
      </c>
      <c r="E911" s="2">
        <f t="shared" si="376"/>
        <v>601.29784509735839</v>
      </c>
      <c r="F911" s="2">
        <f t="shared" si="377"/>
        <v>0</v>
      </c>
      <c r="G911" s="3">
        <f t="shared" si="381"/>
        <v>0</v>
      </c>
      <c r="H911" s="3">
        <f t="shared" si="382"/>
        <v>55.72582337974584</v>
      </c>
      <c r="I911" s="3">
        <f t="shared" si="383"/>
        <v>-92.483850443887363</v>
      </c>
      <c r="J911" s="2">
        <f t="shared" si="370"/>
        <v>107.97513595396838</v>
      </c>
      <c r="K911" s="2">
        <f t="shared" si="384"/>
        <v>107.97513595396838</v>
      </c>
      <c r="L911" s="2">
        <f t="shared" si="371"/>
        <v>73.602682995206791</v>
      </c>
      <c r="M911" s="5">
        <f t="shared" si="372"/>
        <v>0.35963892231050404</v>
      </c>
      <c r="N911" s="4">
        <f t="shared" si="373"/>
        <v>0.23651488346497229</v>
      </c>
      <c r="O911" s="4">
        <f t="shared" si="374"/>
        <v>0.23343248603610914</v>
      </c>
      <c r="P911" s="4">
        <f t="shared" si="385"/>
        <v>0</v>
      </c>
      <c r="Q911" s="4">
        <f t="shared" si="386"/>
        <v>0</v>
      </c>
      <c r="R911" s="5">
        <f t="shared" si="387"/>
        <v>0</v>
      </c>
      <c r="S911" s="5">
        <f t="shared" si="388"/>
        <v>-11.615975748260587</v>
      </c>
      <c r="T911" s="5">
        <f t="shared" si="389"/>
        <v>19.278138907722578</v>
      </c>
      <c r="U911" s="6">
        <f t="shared" si="390"/>
        <v>1865.0553517430626</v>
      </c>
      <c r="V911" s="5">
        <f t="shared" si="391"/>
        <v>0</v>
      </c>
      <c r="W911" s="5">
        <f t="shared" si="392"/>
        <v>12.512950106923636</v>
      </c>
      <c r="X911" s="5">
        <f t="shared" si="393"/>
        <v>7.5396346959090677</v>
      </c>
      <c r="Y911" s="5">
        <f t="shared" si="395"/>
        <v>0</v>
      </c>
      <c r="Z911" s="5">
        <f t="shared" si="395"/>
        <v>0.89697435866304964</v>
      </c>
      <c r="AA911" s="5">
        <f t="shared" si="375"/>
        <v>-5.3562263963683527</v>
      </c>
      <c r="AB911">
        <f t="shared" si="396"/>
        <v>0</v>
      </c>
    </row>
    <row r="912" spans="1:28" x14ac:dyDescent="0.2">
      <c r="A912">
        <f t="shared" si="394"/>
        <v>8.7999999999998568</v>
      </c>
      <c r="B912" s="5">
        <f t="shared" si="378"/>
        <v>0</v>
      </c>
      <c r="C912" s="5">
        <f t="shared" si="379"/>
        <v>601.85514817987382</v>
      </c>
      <c r="D912" s="5">
        <f t="shared" si="380"/>
        <v>-259.14014088619791</v>
      </c>
      <c r="E912" s="2">
        <f t="shared" si="376"/>
        <v>601.85514817987382</v>
      </c>
      <c r="F912" s="2">
        <f t="shared" si="377"/>
        <v>0</v>
      </c>
      <c r="G912" s="3">
        <f t="shared" si="381"/>
        <v>0</v>
      </c>
      <c r="H912" s="3">
        <f t="shared" si="382"/>
        <v>55.734793123332473</v>
      </c>
      <c r="I912" s="3">
        <f t="shared" si="383"/>
        <v>-92.537412707851047</v>
      </c>
      <c r="J912" s="2">
        <f t="shared" si="370"/>
        <v>108.02564471070664</v>
      </c>
      <c r="K912" s="2">
        <f t="shared" si="384"/>
        <v>108.02564471070664</v>
      </c>
      <c r="L912" s="2">
        <f t="shared" si="371"/>
        <v>73.637112958900232</v>
      </c>
      <c r="M912" s="5">
        <f t="shared" si="372"/>
        <v>0.35961854775270286</v>
      </c>
      <c r="N912" s="4">
        <f t="shared" si="373"/>
        <v>0.23632243659908925</v>
      </c>
      <c r="O912" s="4">
        <f t="shared" si="374"/>
        <v>0.23333486601954817</v>
      </c>
      <c r="P912" s="4">
        <f t="shared" si="385"/>
        <v>0</v>
      </c>
      <c r="Q912" s="4">
        <f t="shared" si="386"/>
        <v>0</v>
      </c>
      <c r="R912" s="5">
        <f t="shared" si="387"/>
        <v>0</v>
      </c>
      <c r="S912" s="5">
        <f t="shared" si="388"/>
        <v>-11.622621599792685</v>
      </c>
      <c r="T912" s="5">
        <f t="shared" si="389"/>
        <v>19.297233764683117</v>
      </c>
      <c r="U912" s="6">
        <f t="shared" si="390"/>
        <v>1864.4337702284893</v>
      </c>
      <c r="V912" s="5">
        <f t="shared" si="391"/>
        <v>0</v>
      </c>
      <c r="W912" s="5">
        <f t="shared" si="392"/>
        <v>12.520815411686158</v>
      </c>
      <c r="X912" s="5">
        <f t="shared" si="393"/>
        <v>7.5412207482925924</v>
      </c>
      <c r="Y912" s="5">
        <f t="shared" si="395"/>
        <v>0</v>
      </c>
      <c r="Z912" s="5">
        <f t="shared" si="395"/>
        <v>0.89819381189347247</v>
      </c>
      <c r="AA912" s="5">
        <f t="shared" si="375"/>
        <v>-5.3355454870242909</v>
      </c>
      <c r="AB912">
        <f t="shared" si="396"/>
        <v>0</v>
      </c>
    </row>
    <row r="913" spans="1:28" x14ac:dyDescent="0.2">
      <c r="A913">
        <f t="shared" si="394"/>
        <v>8.8099999999998566</v>
      </c>
      <c r="B913" s="5">
        <f t="shared" si="378"/>
        <v>0</v>
      </c>
      <c r="C913" s="5">
        <f t="shared" si="379"/>
        <v>602.41254102079779</v>
      </c>
      <c r="D913" s="5">
        <f t="shared" si="380"/>
        <v>-260.06578179055077</v>
      </c>
      <c r="E913" s="2">
        <f t="shared" si="376"/>
        <v>602.41254102079779</v>
      </c>
      <c r="F913" s="2">
        <f t="shared" si="377"/>
        <v>0</v>
      </c>
      <c r="G913" s="3">
        <f t="shared" si="381"/>
        <v>0</v>
      </c>
      <c r="H913" s="3">
        <f t="shared" si="382"/>
        <v>55.743775061451409</v>
      </c>
      <c r="I913" s="3">
        <f t="shared" si="383"/>
        <v>-92.59076816272129</v>
      </c>
      <c r="J913" s="2">
        <f t="shared" si="370"/>
        <v>108.075986264593</v>
      </c>
      <c r="K913" s="2">
        <f t="shared" si="384"/>
        <v>108.075986264593</v>
      </c>
      <c r="L913" s="2">
        <f t="shared" si="371"/>
        <v>73.671428946552822</v>
      </c>
      <c r="M913" s="5">
        <f t="shared" si="372"/>
        <v>0.35959818643432973</v>
      </c>
      <c r="N913" s="4">
        <f t="shared" si="373"/>
        <v>0.23613058809361312</v>
      </c>
      <c r="O913" s="4">
        <f t="shared" si="374"/>
        <v>0.2332374725780017</v>
      </c>
      <c r="P913" s="4">
        <f t="shared" si="385"/>
        <v>0</v>
      </c>
      <c r="Q913" s="4">
        <f t="shared" si="386"/>
        <v>0</v>
      </c>
      <c r="R913" s="5">
        <f t="shared" si="387"/>
        <v>0</v>
      </c>
      <c r="S913" s="5">
        <f t="shared" si="388"/>
        <v>-11.629253353481163</v>
      </c>
      <c r="T913" s="5">
        <f t="shared" si="389"/>
        <v>19.31626446129118</v>
      </c>
      <c r="U913" s="6">
        <f t="shared" si="390"/>
        <v>1863.8123958732258</v>
      </c>
      <c r="V913" s="5">
        <f t="shared" si="391"/>
        <v>0</v>
      </c>
      <c r="W913" s="5">
        <f t="shared" si="392"/>
        <v>12.528641335132511</v>
      </c>
      <c r="X913" s="5">
        <f t="shared" si="393"/>
        <v>7.5428012778104883</v>
      </c>
      <c r="Y913" s="5">
        <f t="shared" si="395"/>
        <v>0</v>
      </c>
      <c r="Z913" s="5">
        <f t="shared" si="395"/>
        <v>0.8993879816513477</v>
      </c>
      <c r="AA913" s="5">
        <f t="shared" si="375"/>
        <v>-5.3149342608983332</v>
      </c>
      <c r="AB913">
        <f t="shared" si="396"/>
        <v>0</v>
      </c>
    </row>
    <row r="914" spans="1:28" x14ac:dyDescent="0.2">
      <c r="A914">
        <f t="shared" si="394"/>
        <v>8.8199999999998564</v>
      </c>
      <c r="B914" s="5">
        <f t="shared" si="378"/>
        <v>0</v>
      </c>
      <c r="C914" s="5">
        <f t="shared" si="379"/>
        <v>602.97002374081137</v>
      </c>
      <c r="D914" s="5">
        <f t="shared" si="380"/>
        <v>-260.99195521889106</v>
      </c>
      <c r="E914" s="2">
        <f t="shared" si="376"/>
        <v>602.97002374081137</v>
      </c>
      <c r="F914" s="2">
        <f t="shared" si="377"/>
        <v>0</v>
      </c>
      <c r="G914" s="3">
        <f t="shared" si="381"/>
        <v>0</v>
      </c>
      <c r="H914" s="3">
        <f t="shared" si="382"/>
        <v>55.752768941267924</v>
      </c>
      <c r="I914" s="3">
        <f t="shared" si="383"/>
        <v>-92.643917505330279</v>
      </c>
      <c r="J914" s="2">
        <f t="shared" si="370"/>
        <v>108.12616101273943</v>
      </c>
      <c r="K914" s="2">
        <f t="shared" si="384"/>
        <v>108.12616101273943</v>
      </c>
      <c r="L914" s="2">
        <f t="shared" si="371"/>
        <v>73.705631228861236</v>
      </c>
      <c r="M914" s="5">
        <f t="shared" si="372"/>
        <v>0.35957783836673363</v>
      </c>
      <c r="N914" s="4">
        <f t="shared" si="373"/>
        <v>0.2359393354018097</v>
      </c>
      <c r="O914" s="4">
        <f t="shared" si="374"/>
        <v>0.23314030504533997</v>
      </c>
      <c r="P914" s="4">
        <f t="shared" si="385"/>
        <v>0</v>
      </c>
      <c r="Q914" s="4">
        <f t="shared" si="386"/>
        <v>0</v>
      </c>
      <c r="R914" s="5">
        <f t="shared" si="387"/>
        <v>0</v>
      </c>
      <c r="S914" s="5">
        <f t="shared" si="388"/>
        <v>-11.635870997650716</v>
      </c>
      <c r="T914" s="5">
        <f t="shared" si="389"/>
        <v>19.335231115509554</v>
      </c>
      <c r="U914" s="6">
        <f t="shared" si="390"/>
        <v>1863.1912286082306</v>
      </c>
      <c r="V914" s="5">
        <f t="shared" si="391"/>
        <v>0</v>
      </c>
      <c r="W914" s="5">
        <f t="shared" si="392"/>
        <v>12.536427998086236</v>
      </c>
      <c r="X914" s="5">
        <f t="shared" si="393"/>
        <v>7.5443762779777774</v>
      </c>
      <c r="Y914" s="5">
        <f t="shared" si="395"/>
        <v>0</v>
      </c>
      <c r="Z914" s="5">
        <f t="shared" si="395"/>
        <v>0.90055700043551923</v>
      </c>
      <c r="AA914" s="5">
        <f t="shared" si="375"/>
        <v>-5.2943926065126661</v>
      </c>
      <c r="AB914">
        <f t="shared" si="396"/>
        <v>0</v>
      </c>
    </row>
    <row r="915" spans="1:28" x14ac:dyDescent="0.2">
      <c r="A915">
        <f t="shared" si="394"/>
        <v>8.8299999999998562</v>
      </c>
      <c r="B915" s="5">
        <f t="shared" si="378"/>
        <v>0</v>
      </c>
      <c r="C915" s="5">
        <f t="shared" si="379"/>
        <v>603.52759645807407</v>
      </c>
      <c r="D915" s="5">
        <f t="shared" si="380"/>
        <v>-261.91865911357468</v>
      </c>
      <c r="E915" s="2">
        <f t="shared" si="376"/>
        <v>603.52759645807407</v>
      </c>
      <c r="F915" s="2">
        <f t="shared" si="377"/>
        <v>0</v>
      </c>
      <c r="G915" s="3">
        <f t="shared" si="381"/>
        <v>0</v>
      </c>
      <c r="H915" s="3">
        <f t="shared" si="382"/>
        <v>55.761774511272279</v>
      </c>
      <c r="I915" s="3">
        <f t="shared" si="383"/>
        <v>-92.696861431395405</v>
      </c>
      <c r="J915" s="2">
        <f t="shared" si="370"/>
        <v>108.1761693529462</v>
      </c>
      <c r="K915" s="2">
        <f t="shared" si="384"/>
        <v>108.1761693529462</v>
      </c>
      <c r="L915" s="2">
        <f t="shared" si="371"/>
        <v>73.739720076991276</v>
      </c>
      <c r="M915" s="5">
        <f t="shared" si="372"/>
        <v>0.35955750356094968</v>
      </c>
      <c r="N915" s="4">
        <f t="shared" si="373"/>
        <v>0.23574867598724306</v>
      </c>
      <c r="O915" s="4">
        <f t="shared" si="374"/>
        <v>0.23304336275591689</v>
      </c>
      <c r="P915" s="4">
        <f t="shared" si="385"/>
        <v>0</v>
      </c>
      <c r="Q915" s="4">
        <f t="shared" si="386"/>
        <v>0</v>
      </c>
      <c r="R915" s="5">
        <f t="shared" si="387"/>
        <v>0</v>
      </c>
      <c r="S915" s="5">
        <f t="shared" si="388"/>
        <v>-11.642474520874323</v>
      </c>
      <c r="T915" s="5">
        <f t="shared" si="389"/>
        <v>19.354133845971376</v>
      </c>
      <c r="U915" s="6">
        <f t="shared" si="390"/>
        <v>1862.5702683644845</v>
      </c>
      <c r="V915" s="5">
        <f t="shared" si="391"/>
        <v>0</v>
      </c>
      <c r="W915" s="5">
        <f t="shared" si="392"/>
        <v>12.544175521367512</v>
      </c>
      <c r="X915" s="5">
        <f t="shared" si="393"/>
        <v>7.5459457424025418</v>
      </c>
      <c r="Y915" s="5">
        <f t="shared" si="395"/>
        <v>0</v>
      </c>
      <c r="Z915" s="5">
        <f t="shared" si="395"/>
        <v>0.90170100049318869</v>
      </c>
      <c r="AA915" s="5">
        <f t="shared" si="375"/>
        <v>-5.2739204116260829</v>
      </c>
      <c r="AB915">
        <f t="shared" si="396"/>
        <v>0</v>
      </c>
    </row>
    <row r="916" spans="1:28" x14ac:dyDescent="0.2">
      <c r="A916">
        <f t="shared" si="394"/>
        <v>8.839999999999856</v>
      </c>
      <c r="B916" s="5">
        <f t="shared" si="378"/>
        <v>0</v>
      </c>
      <c r="C916" s="5">
        <f t="shared" si="379"/>
        <v>604.08525928823678</v>
      </c>
      <c r="D916" s="5">
        <f t="shared" si="380"/>
        <v>-262.84589142390922</v>
      </c>
      <c r="E916" s="2">
        <f t="shared" si="376"/>
        <v>604.08525928823678</v>
      </c>
      <c r="F916" s="2">
        <f t="shared" si="377"/>
        <v>0</v>
      </c>
      <c r="G916" s="3">
        <f t="shared" si="381"/>
        <v>0</v>
      </c>
      <c r="H916" s="3">
        <f t="shared" si="382"/>
        <v>55.770791521277211</v>
      </c>
      <c r="I916" s="3">
        <f t="shared" si="383"/>
        <v>-92.749600635511669</v>
      </c>
      <c r="J916" s="2">
        <f t="shared" si="370"/>
        <v>108.22601168368293</v>
      </c>
      <c r="K916" s="2">
        <f t="shared" si="384"/>
        <v>108.22601168368293</v>
      </c>
      <c r="L916" s="2">
        <f t="shared" si="371"/>
        <v>73.77369576256504</v>
      </c>
      <c r="M916" s="5">
        <f t="shared" si="372"/>
        <v>0.35953718202770119</v>
      </c>
      <c r="N916" s="4">
        <f t="shared" si="373"/>
        <v>0.23555860732374742</v>
      </c>
      <c r="O916" s="4">
        <f t="shared" si="374"/>
        <v>0.23294664504458715</v>
      </c>
      <c r="P916" s="4">
        <f t="shared" si="385"/>
        <v>0</v>
      </c>
      <c r="Q916" s="4">
        <f t="shared" si="386"/>
        <v>0</v>
      </c>
      <c r="R916" s="5">
        <f t="shared" si="387"/>
        <v>0</v>
      </c>
      <c r="S916" s="5">
        <f t="shared" si="388"/>
        <v>-11.649063911972204</v>
      </c>
      <c r="T916" s="5">
        <f t="shared" si="389"/>
        <v>19.372972771970975</v>
      </c>
      <c r="U916" s="6">
        <f t="shared" si="390"/>
        <v>1861.9495150729927</v>
      </c>
      <c r="V916" s="5">
        <f t="shared" si="391"/>
        <v>0</v>
      </c>
      <c r="W916" s="5">
        <f t="shared" si="392"/>
        <v>12.551884025789223</v>
      </c>
      <c r="X916" s="5">
        <f t="shared" si="393"/>
        <v>7.547509664785724</v>
      </c>
      <c r="Y916" s="5">
        <f t="shared" si="395"/>
        <v>0</v>
      </c>
      <c r="Z916" s="5">
        <f t="shared" si="395"/>
        <v>0.90282011381701821</v>
      </c>
      <c r="AA916" s="5">
        <f t="shared" si="375"/>
        <v>-5.2535175632432995</v>
      </c>
      <c r="AB916">
        <f t="shared" si="396"/>
        <v>0</v>
      </c>
    </row>
    <row r="917" spans="1:28" x14ac:dyDescent="0.2">
      <c r="A917">
        <f t="shared" si="394"/>
        <v>8.8499999999998558</v>
      </c>
      <c r="B917" s="5">
        <f t="shared" si="378"/>
        <v>0</v>
      </c>
      <c r="C917" s="5">
        <f t="shared" si="379"/>
        <v>604.6430123444552</v>
      </c>
      <c r="D917" s="5">
        <f t="shared" si="380"/>
        <v>-263.7736501061425</v>
      </c>
      <c r="E917" s="2">
        <f t="shared" si="376"/>
        <v>604.6430123444552</v>
      </c>
      <c r="F917" s="2">
        <f t="shared" si="377"/>
        <v>0</v>
      </c>
      <c r="G917" s="3">
        <f t="shared" si="381"/>
        <v>0</v>
      </c>
      <c r="H917" s="3">
        <f t="shared" si="382"/>
        <v>55.779819722415382</v>
      </c>
      <c r="I917" s="3">
        <f t="shared" si="383"/>
        <v>-92.802135811144097</v>
      </c>
      <c r="J917" s="2">
        <f t="shared" si="370"/>
        <v>108.2756884040697</v>
      </c>
      <c r="K917" s="2">
        <f t="shared" si="384"/>
        <v>108.2756884040697</v>
      </c>
      <c r="L917" s="2">
        <f t="shared" si="371"/>
        <v>73.807558557648051</v>
      </c>
      <c r="M917" s="5">
        <f t="shared" si="372"/>
        <v>0.35951687377740232</v>
      </c>
      <c r="N917" s="4">
        <f t="shared" si="373"/>
        <v>0.23536912689539929</v>
      </c>
      <c r="O917" s="4">
        <f t="shared" si="374"/>
        <v>0.23285015124672287</v>
      </c>
      <c r="P917" s="4">
        <f t="shared" si="385"/>
        <v>0</v>
      </c>
      <c r="Q917" s="4">
        <f t="shared" si="386"/>
        <v>0</v>
      </c>
      <c r="R917" s="5">
        <f t="shared" si="387"/>
        <v>0</v>
      </c>
      <c r="S917" s="5">
        <f t="shared" si="388"/>
        <v>-11.655639160010839</v>
      </c>
      <c r="T917" s="5">
        <f t="shared" si="389"/>
        <v>19.391748013454801</v>
      </c>
      <c r="U917" s="6">
        <f t="shared" si="390"/>
        <v>1861.3289686647825</v>
      </c>
      <c r="V917" s="5">
        <f t="shared" si="391"/>
        <v>0</v>
      </c>
      <c r="W917" s="5">
        <f t="shared" si="392"/>
        <v>12.559553632153065</v>
      </c>
      <c r="X917" s="5">
        <f t="shared" si="393"/>
        <v>7.5490680389209057</v>
      </c>
      <c r="Y917" s="5">
        <f t="shared" si="395"/>
        <v>0</v>
      </c>
      <c r="Z917" s="5">
        <f t="shared" si="395"/>
        <v>0.90391447214222609</v>
      </c>
      <c r="AA917" s="5">
        <f t="shared" si="375"/>
        <v>-5.2331839476242905</v>
      </c>
      <c r="AB917">
        <f t="shared" si="396"/>
        <v>0</v>
      </c>
    </row>
    <row r="918" spans="1:28" x14ac:dyDescent="0.2">
      <c r="A918">
        <f t="shared" si="394"/>
        <v>8.8599999999998555</v>
      </c>
      <c r="B918" s="5">
        <f t="shared" si="378"/>
        <v>0</v>
      </c>
      <c r="C918" s="5">
        <f t="shared" si="379"/>
        <v>605.200855737403</v>
      </c>
      <c r="D918" s="5">
        <f t="shared" si="380"/>
        <v>-264.70193312345134</v>
      </c>
      <c r="E918" s="2">
        <f t="shared" si="376"/>
        <v>605.200855737403</v>
      </c>
      <c r="F918" s="2">
        <f t="shared" si="377"/>
        <v>0</v>
      </c>
      <c r="G918" s="3">
        <f t="shared" si="381"/>
        <v>0</v>
      </c>
      <c r="H918" s="3">
        <f t="shared" si="382"/>
        <v>55.788858867136803</v>
      </c>
      <c r="I918" s="3">
        <f t="shared" si="383"/>
        <v>-92.854467650620336</v>
      </c>
      <c r="J918" s="2">
        <f t="shared" si="370"/>
        <v>108.32519991385848</v>
      </c>
      <c r="K918" s="2">
        <f t="shared" si="384"/>
        <v>108.32519991385848</v>
      </c>
      <c r="L918" s="2">
        <f t="shared" si="371"/>
        <v>73.841308734736515</v>
      </c>
      <c r="M918" s="5">
        <f t="shared" si="372"/>
        <v>0.35949657882016017</v>
      </c>
      <c r="N918" s="4">
        <f t="shared" si="373"/>
        <v>0.23518023219648862</v>
      </c>
      <c r="O918" s="4">
        <f t="shared" si="374"/>
        <v>0.23275388069823</v>
      </c>
      <c r="P918" s="4">
        <f t="shared" si="385"/>
        <v>0</v>
      </c>
      <c r="Q918" s="4">
        <f t="shared" si="386"/>
        <v>0</v>
      </c>
      <c r="R918" s="5">
        <f t="shared" si="387"/>
        <v>0</v>
      </c>
      <c r="S918" s="5">
        <f t="shared" si="388"/>
        <v>-11.662200254301945</v>
      </c>
      <c r="T918" s="5">
        <f t="shared" si="389"/>
        <v>19.410459691012356</v>
      </c>
      <c r="U918" s="6">
        <f t="shared" si="390"/>
        <v>1860.7086290709035</v>
      </c>
      <c r="V918" s="5">
        <f t="shared" si="391"/>
        <v>0</v>
      </c>
      <c r="W918" s="5">
        <f t="shared" si="392"/>
        <v>12.567184461245658</v>
      </c>
      <c r="X918" s="5">
        <f t="shared" si="393"/>
        <v>7.5506208586940824</v>
      </c>
      <c r="Y918" s="5">
        <f t="shared" si="395"/>
        <v>0</v>
      </c>
      <c r="Z918" s="5">
        <f t="shared" si="395"/>
        <v>0.90498420694371262</v>
      </c>
      <c r="AA918" s="5">
        <f t="shared" si="375"/>
        <v>-5.2129194502935619</v>
      </c>
      <c r="AB918">
        <f t="shared" si="396"/>
        <v>0</v>
      </c>
    </row>
    <row r="919" spans="1:28" x14ac:dyDescent="0.2">
      <c r="A919">
        <f t="shared" si="394"/>
        <v>8.8699999999998553</v>
      </c>
      <c r="B919" s="5">
        <f t="shared" si="378"/>
        <v>0</v>
      </c>
      <c r="C919" s="5">
        <f t="shared" si="379"/>
        <v>605.75878957528471</v>
      </c>
      <c r="D919" s="5">
        <f t="shared" si="380"/>
        <v>-265.63073844593004</v>
      </c>
      <c r="E919" s="2">
        <f t="shared" si="376"/>
        <v>605.75878957528471</v>
      </c>
      <c r="F919" s="2">
        <f t="shared" si="377"/>
        <v>0</v>
      </c>
      <c r="G919" s="3">
        <f t="shared" si="381"/>
        <v>0</v>
      </c>
      <c r="H919" s="3">
        <f t="shared" si="382"/>
        <v>55.79790870920624</v>
      </c>
      <c r="I919" s="3">
        <f t="shared" si="383"/>
        <v>-92.906596845123275</v>
      </c>
      <c r="J919" s="2">
        <f t="shared" si="370"/>
        <v>108.37454661341465</v>
      </c>
      <c r="K919" s="2">
        <f t="shared" si="384"/>
        <v>108.37454661341465</v>
      </c>
      <c r="L919" s="2">
        <f t="shared" si="371"/>
        <v>73.874946566744811</v>
      </c>
      <c r="M919" s="5">
        <f t="shared" si="372"/>
        <v>0.35947629716577711</v>
      </c>
      <c r="N919" s="4">
        <f t="shared" si="373"/>
        <v>0.23499192073149058</v>
      </c>
      <c r="O919" s="4">
        <f t="shared" si="374"/>
        <v>0.2326578327355647</v>
      </c>
      <c r="P919" s="4">
        <f t="shared" si="385"/>
        <v>0</v>
      </c>
      <c r="Q919" s="4">
        <f t="shared" si="386"/>
        <v>0</v>
      </c>
      <c r="R919" s="5">
        <f t="shared" si="387"/>
        <v>0</v>
      </c>
      <c r="S919" s="5">
        <f t="shared" si="388"/>
        <v>-11.668747184401477</v>
      </c>
      <c r="T919" s="5">
        <f t="shared" si="389"/>
        <v>19.429107925867235</v>
      </c>
      <c r="U919" s="6">
        <f t="shared" si="390"/>
        <v>1860.08849622243</v>
      </c>
      <c r="V919" s="5">
        <f t="shared" si="391"/>
        <v>0</v>
      </c>
      <c r="W919" s="5">
        <f t="shared" si="392"/>
        <v>12.574776633834755</v>
      </c>
      <c r="X919" s="5">
        <f t="shared" si="393"/>
        <v>7.552168118083439</v>
      </c>
      <c r="Y919" s="5">
        <f t="shared" si="395"/>
        <v>0</v>
      </c>
      <c r="Z919" s="5">
        <f t="shared" si="395"/>
        <v>0.90602944943327834</v>
      </c>
      <c r="AA919" s="5">
        <f t="shared" si="375"/>
        <v>-5.1927239560493241</v>
      </c>
      <c r="AB919">
        <f t="shared" si="396"/>
        <v>0</v>
      </c>
    </row>
    <row r="920" spans="1:28" x14ac:dyDescent="0.2">
      <c r="A920">
        <f t="shared" si="394"/>
        <v>8.8799999999998551</v>
      </c>
      <c r="B920" s="5">
        <f t="shared" si="378"/>
        <v>0</v>
      </c>
      <c r="C920" s="5">
        <f t="shared" si="379"/>
        <v>606.3168139638492</v>
      </c>
      <c r="D920" s="5">
        <f t="shared" si="380"/>
        <v>-266.56006405057911</v>
      </c>
      <c r="E920" s="2">
        <f t="shared" si="376"/>
        <v>606.3168139638492</v>
      </c>
      <c r="F920" s="2">
        <f t="shared" si="377"/>
        <v>0</v>
      </c>
      <c r="G920" s="3">
        <f t="shared" si="381"/>
        <v>0</v>
      </c>
      <c r="H920" s="3">
        <f t="shared" si="382"/>
        <v>55.806969003700573</v>
      </c>
      <c r="I920" s="3">
        <f t="shared" si="383"/>
        <v>-92.958524084683773</v>
      </c>
      <c r="J920" s="2">
        <f t="shared" si="370"/>
        <v>108.42372890369862</v>
      </c>
      <c r="K920" s="2">
        <f t="shared" si="384"/>
        <v>108.42372890369862</v>
      </c>
      <c r="L920" s="2">
        <f t="shared" si="371"/>
        <v>73.908472326992921</v>
      </c>
      <c r="M920" s="5">
        <f t="shared" si="372"/>
        <v>0.35945602882375327</v>
      </c>
      <c r="N920" s="4">
        <f t="shared" si="373"/>
        <v>0.23480419001503691</v>
      </c>
      <c r="O920" s="4">
        <f t="shared" si="374"/>
        <v>0.23256200669574933</v>
      </c>
      <c r="P920" s="4">
        <f t="shared" si="385"/>
        <v>0</v>
      </c>
      <c r="Q920" s="4">
        <f t="shared" si="386"/>
        <v>0</v>
      </c>
      <c r="R920" s="5">
        <f t="shared" si="387"/>
        <v>0</v>
      </c>
      <c r="S920" s="5">
        <f t="shared" si="388"/>
        <v>-11.675279940108611</v>
      </c>
      <c r="T920" s="5">
        <f t="shared" si="389"/>
        <v>19.447692839868154</v>
      </c>
      <c r="U920" s="6">
        <f t="shared" si="390"/>
        <v>1859.4685700504579</v>
      </c>
      <c r="V920" s="5">
        <f t="shared" si="391"/>
        <v>0</v>
      </c>
      <c r="W920" s="5">
        <f t="shared" si="392"/>
        <v>12.582330270665421</v>
      </c>
      <c r="X920" s="5">
        <f t="shared" si="393"/>
        <v>7.5537098111591359</v>
      </c>
      <c r="Y920" s="5">
        <f t="shared" si="395"/>
        <v>0</v>
      </c>
      <c r="Z920" s="5">
        <f t="shared" si="395"/>
        <v>0.90705033055681028</v>
      </c>
      <c r="AA920" s="5">
        <f t="shared" si="375"/>
        <v>-5.1725973489727082</v>
      </c>
      <c r="AB920">
        <f t="shared" si="396"/>
        <v>0</v>
      </c>
    </row>
    <row r="921" spans="1:28" x14ac:dyDescent="0.2">
      <c r="A921">
        <f t="shared" si="394"/>
        <v>8.8899999999998549</v>
      </c>
      <c r="B921" s="5">
        <f t="shared" si="378"/>
        <v>0</v>
      </c>
      <c r="C921" s="5">
        <f t="shared" si="379"/>
        <v>606.87492900640268</v>
      </c>
      <c r="D921" s="5">
        <f t="shared" si="380"/>
        <v>-267.48990792129342</v>
      </c>
      <c r="E921" s="2">
        <f t="shared" si="376"/>
        <v>606.87492900640268</v>
      </c>
      <c r="F921" s="2">
        <f t="shared" si="377"/>
        <v>0</v>
      </c>
      <c r="G921" s="3">
        <f t="shared" si="381"/>
        <v>0</v>
      </c>
      <c r="H921" s="3">
        <f t="shared" si="382"/>
        <v>55.816039507006138</v>
      </c>
      <c r="I921" s="3">
        <f t="shared" si="383"/>
        <v>-93.010250058173497</v>
      </c>
      <c r="J921" s="2">
        <f t="shared" si="370"/>
        <v>108.47274718624782</v>
      </c>
      <c r="K921" s="2">
        <f t="shared" si="384"/>
        <v>108.47274718624782</v>
      </c>
      <c r="L921" s="2">
        <f t="shared" si="371"/>
        <v>73.941886289194144</v>
      </c>
      <c r="M921" s="5">
        <f t="shared" si="372"/>
        <v>0.35943577380328839</v>
      </c>
      <c r="N921" s="4">
        <f t="shared" si="373"/>
        <v>0.23461703757188684</v>
      </c>
      <c r="O921" s="4">
        <f t="shared" si="374"/>
        <v>0.23246640191638801</v>
      </c>
      <c r="P921" s="4">
        <f t="shared" si="385"/>
        <v>0</v>
      </c>
      <c r="Q921" s="4">
        <f t="shared" si="386"/>
        <v>0</v>
      </c>
      <c r="R921" s="5">
        <f t="shared" si="387"/>
        <v>0</v>
      </c>
      <c r="S921" s="5">
        <f t="shared" si="388"/>
        <v>-11.681798511464741</v>
      </c>
      <c r="T921" s="5">
        <f t="shared" si="389"/>
        <v>19.466214555480086</v>
      </c>
      <c r="U921" s="6">
        <f t="shared" si="390"/>
        <v>1858.848850486107</v>
      </c>
      <c r="V921" s="5">
        <f t="shared" si="391"/>
        <v>0</v>
      </c>
      <c r="W921" s="5">
        <f t="shared" si="392"/>
        <v>12.589845492456313</v>
      </c>
      <c r="X921" s="5">
        <f t="shared" si="393"/>
        <v>7.5552459320830723</v>
      </c>
      <c r="Y921" s="5">
        <f t="shared" si="395"/>
        <v>0</v>
      </c>
      <c r="Z921" s="5">
        <f t="shared" si="395"/>
        <v>0.90804698099157122</v>
      </c>
      <c r="AA921" s="5">
        <f t="shared" si="375"/>
        <v>-5.1525395124368423</v>
      </c>
      <c r="AB921">
        <f t="shared" si="396"/>
        <v>0</v>
      </c>
    </row>
    <row r="922" spans="1:28" x14ac:dyDescent="0.2">
      <c r="A922">
        <f t="shared" si="394"/>
        <v>8.8999999999998547</v>
      </c>
      <c r="B922" s="5">
        <f t="shared" si="378"/>
        <v>0</v>
      </c>
      <c r="C922" s="5">
        <f t="shared" si="379"/>
        <v>607.43313480382187</v>
      </c>
      <c r="D922" s="5">
        <f t="shared" si="380"/>
        <v>-268.42026804885074</v>
      </c>
      <c r="E922" s="2">
        <f t="shared" si="376"/>
        <v>607.43313480382187</v>
      </c>
      <c r="F922" s="2">
        <f t="shared" si="377"/>
        <v>0</v>
      </c>
      <c r="G922" s="3">
        <f t="shared" si="381"/>
        <v>0</v>
      </c>
      <c r="H922" s="3">
        <f t="shared" si="382"/>
        <v>55.825119976816055</v>
      </c>
      <c r="I922" s="3">
        <f t="shared" si="383"/>
        <v>-93.061775453297869</v>
      </c>
      <c r="J922" s="2">
        <f t="shared" si="370"/>
        <v>108.52160186315875</v>
      </c>
      <c r="K922" s="2">
        <f t="shared" si="384"/>
        <v>108.52160186315875</v>
      </c>
      <c r="L922" s="2">
        <f t="shared" si="371"/>
        <v>73.975188727442912</v>
      </c>
      <c r="M922" s="5">
        <f t="shared" si="372"/>
        <v>0.35941553211328447</v>
      </c>
      <c r="N922" s="4">
        <f t="shared" si="373"/>
        <v>0.23443046093689801</v>
      </c>
      <c r="O922" s="4">
        <f t="shared" si="374"/>
        <v>0.23237101773568242</v>
      </c>
      <c r="P922" s="4">
        <f t="shared" si="385"/>
        <v>0</v>
      </c>
      <c r="Q922" s="4">
        <f t="shared" si="386"/>
        <v>0</v>
      </c>
      <c r="R922" s="5">
        <f t="shared" si="387"/>
        <v>0</v>
      </c>
      <c r="S922" s="5">
        <f t="shared" si="388"/>
        <v>-11.688302888752478</v>
      </c>
      <c r="T922" s="5">
        <f t="shared" si="389"/>
        <v>19.484673195775443</v>
      </c>
      <c r="U922" s="6">
        <f t="shared" si="390"/>
        <v>1858.2293374605185</v>
      </c>
      <c r="V922" s="5">
        <f t="shared" si="391"/>
        <v>0</v>
      </c>
      <c r="W922" s="5">
        <f t="shared" si="392"/>
        <v>12.597322419895947</v>
      </c>
      <c r="X922" s="5">
        <f t="shared" si="393"/>
        <v>7.556776475108661</v>
      </c>
      <c r="Y922" s="5">
        <f t="shared" si="395"/>
        <v>0</v>
      </c>
      <c r="Z922" s="5">
        <f t="shared" si="395"/>
        <v>0.90901953114346945</v>
      </c>
      <c r="AA922" s="5">
        <f t="shared" si="375"/>
        <v>-5.1325503291158938</v>
      </c>
      <c r="AB922">
        <f t="shared" si="396"/>
        <v>0</v>
      </c>
    </row>
    <row r="923" spans="1:28" x14ac:dyDescent="0.2">
      <c r="A923">
        <f t="shared" si="394"/>
        <v>8.9099999999998545</v>
      </c>
      <c r="B923" s="5">
        <f t="shared" si="378"/>
        <v>0</v>
      </c>
      <c r="C923" s="5">
        <f t="shared" si="379"/>
        <v>607.99143145456662</v>
      </c>
      <c r="D923" s="5">
        <f t="shared" si="380"/>
        <v>-269.35114243090021</v>
      </c>
      <c r="E923" s="2">
        <f t="shared" si="376"/>
        <v>607.99143145456662</v>
      </c>
      <c r="F923" s="2">
        <f t="shared" si="377"/>
        <v>0</v>
      </c>
      <c r="G923" s="3">
        <f t="shared" si="381"/>
        <v>0</v>
      </c>
      <c r="H923" s="3">
        <f t="shared" si="382"/>
        <v>55.834210172127491</v>
      </c>
      <c r="I923" s="3">
        <f t="shared" si="383"/>
        <v>-93.113100956589022</v>
      </c>
      <c r="J923" s="2">
        <f t="shared" si="370"/>
        <v>108.57029333706916</v>
      </c>
      <c r="K923" s="2">
        <f t="shared" si="384"/>
        <v>108.57029333706916</v>
      </c>
      <c r="L923" s="2">
        <f t="shared" si="371"/>
        <v>74.008379916202557</v>
      </c>
      <c r="M923" s="5">
        <f t="shared" si="372"/>
        <v>0.35939530376234802</v>
      </c>
      <c r="N923" s="4">
        <f t="shared" si="373"/>
        <v>0.23424445765499752</v>
      </c>
      <c r="O923" s="4">
        <f t="shared" si="374"/>
        <v>0.23227585349244706</v>
      </c>
      <c r="P923" s="4">
        <f t="shared" si="385"/>
        <v>0</v>
      </c>
      <c r="Q923" s="4">
        <f t="shared" si="386"/>
        <v>0</v>
      </c>
      <c r="R923" s="5">
        <f t="shared" si="387"/>
        <v>0</v>
      </c>
      <c r="S923" s="5">
        <f t="shared" si="388"/>
        <v>-11.694793062494641</v>
      </c>
      <c r="T923" s="5">
        <f t="shared" si="389"/>
        <v>19.503068884425264</v>
      </c>
      <c r="U923" s="6">
        <f t="shared" si="390"/>
        <v>1857.6100309048584</v>
      </c>
      <c r="V923" s="5">
        <f t="shared" si="391"/>
        <v>0</v>
      </c>
      <c r="W923" s="5">
        <f t="shared" si="392"/>
        <v>12.604761173639078</v>
      </c>
      <c r="X923" s="5">
        <f t="shared" si="393"/>
        <v>7.558301434580617</v>
      </c>
      <c r="Y923" s="5">
        <f t="shared" si="395"/>
        <v>0</v>
      </c>
      <c r="Z923" s="5">
        <f t="shared" si="395"/>
        <v>0.90996811114443688</v>
      </c>
      <c r="AA923" s="5">
        <f t="shared" si="375"/>
        <v>-5.1126296809941181</v>
      </c>
      <c r="AB923">
        <f t="shared" si="396"/>
        <v>0</v>
      </c>
    </row>
    <row r="924" spans="1:28" x14ac:dyDescent="0.2">
      <c r="A924">
        <f t="shared" si="394"/>
        <v>8.9199999999998543</v>
      </c>
      <c r="B924" s="5">
        <f t="shared" si="378"/>
        <v>0</v>
      </c>
      <c r="C924" s="5">
        <f t="shared" si="379"/>
        <v>608.54981905469344</v>
      </c>
      <c r="D924" s="5">
        <f t="shared" si="380"/>
        <v>-270.28252907195014</v>
      </c>
      <c r="E924" s="2">
        <f t="shared" si="376"/>
        <v>608.54981905469344</v>
      </c>
      <c r="F924" s="2">
        <f t="shared" si="377"/>
        <v>0</v>
      </c>
      <c r="G924" s="3">
        <f t="shared" si="381"/>
        <v>0</v>
      </c>
      <c r="H924" s="3">
        <f t="shared" si="382"/>
        <v>55.843309853238935</v>
      </c>
      <c r="I924" s="3">
        <f t="shared" si="383"/>
        <v>-93.164227253398963</v>
      </c>
      <c r="J924" s="2">
        <f t="shared" si="370"/>
        <v>108.61882201114049</v>
      </c>
      <c r="K924" s="2">
        <f t="shared" si="384"/>
        <v>108.61882201114049</v>
      </c>
      <c r="L924" s="2">
        <f t="shared" si="371"/>
        <v>74.041460130293444</v>
      </c>
      <c r="M924" s="5">
        <f t="shared" si="372"/>
        <v>0.35937508875879187</v>
      </c>
      <c r="N924" s="4">
        <f t="shared" si="373"/>
        <v>0.23405902528115233</v>
      </c>
      <c r="O924" s="4">
        <f t="shared" si="374"/>
        <v>0.23218090852612422</v>
      </c>
      <c r="P924" s="4">
        <f t="shared" si="385"/>
        <v>0</v>
      </c>
      <c r="Q924" s="4">
        <f t="shared" si="386"/>
        <v>0</v>
      </c>
      <c r="R924" s="5">
        <f t="shared" si="387"/>
        <v>0</v>
      </c>
      <c r="S924" s="5">
        <f t="shared" si="388"/>
        <v>-11.701269023453236</v>
      </c>
      <c r="T924" s="5">
        <f t="shared" si="389"/>
        <v>19.521401745690515</v>
      </c>
      <c r="U924" s="6">
        <f t="shared" si="390"/>
        <v>1856.9909307503153</v>
      </c>
      <c r="V924" s="5">
        <f t="shared" si="391"/>
        <v>0</v>
      </c>
      <c r="W924" s="5">
        <f t="shared" si="392"/>
        <v>12.612161874303002</v>
      </c>
      <c r="X924" s="5">
        <f t="shared" si="393"/>
        <v>7.5598208049346942</v>
      </c>
      <c r="Y924" s="5">
        <f t="shared" si="395"/>
        <v>0</v>
      </c>
      <c r="Z924" s="5">
        <f t="shared" si="395"/>
        <v>0.91089285084976623</v>
      </c>
      <c r="AA924" s="5">
        <f t="shared" si="375"/>
        <v>-5.0927774493747897</v>
      </c>
      <c r="AB924">
        <f t="shared" si="396"/>
        <v>0</v>
      </c>
    </row>
    <row r="925" spans="1:28" x14ac:dyDescent="0.2">
      <c r="A925">
        <f t="shared" si="394"/>
        <v>8.9299999999998541</v>
      </c>
      <c r="B925" s="5">
        <f t="shared" si="378"/>
        <v>0</v>
      </c>
      <c r="C925" s="5">
        <f t="shared" si="379"/>
        <v>609.10829769786835</v>
      </c>
      <c r="D925" s="5">
        <f t="shared" si="380"/>
        <v>-271.21442598335659</v>
      </c>
      <c r="E925" s="2">
        <f t="shared" si="376"/>
        <v>609.10829769786835</v>
      </c>
      <c r="F925" s="2">
        <f t="shared" si="377"/>
        <v>0</v>
      </c>
      <c r="G925" s="3">
        <f t="shared" si="381"/>
        <v>0</v>
      </c>
      <c r="H925" s="3">
        <f t="shared" si="382"/>
        <v>55.852418781747431</v>
      </c>
      <c r="I925" s="3">
        <f t="shared" si="383"/>
        <v>-93.215155027892706</v>
      </c>
      <c r="J925" s="2">
        <f t="shared" si="370"/>
        <v>108.66718828904042</v>
      </c>
      <c r="K925" s="2">
        <f t="shared" si="384"/>
        <v>108.66718828904042</v>
      </c>
      <c r="L925" s="2">
        <f t="shared" si="371"/>
        <v>74.074429644880993</v>
      </c>
      <c r="M925" s="5">
        <f t="shared" si="372"/>
        <v>0.35935488711063795</v>
      </c>
      <c r="N925" s="4">
        <f t="shared" si="373"/>
        <v>0.23387416138034001</v>
      </c>
      <c r="O925" s="4">
        <f t="shared" si="374"/>
        <v>0.23208618217679897</v>
      </c>
      <c r="P925" s="4">
        <f t="shared" si="385"/>
        <v>0</v>
      </c>
      <c r="Q925" s="4">
        <f t="shared" si="386"/>
        <v>0</v>
      </c>
      <c r="R925" s="5">
        <f t="shared" si="387"/>
        <v>0</v>
      </c>
      <c r="S925" s="5">
        <f t="shared" si="388"/>
        <v>-11.707730762628469</v>
      </c>
      <c r="T925" s="5">
        <f t="shared" si="389"/>
        <v>19.539671904413392</v>
      </c>
      <c r="U925" s="6">
        <f t="shared" si="390"/>
        <v>1856.3720369280993</v>
      </c>
      <c r="V925" s="5">
        <f t="shared" si="391"/>
        <v>0</v>
      </c>
      <c r="W925" s="5">
        <f t="shared" si="392"/>
        <v>12.619524642464008</v>
      </c>
      <c r="X925" s="5">
        <f t="shared" si="393"/>
        <v>7.5613345806974754</v>
      </c>
      <c r="Y925" s="5">
        <f t="shared" si="395"/>
        <v>0</v>
      </c>
      <c r="Z925" s="5">
        <f t="shared" si="395"/>
        <v>0.91179387983553895</v>
      </c>
      <c r="AA925" s="5">
        <f t="shared" si="375"/>
        <v>-5.0729935148891308</v>
      </c>
      <c r="AB925">
        <f t="shared" si="396"/>
        <v>0</v>
      </c>
    </row>
    <row r="926" spans="1:28" x14ac:dyDescent="0.2">
      <c r="A926">
        <f t="shared" si="394"/>
        <v>8.9399999999998538</v>
      </c>
      <c r="B926" s="5">
        <f t="shared" si="378"/>
        <v>0</v>
      </c>
      <c r="C926" s="5">
        <f t="shared" si="379"/>
        <v>609.66686747537983</v>
      </c>
      <c r="D926" s="5">
        <f t="shared" si="380"/>
        <v>-272.14683118331129</v>
      </c>
      <c r="E926" s="2">
        <f t="shared" si="376"/>
        <v>609.66686747537983</v>
      </c>
      <c r="F926" s="2">
        <f t="shared" si="377"/>
        <v>0</v>
      </c>
      <c r="G926" s="3">
        <f t="shared" si="381"/>
        <v>0</v>
      </c>
      <c r="H926" s="3">
        <f t="shared" si="382"/>
        <v>55.861536720545786</v>
      </c>
      <c r="I926" s="3">
        <f t="shared" si="383"/>
        <v>-93.2658849630416</v>
      </c>
      <c r="J926" s="2">
        <f t="shared" si="370"/>
        <v>108.71539257492563</v>
      </c>
      <c r="K926" s="2">
        <f t="shared" si="384"/>
        <v>108.71539257492563</v>
      </c>
      <c r="L926" s="2">
        <f t="shared" si="371"/>
        <v>74.107288735463953</v>
      </c>
      <c r="M926" s="5">
        <f t="shared" si="372"/>
        <v>0.35933469882561925</v>
      </c>
      <c r="N926" s="4">
        <f t="shared" si="373"/>
        <v>0.23368986352751897</v>
      </c>
      <c r="O926" s="4">
        <f t="shared" si="374"/>
        <v>0.23199167378521379</v>
      </c>
      <c r="P926" s="4">
        <f t="shared" si="385"/>
        <v>0</v>
      </c>
      <c r="Q926" s="4">
        <f t="shared" si="386"/>
        <v>0</v>
      </c>
      <c r="R926" s="5">
        <f t="shared" si="387"/>
        <v>0</v>
      </c>
      <c r="S926" s="5">
        <f t="shared" si="388"/>
        <v>-11.714178271257733</v>
      </c>
      <c r="T926" s="5">
        <f t="shared" si="389"/>
        <v>19.557879486008719</v>
      </c>
      <c r="U926" s="6">
        <f t="shared" si="390"/>
        <v>1855.7533493694452</v>
      </c>
      <c r="V926" s="5">
        <f t="shared" si="391"/>
        <v>0</v>
      </c>
      <c r="W926" s="5">
        <f t="shared" si="392"/>
        <v>12.626849598653815</v>
      </c>
      <c r="X926" s="5">
        <f t="shared" si="393"/>
        <v>7.5628427564861402</v>
      </c>
      <c r="Y926" s="5">
        <f t="shared" si="395"/>
        <v>0</v>
      </c>
      <c r="Z926" s="5">
        <f t="shared" si="395"/>
        <v>0.91267132739608137</v>
      </c>
      <c r="AA926" s="5">
        <f t="shared" si="375"/>
        <v>-5.0532777575051391</v>
      </c>
      <c r="AB926">
        <f t="shared" si="396"/>
        <v>0</v>
      </c>
    </row>
    <row r="927" spans="1:28" x14ac:dyDescent="0.2">
      <c r="A927">
        <f t="shared" si="394"/>
        <v>8.9499999999998536</v>
      </c>
      <c r="B927" s="5">
        <f t="shared" si="378"/>
        <v>0</v>
      </c>
      <c r="C927" s="5">
        <f t="shared" si="379"/>
        <v>610.22552847615168</v>
      </c>
      <c r="D927" s="5">
        <f t="shared" si="380"/>
        <v>-273.07974269682956</v>
      </c>
      <c r="E927" s="2">
        <f t="shared" si="376"/>
        <v>610.22552847615168</v>
      </c>
      <c r="F927" s="2">
        <f t="shared" si="377"/>
        <v>0</v>
      </c>
      <c r="G927" s="3">
        <f t="shared" si="381"/>
        <v>0</v>
      </c>
      <c r="H927" s="3">
        <f t="shared" si="382"/>
        <v>55.870663433819743</v>
      </c>
      <c r="I927" s="3">
        <f t="shared" si="383"/>
        <v>-93.316417740616657</v>
      </c>
      <c r="J927" s="2">
        <f t="shared" si="370"/>
        <v>108.76343527342466</v>
      </c>
      <c r="K927" s="2">
        <f t="shared" si="384"/>
        <v>108.76343527342466</v>
      </c>
      <c r="L927" s="2">
        <f t="shared" si="371"/>
        <v>74.14003767786275</v>
      </c>
      <c r="M927" s="5">
        <f t="shared" si="372"/>
        <v>0.35931452391118196</v>
      </c>
      <c r="N927" s="4">
        <f t="shared" si="373"/>
        <v>0.23350612930759868</v>
      </c>
      <c r="O927" s="4">
        <f t="shared" si="374"/>
        <v>0.23189738269278318</v>
      </c>
      <c r="P927" s="4">
        <f t="shared" si="385"/>
        <v>0</v>
      </c>
      <c r="Q927" s="4">
        <f t="shared" si="386"/>
        <v>0</v>
      </c>
      <c r="R927" s="5">
        <f t="shared" si="387"/>
        <v>0</v>
      </c>
      <c r="S927" s="5">
        <f t="shared" si="388"/>
        <v>-11.720611540814598</v>
      </c>
      <c r="T927" s="5">
        <f t="shared" si="389"/>
        <v>19.576024616455364</v>
      </c>
      <c r="U927" s="6">
        <f t="shared" si="390"/>
        <v>1855.1348680056094</v>
      </c>
      <c r="V927" s="5">
        <f t="shared" si="391"/>
        <v>0</v>
      </c>
      <c r="W927" s="5">
        <f t="shared" si="392"/>
        <v>12.634136863356051</v>
      </c>
      <c r="X927" s="5">
        <f t="shared" si="393"/>
        <v>7.5643453270082253</v>
      </c>
      <c r="Y927" s="5">
        <f t="shared" si="395"/>
        <v>0</v>
      </c>
      <c r="Z927" s="5">
        <f t="shared" si="395"/>
        <v>0.91352532254145302</v>
      </c>
      <c r="AA927" s="5">
        <f t="shared" si="375"/>
        <v>-5.0336300565364098</v>
      </c>
      <c r="AB927">
        <f t="shared" si="396"/>
        <v>0</v>
      </c>
    </row>
    <row r="928" spans="1:28" x14ac:dyDescent="0.2">
      <c r="A928">
        <f t="shared" si="394"/>
        <v>8.9599999999998534</v>
      </c>
      <c r="B928" s="5">
        <f t="shared" si="378"/>
        <v>0</v>
      </c>
      <c r="C928" s="5">
        <f t="shared" si="379"/>
        <v>610.78428078675609</v>
      </c>
      <c r="D928" s="5">
        <f t="shared" si="380"/>
        <v>-274.01315855573858</v>
      </c>
      <c r="E928" s="2">
        <f t="shared" si="376"/>
        <v>610.78428078675609</v>
      </c>
      <c r="F928" s="2">
        <f t="shared" si="377"/>
        <v>0</v>
      </c>
      <c r="G928" s="3">
        <f t="shared" si="381"/>
        <v>0</v>
      </c>
      <c r="H928" s="3">
        <f t="shared" si="382"/>
        <v>55.87979868704516</v>
      </c>
      <c r="I928" s="3">
        <f t="shared" si="383"/>
        <v>-93.36675404118202</v>
      </c>
      <c r="J928" s="2">
        <f t="shared" ref="J928:J991" si="397">SQRT(G928^2+H928^2+I928^2)</f>
        <v>108.81131678962107</v>
      </c>
      <c r="K928" s="2">
        <f t="shared" si="384"/>
        <v>108.81131678962107</v>
      </c>
      <c r="L928" s="2">
        <f t="shared" ref="L928:L991" si="398">J928/1.467</f>
        <v>74.172676748207948</v>
      </c>
      <c r="M928" s="5">
        <f t="shared" ref="M928:M991" si="399">cd0+cdspin*(spin/1000)*EXP(-A928/(tau*146.7/K928))</f>
        <v>0.35929436237448775</v>
      </c>
      <c r="N928" s="4">
        <f t="shared" ref="N928:N991" si="400">(romega/K928)*EXP(-A928/(tau*146.7/K928))</f>
        <v>0.23332295631540986</v>
      </c>
      <c r="O928" s="4">
        <f t="shared" ref="O928:O991" si="401">cl2_*N928/(cl0+cl1_*N928)</f>
        <v>0.23180330824160744</v>
      </c>
      <c r="P928" s="4">
        <f t="shared" si="385"/>
        <v>0</v>
      </c>
      <c r="Q928" s="4">
        <f t="shared" si="386"/>
        <v>0</v>
      </c>
      <c r="R928" s="5">
        <f t="shared" si="387"/>
        <v>0</v>
      </c>
      <c r="S928" s="5">
        <f t="shared" si="388"/>
        <v>-11.727030563007814</v>
      </c>
      <c r="T928" s="5">
        <f t="shared" si="389"/>
        <v>19.594107422287713</v>
      </c>
      <c r="U928" s="6">
        <f t="shared" si="390"/>
        <v>1854.5165927678715</v>
      </c>
      <c r="V928" s="5">
        <f t="shared" si="391"/>
        <v>0</v>
      </c>
      <c r="W928" s="5">
        <f t="shared" si="392"/>
        <v>12.641386557002759</v>
      </c>
      <c r="X928" s="5">
        <f t="shared" si="393"/>
        <v>7.5658422870613702</v>
      </c>
      <c r="Y928" s="5">
        <f t="shared" si="395"/>
        <v>0</v>
      </c>
      <c r="Z928" s="5">
        <f t="shared" si="395"/>
        <v>0.91435599399494549</v>
      </c>
      <c r="AA928" s="5">
        <f t="shared" ref="AA928:AA991" si="402">T928+X928-32.174</f>
        <v>-5.0140502906509141</v>
      </c>
      <c r="AB928">
        <f t="shared" si="396"/>
        <v>0</v>
      </c>
    </row>
    <row r="929" spans="1:28" x14ac:dyDescent="0.2">
      <c r="A929">
        <f t="shared" si="394"/>
        <v>8.9699999999998532</v>
      </c>
      <c r="B929" s="5">
        <f t="shared" si="378"/>
        <v>0</v>
      </c>
      <c r="C929" s="5">
        <f t="shared" si="379"/>
        <v>611.34312449142624</v>
      </c>
      <c r="D929" s="5">
        <f t="shared" si="380"/>
        <v>-274.94707679866491</v>
      </c>
      <c r="E929" s="2">
        <f t="shared" ref="E929:E992" si="403">SQRT(B929^2+C929^2)</f>
        <v>611.34312449142624</v>
      </c>
      <c r="F929" s="2">
        <f t="shared" ref="F929:F992" si="404">ATAN2(C929,B929)*180/PI()</f>
        <v>0</v>
      </c>
      <c r="G929" s="3">
        <f t="shared" si="381"/>
        <v>0</v>
      </c>
      <c r="H929" s="3">
        <f t="shared" si="382"/>
        <v>55.88894224698511</v>
      </c>
      <c r="I929" s="3">
        <f t="shared" si="383"/>
        <v>-93.416894544088535</v>
      </c>
      <c r="J929" s="2">
        <f t="shared" si="397"/>
        <v>108.85903752903658</v>
      </c>
      <c r="K929" s="2">
        <f t="shared" si="384"/>
        <v>108.85903752903658</v>
      </c>
      <c r="L929" s="2">
        <f t="shared" si="398"/>
        <v>74.205206222928823</v>
      </c>
      <c r="M929" s="5">
        <f t="shared" si="399"/>
        <v>0.35927421422241612</v>
      </c>
      <c r="N929" s="4">
        <f t="shared" si="400"/>
        <v>0.23314034215567447</v>
      </c>
      <c r="O929" s="4">
        <f t="shared" si="401"/>
        <v>0.23170944977448726</v>
      </c>
      <c r="P929" s="4">
        <f t="shared" si="385"/>
        <v>0</v>
      </c>
      <c r="Q929" s="4">
        <f t="shared" si="386"/>
        <v>0</v>
      </c>
      <c r="R929" s="5">
        <f t="shared" si="387"/>
        <v>0</v>
      </c>
      <c r="S929" s="5">
        <f t="shared" si="388"/>
        <v>-11.733435329780287</v>
      </c>
      <c r="T929" s="5">
        <f t="shared" si="389"/>
        <v>19.612128030587233</v>
      </c>
      <c r="U929" s="6">
        <f t="shared" si="390"/>
        <v>1853.898523587535</v>
      </c>
      <c r="V929" s="5">
        <f t="shared" si="391"/>
        <v>0</v>
      </c>
      <c r="W929" s="5">
        <f t="shared" si="392"/>
        <v>12.648598799970971</v>
      </c>
      <c r="X929" s="5">
        <f t="shared" si="393"/>
        <v>7.5673336315331063</v>
      </c>
      <c r="Y929" s="5">
        <f t="shared" si="395"/>
        <v>0</v>
      </c>
      <c r="Z929" s="5">
        <f t="shared" si="395"/>
        <v>0.91516347019068434</v>
      </c>
      <c r="AA929" s="5">
        <f t="shared" si="402"/>
        <v>-4.9945383378796606</v>
      </c>
      <c r="AB929">
        <f t="shared" si="396"/>
        <v>0</v>
      </c>
    </row>
    <row r="930" spans="1:28" x14ac:dyDescent="0.2">
      <c r="A930">
        <f t="shared" si="394"/>
        <v>8.979999999999853</v>
      </c>
      <c r="B930" s="5">
        <f t="shared" ref="B930:B993" si="405">B929+G929*dt+0.5*Y929*dt*dt</f>
        <v>0</v>
      </c>
      <c r="C930" s="5">
        <f t="shared" ref="C930:C993" si="406">C929+H929*dt+0.5*Z929*dt*dt</f>
        <v>611.90205967206964</v>
      </c>
      <c r="D930" s="5">
        <f t="shared" ref="D930:D993" si="407">D929+I929*dt+0.5*AA929*dt*dt</f>
        <v>-275.88149547102267</v>
      </c>
      <c r="E930" s="2">
        <f t="shared" si="403"/>
        <v>611.90205967206964</v>
      </c>
      <c r="F930" s="2">
        <f t="shared" si="404"/>
        <v>0</v>
      </c>
      <c r="G930" s="3">
        <f t="shared" ref="G930:G993" si="408">G929+Y929*dt</f>
        <v>0</v>
      </c>
      <c r="H930" s="3">
        <f t="shared" ref="H930:H993" si="409">H929+Z929*dt</f>
        <v>55.898093881687018</v>
      </c>
      <c r="I930" s="3">
        <f t="shared" ref="I930:I993" si="410">I929+AA929*dt</f>
        <v>-93.466839927467333</v>
      </c>
      <c r="J930" s="2">
        <f t="shared" si="397"/>
        <v>108.90659789761453</v>
      </c>
      <c r="K930" s="2">
        <f t="shared" ref="K930:K993" si="411">IF(D930&gt;=hwind,SQRT((G930-vxw)^2+(H930-vyw)^2+I930^2),J930)</f>
        <v>108.90659789761453</v>
      </c>
      <c r="L930" s="2">
        <f t="shared" si="398"/>
        <v>74.237626378742007</v>
      </c>
      <c r="M930" s="5">
        <f t="shared" si="399"/>
        <v>0.35925407946156634</v>
      </c>
      <c r="N930" s="4">
        <f t="shared" si="400"/>
        <v>0.2329582844429757</v>
      </c>
      <c r="O930" s="4">
        <f t="shared" si="401"/>
        <v>0.23161580663493725</v>
      </c>
      <c r="P930" s="4">
        <f t="shared" ref="P930:P993" si="412">IF(D930&gt;=hwind,vxw,0)</f>
        <v>0</v>
      </c>
      <c r="Q930" s="4">
        <f t="shared" ref="Q930:Q993" si="413">IF(D930&gt;=hwind,vyw,0)</f>
        <v>0</v>
      </c>
      <c r="R930" s="5">
        <f t="shared" ref="R930:R993" si="414">-const*$M930*$K930*(G930-P930)</f>
        <v>0</v>
      </c>
      <c r="S930" s="5">
        <f t="shared" ref="S930:S993" si="415">-const*$M930*$K930*(H930-Q930)</f>
        <v>-11.739825833308096</v>
      </c>
      <c r="T930" s="5">
        <f t="shared" ref="T930:T993" si="416">-const*$M930*$K930*I930</f>
        <v>19.630086568974029</v>
      </c>
      <c r="U930" s="6">
        <f t="shared" ref="U930:U993" si="417">omega*EXP(-A930/tau)*30/PI()</f>
        <v>1853.2806603959257</v>
      </c>
      <c r="V930" s="5">
        <f t="shared" ref="V930:V993" si="418">const*($O930/omega)*K930*(wy*I930-wz*(H930-Q930))</f>
        <v>0</v>
      </c>
      <c r="W930" s="5">
        <f t="shared" ref="W930:W993" si="419">const*($O930/omega)*K930*(wz*(G930-P930)-wx*I930)</f>
        <v>12.6557737125793</v>
      </c>
      <c r="X930" s="5">
        <f t="shared" ref="X930:X993" si="420">const*($O930/omega)*K930*(wx*(H930-Q930)-wy*(G930-P930))</f>
        <v>7.5688193554006</v>
      </c>
      <c r="Y930" s="5">
        <f t="shared" si="395"/>
        <v>0</v>
      </c>
      <c r="Z930" s="5">
        <f t="shared" si="395"/>
        <v>0.91594787927120436</v>
      </c>
      <c r="AA930" s="5">
        <f t="shared" si="402"/>
        <v>-4.9750940756253712</v>
      </c>
      <c r="AB930">
        <f t="shared" si="396"/>
        <v>0</v>
      </c>
    </row>
    <row r="931" spans="1:28" x14ac:dyDescent="0.2">
      <c r="A931">
        <f t="shared" si="394"/>
        <v>8.9899999999998528</v>
      </c>
      <c r="B931" s="5">
        <f t="shared" si="405"/>
        <v>0</v>
      </c>
      <c r="C931" s="5">
        <f t="shared" si="406"/>
        <v>612.46108640828038</v>
      </c>
      <c r="D931" s="5">
        <f t="shared" si="407"/>
        <v>-276.81641262500113</v>
      </c>
      <c r="E931" s="2">
        <f t="shared" si="403"/>
        <v>612.46108640828038</v>
      </c>
      <c r="F931" s="2">
        <f t="shared" si="404"/>
        <v>0</v>
      </c>
      <c r="G931" s="3">
        <f t="shared" si="408"/>
        <v>0</v>
      </c>
      <c r="H931" s="3">
        <f t="shared" si="409"/>
        <v>55.907253360479729</v>
      </c>
      <c r="I931" s="3">
        <f t="shared" si="410"/>
        <v>-93.516590868223588</v>
      </c>
      <c r="J931" s="2">
        <f t="shared" si="397"/>
        <v>108.95399830170342</v>
      </c>
      <c r="K931" s="2">
        <f t="shared" si="411"/>
        <v>108.95399830170342</v>
      </c>
      <c r="L931" s="2">
        <f t="shared" si="398"/>
        <v>74.269937492640366</v>
      </c>
      <c r="M931" s="5">
        <f t="shared" si="399"/>
        <v>0.35923395809825964</v>
      </c>
      <c r="N931" s="4">
        <f t="shared" si="400"/>
        <v>0.2327767808017274</v>
      </c>
      <c r="O931" s="4">
        <f t="shared" si="401"/>
        <v>0.23152237816719939</v>
      </c>
      <c r="P931" s="4">
        <f t="shared" si="412"/>
        <v>0</v>
      </c>
      <c r="Q931" s="4">
        <f t="shared" si="413"/>
        <v>0</v>
      </c>
      <c r="R931" s="5">
        <f t="shared" si="414"/>
        <v>0</v>
      </c>
      <c r="S931" s="5">
        <f t="shared" si="415"/>
        <v>-11.746202065999473</v>
      </c>
      <c r="T931" s="5">
        <f t="shared" si="416"/>
        <v>19.64798316559849</v>
      </c>
      <c r="U931" s="6">
        <f t="shared" si="417"/>
        <v>1852.6630031243917</v>
      </c>
      <c r="V931" s="5">
        <f t="shared" si="418"/>
        <v>0</v>
      </c>
      <c r="W931" s="5">
        <f t="shared" si="419"/>
        <v>12.662911415084562</v>
      </c>
      <c r="X931" s="5">
        <f t="shared" si="420"/>
        <v>7.5702994537304118</v>
      </c>
      <c r="Y931" s="5">
        <f t="shared" si="395"/>
        <v>0</v>
      </c>
      <c r="Z931" s="5">
        <f t="shared" si="395"/>
        <v>0.91670934908508883</v>
      </c>
      <c r="AA931" s="5">
        <f t="shared" si="402"/>
        <v>-4.9557173806710964</v>
      </c>
      <c r="AB931">
        <f t="shared" si="396"/>
        <v>0</v>
      </c>
    </row>
    <row r="932" spans="1:28" x14ac:dyDescent="0.2">
      <c r="A932">
        <f t="shared" si="394"/>
        <v>8.9999999999998526</v>
      </c>
      <c r="B932" s="5">
        <f t="shared" si="405"/>
        <v>0</v>
      </c>
      <c r="C932" s="5">
        <f t="shared" si="406"/>
        <v>613.02020477735255</v>
      </c>
      <c r="D932" s="5">
        <f t="shared" si="407"/>
        <v>-277.75182631955238</v>
      </c>
      <c r="E932" s="2">
        <f t="shared" si="403"/>
        <v>613.02020477735255</v>
      </c>
      <c r="F932" s="2">
        <f t="shared" si="404"/>
        <v>0</v>
      </c>
      <c r="G932" s="3">
        <f t="shared" si="408"/>
        <v>0</v>
      </c>
      <c r="H932" s="3">
        <f t="shared" si="409"/>
        <v>55.916420453970581</v>
      </c>
      <c r="I932" s="3">
        <f t="shared" si="410"/>
        <v>-93.566148042030292</v>
      </c>
      <c r="J932" s="2">
        <f t="shared" si="397"/>
        <v>109.00123914804064</v>
      </c>
      <c r="K932" s="2">
        <f t="shared" si="411"/>
        <v>109.00123914804064</v>
      </c>
      <c r="L932" s="2">
        <f t="shared" si="398"/>
        <v>74.302139841881825</v>
      </c>
      <c r="M932" s="5">
        <f t="shared" si="399"/>
        <v>0.35921385013854151</v>
      </c>
      <c r="N932" s="4">
        <f t="shared" si="400"/>
        <v>0.23259582886614416</v>
      </c>
      <c r="O932" s="4">
        <f t="shared" si="401"/>
        <v>0.23142916371625694</v>
      </c>
      <c r="P932" s="4">
        <f t="shared" si="412"/>
        <v>0</v>
      </c>
      <c r="Q932" s="4">
        <f t="shared" si="413"/>
        <v>0</v>
      </c>
      <c r="R932" s="5">
        <f t="shared" si="414"/>
        <v>0</v>
      </c>
      <c r="S932" s="5">
        <f t="shared" si="415"/>
        <v>-11.752564020493804</v>
      </c>
      <c r="T932" s="5">
        <f t="shared" si="416"/>
        <v>19.665817949132993</v>
      </c>
      <c r="U932" s="6">
        <f t="shared" si="417"/>
        <v>1852.0455517043038</v>
      </c>
      <c r="V932" s="5">
        <f t="shared" si="418"/>
        <v>0</v>
      </c>
      <c r="W932" s="5">
        <f t="shared" si="419"/>
        <v>12.670012027678446</v>
      </c>
      <c r="X932" s="5">
        <f t="shared" si="420"/>
        <v>7.5717739216782594</v>
      </c>
      <c r="Y932" s="5">
        <f t="shared" si="395"/>
        <v>0</v>
      </c>
      <c r="Z932" s="5">
        <f t="shared" si="395"/>
        <v>0.91744800718464248</v>
      </c>
      <c r="AA932" s="5">
        <f t="shared" si="402"/>
        <v>-4.9364081291887487</v>
      </c>
      <c r="AB932">
        <f t="shared" si="396"/>
        <v>0</v>
      </c>
    </row>
    <row r="933" spans="1:28" x14ac:dyDescent="0.2">
      <c r="A933">
        <f t="shared" si="394"/>
        <v>9.0099999999998523</v>
      </c>
      <c r="B933" s="5">
        <f t="shared" si="405"/>
        <v>0</v>
      </c>
      <c r="C933" s="5">
        <f t="shared" si="406"/>
        <v>613.57941485429262</v>
      </c>
      <c r="D933" s="5">
        <f t="shared" si="407"/>
        <v>-278.68773462037916</v>
      </c>
      <c r="E933" s="2">
        <f t="shared" si="403"/>
        <v>613.57941485429262</v>
      </c>
      <c r="F933" s="2">
        <f t="shared" si="404"/>
        <v>0</v>
      </c>
      <c r="G933" s="3">
        <f t="shared" si="408"/>
        <v>0</v>
      </c>
      <c r="H933" s="3">
        <f t="shared" si="409"/>
        <v>55.925594934042429</v>
      </c>
      <c r="I933" s="3">
        <f t="shared" si="410"/>
        <v>-93.615512123322176</v>
      </c>
      <c r="J933" s="2">
        <f t="shared" si="397"/>
        <v>109.04832084373639</v>
      </c>
      <c r="K933" s="2">
        <f t="shared" si="411"/>
        <v>109.04832084373639</v>
      </c>
      <c r="L933" s="2">
        <f t="shared" si="398"/>
        <v>74.334233703978455</v>
      </c>
      <c r="M933" s="5">
        <f t="shared" si="399"/>
        <v>0.35919375558818389</v>
      </c>
      <c r="N933" s="4">
        <f t="shared" si="400"/>
        <v>0.23241542628021036</v>
      </c>
      <c r="O933" s="4">
        <f t="shared" si="401"/>
        <v>0.23133616262784695</v>
      </c>
      <c r="P933" s="4">
        <f t="shared" si="412"/>
        <v>0</v>
      </c>
      <c r="Q933" s="4">
        <f t="shared" si="413"/>
        <v>0</v>
      </c>
      <c r="R933" s="5">
        <f t="shared" si="414"/>
        <v>0</v>
      </c>
      <c r="S933" s="5">
        <f t="shared" si="415"/>
        <v>-11.75891168966062</v>
      </c>
      <c r="T933" s="5">
        <f t="shared" si="416"/>
        <v>19.683591048763638</v>
      </c>
      <c r="U933" s="6">
        <f t="shared" si="417"/>
        <v>1851.4283060670573</v>
      </c>
      <c r="V933" s="5">
        <f t="shared" si="418"/>
        <v>0</v>
      </c>
      <c r="W933" s="5">
        <f t="shared" si="419"/>
        <v>12.677075670484211</v>
      </c>
      <c r="X933" s="5">
        <f t="shared" si="420"/>
        <v>7.5732427544887591</v>
      </c>
      <c r="Y933" s="5">
        <f t="shared" si="395"/>
        <v>0</v>
      </c>
      <c r="Z933" s="5">
        <f t="shared" si="395"/>
        <v>0.91816398082359107</v>
      </c>
      <c r="AA933" s="5">
        <f t="shared" si="402"/>
        <v>-4.9171661967476012</v>
      </c>
      <c r="AB933">
        <f t="shared" si="396"/>
        <v>0</v>
      </c>
    </row>
    <row r="934" spans="1:28" x14ac:dyDescent="0.2">
      <c r="A934">
        <f t="shared" si="394"/>
        <v>9.0199999999998521</v>
      </c>
      <c r="B934" s="5">
        <f t="shared" si="405"/>
        <v>0</v>
      </c>
      <c r="C934" s="5">
        <f t="shared" si="406"/>
        <v>614.1387167118321</v>
      </c>
      <c r="D934" s="5">
        <f t="shared" si="407"/>
        <v>-279.62413559992223</v>
      </c>
      <c r="E934" s="2">
        <f t="shared" si="403"/>
        <v>614.1387167118321</v>
      </c>
      <c r="F934" s="2">
        <f t="shared" si="404"/>
        <v>0</v>
      </c>
      <c r="G934" s="3">
        <f t="shared" si="408"/>
        <v>0</v>
      </c>
      <c r="H934" s="3">
        <f t="shared" si="409"/>
        <v>55.934776573850662</v>
      </c>
      <c r="I934" s="3">
        <f t="shared" si="410"/>
        <v>-93.664683785289654</v>
      </c>
      <c r="J934" s="2">
        <f t="shared" si="397"/>
        <v>109.09524379625766</v>
      </c>
      <c r="K934" s="2">
        <f t="shared" si="411"/>
        <v>109.09524379625766</v>
      </c>
      <c r="L934" s="2">
        <f t="shared" si="398"/>
        <v>74.366219356685519</v>
      </c>
      <c r="M934" s="5">
        <f t="shared" si="399"/>
        <v>0.35917367445268705</v>
      </c>
      <c r="N934" s="4">
        <f t="shared" si="400"/>
        <v>0.23223557069765022</v>
      </c>
      <c r="O934" s="4">
        <f t="shared" si="401"/>
        <v>0.23124337424847394</v>
      </c>
      <c r="P934" s="4">
        <f t="shared" si="412"/>
        <v>0</v>
      </c>
      <c r="Q934" s="4">
        <f t="shared" si="413"/>
        <v>0</v>
      </c>
      <c r="R934" s="5">
        <f t="shared" si="414"/>
        <v>0</v>
      </c>
      <c r="S934" s="5">
        <f t="shared" si="415"/>
        <v>-11.765245066598597</v>
      </c>
      <c r="T934" s="5">
        <f t="shared" si="416"/>
        <v>19.701302594182039</v>
      </c>
      <c r="U934" s="6">
        <f t="shared" si="417"/>
        <v>1850.8112661440687</v>
      </c>
      <c r="V934" s="5">
        <f t="shared" si="418"/>
        <v>0</v>
      </c>
      <c r="W934" s="5">
        <f t="shared" si="419"/>
        <v>12.684102463553437</v>
      </c>
      <c r="X934" s="5">
        <f t="shared" si="420"/>
        <v>7.5747059474951941</v>
      </c>
      <c r="Y934" s="5">
        <f t="shared" si="395"/>
        <v>0</v>
      </c>
      <c r="Z934" s="5">
        <f t="shared" si="395"/>
        <v>0.9188573969548397</v>
      </c>
      <c r="AA934" s="5">
        <f t="shared" si="402"/>
        <v>-4.8979914583227675</v>
      </c>
      <c r="AB934">
        <f t="shared" si="396"/>
        <v>0</v>
      </c>
    </row>
    <row r="935" spans="1:28" x14ac:dyDescent="0.2">
      <c r="A935">
        <f t="shared" si="394"/>
        <v>9.0299999999998519</v>
      </c>
      <c r="B935" s="5">
        <f t="shared" si="405"/>
        <v>0</v>
      </c>
      <c r="C935" s="5">
        <f t="shared" si="406"/>
        <v>614.69811042044046</v>
      </c>
      <c r="D935" s="5">
        <f t="shared" si="407"/>
        <v>-280.56102733734804</v>
      </c>
      <c r="E935" s="2">
        <f t="shared" si="403"/>
        <v>614.69811042044046</v>
      </c>
      <c r="F935" s="2">
        <f t="shared" si="404"/>
        <v>0</v>
      </c>
      <c r="G935" s="3">
        <f t="shared" si="408"/>
        <v>0</v>
      </c>
      <c r="H935" s="3">
        <f t="shared" si="409"/>
        <v>55.943965147820208</v>
      </c>
      <c r="I935" s="3">
        <f t="shared" si="410"/>
        <v>-93.713663699872882</v>
      </c>
      <c r="J935" s="2">
        <f t="shared" si="397"/>
        <v>109.14200841341246</v>
      </c>
      <c r="K935" s="2">
        <f t="shared" si="411"/>
        <v>109.14200841341246</v>
      </c>
      <c r="L935" s="2">
        <f t="shared" si="398"/>
        <v>74.398097077990769</v>
      </c>
      <c r="M935" s="5">
        <f t="shared" si="399"/>
        <v>0.35915360673728181</v>
      </c>
      <c r="N935" s="4">
        <f t="shared" si="400"/>
        <v>0.23205625978189667</v>
      </c>
      <c r="O935" s="4">
        <f t="shared" si="401"/>
        <v>0.23115079792542229</v>
      </c>
      <c r="P935" s="4">
        <f t="shared" si="412"/>
        <v>0</v>
      </c>
      <c r="Q935" s="4">
        <f t="shared" si="413"/>
        <v>0</v>
      </c>
      <c r="R935" s="5">
        <f t="shared" si="414"/>
        <v>0</v>
      </c>
      <c r="S935" s="5">
        <f t="shared" si="415"/>
        <v>-11.77156414463454</v>
      </c>
      <c r="T935" s="5">
        <f t="shared" si="416"/>
        <v>19.718952715577156</v>
      </c>
      <c r="U935" s="6">
        <f t="shared" si="417"/>
        <v>1850.1944318667781</v>
      </c>
      <c r="V935" s="5">
        <f t="shared" si="418"/>
        <v>0</v>
      </c>
      <c r="W935" s="5">
        <f t="shared" si="419"/>
        <v>12.691092526862784</v>
      </c>
      <c r="X935" s="5">
        <f t="shared" si="420"/>
        <v>7.5761634961192552</v>
      </c>
      <c r="Y935" s="5">
        <f t="shared" si="395"/>
        <v>0</v>
      </c>
      <c r="Z935" s="5">
        <f t="shared" si="395"/>
        <v>0.9195283822282434</v>
      </c>
      <c r="AA935" s="5">
        <f t="shared" si="402"/>
        <v>-4.8788837883035896</v>
      </c>
      <c r="AB935">
        <f t="shared" si="396"/>
        <v>0</v>
      </c>
    </row>
    <row r="936" spans="1:28" x14ac:dyDescent="0.2">
      <c r="A936">
        <f t="shared" si="394"/>
        <v>9.0399999999998517</v>
      </c>
      <c r="B936" s="5">
        <f t="shared" si="405"/>
        <v>0</v>
      </c>
      <c r="C936" s="5">
        <f t="shared" si="406"/>
        <v>615.25759604833775</v>
      </c>
      <c r="D936" s="5">
        <f t="shared" si="407"/>
        <v>-281.4984079185362</v>
      </c>
      <c r="E936" s="2">
        <f t="shared" si="403"/>
        <v>615.25759604833775</v>
      </c>
      <c r="F936" s="2">
        <f t="shared" si="404"/>
        <v>0</v>
      </c>
      <c r="G936" s="3">
        <f t="shared" si="408"/>
        <v>0</v>
      </c>
      <c r="H936" s="3">
        <f t="shared" si="409"/>
        <v>55.953160431642488</v>
      </c>
      <c r="I936" s="3">
        <f t="shared" si="410"/>
        <v>-93.762452537755919</v>
      </c>
      <c r="J936" s="2">
        <f t="shared" si="397"/>
        <v>109.18861510333416</v>
      </c>
      <c r="K936" s="2">
        <f t="shared" si="411"/>
        <v>109.18861510333416</v>
      </c>
      <c r="L936" s="2">
        <f t="shared" si="398"/>
        <v>74.429867146103717</v>
      </c>
      <c r="M936" s="5">
        <f t="shared" si="399"/>
        <v>0.35913355244693196</v>
      </c>
      <c r="N936" s="4">
        <f t="shared" si="400"/>
        <v>0.23187749120606077</v>
      </c>
      <c r="O936" s="4">
        <f t="shared" si="401"/>
        <v>0.23105843300676901</v>
      </c>
      <c r="P936" s="4">
        <f t="shared" si="412"/>
        <v>0</v>
      </c>
      <c r="Q936" s="4">
        <f t="shared" si="413"/>
        <v>0</v>
      </c>
      <c r="R936" s="5">
        <f t="shared" si="414"/>
        <v>0</v>
      </c>
      <c r="S936" s="5">
        <f t="shared" si="415"/>
        <v>-11.777868917322396</v>
      </c>
      <c r="T936" s="5">
        <f t="shared" si="416"/>
        <v>19.73654154362724</v>
      </c>
      <c r="U936" s="6">
        <f t="shared" si="417"/>
        <v>1849.5778031666489</v>
      </c>
      <c r="V936" s="5">
        <f t="shared" si="418"/>
        <v>0</v>
      </c>
      <c r="W936" s="5">
        <f t="shared" si="419"/>
        <v>12.698045980310816</v>
      </c>
      <c r="X936" s="5">
        <f t="shared" si="420"/>
        <v>7.5776153958707964</v>
      </c>
      <c r="Y936" s="5">
        <f t="shared" si="395"/>
        <v>0</v>
      </c>
      <c r="Z936" s="5">
        <f t="shared" si="395"/>
        <v>0.9201770629884205</v>
      </c>
      <c r="AA936" s="5">
        <f t="shared" si="402"/>
        <v>-4.8598430605019622</v>
      </c>
      <c r="AB936">
        <f t="shared" si="396"/>
        <v>0</v>
      </c>
    </row>
    <row r="937" spans="1:28" x14ac:dyDescent="0.2">
      <c r="A937">
        <f t="shared" si="394"/>
        <v>9.0499999999998515</v>
      </c>
      <c r="B937" s="5">
        <f t="shared" si="405"/>
        <v>0</v>
      </c>
      <c r="C937" s="5">
        <f t="shared" si="406"/>
        <v>615.81717366150735</v>
      </c>
      <c r="D937" s="5">
        <f t="shared" si="407"/>
        <v>-282.43627543606675</v>
      </c>
      <c r="E937" s="2">
        <f t="shared" si="403"/>
        <v>615.81717366150735</v>
      </c>
      <c r="F937" s="2">
        <f t="shared" si="404"/>
        <v>0</v>
      </c>
      <c r="G937" s="3">
        <f t="shared" si="408"/>
        <v>0</v>
      </c>
      <c r="H937" s="3">
        <f t="shared" si="409"/>
        <v>55.962362202272374</v>
      </c>
      <c r="I937" s="3">
        <f t="shared" si="410"/>
        <v>-93.811050968360945</v>
      </c>
      <c r="J937" s="2">
        <f t="shared" si="397"/>
        <v>109.2350642744661</v>
      </c>
      <c r="K937" s="2">
        <f t="shared" si="411"/>
        <v>109.2350642744661</v>
      </c>
      <c r="L937" s="2">
        <f t="shared" si="398"/>
        <v>74.461529839445191</v>
      </c>
      <c r="M937" s="5">
        <f t="shared" si="399"/>
        <v>0.35911351158633587</v>
      </c>
      <c r="N937" s="4">
        <f t="shared" si="400"/>
        <v>0.23169926265290106</v>
      </c>
      <c r="O937" s="4">
        <f t="shared" si="401"/>
        <v>0.23096627884139617</v>
      </c>
      <c r="P937" s="4">
        <f t="shared" si="412"/>
        <v>0</v>
      </c>
      <c r="Q937" s="4">
        <f t="shared" si="413"/>
        <v>0</v>
      </c>
      <c r="R937" s="5">
        <f t="shared" si="414"/>
        <v>0</v>
      </c>
      <c r="S937" s="5">
        <f t="shared" si="415"/>
        <v>-11.784159378442231</v>
      </c>
      <c r="T937" s="5">
        <f t="shared" si="416"/>
        <v>19.754069209491735</v>
      </c>
      <c r="U937" s="6">
        <f t="shared" si="417"/>
        <v>1848.9613799751662</v>
      </c>
      <c r="V937" s="5">
        <f t="shared" si="418"/>
        <v>0</v>
      </c>
      <c r="W937" s="5">
        <f t="shared" si="419"/>
        <v>12.70496294371484</v>
      </c>
      <c r="X937" s="5">
        <f t="shared" si="420"/>
        <v>7.5790616423475834</v>
      </c>
      <c r="Y937" s="5">
        <f t="shared" si="395"/>
        <v>0</v>
      </c>
      <c r="Z937" s="5">
        <f t="shared" si="395"/>
        <v>0.92080356527260854</v>
      </c>
      <c r="AA937" s="5">
        <f t="shared" si="402"/>
        <v>-4.8408691481606816</v>
      </c>
      <c r="AB937">
        <f t="shared" si="396"/>
        <v>0</v>
      </c>
    </row>
    <row r="938" spans="1:28" x14ac:dyDescent="0.2">
      <c r="A938">
        <f t="shared" ref="A938:A956" si="421">A937+dt</f>
        <v>9.0599999999998513</v>
      </c>
      <c r="B938" s="5">
        <f t="shared" si="405"/>
        <v>0</v>
      </c>
      <c r="C938" s="5">
        <f t="shared" si="406"/>
        <v>616.37684332370839</v>
      </c>
      <c r="D938" s="5">
        <f t="shared" si="407"/>
        <v>-283.3746279892078</v>
      </c>
      <c r="E938" s="2">
        <f t="shared" si="403"/>
        <v>616.37684332370839</v>
      </c>
      <c r="F938" s="2">
        <f t="shared" si="404"/>
        <v>0</v>
      </c>
      <c r="G938" s="3">
        <f t="shared" si="408"/>
        <v>0</v>
      </c>
      <c r="H938" s="3">
        <f t="shared" si="409"/>
        <v>55.9715702379251</v>
      </c>
      <c r="I938" s="3">
        <f t="shared" si="410"/>
        <v>-93.859459659842557</v>
      </c>
      <c r="J938" s="2">
        <f t="shared" si="397"/>
        <v>109.28135633554606</v>
      </c>
      <c r="K938" s="2">
        <f t="shared" si="411"/>
        <v>109.28135633554606</v>
      </c>
      <c r="L938" s="2">
        <f t="shared" si="398"/>
        <v>74.493085436636719</v>
      </c>
      <c r="M938" s="5">
        <f t="shared" si="399"/>
        <v>0.35909348415992892</v>
      </c>
      <c r="N938" s="4">
        <f t="shared" si="400"/>
        <v>0.23152157181479241</v>
      </c>
      <c r="O938" s="4">
        <f t="shared" si="401"/>
        <v>0.23087433477900313</v>
      </c>
      <c r="P938" s="4">
        <f t="shared" si="412"/>
        <v>0</v>
      </c>
      <c r="Q938" s="4">
        <f t="shared" si="413"/>
        <v>0</v>
      </c>
      <c r="R938" s="5">
        <f t="shared" si="414"/>
        <v>0</v>
      </c>
      <c r="S938" s="5">
        <f t="shared" si="415"/>
        <v>-11.790435521999234</v>
      </c>
      <c r="T938" s="5">
        <f t="shared" si="416"/>
        <v>19.771535844803303</v>
      </c>
      <c r="U938" s="6">
        <f t="shared" si="417"/>
        <v>1848.3451622238385</v>
      </c>
      <c r="V938" s="5">
        <f t="shared" si="418"/>
        <v>0</v>
      </c>
      <c r="W938" s="5">
        <f t="shared" si="419"/>
        <v>12.711843536807775</v>
      </c>
      <c r="X938" s="5">
        <f t="shared" si="420"/>
        <v>7.5805022312350276</v>
      </c>
      <c r="Y938" s="5">
        <f t="shared" si="395"/>
        <v>0</v>
      </c>
      <c r="Z938" s="5">
        <f t="shared" si="395"/>
        <v>0.92140801480854151</v>
      </c>
      <c r="AA938" s="5">
        <f t="shared" si="402"/>
        <v>-4.8219619239616698</v>
      </c>
      <c r="AB938">
        <f t="shared" si="396"/>
        <v>0</v>
      </c>
    </row>
    <row r="939" spans="1:28" x14ac:dyDescent="0.2">
      <c r="A939">
        <f t="shared" si="421"/>
        <v>9.0699999999998511</v>
      </c>
      <c r="B939" s="5">
        <f t="shared" si="405"/>
        <v>0</v>
      </c>
      <c r="C939" s="5">
        <f t="shared" si="406"/>
        <v>616.93660509648828</v>
      </c>
      <c r="D939" s="5">
        <f t="shared" si="407"/>
        <v>-284.3134636839024</v>
      </c>
      <c r="E939" s="2">
        <f t="shared" si="403"/>
        <v>616.93660509648828</v>
      </c>
      <c r="F939" s="2">
        <f t="shared" si="404"/>
        <v>0</v>
      </c>
      <c r="G939" s="3">
        <f t="shared" si="408"/>
        <v>0</v>
      </c>
      <c r="H939" s="3">
        <f t="shared" si="409"/>
        <v>55.980784318073184</v>
      </c>
      <c r="I939" s="3">
        <f t="shared" si="410"/>
        <v>-93.907679279082174</v>
      </c>
      <c r="J939" s="2">
        <f t="shared" si="397"/>
        <v>109.32749169559132</v>
      </c>
      <c r="K939" s="2">
        <f t="shared" si="411"/>
        <v>109.32749169559132</v>
      </c>
      <c r="L939" s="2">
        <f t="shared" si="398"/>
        <v>74.524534216490324</v>
      </c>
      <c r="M939" s="5">
        <f t="shared" si="399"/>
        <v>0.35907347017188562</v>
      </c>
      <c r="N939" s="4">
        <f t="shared" si="400"/>
        <v>0.23134441639369507</v>
      </c>
      <c r="O939" s="4">
        <f t="shared" si="401"/>
        <v>0.2307826001701184</v>
      </c>
      <c r="P939" s="4">
        <f t="shared" si="412"/>
        <v>0</v>
      </c>
      <c r="Q939" s="4">
        <f t="shared" si="413"/>
        <v>0</v>
      </c>
      <c r="R939" s="5">
        <f t="shared" si="414"/>
        <v>0</v>
      </c>
      <c r="S939" s="5">
        <f t="shared" si="415"/>
        <v>-11.796697342222716</v>
      </c>
      <c r="T939" s="5">
        <f t="shared" si="416"/>
        <v>19.788941581659884</v>
      </c>
      <c r="U939" s="6">
        <f t="shared" si="417"/>
        <v>1847.7291498441982</v>
      </c>
      <c r="V939" s="5">
        <f t="shared" si="418"/>
        <v>0</v>
      </c>
      <c r="W939" s="5">
        <f t="shared" si="419"/>
        <v>12.718687879235086</v>
      </c>
      <c r="X939" s="5">
        <f t="shared" si="420"/>
        <v>7.5819371583059514</v>
      </c>
      <c r="Y939" s="5">
        <f t="shared" si="395"/>
        <v>0</v>
      </c>
      <c r="Z939" s="5">
        <f t="shared" si="395"/>
        <v>0.92199053701236977</v>
      </c>
      <c r="AA939" s="5">
        <f t="shared" si="402"/>
        <v>-4.803121260034164</v>
      </c>
      <c r="AB939">
        <f t="shared" si="396"/>
        <v>0</v>
      </c>
    </row>
    <row r="940" spans="1:28" x14ac:dyDescent="0.2">
      <c r="A940">
        <f t="shared" si="421"/>
        <v>9.0799999999998509</v>
      </c>
      <c r="B940" s="5">
        <f t="shared" si="405"/>
        <v>0</v>
      </c>
      <c r="C940" s="5">
        <f t="shared" si="406"/>
        <v>617.49645903919577</v>
      </c>
      <c r="D940" s="5">
        <f t="shared" si="407"/>
        <v>-285.25278063275624</v>
      </c>
      <c r="E940" s="2">
        <f t="shared" si="403"/>
        <v>617.49645903919577</v>
      </c>
      <c r="F940" s="2">
        <f t="shared" si="404"/>
        <v>0</v>
      </c>
      <c r="G940" s="3">
        <f t="shared" si="408"/>
        <v>0</v>
      </c>
      <c r="H940" s="3">
        <f t="shared" si="409"/>
        <v>55.990004223443307</v>
      </c>
      <c r="I940" s="3">
        <f t="shared" si="410"/>
        <v>-93.95571049168251</v>
      </c>
      <c r="J940" s="2">
        <f t="shared" si="397"/>
        <v>109.3734707638834</v>
      </c>
      <c r="K940" s="2">
        <f t="shared" si="411"/>
        <v>109.3734707638834</v>
      </c>
      <c r="L940" s="2">
        <f t="shared" si="398"/>
        <v>74.555876457998224</v>
      </c>
      <c r="M940" s="5">
        <f t="shared" si="399"/>
        <v>0.35905346962612128</v>
      </c>
      <c r="N940" s="4">
        <f t="shared" si="400"/>
        <v>0.23116779410112387</v>
      </c>
      <c r="O940" s="4">
        <f t="shared" si="401"/>
        <v>0.23069107436611178</v>
      </c>
      <c r="P940" s="4">
        <f t="shared" si="412"/>
        <v>0</v>
      </c>
      <c r="Q940" s="4">
        <f t="shared" si="413"/>
        <v>0</v>
      </c>
      <c r="R940" s="5">
        <f t="shared" si="414"/>
        <v>0</v>
      </c>
      <c r="S940" s="5">
        <f t="shared" si="415"/>
        <v>-11.802944833565091</v>
      </c>
      <c r="T940" s="5">
        <f t="shared" si="416"/>
        <v>19.806286552616772</v>
      </c>
      <c r="U940" s="6">
        <f t="shared" si="417"/>
        <v>1847.113342767798</v>
      </c>
      <c r="V940" s="5">
        <f t="shared" si="418"/>
        <v>0</v>
      </c>
      <c r="W940" s="5">
        <f t="shared" si="419"/>
        <v>12.725496090551717</v>
      </c>
      <c r="X940" s="5">
        <f t="shared" si="420"/>
        <v>7.5833664194203125</v>
      </c>
      <c r="Y940" s="5">
        <f t="shared" si="395"/>
        <v>0</v>
      </c>
      <c r="Z940" s="5">
        <f t="shared" si="395"/>
        <v>0.9225512569866261</v>
      </c>
      <c r="AA940" s="5">
        <f t="shared" si="402"/>
        <v>-4.7843470279629159</v>
      </c>
      <c r="AB940">
        <f t="shared" si="396"/>
        <v>0</v>
      </c>
    </row>
    <row r="941" spans="1:28" x14ac:dyDescent="0.2">
      <c r="A941">
        <f t="shared" si="421"/>
        <v>9.0899999999998506</v>
      </c>
      <c r="B941" s="5">
        <f t="shared" si="405"/>
        <v>0</v>
      </c>
      <c r="C941" s="5">
        <f t="shared" si="406"/>
        <v>618.05640520899306</v>
      </c>
      <c r="D941" s="5">
        <f t="shared" si="407"/>
        <v>-286.19257695502449</v>
      </c>
      <c r="E941" s="2">
        <f t="shared" si="403"/>
        <v>618.05640520899306</v>
      </c>
      <c r="F941" s="2">
        <f t="shared" si="404"/>
        <v>0</v>
      </c>
      <c r="G941" s="3">
        <f t="shared" si="408"/>
        <v>0</v>
      </c>
      <c r="H941" s="3">
        <f t="shared" si="409"/>
        <v>55.99922973601317</v>
      </c>
      <c r="I941" s="3">
        <f t="shared" si="410"/>
        <v>-94.00355396196214</v>
      </c>
      <c r="J941" s="2">
        <f t="shared" si="397"/>
        <v>109.4192939499534</v>
      </c>
      <c r="K941" s="2">
        <f t="shared" si="411"/>
        <v>109.4192939499534</v>
      </c>
      <c r="L941" s="2">
        <f t="shared" si="398"/>
        <v>74.587112440322699</v>
      </c>
      <c r="M941" s="5">
        <f t="shared" si="399"/>
        <v>0.35903348252629463</v>
      </c>
      <c r="N941" s="4">
        <f t="shared" si="400"/>
        <v>0.23099170265811683</v>
      </c>
      <c r="O941" s="4">
        <f t="shared" si="401"/>
        <v>0.23059975671920599</v>
      </c>
      <c r="P941" s="4">
        <f t="shared" si="412"/>
        <v>0</v>
      </c>
      <c r="Q941" s="4">
        <f t="shared" si="413"/>
        <v>0</v>
      </c>
      <c r="R941" s="5">
        <f t="shared" si="414"/>
        <v>0</v>
      </c>
      <c r="S941" s="5">
        <f t="shared" si="415"/>
        <v>-11.809177990700896</v>
      </c>
      <c r="T941" s="5">
        <f t="shared" si="416"/>
        <v>19.823570890678834</v>
      </c>
      <c r="U941" s="6">
        <f t="shared" si="417"/>
        <v>1846.4977409262156</v>
      </c>
      <c r="V941" s="5">
        <f t="shared" si="418"/>
        <v>0</v>
      </c>
      <c r="W941" s="5">
        <f t="shared" si="419"/>
        <v>12.732268290219093</v>
      </c>
      <c r="X941" s="5">
        <f t="shared" si="420"/>
        <v>7.5847900105249622</v>
      </c>
      <c r="Y941" s="5">
        <f t="shared" si="395"/>
        <v>0</v>
      </c>
      <c r="Z941" s="5">
        <f t="shared" si="395"/>
        <v>0.9230902995181971</v>
      </c>
      <c r="AA941" s="5">
        <f t="shared" si="402"/>
        <v>-4.7656390987962034</v>
      </c>
      <c r="AB941">
        <f t="shared" si="396"/>
        <v>0</v>
      </c>
    </row>
    <row r="942" spans="1:28" x14ac:dyDescent="0.2">
      <c r="A942">
        <f t="shared" si="421"/>
        <v>9.0999999999998504</v>
      </c>
      <c r="B942" s="5">
        <f t="shared" si="405"/>
        <v>0</v>
      </c>
      <c r="C942" s="5">
        <f t="shared" si="406"/>
        <v>618.61644366086819</v>
      </c>
      <c r="D942" s="5">
        <f t="shared" si="407"/>
        <v>-287.13285077659901</v>
      </c>
      <c r="E942" s="2">
        <f t="shared" si="403"/>
        <v>618.61644366086819</v>
      </c>
      <c r="F942" s="2">
        <f t="shared" si="404"/>
        <v>0</v>
      </c>
      <c r="G942" s="3">
        <f t="shared" si="408"/>
        <v>0</v>
      </c>
      <c r="H942" s="3">
        <f t="shared" si="409"/>
        <v>56.008460639008355</v>
      </c>
      <c r="I942" s="3">
        <f t="shared" si="410"/>
        <v>-94.051210352950108</v>
      </c>
      <c r="J942" s="2">
        <f t="shared" si="397"/>
        <v>109.46496166356711</v>
      </c>
      <c r="K942" s="2">
        <f t="shared" si="411"/>
        <v>109.46496166356711</v>
      </c>
      <c r="L942" s="2">
        <f t="shared" si="398"/>
        <v>74.618242442786027</v>
      </c>
      <c r="M942" s="5">
        <f t="shared" si="399"/>
        <v>0.35901350887580952</v>
      </c>
      <c r="N942" s="4">
        <f t="shared" si="400"/>
        <v>0.23081613979520388</v>
      </c>
      <c r="O942" s="4">
        <f t="shared" si="401"/>
        <v>0.23050864658248787</v>
      </c>
      <c r="P942" s="4">
        <f t="shared" si="412"/>
        <v>0</v>
      </c>
      <c r="Q942" s="4">
        <f t="shared" si="413"/>
        <v>0</v>
      </c>
      <c r="R942" s="5">
        <f t="shared" si="414"/>
        <v>0</v>
      </c>
      <c r="S942" s="5">
        <f t="shared" si="415"/>
        <v>-11.815396808525763</v>
      </c>
      <c r="T942" s="5">
        <f t="shared" si="416"/>
        <v>19.840794729292654</v>
      </c>
      <c r="U942" s="6">
        <f t="shared" si="417"/>
        <v>1845.8823442510509</v>
      </c>
      <c r="V942" s="5">
        <f t="shared" si="418"/>
        <v>0</v>
      </c>
      <c r="W942" s="5">
        <f t="shared" si="419"/>
        <v>12.739004597602124</v>
      </c>
      <c r="X942" s="5">
        <f t="shared" si="420"/>
        <v>7.5862079276533718</v>
      </c>
      <c r="Y942" s="5">
        <f t="shared" si="395"/>
        <v>0</v>
      </c>
      <c r="Z942" s="5">
        <f t="shared" si="395"/>
        <v>0.92360778907636032</v>
      </c>
      <c r="AA942" s="5">
        <f t="shared" si="402"/>
        <v>-4.7469973430539731</v>
      </c>
      <c r="AB942">
        <f t="shared" si="396"/>
        <v>0</v>
      </c>
    </row>
    <row r="943" spans="1:28" x14ac:dyDescent="0.2">
      <c r="A943">
        <f t="shared" si="421"/>
        <v>9.1099999999998502</v>
      </c>
      <c r="B943" s="5">
        <f t="shared" si="405"/>
        <v>0</v>
      </c>
      <c r="C943" s="5">
        <f t="shared" si="406"/>
        <v>619.17657444764768</v>
      </c>
      <c r="D943" s="5">
        <f t="shared" si="407"/>
        <v>-288.07360022999569</v>
      </c>
      <c r="E943" s="2">
        <f t="shared" si="403"/>
        <v>619.17657444764768</v>
      </c>
      <c r="F943" s="2">
        <f t="shared" si="404"/>
        <v>0</v>
      </c>
      <c r="G943" s="3">
        <f t="shared" si="408"/>
        <v>0</v>
      </c>
      <c r="H943" s="3">
        <f t="shared" si="409"/>
        <v>56.017696716899117</v>
      </c>
      <c r="I943" s="3">
        <f t="shared" si="410"/>
        <v>-94.098680326380645</v>
      </c>
      <c r="J943" s="2">
        <f t="shared" si="397"/>
        <v>109.51047431471049</v>
      </c>
      <c r="K943" s="2">
        <f t="shared" si="411"/>
        <v>109.51047431471049</v>
      </c>
      <c r="L943" s="2">
        <f t="shared" si="398"/>
        <v>74.649266744860597</v>
      </c>
      <c r="M943" s="5">
        <f t="shared" si="399"/>
        <v>0.35899354867781696</v>
      </c>
      <c r="N943" s="4">
        <f t="shared" si="400"/>
        <v>0.23064110325237608</v>
      </c>
      <c r="O943" s="4">
        <f t="shared" si="401"/>
        <v>0.23041774330992013</v>
      </c>
      <c r="P943" s="4">
        <f t="shared" si="412"/>
        <v>0</v>
      </c>
      <c r="Q943" s="4">
        <f t="shared" si="413"/>
        <v>0</v>
      </c>
      <c r="R943" s="5">
        <f t="shared" si="414"/>
        <v>0</v>
      </c>
      <c r="S943" s="5">
        <f t="shared" si="415"/>
        <v>-11.821601282155429</v>
      </c>
      <c r="T943" s="5">
        <f t="shared" si="416"/>
        <v>19.857958202338821</v>
      </c>
      <c r="U943" s="6">
        <f t="shared" si="417"/>
        <v>1845.2671526739261</v>
      </c>
      <c r="V943" s="5">
        <f t="shared" si="418"/>
        <v>0</v>
      </c>
      <c r="W943" s="5">
        <f t="shared" si="419"/>
        <v>12.745705131966254</v>
      </c>
      <c r="X943" s="5">
        <f t="shared" si="420"/>
        <v>7.5876201669253804</v>
      </c>
      <c r="Y943" s="5">
        <f t="shared" si="395"/>
        <v>0</v>
      </c>
      <c r="Z943" s="5">
        <f t="shared" si="395"/>
        <v>0.92410384981082494</v>
      </c>
      <c r="AA943" s="5">
        <f t="shared" si="402"/>
        <v>-4.7284216307357987</v>
      </c>
      <c r="AB943">
        <f t="shared" si="396"/>
        <v>0</v>
      </c>
    </row>
    <row r="944" spans="1:28" x14ac:dyDescent="0.2">
      <c r="A944">
        <f t="shared" si="421"/>
        <v>9.11999999999985</v>
      </c>
      <c r="B944" s="5">
        <f t="shared" si="405"/>
        <v>0</v>
      </c>
      <c r="C944" s="5">
        <f t="shared" si="406"/>
        <v>619.73679762000916</v>
      </c>
      <c r="D944" s="5">
        <f t="shared" si="407"/>
        <v>-289.01482345434101</v>
      </c>
      <c r="E944" s="2">
        <f t="shared" si="403"/>
        <v>619.73679762000916</v>
      </c>
      <c r="F944" s="2">
        <f t="shared" si="404"/>
        <v>0</v>
      </c>
      <c r="G944" s="3">
        <f t="shared" si="408"/>
        <v>0</v>
      </c>
      <c r="H944" s="3">
        <f t="shared" si="409"/>
        <v>56.026937755397228</v>
      </c>
      <c r="I944" s="3">
        <f t="shared" si="410"/>
        <v>-94.145964542688006</v>
      </c>
      <c r="J944" s="2">
        <f t="shared" si="397"/>
        <v>109.55583231357527</v>
      </c>
      <c r="K944" s="2">
        <f t="shared" si="411"/>
        <v>109.55583231357527</v>
      </c>
      <c r="L944" s="2">
        <f t="shared" si="398"/>
        <v>74.680185626159002</v>
      </c>
      <c r="M944" s="5">
        <f t="shared" si="399"/>
        <v>0.35897360193521727</v>
      </c>
      <c r="N944" s="4">
        <f t="shared" si="400"/>
        <v>0.23046659077905374</v>
      </c>
      <c r="O944" s="4">
        <f t="shared" si="401"/>
        <v>0.23032704625635197</v>
      </c>
      <c r="P944" s="4">
        <f t="shared" si="412"/>
        <v>0</v>
      </c>
      <c r="Q944" s="4">
        <f t="shared" si="413"/>
        <v>0</v>
      </c>
      <c r="R944" s="5">
        <f t="shared" si="414"/>
        <v>0</v>
      </c>
      <c r="S944" s="5">
        <f t="shared" si="415"/>
        <v>-11.827791406924721</v>
      </c>
      <c r="T944" s="5">
        <f t="shared" si="416"/>
        <v>19.875061444124249</v>
      </c>
      <c r="U944" s="6">
        <f t="shared" si="417"/>
        <v>1844.6521661264871</v>
      </c>
      <c r="V944" s="5">
        <f t="shared" si="418"/>
        <v>0</v>
      </c>
      <c r="W944" s="5">
        <f t="shared" si="419"/>
        <v>12.752370012474559</v>
      </c>
      <c r="X944" s="5">
        <f t="shared" si="420"/>
        <v>7.5890267245469225</v>
      </c>
      <c r="Y944" s="5">
        <f t="shared" ref="Y944:Z1007" si="422">R944+V944</f>
        <v>0</v>
      </c>
      <c r="Z944" s="5">
        <f t="shared" si="422"/>
        <v>0.92457860554983817</v>
      </c>
      <c r="AA944" s="5">
        <f t="shared" si="402"/>
        <v>-4.709911831328828</v>
      </c>
      <c r="AB944">
        <f t="shared" si="396"/>
        <v>0</v>
      </c>
    </row>
    <row r="945" spans="1:28" x14ac:dyDescent="0.2">
      <c r="A945">
        <f t="shared" si="421"/>
        <v>9.1299999999998498</v>
      </c>
      <c r="B945" s="5">
        <f t="shared" si="405"/>
        <v>0</v>
      </c>
      <c r="C945" s="5">
        <f t="shared" si="406"/>
        <v>620.29711322649337</v>
      </c>
      <c r="D945" s="5">
        <f t="shared" si="407"/>
        <v>-289.95651859535946</v>
      </c>
      <c r="E945" s="2">
        <f t="shared" si="403"/>
        <v>620.29711322649337</v>
      </c>
      <c r="F945" s="2">
        <f t="shared" si="404"/>
        <v>0</v>
      </c>
      <c r="G945" s="3">
        <f t="shared" si="408"/>
        <v>0</v>
      </c>
      <c r="H945" s="3">
        <f t="shared" si="409"/>
        <v>56.036183541452729</v>
      </c>
      <c r="I945" s="3">
        <f t="shared" si="410"/>
        <v>-94.19306366100129</v>
      </c>
      <c r="J945" s="2">
        <f t="shared" si="397"/>
        <v>109.60103607054459</v>
      </c>
      <c r="K945" s="2">
        <f t="shared" si="411"/>
        <v>109.60103607054459</v>
      </c>
      <c r="L945" s="2">
        <f t="shared" si="398"/>
        <v>74.710999366424389</v>
      </c>
      <c r="M945" s="5">
        <f t="shared" si="399"/>
        <v>0.35895366865066219</v>
      </c>
      <c r="N945" s="4">
        <f t="shared" si="400"/>
        <v>0.23029260013405556</v>
      </c>
      <c r="O945" s="4">
        <f t="shared" si="401"/>
        <v>0.23023655477753069</v>
      </c>
      <c r="P945" s="4">
        <f t="shared" si="412"/>
        <v>0</v>
      </c>
      <c r="Q945" s="4">
        <f t="shared" si="413"/>
        <v>0</v>
      </c>
      <c r="R945" s="5">
        <f t="shared" si="414"/>
        <v>0</v>
      </c>
      <c r="S945" s="5">
        <f t="shared" si="415"/>
        <v>-11.833967178386565</v>
      </c>
      <c r="T945" s="5">
        <f t="shared" si="416"/>
        <v>19.892104589374533</v>
      </c>
      <c r="U945" s="6">
        <f t="shared" si="417"/>
        <v>1844.0373845404017</v>
      </c>
      <c r="V945" s="5">
        <f t="shared" si="418"/>
        <v>0</v>
      </c>
      <c r="W945" s="5">
        <f t="shared" si="419"/>
        <v>12.758999358184861</v>
      </c>
      <c r="X945" s="5">
        <f t="shared" si="420"/>
        <v>7.5904275968097776</v>
      </c>
      <c r="Y945" s="5">
        <f t="shared" si="422"/>
        <v>0</v>
      </c>
      <c r="Z945" s="5">
        <f t="shared" si="422"/>
        <v>0.92503217979829522</v>
      </c>
      <c r="AA945" s="5">
        <f t="shared" si="402"/>
        <v>-4.691467813815688</v>
      </c>
      <c r="AB945">
        <f t="shared" si="396"/>
        <v>0</v>
      </c>
    </row>
    <row r="946" spans="1:28" x14ac:dyDescent="0.2">
      <c r="A946">
        <f t="shared" si="421"/>
        <v>9.1399999999998496</v>
      </c>
      <c r="B946" s="5">
        <f t="shared" si="405"/>
        <v>0</v>
      </c>
      <c r="C946" s="5">
        <f t="shared" si="406"/>
        <v>620.85752131351683</v>
      </c>
      <c r="D946" s="5">
        <f t="shared" si="407"/>
        <v>-290.89868380536018</v>
      </c>
      <c r="E946" s="2">
        <f t="shared" si="403"/>
        <v>620.85752131351683</v>
      </c>
      <c r="F946" s="2">
        <f t="shared" si="404"/>
        <v>0</v>
      </c>
      <c r="G946" s="3">
        <f t="shared" si="408"/>
        <v>0</v>
      </c>
      <c r="H946" s="3">
        <f t="shared" si="409"/>
        <v>56.045433863250715</v>
      </c>
      <c r="I946" s="3">
        <f t="shared" si="410"/>
        <v>-94.239978339139441</v>
      </c>
      <c r="J946" s="2">
        <f t="shared" si="397"/>
        <v>109.646085996179</v>
      </c>
      <c r="K946" s="2">
        <f t="shared" si="411"/>
        <v>109.646085996179</v>
      </c>
      <c r="L946" s="2">
        <f t="shared" si="398"/>
        <v>74.741708245520783</v>
      </c>
      <c r="M946" s="5">
        <f t="shared" si="399"/>
        <v>0.35893374882655665</v>
      </c>
      <c r="N946" s="4">
        <f t="shared" si="400"/>
        <v>0.23011912908556673</v>
      </c>
      <c r="O946" s="4">
        <f t="shared" si="401"/>
        <v>0.23014626823011183</v>
      </c>
      <c r="P946" s="4">
        <f t="shared" si="412"/>
        <v>0</v>
      </c>
      <c r="Q946" s="4">
        <f t="shared" si="413"/>
        <v>0</v>
      </c>
      <c r="R946" s="5">
        <f t="shared" si="414"/>
        <v>0</v>
      </c>
      <c r="S946" s="5">
        <f t="shared" si="415"/>
        <v>-11.840128592310975</v>
      </c>
      <c r="T946" s="5">
        <f t="shared" si="416"/>
        <v>19.909087773226368</v>
      </c>
      <c r="U946" s="6">
        <f t="shared" si="417"/>
        <v>1843.4228078473611</v>
      </c>
      <c r="V946" s="5">
        <f t="shared" si="418"/>
        <v>0</v>
      </c>
      <c r="W946" s="5">
        <f t="shared" si="419"/>
        <v>12.76559328804688</v>
      </c>
      <c r="X946" s="5">
        <f t="shared" si="420"/>
        <v>7.5918227800912907</v>
      </c>
      <c r="Y946" s="5">
        <f t="shared" si="422"/>
        <v>0</v>
      </c>
      <c r="Z946" s="5">
        <f t="shared" si="422"/>
        <v>0.92546469573590429</v>
      </c>
      <c r="AA946" s="5">
        <f t="shared" si="402"/>
        <v>-4.6730894466823401</v>
      </c>
      <c r="AB946">
        <f t="shared" si="396"/>
        <v>0</v>
      </c>
    </row>
    <row r="947" spans="1:28" x14ac:dyDescent="0.2">
      <c r="A947">
        <f t="shared" si="421"/>
        <v>9.1499999999998494</v>
      </c>
      <c r="B947" s="5">
        <f t="shared" si="405"/>
        <v>0</v>
      </c>
      <c r="C947" s="5">
        <f t="shared" si="406"/>
        <v>621.41802192538421</v>
      </c>
      <c r="D947" s="5">
        <f t="shared" si="407"/>
        <v>-291.8413172432239</v>
      </c>
      <c r="E947" s="2">
        <f t="shared" si="403"/>
        <v>621.41802192538421</v>
      </c>
      <c r="F947" s="2">
        <f t="shared" si="404"/>
        <v>0</v>
      </c>
      <c r="G947" s="3">
        <f t="shared" si="408"/>
        <v>0</v>
      </c>
      <c r="H947" s="3">
        <f t="shared" si="409"/>
        <v>56.054688510208074</v>
      </c>
      <c r="I947" s="3">
        <f t="shared" si="410"/>
        <v>-94.28670923360626</v>
      </c>
      <c r="J947" s="2">
        <f t="shared" si="397"/>
        <v>109.69098250120227</v>
      </c>
      <c r="K947" s="2">
        <f t="shared" si="411"/>
        <v>109.69098250120227</v>
      </c>
      <c r="L947" s="2">
        <f t="shared" si="398"/>
        <v>74.772312543423496</v>
      </c>
      <c r="M947" s="5">
        <f t="shared" si="399"/>
        <v>0.35891384246506086</v>
      </c>
      <c r="N947" s="4">
        <f t="shared" si="400"/>
        <v>0.22994617541110784</v>
      </c>
      <c r="O947" s="4">
        <f t="shared" si="401"/>
        <v>0.2300561859716703</v>
      </c>
      <c r="P947" s="4">
        <f t="shared" si="412"/>
        <v>0</v>
      </c>
      <c r="Q947" s="4">
        <f t="shared" si="413"/>
        <v>0</v>
      </c>
      <c r="R947" s="5">
        <f t="shared" si="414"/>
        <v>0</v>
      </c>
      <c r="S947" s="5">
        <f t="shared" si="415"/>
        <v>-11.846275644684047</v>
      </c>
      <c r="T947" s="5">
        <f t="shared" si="416"/>
        <v>19.926011131220005</v>
      </c>
      <c r="U947" s="6">
        <f t="shared" si="417"/>
        <v>1842.8084359790785</v>
      </c>
      <c r="V947" s="5">
        <f t="shared" si="418"/>
        <v>0</v>
      </c>
      <c r="W947" s="5">
        <f t="shared" si="419"/>
        <v>12.772151920899427</v>
      </c>
      <c r="X947" s="5">
        <f t="shared" si="420"/>
        <v>7.5932122708541163</v>
      </c>
      <c r="Y947" s="5">
        <f t="shared" si="422"/>
        <v>0</v>
      </c>
      <c r="Z947" s="5">
        <f t="shared" si="422"/>
        <v>0.92587627621538005</v>
      </c>
      <c r="AA947" s="5">
        <f t="shared" si="402"/>
        <v>-4.6547765979258777</v>
      </c>
      <c r="AB947">
        <f t="shared" si="396"/>
        <v>0</v>
      </c>
    </row>
    <row r="948" spans="1:28" x14ac:dyDescent="0.2">
      <c r="A948">
        <f t="shared" si="421"/>
        <v>9.1599999999998492</v>
      </c>
      <c r="B948" s="5">
        <f t="shared" si="405"/>
        <v>0</v>
      </c>
      <c r="C948" s="5">
        <f t="shared" si="406"/>
        <v>621.97861510430016</v>
      </c>
      <c r="D948" s="5">
        <f t="shared" si="407"/>
        <v>-292.78441707438986</v>
      </c>
      <c r="E948" s="2">
        <f t="shared" si="403"/>
        <v>621.97861510430016</v>
      </c>
      <c r="F948" s="2">
        <f t="shared" si="404"/>
        <v>0</v>
      </c>
      <c r="G948" s="3">
        <f t="shared" si="408"/>
        <v>0</v>
      </c>
      <c r="H948" s="3">
        <f t="shared" si="409"/>
        <v>56.063947272970225</v>
      </c>
      <c r="I948" s="3">
        <f t="shared" si="410"/>
        <v>-94.333256999585515</v>
      </c>
      <c r="J948" s="2">
        <f t="shared" si="397"/>
        <v>109.73572599648773</v>
      </c>
      <c r="K948" s="2">
        <f t="shared" si="411"/>
        <v>109.73572599648773</v>
      </c>
      <c r="L948" s="2">
        <f t="shared" si="398"/>
        <v>74.802812540209757</v>
      </c>
      <c r="M948" s="5">
        <f t="shared" si="399"/>
        <v>0.35889394956809251</v>
      </c>
      <c r="N948" s="4">
        <f t="shared" si="400"/>
        <v>0.22977373689750316</v>
      </c>
      <c r="O948" s="4">
        <f t="shared" si="401"/>
        <v>0.22996630736071022</v>
      </c>
      <c r="P948" s="4">
        <f t="shared" si="412"/>
        <v>0</v>
      </c>
      <c r="Q948" s="4">
        <f t="shared" si="413"/>
        <v>0</v>
      </c>
      <c r="R948" s="5">
        <f t="shared" si="414"/>
        <v>0</v>
      </c>
      <c r="S948" s="5">
        <f t="shared" si="415"/>
        <v>-11.852408331706959</v>
      </c>
      <c r="T948" s="5">
        <f t="shared" si="416"/>
        <v>19.942874799291783</v>
      </c>
      <c r="U948" s="6">
        <f t="shared" si="417"/>
        <v>1842.1942688672909</v>
      </c>
      <c r="V948" s="5">
        <f t="shared" si="418"/>
        <v>0</v>
      </c>
      <c r="W948" s="5">
        <f t="shared" si="419"/>
        <v>12.778675375467605</v>
      </c>
      <c r="X948" s="5">
        <f t="shared" si="420"/>
        <v>7.5945960656459333</v>
      </c>
      <c r="Y948" s="5">
        <f t="shared" si="422"/>
        <v>0</v>
      </c>
      <c r="Z948" s="5">
        <f t="shared" si="422"/>
        <v>0.92626704376064595</v>
      </c>
      <c r="AA948" s="5">
        <f t="shared" si="402"/>
        <v>-4.6365291350622826</v>
      </c>
      <c r="AB948">
        <f t="shared" si="396"/>
        <v>0</v>
      </c>
    </row>
    <row r="949" spans="1:28" x14ac:dyDescent="0.2">
      <c r="A949">
        <f t="shared" si="421"/>
        <v>9.1699999999998489</v>
      </c>
      <c r="B949" s="5">
        <f t="shared" si="405"/>
        <v>0</v>
      </c>
      <c r="C949" s="5">
        <f t="shared" si="406"/>
        <v>622.53930089038204</v>
      </c>
      <c r="D949" s="5">
        <f t="shared" si="407"/>
        <v>-293.72798147084245</v>
      </c>
      <c r="E949" s="2">
        <f t="shared" si="403"/>
        <v>622.53930089038204</v>
      </c>
      <c r="F949" s="2">
        <f t="shared" si="404"/>
        <v>0</v>
      </c>
      <c r="G949" s="3">
        <f t="shared" si="408"/>
        <v>0</v>
      </c>
      <c r="H949" s="3">
        <f t="shared" si="409"/>
        <v>56.073209943407832</v>
      </c>
      <c r="I949" s="3">
        <f t="shared" si="410"/>
        <v>-94.37962229093614</v>
      </c>
      <c r="J949" s="2">
        <f t="shared" si="397"/>
        <v>109.78031689304446</v>
      </c>
      <c r="K949" s="2">
        <f t="shared" si="411"/>
        <v>109.78031689304446</v>
      </c>
      <c r="L949" s="2">
        <f t="shared" si="398"/>
        <v>74.833208516049382</v>
      </c>
      <c r="M949" s="5">
        <f t="shared" si="399"/>
        <v>0.35887407013732836</v>
      </c>
      <c r="N949" s="4">
        <f t="shared" si="400"/>
        <v>0.22960181134084914</v>
      </c>
      <c r="O949" s="4">
        <f t="shared" si="401"/>
        <v>0.229876631756676</v>
      </c>
      <c r="P949" s="4">
        <f t="shared" si="412"/>
        <v>0</v>
      </c>
      <c r="Q949" s="4">
        <f t="shared" si="413"/>
        <v>0</v>
      </c>
      <c r="R949" s="5">
        <f t="shared" si="414"/>
        <v>0</v>
      </c>
      <c r="S949" s="5">
        <f t="shared" si="415"/>
        <v>-11.858526649794976</v>
      </c>
      <c r="T949" s="5">
        <f t="shared" si="416"/>
        <v>19.959678913766695</v>
      </c>
      <c r="U949" s="6">
        <f t="shared" si="417"/>
        <v>1841.5803064437571</v>
      </c>
      <c r="V949" s="5">
        <f t="shared" si="418"/>
        <v>0</v>
      </c>
      <c r="W949" s="5">
        <f t="shared" si="419"/>
        <v>12.785163770360091</v>
      </c>
      <c r="X949" s="5">
        <f t="shared" si="420"/>
        <v>7.5959741610991998</v>
      </c>
      <c r="Y949" s="5">
        <f t="shared" si="422"/>
        <v>0</v>
      </c>
      <c r="Z949" s="5">
        <f t="shared" si="422"/>
        <v>0.92663712056511471</v>
      </c>
      <c r="AA949" s="5">
        <f t="shared" si="402"/>
        <v>-4.6183469251341052</v>
      </c>
      <c r="AB949">
        <f t="shared" si="396"/>
        <v>0</v>
      </c>
    </row>
    <row r="950" spans="1:28" x14ac:dyDescent="0.2">
      <c r="A950">
        <f t="shared" si="421"/>
        <v>9.1799999999998487</v>
      </c>
      <c r="B950" s="5">
        <f t="shared" si="405"/>
        <v>0</v>
      </c>
      <c r="C950" s="5">
        <f t="shared" si="406"/>
        <v>623.10007932167218</v>
      </c>
      <c r="D950" s="5">
        <f t="shared" si="407"/>
        <v>-294.67200861109808</v>
      </c>
      <c r="E950" s="2">
        <f t="shared" si="403"/>
        <v>623.10007932167218</v>
      </c>
      <c r="F950" s="2">
        <f t="shared" si="404"/>
        <v>0</v>
      </c>
      <c r="G950" s="3">
        <f t="shared" si="408"/>
        <v>0</v>
      </c>
      <c r="H950" s="3">
        <f t="shared" si="409"/>
        <v>56.08247631461348</v>
      </c>
      <c r="I950" s="3">
        <f t="shared" si="410"/>
        <v>-94.425805760187487</v>
      </c>
      <c r="J950" s="2">
        <f t="shared" si="397"/>
        <v>109.82475560200368</v>
      </c>
      <c r="K950" s="2">
        <f t="shared" si="411"/>
        <v>109.82475560200368</v>
      </c>
      <c r="L950" s="2">
        <f t="shared" si="398"/>
        <v>74.863500751195417</v>
      </c>
      <c r="M950" s="5">
        <f t="shared" si="399"/>
        <v>0.3588542041742066</v>
      </c>
      <c r="N950" s="4">
        <f t="shared" si="400"/>
        <v>0.22943039654648295</v>
      </c>
      <c r="O950" s="4">
        <f t="shared" si="401"/>
        <v>0.22978715851996165</v>
      </c>
      <c r="P950" s="4">
        <f t="shared" si="412"/>
        <v>0</v>
      </c>
      <c r="Q950" s="4">
        <f t="shared" si="413"/>
        <v>0</v>
      </c>
      <c r="R950" s="5">
        <f t="shared" si="414"/>
        <v>0</v>
      </c>
      <c r="S950" s="5">
        <f t="shared" si="415"/>
        <v>-11.864630595576424</v>
      </c>
      <c r="T950" s="5">
        <f t="shared" si="416"/>
        <v>19.976423611350985</v>
      </c>
      <c r="U950" s="6">
        <f t="shared" si="417"/>
        <v>1840.9665486402594</v>
      </c>
      <c r="V950" s="5">
        <f t="shared" si="418"/>
        <v>0</v>
      </c>
      <c r="W950" s="5">
        <f t="shared" si="419"/>
        <v>12.791617224066378</v>
      </c>
      <c r="X950" s="5">
        <f t="shared" si="420"/>
        <v>7.5973465539308531</v>
      </c>
      <c r="Y950" s="5">
        <f t="shared" si="422"/>
        <v>0</v>
      </c>
      <c r="Z950" s="5">
        <f t="shared" si="422"/>
        <v>0.92698662848995461</v>
      </c>
      <c r="AA950" s="5">
        <f t="shared" si="402"/>
        <v>-4.6002298347181636</v>
      </c>
      <c r="AB950">
        <f t="shared" si="396"/>
        <v>0</v>
      </c>
    </row>
    <row r="951" spans="1:28" x14ac:dyDescent="0.2">
      <c r="A951">
        <f t="shared" si="421"/>
        <v>9.1899999999998485</v>
      </c>
      <c r="B951" s="5">
        <f t="shared" si="405"/>
        <v>0</v>
      </c>
      <c r="C951" s="5">
        <f t="shared" si="406"/>
        <v>623.66095043414975</v>
      </c>
      <c r="D951" s="5">
        <f t="shared" si="407"/>
        <v>-295.61649668019169</v>
      </c>
      <c r="E951" s="2">
        <f t="shared" si="403"/>
        <v>623.66095043414975</v>
      </c>
      <c r="F951" s="2">
        <f t="shared" si="404"/>
        <v>0</v>
      </c>
      <c r="G951" s="3">
        <f t="shared" si="408"/>
        <v>0</v>
      </c>
      <c r="H951" s="3">
        <f t="shared" si="409"/>
        <v>56.091746180898376</v>
      </c>
      <c r="I951" s="3">
        <f t="shared" si="410"/>
        <v>-94.471808058534663</v>
      </c>
      <c r="J951" s="2">
        <f t="shared" si="397"/>
        <v>109.86904253460546</v>
      </c>
      <c r="K951" s="2">
        <f t="shared" si="411"/>
        <v>109.86904253460546</v>
      </c>
      <c r="L951" s="2">
        <f t="shared" si="398"/>
        <v>74.893689525975091</v>
      </c>
      <c r="M951" s="5">
        <f t="shared" si="399"/>
        <v>0.35883435167992861</v>
      </c>
      <c r="N951" s="4">
        <f t="shared" si="400"/>
        <v>0.22925949032895063</v>
      </c>
      <c r="O951" s="4">
        <f t="shared" si="401"/>
        <v>0.22969788701192137</v>
      </c>
      <c r="P951" s="4">
        <f t="shared" si="412"/>
        <v>0</v>
      </c>
      <c r="Q951" s="4">
        <f t="shared" si="413"/>
        <v>0</v>
      </c>
      <c r="R951" s="5">
        <f t="shared" si="414"/>
        <v>0</v>
      </c>
      <c r="S951" s="5">
        <f t="shared" si="415"/>
        <v>-11.870720165891715</v>
      </c>
      <c r="T951" s="5">
        <f t="shared" si="416"/>
        <v>19.993109029124852</v>
      </c>
      <c r="U951" s="6">
        <f t="shared" si="417"/>
        <v>1840.3529953886025</v>
      </c>
      <c r="V951" s="5">
        <f t="shared" si="418"/>
        <v>0</v>
      </c>
      <c r="W951" s="5">
        <f t="shared" si="419"/>
        <v>12.798035854954126</v>
      </c>
      <c r="X951" s="5">
        <f t="shared" si="420"/>
        <v>7.5987132409420548</v>
      </c>
      <c r="Y951" s="5">
        <f t="shared" si="422"/>
        <v>0</v>
      </c>
      <c r="Z951" s="5">
        <f t="shared" si="422"/>
        <v>0.9273156890624108</v>
      </c>
      <c r="AA951" s="5">
        <f t="shared" si="402"/>
        <v>-4.5821777299330932</v>
      </c>
      <c r="AB951">
        <f t="shared" si="396"/>
        <v>0</v>
      </c>
    </row>
    <row r="952" spans="1:28" x14ac:dyDescent="0.2">
      <c r="A952">
        <f t="shared" si="421"/>
        <v>9.1999999999998483</v>
      </c>
      <c r="B952" s="5">
        <f t="shared" si="405"/>
        <v>0</v>
      </c>
      <c r="C952" s="5">
        <f t="shared" si="406"/>
        <v>624.22191426174322</v>
      </c>
      <c r="D952" s="5">
        <f t="shared" si="407"/>
        <v>-296.56144386966355</v>
      </c>
      <c r="E952" s="2">
        <f t="shared" si="403"/>
        <v>624.22191426174322</v>
      </c>
      <c r="F952" s="2">
        <f t="shared" si="404"/>
        <v>0</v>
      </c>
      <c r="G952" s="3">
        <f t="shared" si="408"/>
        <v>0</v>
      </c>
      <c r="H952" s="3">
        <f t="shared" si="409"/>
        <v>56.101019337788998</v>
      </c>
      <c r="I952" s="3">
        <f t="shared" si="410"/>
        <v>-94.517629835834001</v>
      </c>
      <c r="J952" s="2">
        <f t="shared" si="397"/>
        <v>109.91317810218533</v>
      </c>
      <c r="K952" s="2">
        <f t="shared" si="411"/>
        <v>109.91317810218533</v>
      </c>
      <c r="L952" s="2">
        <f t="shared" si="398"/>
        <v>74.923775120780718</v>
      </c>
      <c r="M952" s="5">
        <f t="shared" si="399"/>
        <v>0.35881451265546083</v>
      </c>
      <c r="N952" s="4">
        <f t="shared" si="400"/>
        <v>0.22908909051197554</v>
      </c>
      <c r="O952" s="4">
        <f t="shared" si="401"/>
        <v>0.22960881659487872</v>
      </c>
      <c r="P952" s="4">
        <f t="shared" si="412"/>
        <v>0</v>
      </c>
      <c r="Q952" s="4">
        <f t="shared" si="413"/>
        <v>0</v>
      </c>
      <c r="R952" s="5">
        <f t="shared" si="414"/>
        <v>0</v>
      </c>
      <c r="S952" s="5">
        <f t="shared" si="415"/>
        <v>-11.876795357792323</v>
      </c>
      <c r="T952" s="5">
        <f t="shared" si="416"/>
        <v>20.009735304535166</v>
      </c>
      <c r="U952" s="6">
        <f t="shared" si="417"/>
        <v>1839.7396466206133</v>
      </c>
      <c r="V952" s="5">
        <f t="shared" si="418"/>
        <v>0</v>
      </c>
      <c r="W952" s="5">
        <f t="shared" si="419"/>
        <v>12.804419781266507</v>
      </c>
      <c r="X952" s="5">
        <f t="shared" si="420"/>
        <v>7.6000742190179134</v>
      </c>
      <c r="Y952" s="5">
        <f t="shared" si="422"/>
        <v>0</v>
      </c>
      <c r="Z952" s="5">
        <f t="shared" si="422"/>
        <v>0.9276244234741835</v>
      </c>
      <c r="AA952" s="5">
        <f t="shared" si="402"/>
        <v>-4.564190476446921</v>
      </c>
      <c r="AB952">
        <f t="shared" si="396"/>
        <v>0</v>
      </c>
    </row>
    <row r="953" spans="1:28" x14ac:dyDescent="0.2">
      <c r="A953">
        <f t="shared" si="421"/>
        <v>9.2099999999998481</v>
      </c>
      <c r="B953" s="5">
        <f t="shared" si="405"/>
        <v>0</v>
      </c>
      <c r="C953" s="5">
        <f t="shared" si="406"/>
        <v>624.78297083634232</v>
      </c>
      <c r="D953" s="5">
        <f t="shared" si="407"/>
        <v>-297.50684837754568</v>
      </c>
      <c r="E953" s="2">
        <f t="shared" si="403"/>
        <v>624.78297083634232</v>
      </c>
      <c r="F953" s="2">
        <f t="shared" si="404"/>
        <v>0</v>
      </c>
      <c r="G953" s="3">
        <f t="shared" si="408"/>
        <v>0</v>
      </c>
      <c r="H953" s="3">
        <f t="shared" si="409"/>
        <v>56.110295582023738</v>
      </c>
      <c r="I953" s="3">
        <f t="shared" si="410"/>
        <v>-94.563271740598466</v>
      </c>
      <c r="J953" s="2">
        <f t="shared" si="397"/>
        <v>109.95716271616116</v>
      </c>
      <c r="K953" s="2">
        <f t="shared" si="411"/>
        <v>109.95716271616116</v>
      </c>
      <c r="L953" s="2">
        <f t="shared" si="398"/>
        <v>74.953757816060772</v>
      </c>
      <c r="M953" s="5">
        <f t="shared" si="399"/>
        <v>0.35879468710153695</v>
      </c>
      <c r="N953" s="4">
        <f t="shared" si="400"/>
        <v>0.22891919492842661</v>
      </c>
      <c r="O953" s="4">
        <f t="shared" si="401"/>
        <v>0.22951994663213673</v>
      </c>
      <c r="P953" s="4">
        <f t="shared" si="412"/>
        <v>0</v>
      </c>
      <c r="Q953" s="4">
        <f t="shared" si="413"/>
        <v>0</v>
      </c>
      <c r="R953" s="5">
        <f t="shared" si="414"/>
        <v>0</v>
      </c>
      <c r="S953" s="5">
        <f t="shared" si="415"/>
        <v>-11.882856168539792</v>
      </c>
      <c r="T953" s="5">
        <f t="shared" si="416"/>
        <v>20.0263025753882</v>
      </c>
      <c r="U953" s="6">
        <f t="shared" si="417"/>
        <v>1839.1265022681425</v>
      </c>
      <c r="V953" s="5">
        <f t="shared" si="418"/>
        <v>0</v>
      </c>
      <c r="W953" s="5">
        <f t="shared" si="419"/>
        <v>12.810769121119556</v>
      </c>
      <c r="X953" s="5">
        <f t="shared" si="420"/>
        <v>7.6014294851271975</v>
      </c>
      <c r="Y953" s="5">
        <f t="shared" si="422"/>
        <v>0</v>
      </c>
      <c r="Z953" s="5">
        <f t="shared" si="422"/>
        <v>0.92791295257976358</v>
      </c>
      <c r="AA953" s="5">
        <f t="shared" si="402"/>
        <v>-4.5462679394846006</v>
      </c>
      <c r="AB953">
        <f t="shared" si="396"/>
        <v>0</v>
      </c>
    </row>
    <row r="954" spans="1:28" x14ac:dyDescent="0.2">
      <c r="A954">
        <f t="shared" si="421"/>
        <v>9.2199999999998479</v>
      </c>
      <c r="B954" s="5">
        <f t="shared" si="405"/>
        <v>0</v>
      </c>
      <c r="C954" s="5">
        <f t="shared" si="406"/>
        <v>625.34412018781018</v>
      </c>
      <c r="D954" s="5">
        <f t="shared" si="407"/>
        <v>-298.45270840834866</v>
      </c>
      <c r="E954" s="2">
        <f t="shared" si="403"/>
        <v>625.34412018781018</v>
      </c>
      <c r="F954" s="2">
        <f t="shared" si="404"/>
        <v>0</v>
      </c>
      <c r="G954" s="3">
        <f t="shared" si="408"/>
        <v>0</v>
      </c>
      <c r="H954" s="3">
        <f t="shared" si="409"/>
        <v>56.119574711549539</v>
      </c>
      <c r="I954" s="3">
        <f t="shared" si="410"/>
        <v>-94.608734419993311</v>
      </c>
      <c r="J954" s="2">
        <f t="shared" si="397"/>
        <v>110.00099678802015</v>
      </c>
      <c r="K954" s="2">
        <f t="shared" si="411"/>
        <v>110.00099678802015</v>
      </c>
      <c r="L954" s="2">
        <f t="shared" si="398"/>
        <v>74.983637892310938</v>
      </c>
      <c r="M954" s="5">
        <f t="shared" si="399"/>
        <v>0.35877487501865957</v>
      </c>
      <c r="N954" s="4">
        <f t="shared" si="400"/>
        <v>0.22874980142028686</v>
      </c>
      <c r="O954" s="4">
        <f t="shared" si="401"/>
        <v>0.22943127648798733</v>
      </c>
      <c r="P954" s="4">
        <f t="shared" si="412"/>
        <v>0</v>
      </c>
      <c r="Q954" s="4">
        <f t="shared" si="413"/>
        <v>0</v>
      </c>
      <c r="R954" s="5">
        <f t="shared" si="414"/>
        <v>0</v>
      </c>
      <c r="S954" s="5">
        <f t="shared" si="415"/>
        <v>-11.888902595604732</v>
      </c>
      <c r="T954" s="5">
        <f t="shared" si="416"/>
        <v>20.04281097984251</v>
      </c>
      <c r="U954" s="6">
        <f t="shared" si="417"/>
        <v>1838.5135622630626</v>
      </c>
      <c r="V954" s="5">
        <f t="shared" si="418"/>
        <v>0</v>
      </c>
      <c r="W954" s="5">
        <f t="shared" si="419"/>
        <v>12.817083992499626</v>
      </c>
      <c r="X954" s="5">
        <f t="shared" si="420"/>
        <v>7.6027790363220804</v>
      </c>
      <c r="Y954" s="5">
        <f t="shared" si="422"/>
        <v>0</v>
      </c>
      <c r="Z954" s="5">
        <f t="shared" si="422"/>
        <v>0.92818139689489421</v>
      </c>
      <c r="AA954" s="5">
        <f t="shared" si="402"/>
        <v>-4.5284099838354095</v>
      </c>
      <c r="AB954">
        <f t="shared" si="396"/>
        <v>0</v>
      </c>
    </row>
    <row r="955" spans="1:28" x14ac:dyDescent="0.2">
      <c r="A955">
        <f t="shared" si="421"/>
        <v>9.2299999999998477</v>
      </c>
      <c r="B955" s="5">
        <f t="shared" si="405"/>
        <v>0</v>
      </c>
      <c r="C955" s="5">
        <f t="shared" si="406"/>
        <v>625.90536234399542</v>
      </c>
      <c r="D955" s="5">
        <f t="shared" si="407"/>
        <v>-299.3990221730478</v>
      </c>
      <c r="E955" s="2">
        <f t="shared" si="403"/>
        <v>625.90536234399542</v>
      </c>
      <c r="F955" s="2">
        <f t="shared" si="404"/>
        <v>0</v>
      </c>
      <c r="G955" s="3">
        <f t="shared" si="408"/>
        <v>0</v>
      </c>
      <c r="H955" s="3">
        <f t="shared" si="409"/>
        <v>56.128856525518486</v>
      </c>
      <c r="I955" s="3">
        <f t="shared" si="410"/>
        <v>-94.654018519831666</v>
      </c>
      <c r="J955" s="2">
        <f t="shared" si="397"/>
        <v>110.04468072930592</v>
      </c>
      <c r="K955" s="2">
        <f t="shared" si="411"/>
        <v>110.04468072930592</v>
      </c>
      <c r="L955" s="2">
        <f t="shared" si="398"/>
        <v>75.013415630065381</v>
      </c>
      <c r="M955" s="5">
        <f t="shared" si="399"/>
        <v>0.35875507640710241</v>
      </c>
      <c r="N955" s="4">
        <f t="shared" si="400"/>
        <v>0.22858090783862126</v>
      </c>
      <c r="O955" s="4">
        <f t="shared" si="401"/>
        <v>0.22934280552772024</v>
      </c>
      <c r="P955" s="4">
        <f t="shared" si="412"/>
        <v>0</v>
      </c>
      <c r="Q955" s="4">
        <f t="shared" si="413"/>
        <v>0</v>
      </c>
      <c r="R955" s="5">
        <f t="shared" si="414"/>
        <v>0</v>
      </c>
      <c r="S955" s="5">
        <f t="shared" si="415"/>
        <v>-11.894934636665811</v>
      </c>
      <c r="T955" s="5">
        <f t="shared" si="416"/>
        <v>20.059260656401772</v>
      </c>
      <c r="U955" s="6">
        <f t="shared" si="417"/>
        <v>1837.9008265372697</v>
      </c>
      <c r="V955" s="5">
        <f t="shared" si="418"/>
        <v>0</v>
      </c>
      <c r="W955" s="5">
        <f t="shared" si="419"/>
        <v>12.823364513260794</v>
      </c>
      <c r="X955" s="5">
        <f t="shared" si="420"/>
        <v>7.6041228697378322</v>
      </c>
      <c r="Y955" s="5">
        <f t="shared" si="422"/>
        <v>0</v>
      </c>
      <c r="Z955" s="5">
        <f t="shared" si="422"/>
        <v>0.92842987659498277</v>
      </c>
      <c r="AA955" s="5">
        <f t="shared" si="402"/>
        <v>-4.5106164738603951</v>
      </c>
      <c r="AB955">
        <f t="shared" si="396"/>
        <v>0</v>
      </c>
    </row>
    <row r="956" spans="1:28" x14ac:dyDescent="0.2">
      <c r="A956">
        <f t="shared" si="421"/>
        <v>9.2399999999998474</v>
      </c>
      <c r="B956" s="5">
        <f t="shared" si="405"/>
        <v>0</v>
      </c>
      <c r="C956" s="5">
        <f t="shared" si="406"/>
        <v>626.46669733074441</v>
      </c>
      <c r="D956" s="5">
        <f t="shared" si="407"/>
        <v>-300.34578788906981</v>
      </c>
      <c r="E956" s="2">
        <f t="shared" si="403"/>
        <v>626.46669733074441</v>
      </c>
      <c r="F956" s="2">
        <f t="shared" si="404"/>
        <v>0</v>
      </c>
      <c r="G956" s="3">
        <f t="shared" si="408"/>
        <v>0</v>
      </c>
      <c r="H956" s="3">
        <f t="shared" si="409"/>
        <v>56.138140824284434</v>
      </c>
      <c r="I956" s="3">
        <f t="shared" si="410"/>
        <v>-94.699124684570265</v>
      </c>
      <c r="J956" s="2">
        <f t="shared" si="397"/>
        <v>110.08821495160585</v>
      </c>
      <c r="K956" s="2">
        <f t="shared" si="411"/>
        <v>110.08821495160585</v>
      </c>
      <c r="L956" s="2">
        <f t="shared" si="398"/>
        <v>75.043091309888098</v>
      </c>
      <c r="M956" s="5">
        <f t="shared" si="399"/>
        <v>0.35873529126691195</v>
      </c>
      <c r="N956" s="4">
        <f t="shared" si="400"/>
        <v>0.22841251204354546</v>
      </c>
      <c r="O956" s="4">
        <f t="shared" si="401"/>
        <v>0.2292545331176325</v>
      </c>
      <c r="P956" s="4">
        <f t="shared" si="412"/>
        <v>0</v>
      </c>
      <c r="Q956" s="4">
        <f t="shared" si="413"/>
        <v>0</v>
      </c>
      <c r="R956" s="5">
        <f t="shared" si="414"/>
        <v>0</v>
      </c>
      <c r="S956" s="5">
        <f t="shared" si="415"/>
        <v>-11.900952289608764</v>
      </c>
      <c r="T956" s="5">
        <f t="shared" si="416"/>
        <v>20.075651743907706</v>
      </c>
      <c r="U956" s="6">
        <f t="shared" si="417"/>
        <v>1837.2882950226813</v>
      </c>
      <c r="V956" s="5">
        <f t="shared" si="418"/>
        <v>0</v>
      </c>
      <c r="W956" s="5">
        <f t="shared" si="419"/>
        <v>12.82961080112235</v>
      </c>
      <c r="X956" s="5">
        <f t="shared" si="420"/>
        <v>7.6054609825925601</v>
      </c>
      <c r="Y956" s="5">
        <f t="shared" si="422"/>
        <v>0</v>
      </c>
      <c r="Z956" s="5">
        <f t="shared" si="422"/>
        <v>0.92865851151358569</v>
      </c>
      <c r="AA956" s="5">
        <f t="shared" si="402"/>
        <v>-4.4928872734997327</v>
      </c>
      <c r="AB956">
        <f t="shared" si="396"/>
        <v>0</v>
      </c>
    </row>
    <row r="957" spans="1:28" x14ac:dyDescent="0.2">
      <c r="A957">
        <f t="shared" ref="A957:A1020" si="423">A956+dt</f>
        <v>9.2499999999998472</v>
      </c>
      <c r="B957" s="5">
        <f t="shared" si="405"/>
        <v>0</v>
      </c>
      <c r="C957" s="5">
        <f t="shared" si="406"/>
        <v>627.02812517191285</v>
      </c>
      <c r="D957" s="5">
        <f t="shared" si="407"/>
        <v>-301.29300378027921</v>
      </c>
      <c r="E957" s="2">
        <f t="shared" si="403"/>
        <v>627.02812517191285</v>
      </c>
      <c r="F957" s="2">
        <f t="shared" si="404"/>
        <v>0</v>
      </c>
      <c r="G957" s="3">
        <f t="shared" si="408"/>
        <v>0</v>
      </c>
      <c r="H957" s="3">
        <f t="shared" si="409"/>
        <v>56.147427409399569</v>
      </c>
      <c r="I957" s="3">
        <f t="shared" si="410"/>
        <v>-94.744053557305264</v>
      </c>
      <c r="J957" s="2">
        <f t="shared" si="397"/>
        <v>110.13159986653841</v>
      </c>
      <c r="K957" s="2">
        <f t="shared" si="411"/>
        <v>110.13159986653841</v>
      </c>
      <c r="L957" s="2">
        <f t="shared" si="398"/>
        <v>75.072665212364285</v>
      </c>
      <c r="M957" s="5">
        <f t="shared" si="399"/>
        <v>0.35871551959790943</v>
      </c>
      <c r="N957" s="4">
        <f t="shared" si="400"/>
        <v>0.22824461190419335</v>
      </c>
      <c r="O957" s="4">
        <f t="shared" si="401"/>
        <v>0.22916645862503718</v>
      </c>
      <c r="P957" s="4">
        <f t="shared" si="412"/>
        <v>0</v>
      </c>
      <c r="Q957" s="4">
        <f t="shared" si="413"/>
        <v>0</v>
      </c>
      <c r="R957" s="5">
        <f t="shared" si="414"/>
        <v>0</v>
      </c>
      <c r="S957" s="5">
        <f t="shared" si="415"/>
        <v>-11.90695555252538</v>
      </c>
      <c r="T957" s="5">
        <f t="shared" si="416"/>
        <v>20.09198438153307</v>
      </c>
      <c r="U957" s="6">
        <f t="shared" si="417"/>
        <v>1836.6759676512384</v>
      </c>
      <c r="V957" s="5">
        <f t="shared" si="418"/>
        <v>0</v>
      </c>
      <c r="W957" s="5">
        <f t="shared" si="419"/>
        <v>12.835822973666307</v>
      </c>
      <c r="X957" s="5">
        <f t="shared" si="420"/>
        <v>7.6067933721869192</v>
      </c>
      <c r="Y957" s="5">
        <f t="shared" si="422"/>
        <v>0</v>
      </c>
      <c r="Z957" s="5">
        <f t="shared" si="422"/>
        <v>0.92886742114092691</v>
      </c>
      <c r="AA957" s="5">
        <f t="shared" si="402"/>
        <v>-4.475222246280012</v>
      </c>
      <c r="AB957">
        <f t="shared" si="396"/>
        <v>0</v>
      </c>
    </row>
    <row r="958" spans="1:28" x14ac:dyDescent="0.2">
      <c r="A958">
        <f t="shared" si="423"/>
        <v>9.259999999999847</v>
      </c>
      <c r="B958" s="5">
        <f t="shared" si="405"/>
        <v>0</v>
      </c>
      <c r="C958" s="5">
        <f t="shared" si="406"/>
        <v>627.58964588937783</v>
      </c>
      <c r="D958" s="5">
        <f t="shared" si="407"/>
        <v>-302.24066807696454</v>
      </c>
      <c r="E958" s="2">
        <f t="shared" si="403"/>
        <v>627.58964588937783</v>
      </c>
      <c r="F958" s="2">
        <f t="shared" si="404"/>
        <v>0</v>
      </c>
      <c r="G958" s="3">
        <f t="shared" si="408"/>
        <v>0</v>
      </c>
      <c r="H958" s="3">
        <f t="shared" si="409"/>
        <v>56.156716083610981</v>
      </c>
      <c r="I958" s="3">
        <f t="shared" si="410"/>
        <v>-94.788805779768069</v>
      </c>
      <c r="J958" s="2">
        <f t="shared" si="397"/>
        <v>110.17483588574065</v>
      </c>
      <c r="K958" s="2">
        <f t="shared" si="411"/>
        <v>110.17483588574065</v>
      </c>
      <c r="L958" s="2">
        <f t="shared" si="398"/>
        <v>75.102137618091774</v>
      </c>
      <c r="M958" s="5">
        <f t="shared" si="399"/>
        <v>0.35869576139969284</v>
      </c>
      <c r="N958" s="4">
        <f t="shared" si="400"/>
        <v>0.22807720529868614</v>
      </c>
      <c r="O958" s="4">
        <f t="shared" si="401"/>
        <v>0.22907858141827273</v>
      </c>
      <c r="P958" s="4">
        <f t="shared" si="412"/>
        <v>0</v>
      </c>
      <c r="Q958" s="4">
        <f t="shared" si="413"/>
        <v>0</v>
      </c>
      <c r="R958" s="5">
        <f t="shared" si="414"/>
        <v>0</v>
      </c>
      <c r="S958" s="5">
        <f t="shared" si="415"/>
        <v>-11.912944423712512</v>
      </c>
      <c r="T958" s="5">
        <f t="shared" si="416"/>
        <v>20.108258708774656</v>
      </c>
      <c r="U958" s="6">
        <f t="shared" si="417"/>
        <v>1836.0638443549053</v>
      </c>
      <c r="V958" s="5">
        <f t="shared" si="418"/>
        <v>0</v>
      </c>
      <c r="W958" s="5">
        <f t="shared" si="419"/>
        <v>12.842001148334928</v>
      </c>
      <c r="X958" s="5">
        <f t="shared" si="420"/>
        <v>7.6081200359038359</v>
      </c>
      <c r="Y958" s="5">
        <f t="shared" si="422"/>
        <v>0</v>
      </c>
      <c r="Z958" s="5">
        <f t="shared" si="422"/>
        <v>0.9290567246224164</v>
      </c>
      <c r="AA958" s="5">
        <f t="shared" si="402"/>
        <v>-4.4576212553215058</v>
      </c>
      <c r="AB958">
        <f t="shared" si="396"/>
        <v>0</v>
      </c>
    </row>
    <row r="959" spans="1:28" x14ac:dyDescent="0.2">
      <c r="A959">
        <f t="shared" si="423"/>
        <v>9.2699999999998468</v>
      </c>
      <c r="B959" s="5">
        <f t="shared" si="405"/>
        <v>0</v>
      </c>
      <c r="C959" s="5">
        <f t="shared" si="406"/>
        <v>628.15125950305026</v>
      </c>
      <c r="D959" s="5">
        <f t="shared" si="407"/>
        <v>-303.18877901582499</v>
      </c>
      <c r="E959" s="2">
        <f t="shared" si="403"/>
        <v>628.15125950305026</v>
      </c>
      <c r="F959" s="2">
        <f t="shared" si="404"/>
        <v>0</v>
      </c>
      <c r="G959" s="3">
        <f t="shared" si="408"/>
        <v>0</v>
      </c>
      <c r="H959" s="3">
        <f t="shared" si="409"/>
        <v>56.166006650857206</v>
      </c>
      <c r="I959" s="3">
        <f t="shared" si="410"/>
        <v>-94.833381992321279</v>
      </c>
      <c r="J959" s="2">
        <f t="shared" si="397"/>
        <v>110.21792342085594</v>
      </c>
      <c r="K959" s="2">
        <f t="shared" si="411"/>
        <v>110.21792342085594</v>
      </c>
      <c r="L959" s="2">
        <f t="shared" si="398"/>
        <v>75.131508807672759</v>
      </c>
      <c r="M959" s="5">
        <f t="shared" si="399"/>
        <v>0.35867601667163862</v>
      </c>
      <c r="N959" s="4">
        <f t="shared" si="400"/>
        <v>0.22791029011409983</v>
      </c>
      <c r="O959" s="4">
        <f t="shared" si="401"/>
        <v>0.22899090086671095</v>
      </c>
      <c r="P959" s="4">
        <f t="shared" si="412"/>
        <v>0</v>
      </c>
      <c r="Q959" s="4">
        <f t="shared" si="413"/>
        <v>0</v>
      </c>
      <c r="R959" s="5">
        <f t="shared" si="414"/>
        <v>0</v>
      </c>
      <c r="S959" s="5">
        <f t="shared" si="415"/>
        <v>-11.918918901671065</v>
      </c>
      <c r="T959" s="5">
        <f t="shared" si="416"/>
        <v>20.124474865446388</v>
      </c>
      <c r="U959" s="6">
        <f t="shared" si="417"/>
        <v>1835.4519250656679</v>
      </c>
      <c r="V959" s="5">
        <f t="shared" si="418"/>
        <v>0</v>
      </c>
      <c r="W959" s="5">
        <f t="shared" si="419"/>
        <v>12.848145442428297</v>
      </c>
      <c r="X959" s="5">
        <f t="shared" si="420"/>
        <v>7.6094409712082109</v>
      </c>
      <c r="Y959" s="5">
        <f t="shared" si="422"/>
        <v>0</v>
      </c>
      <c r="Z959" s="5">
        <f t="shared" si="422"/>
        <v>0.92922654075723266</v>
      </c>
      <c r="AA959" s="5">
        <f t="shared" si="402"/>
        <v>-4.4400841633454</v>
      </c>
      <c r="AB959">
        <f t="shared" si="396"/>
        <v>0</v>
      </c>
    </row>
    <row r="960" spans="1:28" x14ac:dyDescent="0.2">
      <c r="A960">
        <f t="shared" si="423"/>
        <v>9.2799999999998466</v>
      </c>
      <c r="B960" s="5">
        <f t="shared" si="405"/>
        <v>0</v>
      </c>
      <c r="C960" s="5">
        <f t="shared" si="406"/>
        <v>628.71296603088592</v>
      </c>
      <c r="D960" s="5">
        <f t="shared" si="407"/>
        <v>-304.1373348399564</v>
      </c>
      <c r="E960" s="2">
        <f t="shared" si="403"/>
        <v>628.71296603088592</v>
      </c>
      <c r="F960" s="2">
        <f t="shared" si="404"/>
        <v>0</v>
      </c>
      <c r="G960" s="3">
        <f t="shared" si="408"/>
        <v>0</v>
      </c>
      <c r="H960" s="3">
        <f t="shared" si="409"/>
        <v>56.175298916264779</v>
      </c>
      <c r="I960" s="3">
        <f t="shared" si="410"/>
        <v>-94.877782833954726</v>
      </c>
      <c r="J960" s="2">
        <f t="shared" si="397"/>
        <v>110.2608628835217</v>
      </c>
      <c r="K960" s="2">
        <f t="shared" si="411"/>
        <v>110.2608628835217</v>
      </c>
      <c r="L960" s="2">
        <f t="shared" si="398"/>
        <v>75.160779061705313</v>
      </c>
      <c r="M960" s="5">
        <f t="shared" si="399"/>
        <v>0.35865628541290362</v>
      </c>
      <c r="N960" s="4">
        <f t="shared" si="400"/>
        <v>0.22774386424643372</v>
      </c>
      <c r="O960" s="4">
        <f t="shared" si="401"/>
        <v>0.22890341634076605</v>
      </c>
      <c r="P960" s="4">
        <f t="shared" si="412"/>
        <v>0</v>
      </c>
      <c r="Q960" s="4">
        <f t="shared" si="413"/>
        <v>0</v>
      </c>
      <c r="R960" s="5">
        <f t="shared" si="414"/>
        <v>0</v>
      </c>
      <c r="S960" s="5">
        <f t="shared" si="415"/>
        <v>-11.924878985104991</v>
      </c>
      <c r="T960" s="5">
        <f t="shared" si="416"/>
        <v>20.140632991672408</v>
      </c>
      <c r="U960" s="6">
        <f t="shared" si="417"/>
        <v>1834.8402097155354</v>
      </c>
      <c r="V960" s="5">
        <f t="shared" si="418"/>
        <v>0</v>
      </c>
      <c r="W960" s="5">
        <f t="shared" si="419"/>
        <v>12.854255973101907</v>
      </c>
      <c r="X960" s="5">
        <f t="shared" si="420"/>
        <v>7.6107561756466389</v>
      </c>
      <c r="Y960" s="5">
        <f t="shared" si="422"/>
        <v>0</v>
      </c>
      <c r="Z960" s="5">
        <f t="shared" si="422"/>
        <v>0.92937698799691582</v>
      </c>
      <c r="AA960" s="5">
        <f t="shared" si="402"/>
        <v>-4.4226108326809523</v>
      </c>
      <c r="AB960">
        <f t="shared" si="396"/>
        <v>0</v>
      </c>
    </row>
    <row r="961" spans="1:28" x14ac:dyDescent="0.2">
      <c r="A961">
        <f t="shared" si="423"/>
        <v>9.2899999999998464</v>
      </c>
      <c r="B961" s="5">
        <f t="shared" si="405"/>
        <v>0</v>
      </c>
      <c r="C961" s="5">
        <f t="shared" si="406"/>
        <v>629.27476548889797</v>
      </c>
      <c r="D961" s="5">
        <f t="shared" si="407"/>
        <v>-305.08633379883759</v>
      </c>
      <c r="E961" s="2">
        <f t="shared" si="403"/>
        <v>629.27476548889797</v>
      </c>
      <c r="F961" s="2">
        <f t="shared" si="404"/>
        <v>0</v>
      </c>
      <c r="G961" s="3">
        <f t="shared" si="408"/>
        <v>0</v>
      </c>
      <c r="H961" s="3">
        <f t="shared" si="409"/>
        <v>56.184592686144747</v>
      </c>
      <c r="I961" s="3">
        <f t="shared" si="410"/>
        <v>-94.922008942281536</v>
      </c>
      <c r="J961" s="2">
        <f t="shared" si="397"/>
        <v>110.3036546853574</v>
      </c>
      <c r="K961" s="2">
        <f t="shared" si="411"/>
        <v>110.3036546853574</v>
      </c>
      <c r="L961" s="2">
        <f t="shared" si="398"/>
        <v>75.189948660775315</v>
      </c>
      <c r="M961" s="5">
        <f t="shared" si="399"/>
        <v>0.35863656762242702</v>
      </c>
      <c r="N961" s="4">
        <f t="shared" si="400"/>
        <v>0.22757792560057855</v>
      </c>
      <c r="O961" s="4">
        <f t="shared" si="401"/>
        <v>0.22881612721190289</v>
      </c>
      <c r="P961" s="4">
        <f t="shared" si="412"/>
        <v>0</v>
      </c>
      <c r="Q961" s="4">
        <f t="shared" si="413"/>
        <v>0</v>
      </c>
      <c r="R961" s="5">
        <f t="shared" si="414"/>
        <v>0</v>
      </c>
      <c r="S961" s="5">
        <f t="shared" si="415"/>
        <v>-11.93082467292032</v>
      </c>
      <c r="T961" s="5">
        <f t="shared" si="416"/>
        <v>20.156733227880324</v>
      </c>
      <c r="U961" s="6">
        <f t="shared" si="417"/>
        <v>1834.2286982365385</v>
      </c>
      <c r="V961" s="5">
        <f t="shared" si="418"/>
        <v>0</v>
      </c>
      <c r="W961" s="5">
        <f t="shared" si="419"/>
        <v>12.860332857364307</v>
      </c>
      <c r="X961" s="5">
        <f t="shared" si="420"/>
        <v>7.6120656468471335</v>
      </c>
      <c r="Y961" s="5">
        <f t="shared" si="422"/>
        <v>0</v>
      </c>
      <c r="Z961" s="5">
        <f t="shared" si="422"/>
        <v>0.92950818444398742</v>
      </c>
      <c r="AA961" s="5">
        <f t="shared" si="402"/>
        <v>-4.4052011252725407</v>
      </c>
      <c r="AB961">
        <f t="shared" si="396"/>
        <v>0</v>
      </c>
    </row>
    <row r="962" spans="1:28" x14ac:dyDescent="0.2">
      <c r="A962">
        <f t="shared" si="423"/>
        <v>9.2999999999998462</v>
      </c>
      <c r="B962" s="5">
        <f t="shared" si="405"/>
        <v>0</v>
      </c>
      <c r="C962" s="5">
        <f t="shared" si="406"/>
        <v>629.83665789116867</v>
      </c>
      <c r="D962" s="5">
        <f t="shared" si="407"/>
        <v>-306.03577414831665</v>
      </c>
      <c r="E962" s="2">
        <f t="shared" si="403"/>
        <v>629.83665789116867</v>
      </c>
      <c r="F962" s="2">
        <f t="shared" si="404"/>
        <v>0</v>
      </c>
      <c r="G962" s="3">
        <f t="shared" si="408"/>
        <v>0</v>
      </c>
      <c r="H962" s="3">
        <f t="shared" si="409"/>
        <v>56.193887767989189</v>
      </c>
      <c r="I962" s="3">
        <f t="shared" si="410"/>
        <v>-94.966060953534267</v>
      </c>
      <c r="J962" s="2">
        <f t="shared" si="397"/>
        <v>110.34629923795248</v>
      </c>
      <c r="K962" s="2">
        <f t="shared" si="411"/>
        <v>110.34629923795248</v>
      </c>
      <c r="L962" s="2">
        <f t="shared" si="398"/>
        <v>75.219017885448181</v>
      </c>
      <c r="M962" s="5">
        <f t="shared" si="399"/>
        <v>0.35861686329893216</v>
      </c>
      <c r="N962" s="4">
        <f t="shared" si="400"/>
        <v>0.22741247209028473</v>
      </c>
      <c r="O962" s="4">
        <f t="shared" si="401"/>
        <v>0.22872903285264529</v>
      </c>
      <c r="P962" s="4">
        <f t="shared" si="412"/>
        <v>0</v>
      </c>
      <c r="Q962" s="4">
        <f t="shared" si="413"/>
        <v>0</v>
      </c>
      <c r="R962" s="5">
        <f t="shared" si="414"/>
        <v>0</v>
      </c>
      <c r="S962" s="5">
        <f t="shared" si="415"/>
        <v>-11.936755964224119</v>
      </c>
      <c r="T962" s="5">
        <f t="shared" si="416"/>
        <v>20.172775714794348</v>
      </c>
      <c r="U962" s="6">
        <f t="shared" si="417"/>
        <v>1833.6173905607325</v>
      </c>
      <c r="V962" s="5">
        <f t="shared" si="418"/>
        <v>0</v>
      </c>
      <c r="W962" s="5">
        <f t="shared" si="419"/>
        <v>12.866376212074744</v>
      </c>
      <c r="X962" s="5">
        <f t="shared" si="420"/>
        <v>7.6133693825188224</v>
      </c>
      <c r="Y962" s="5">
        <f t="shared" si="422"/>
        <v>0</v>
      </c>
      <c r="Z962" s="5">
        <f t="shared" si="422"/>
        <v>0.92962024785062525</v>
      </c>
      <c r="AA962" s="5">
        <f t="shared" si="402"/>
        <v>-4.3878549026868292</v>
      </c>
      <c r="AB962">
        <f t="shared" si="396"/>
        <v>0</v>
      </c>
    </row>
    <row r="963" spans="1:28" x14ac:dyDescent="0.2">
      <c r="A963">
        <f t="shared" si="423"/>
        <v>9.309999999999846</v>
      </c>
      <c r="B963" s="5">
        <f t="shared" si="405"/>
        <v>0</v>
      </c>
      <c r="C963" s="5">
        <f t="shared" si="406"/>
        <v>630.39864324986092</v>
      </c>
      <c r="D963" s="5">
        <f t="shared" si="407"/>
        <v>-306.9856541505971</v>
      </c>
      <c r="E963" s="2">
        <f t="shared" si="403"/>
        <v>630.39864324986092</v>
      </c>
      <c r="F963" s="2">
        <f t="shared" si="404"/>
        <v>0</v>
      </c>
      <c r="G963" s="3">
        <f t="shared" si="408"/>
        <v>0</v>
      </c>
      <c r="H963" s="3">
        <f t="shared" si="409"/>
        <v>56.203183970467698</v>
      </c>
      <c r="I963" s="3">
        <f t="shared" si="410"/>
        <v>-95.009939502561139</v>
      </c>
      <c r="J963" s="2">
        <f t="shared" si="397"/>
        <v>110.38879695285462</v>
      </c>
      <c r="K963" s="2">
        <f t="shared" si="411"/>
        <v>110.38879695285462</v>
      </c>
      <c r="L963" s="2">
        <f t="shared" si="398"/>
        <v>75.247987016260808</v>
      </c>
      <c r="M963" s="5">
        <f t="shared" si="399"/>
        <v>0.3585971724409282</v>
      </c>
      <c r="N963" s="4">
        <f t="shared" si="400"/>
        <v>0.2272475016381304</v>
      </c>
      <c r="O963" s="4">
        <f t="shared" si="401"/>
        <v>0.22864213263658378</v>
      </c>
      <c r="P963" s="4">
        <f t="shared" si="412"/>
        <v>0</v>
      </c>
      <c r="Q963" s="4">
        <f t="shared" si="413"/>
        <v>0</v>
      </c>
      <c r="R963" s="5">
        <f t="shared" si="414"/>
        <v>0</v>
      </c>
      <c r="S963" s="5">
        <f t="shared" si="415"/>
        <v>-11.942672858323517</v>
      </c>
      <c r="T963" s="5">
        <f t="shared" si="416"/>
        <v>20.188760593428601</v>
      </c>
      <c r="U963" s="6">
        <f t="shared" si="417"/>
        <v>1833.006286620194</v>
      </c>
      <c r="V963" s="5">
        <f t="shared" si="418"/>
        <v>0</v>
      </c>
      <c r="W963" s="5">
        <f t="shared" si="419"/>
        <v>12.872386153940836</v>
      </c>
      <c r="X963" s="5">
        <f t="shared" si="420"/>
        <v>7.6146673804516594</v>
      </c>
      <c r="Y963" s="5">
        <f t="shared" si="422"/>
        <v>0</v>
      </c>
      <c r="Z963" s="5">
        <f t="shared" si="422"/>
        <v>0.92971329561731864</v>
      </c>
      <c r="AA963" s="5">
        <f t="shared" si="402"/>
        <v>-4.3705720261197385</v>
      </c>
      <c r="AB963">
        <f t="shared" si="396"/>
        <v>0</v>
      </c>
    </row>
    <row r="964" spans="1:28" x14ac:dyDescent="0.2">
      <c r="A964">
        <f t="shared" si="423"/>
        <v>9.3199999999998457</v>
      </c>
      <c r="B964" s="5">
        <f t="shared" si="405"/>
        <v>0</v>
      </c>
      <c r="C964" s="5">
        <f t="shared" si="406"/>
        <v>630.96072157523042</v>
      </c>
      <c r="D964" s="5">
        <f t="shared" si="407"/>
        <v>-307.93597207422403</v>
      </c>
      <c r="E964" s="2">
        <f t="shared" si="403"/>
        <v>630.96072157523042</v>
      </c>
      <c r="F964" s="2">
        <f t="shared" si="404"/>
        <v>0</v>
      </c>
      <c r="G964" s="3">
        <f t="shared" si="408"/>
        <v>0</v>
      </c>
      <c r="H964" s="3">
        <f t="shared" si="409"/>
        <v>56.212481103423869</v>
      </c>
      <c r="I964" s="3">
        <f t="shared" si="410"/>
        <v>-95.05364522282234</v>
      </c>
      <c r="J964" s="2">
        <f t="shared" si="397"/>
        <v>110.43114824155802</v>
      </c>
      <c r="K964" s="2">
        <f t="shared" si="411"/>
        <v>110.43114824155802</v>
      </c>
      <c r="L964" s="2">
        <f t="shared" si="398"/>
        <v>75.27685633371371</v>
      </c>
      <c r="M964" s="5">
        <f t="shared" si="399"/>
        <v>0.35857749504671216</v>
      </c>
      <c r="N964" s="4">
        <f t="shared" si="400"/>
        <v>0.22708301217548973</v>
      </c>
      <c r="O964" s="4">
        <f t="shared" si="401"/>
        <v>0.22855542593838432</v>
      </c>
      <c r="P964" s="4">
        <f t="shared" si="412"/>
        <v>0</v>
      </c>
      <c r="Q964" s="4">
        <f t="shared" si="413"/>
        <v>0</v>
      </c>
      <c r="R964" s="5">
        <f t="shared" si="414"/>
        <v>0</v>
      </c>
      <c r="S964" s="5">
        <f t="shared" si="415"/>
        <v>-11.94857535472469</v>
      </c>
      <c r="T964" s="5">
        <f t="shared" si="416"/>
        <v>20.204688005080445</v>
      </c>
      <c r="U964" s="6">
        <f t="shared" si="417"/>
        <v>1832.3953863470226</v>
      </c>
      <c r="V964" s="5">
        <f t="shared" si="418"/>
        <v>0</v>
      </c>
      <c r="W964" s="5">
        <f t="shared" si="419"/>
        <v>12.878362799516323</v>
      </c>
      <c r="X964" s="5">
        <f t="shared" si="420"/>
        <v>7.6159596385161477</v>
      </c>
      <c r="Y964" s="5">
        <f t="shared" si="422"/>
        <v>0</v>
      </c>
      <c r="Z964" s="5">
        <f t="shared" si="422"/>
        <v>0.92978744479163211</v>
      </c>
      <c r="AA964" s="5">
        <f t="shared" si="402"/>
        <v>-4.3533523564034056</v>
      </c>
      <c r="AB964">
        <f t="shared" si="396"/>
        <v>0</v>
      </c>
    </row>
    <row r="965" spans="1:28" x14ac:dyDescent="0.2">
      <c r="A965">
        <f t="shared" si="423"/>
        <v>9.3299999999998455</v>
      </c>
      <c r="B965" s="5">
        <f t="shared" si="405"/>
        <v>0</v>
      </c>
      <c r="C965" s="5">
        <f t="shared" si="406"/>
        <v>631.5228928756369</v>
      </c>
      <c r="D965" s="5">
        <f t="shared" si="407"/>
        <v>-308.88672619407009</v>
      </c>
      <c r="E965" s="2">
        <f t="shared" si="403"/>
        <v>631.5228928756369</v>
      </c>
      <c r="F965" s="2">
        <f t="shared" si="404"/>
        <v>0</v>
      </c>
      <c r="G965" s="3">
        <f t="shared" si="408"/>
        <v>0</v>
      </c>
      <c r="H965" s="3">
        <f t="shared" si="409"/>
        <v>56.221778977871786</v>
      </c>
      <c r="I965" s="3">
        <f t="shared" si="410"/>
        <v>-95.097178746386376</v>
      </c>
      <c r="J965" s="2">
        <f t="shared" si="397"/>
        <v>110.47335351549181</v>
      </c>
      <c r="K965" s="2">
        <f t="shared" si="411"/>
        <v>110.47335351549181</v>
      </c>
      <c r="L965" s="2">
        <f t="shared" si="398"/>
        <v>75.305626118262992</v>
      </c>
      <c r="M965" s="5">
        <f t="shared" si="399"/>
        <v>0.35855783111437067</v>
      </c>
      <c r="N965" s="4">
        <f t="shared" si="400"/>
        <v>0.22691900164250112</v>
      </c>
      <c r="O965" s="4">
        <f t="shared" si="401"/>
        <v>0.22846891213379519</v>
      </c>
      <c r="P965" s="4">
        <f t="shared" si="412"/>
        <v>0</v>
      </c>
      <c r="Q965" s="4">
        <f t="shared" si="413"/>
        <v>0</v>
      </c>
      <c r="R965" s="5">
        <f t="shared" si="414"/>
        <v>0</v>
      </c>
      <c r="S965" s="5">
        <f t="shared" si="415"/>
        <v>-11.954463453131885</v>
      </c>
      <c r="T965" s="5">
        <f t="shared" si="416"/>
        <v>20.220558091323845</v>
      </c>
      <c r="U965" s="6">
        <f t="shared" si="417"/>
        <v>1831.7846896733406</v>
      </c>
      <c r="V965" s="5">
        <f t="shared" si="418"/>
        <v>0</v>
      </c>
      <c r="W965" s="5">
        <f t="shared" si="419"/>
        <v>12.88430626519877</v>
      </c>
      <c r="X965" s="5">
        <f t="shared" si="420"/>
        <v>7.6172461546630252</v>
      </c>
      <c r="Y965" s="5">
        <f t="shared" si="422"/>
        <v>0</v>
      </c>
      <c r="Z965" s="5">
        <f t="shared" si="422"/>
        <v>0.92984281206688557</v>
      </c>
      <c r="AA965" s="5">
        <f t="shared" si="402"/>
        <v>-4.3361957540131293</v>
      </c>
      <c r="AB965">
        <f t="shared" ref="AB965:AB1028" si="424">IF(($D965-height)*($D966-height)&lt;0,1,0)</f>
        <v>0</v>
      </c>
    </row>
    <row r="966" spans="1:28" x14ac:dyDescent="0.2">
      <c r="A966">
        <f t="shared" si="423"/>
        <v>9.3399999999998453</v>
      </c>
      <c r="B966" s="5">
        <f t="shared" si="405"/>
        <v>0</v>
      </c>
      <c r="C966" s="5">
        <f t="shared" si="406"/>
        <v>632.0851571575563</v>
      </c>
      <c r="D966" s="5">
        <f t="shared" si="407"/>
        <v>-309.83791479132162</v>
      </c>
      <c r="E966" s="2">
        <f t="shared" si="403"/>
        <v>632.0851571575563</v>
      </c>
      <c r="F966" s="2">
        <f t="shared" si="404"/>
        <v>0</v>
      </c>
      <c r="G966" s="3">
        <f t="shared" si="408"/>
        <v>0</v>
      </c>
      <c r="H966" s="3">
        <f t="shared" si="409"/>
        <v>56.231077405992451</v>
      </c>
      <c r="I966" s="3">
        <f t="shared" si="410"/>
        <v>-95.140540703926504</v>
      </c>
      <c r="J966" s="2">
        <f t="shared" si="397"/>
        <v>110.51541318600863</v>
      </c>
      <c r="K966" s="2">
        <f t="shared" si="411"/>
        <v>110.51541318600863</v>
      </c>
      <c r="L966" s="2">
        <f t="shared" si="398"/>
        <v>75.334296650312623</v>
      </c>
      <c r="M966" s="5">
        <f t="shared" si="399"/>
        <v>0.35853818064178183</v>
      </c>
      <c r="N966" s="4">
        <f t="shared" si="400"/>
        <v>0.22675546798803531</v>
      </c>
      <c r="O966" s="4">
        <f t="shared" si="401"/>
        <v>0.22838259059965546</v>
      </c>
      <c r="P966" s="4">
        <f t="shared" si="412"/>
        <v>0</v>
      </c>
      <c r="Q966" s="4">
        <f t="shared" si="413"/>
        <v>0</v>
      </c>
      <c r="R966" s="5">
        <f t="shared" si="414"/>
        <v>0</v>
      </c>
      <c r="S966" s="5">
        <f t="shared" si="415"/>
        <v>-11.960337153446398</v>
      </c>
      <c r="T966" s="5">
        <f t="shared" si="416"/>
        <v>20.236370994002794</v>
      </c>
      <c r="U966" s="6">
        <f t="shared" si="417"/>
        <v>1831.1741965312926</v>
      </c>
      <c r="V966" s="5">
        <f t="shared" si="418"/>
        <v>0</v>
      </c>
      <c r="W966" s="5">
        <f t="shared" si="419"/>
        <v>12.890216667227396</v>
      </c>
      <c r="X966" s="5">
        <f t="shared" si="420"/>
        <v>7.6185269269229989</v>
      </c>
      <c r="Y966" s="5">
        <f t="shared" si="422"/>
        <v>0</v>
      </c>
      <c r="Z966" s="5">
        <f t="shared" si="422"/>
        <v>0.92987951378099787</v>
      </c>
      <c r="AA966" s="5">
        <f t="shared" si="402"/>
        <v>-4.3191020790742058</v>
      </c>
      <c r="AB966">
        <f t="shared" si="424"/>
        <v>0</v>
      </c>
    </row>
    <row r="967" spans="1:28" x14ac:dyDescent="0.2">
      <c r="A967">
        <f t="shared" si="423"/>
        <v>9.3499999999998451</v>
      </c>
      <c r="B967" s="5">
        <f t="shared" si="405"/>
        <v>0</v>
      </c>
      <c r="C967" s="5">
        <f t="shared" si="406"/>
        <v>632.64751442559191</v>
      </c>
      <c r="D967" s="5">
        <f t="shared" si="407"/>
        <v>-310.78953615346484</v>
      </c>
      <c r="E967" s="2">
        <f t="shared" si="403"/>
        <v>632.64751442559191</v>
      </c>
      <c r="F967" s="2">
        <f t="shared" si="404"/>
        <v>0</v>
      </c>
      <c r="G967" s="3">
        <f t="shared" si="408"/>
        <v>0</v>
      </c>
      <c r="H967" s="3">
        <f t="shared" si="409"/>
        <v>56.24037620113026</v>
      </c>
      <c r="I967" s="3">
        <f t="shared" si="410"/>
        <v>-95.183731724717248</v>
      </c>
      <c r="J967" s="2">
        <f t="shared" si="397"/>
        <v>110.5573276643733</v>
      </c>
      <c r="K967" s="2">
        <f t="shared" si="411"/>
        <v>110.5573276643733</v>
      </c>
      <c r="L967" s="2">
        <f t="shared" si="398"/>
        <v>75.362868210206742</v>
      </c>
      <c r="M967" s="5">
        <f t="shared" si="399"/>
        <v>0.35851854362661684</v>
      </c>
      <c r="N967" s="4">
        <f t="shared" si="400"/>
        <v>0.22659240916966339</v>
      </c>
      <c r="O967" s="4">
        <f t="shared" si="401"/>
        <v>0.22829646071390175</v>
      </c>
      <c r="P967" s="4">
        <f t="shared" si="412"/>
        <v>0</v>
      </c>
      <c r="Q967" s="4">
        <f t="shared" si="413"/>
        <v>0</v>
      </c>
      <c r="R967" s="5">
        <f t="shared" si="414"/>
        <v>0</v>
      </c>
      <c r="S967" s="5">
        <f t="shared" si="415"/>
        <v>-11.966196455765582</v>
      </c>
      <c r="T967" s="5">
        <f t="shared" si="416"/>
        <v>20.252126855224756</v>
      </c>
      <c r="U967" s="6">
        <f t="shared" si="417"/>
        <v>1830.5639068530459</v>
      </c>
      <c r="V967" s="5">
        <f t="shared" si="418"/>
        <v>0</v>
      </c>
      <c r="W967" s="5">
        <f t="shared" si="419"/>
        <v>12.896094121680797</v>
      </c>
      <c r="X967" s="5">
        <f t="shared" si="420"/>
        <v>7.6198019534064141</v>
      </c>
      <c r="Y967" s="5">
        <f t="shared" si="422"/>
        <v>0</v>
      </c>
      <c r="Z967" s="5">
        <f t="shared" si="422"/>
        <v>0.92989766591521494</v>
      </c>
      <c r="AA967" s="5">
        <f t="shared" si="402"/>
        <v>-4.3020711913688316</v>
      </c>
      <c r="AB967">
        <f t="shared" si="424"/>
        <v>0</v>
      </c>
    </row>
    <row r="968" spans="1:28" x14ac:dyDescent="0.2">
      <c r="A968">
        <f t="shared" si="423"/>
        <v>9.3599999999998449</v>
      </c>
      <c r="B968" s="5">
        <f t="shared" si="405"/>
        <v>0</v>
      </c>
      <c r="C968" s="5">
        <f t="shared" si="406"/>
        <v>633.20996468248654</v>
      </c>
      <c r="D968" s="5">
        <f t="shared" si="407"/>
        <v>-311.74158857427159</v>
      </c>
      <c r="E968" s="2">
        <f t="shared" si="403"/>
        <v>633.20996468248654</v>
      </c>
      <c r="F968" s="2">
        <f t="shared" si="404"/>
        <v>0</v>
      </c>
      <c r="G968" s="3">
        <f t="shared" si="408"/>
        <v>0</v>
      </c>
      <c r="H968" s="3">
        <f t="shared" si="409"/>
        <v>56.249675177789413</v>
      </c>
      <c r="I968" s="3">
        <f t="shared" si="410"/>
        <v>-95.226752436630932</v>
      </c>
      <c r="J968" s="2">
        <f t="shared" si="397"/>
        <v>110.59909736175162</v>
      </c>
      <c r="K968" s="2">
        <f t="shared" si="411"/>
        <v>110.59909736175162</v>
      </c>
      <c r="L968" s="2">
        <f t="shared" si="398"/>
        <v>75.391341078221956</v>
      </c>
      <c r="M968" s="5">
        <f t="shared" si="399"/>
        <v>0.35849892006634199</v>
      </c>
      <c r="N968" s="4">
        <f t="shared" si="400"/>
        <v>0.22642982315362561</v>
      </c>
      <c r="O968" s="4">
        <f t="shared" si="401"/>
        <v>0.22821052185557672</v>
      </c>
      <c r="P968" s="4">
        <f t="shared" si="412"/>
        <v>0</v>
      </c>
      <c r="Q968" s="4">
        <f t="shared" si="413"/>
        <v>0</v>
      </c>
      <c r="R968" s="5">
        <f t="shared" si="414"/>
        <v>0</v>
      </c>
      <c r="S968" s="5">
        <f t="shared" si="415"/>
        <v>-11.972041360381855</v>
      </c>
      <c r="T968" s="5">
        <f t="shared" si="416"/>
        <v>20.267825817354218</v>
      </c>
      <c r="U968" s="6">
        <f t="shared" si="417"/>
        <v>1829.9538205707911</v>
      </c>
      <c r="V968" s="5">
        <f t="shared" si="418"/>
        <v>0</v>
      </c>
      <c r="W968" s="5">
        <f t="shared" si="419"/>
        <v>12.901938744474871</v>
      </c>
      <c r="X968" s="5">
        <f t="shared" si="420"/>
        <v>7.6210712323030005</v>
      </c>
      <c r="Y968" s="5">
        <f t="shared" si="422"/>
        <v>0</v>
      </c>
      <c r="Z968" s="5">
        <f t="shared" si="422"/>
        <v>0.92989738409301559</v>
      </c>
      <c r="AA968" s="5">
        <f t="shared" si="402"/>
        <v>-4.2851029503427824</v>
      </c>
      <c r="AB968">
        <f t="shared" si="424"/>
        <v>0</v>
      </c>
    </row>
    <row r="969" spans="1:28" x14ac:dyDescent="0.2">
      <c r="A969">
        <f t="shared" si="423"/>
        <v>9.3699999999998447</v>
      </c>
      <c r="B969" s="5">
        <f t="shared" si="405"/>
        <v>0</v>
      </c>
      <c r="C969" s="5">
        <f t="shared" si="406"/>
        <v>633.77250792913367</v>
      </c>
      <c r="D969" s="5">
        <f t="shared" si="407"/>
        <v>-312.69407035378543</v>
      </c>
      <c r="E969" s="2">
        <f t="shared" si="403"/>
        <v>633.77250792913367</v>
      </c>
      <c r="F969" s="2">
        <f t="shared" si="404"/>
        <v>0</v>
      </c>
      <c r="G969" s="3">
        <f t="shared" si="408"/>
        <v>0</v>
      </c>
      <c r="H969" s="3">
        <f t="shared" si="409"/>
        <v>56.258974151630341</v>
      </c>
      <c r="I969" s="3">
        <f t="shared" si="410"/>
        <v>-95.269603466134356</v>
      </c>
      <c r="J969" s="2">
        <f t="shared" si="397"/>
        <v>110.64072268919925</v>
      </c>
      <c r="K969" s="2">
        <f t="shared" si="411"/>
        <v>110.64072268919925</v>
      </c>
      <c r="L969" s="2">
        <f t="shared" si="398"/>
        <v>75.419715534559813</v>
      </c>
      <c r="M969" s="5">
        <f t="shared" si="399"/>
        <v>0.35847930995822036</v>
      </c>
      <c r="N969" s="4">
        <f t="shared" si="400"/>
        <v>0.22626770791479905</v>
      </c>
      <c r="O969" s="4">
        <f t="shared" si="401"/>
        <v>0.22812477340483531</v>
      </c>
      <c r="P969" s="4">
        <f t="shared" si="412"/>
        <v>0</v>
      </c>
      <c r="Q969" s="4">
        <f t="shared" si="413"/>
        <v>0</v>
      </c>
      <c r="R969" s="5">
        <f t="shared" si="414"/>
        <v>0</v>
      </c>
      <c r="S969" s="5">
        <f t="shared" si="415"/>
        <v>-11.977871867781698</v>
      </c>
      <c r="T969" s="5">
        <f t="shared" si="416"/>
        <v>20.283468023006236</v>
      </c>
      <c r="U969" s="6">
        <f t="shared" si="417"/>
        <v>1829.3439376167403</v>
      </c>
      <c r="V969" s="5">
        <f t="shared" si="418"/>
        <v>0</v>
      </c>
      <c r="W969" s="5">
        <f t="shared" si="419"/>
        <v>12.90775065136061</v>
      </c>
      <c r="X969" s="5">
        <f t="shared" si="420"/>
        <v>7.6223347618815422</v>
      </c>
      <c r="Y969" s="5">
        <f t="shared" si="422"/>
        <v>0</v>
      </c>
      <c r="Z969" s="5">
        <f t="shared" si="422"/>
        <v>0.9298787835789124</v>
      </c>
      <c r="AA969" s="5">
        <f t="shared" si="402"/>
        <v>-4.2681972151122203</v>
      </c>
      <c r="AB969">
        <f t="shared" si="424"/>
        <v>0</v>
      </c>
    </row>
    <row r="970" spans="1:28" x14ac:dyDescent="0.2">
      <c r="A970">
        <f t="shared" si="423"/>
        <v>9.3799999999998445</v>
      </c>
      <c r="B970" s="5">
        <f t="shared" si="405"/>
        <v>0</v>
      </c>
      <c r="C970" s="5">
        <f t="shared" si="406"/>
        <v>634.33514416458911</v>
      </c>
      <c r="D970" s="5">
        <f t="shared" si="407"/>
        <v>-313.64697979830754</v>
      </c>
      <c r="E970" s="2">
        <f t="shared" si="403"/>
        <v>634.33514416458911</v>
      </c>
      <c r="F970" s="2">
        <f t="shared" si="404"/>
        <v>0</v>
      </c>
      <c r="G970" s="3">
        <f t="shared" si="408"/>
        <v>0</v>
      </c>
      <c r="H970" s="3">
        <f t="shared" si="409"/>
        <v>56.268272939466129</v>
      </c>
      <c r="I970" s="3">
        <f t="shared" si="410"/>
        <v>-95.312285438285471</v>
      </c>
      <c r="J970" s="2">
        <f t="shared" si="397"/>
        <v>110.68220405765084</v>
      </c>
      <c r="K970" s="2">
        <f t="shared" si="411"/>
        <v>110.68220405765084</v>
      </c>
      <c r="L970" s="2">
        <f t="shared" si="398"/>
        <v>75.447991859339353</v>
      </c>
      <c r="M970" s="5">
        <f t="shared" si="399"/>
        <v>0.35845971329931348</v>
      </c>
      <c r="N970" s="4">
        <f t="shared" si="400"/>
        <v>0.22610606143666603</v>
      </c>
      <c r="O970" s="4">
        <f t="shared" si="401"/>
        <v>0.22803921474295219</v>
      </c>
      <c r="P970" s="4">
        <f t="shared" si="412"/>
        <v>0</v>
      </c>
      <c r="Q970" s="4">
        <f t="shared" si="413"/>
        <v>0</v>
      </c>
      <c r="R970" s="5">
        <f t="shared" si="414"/>
        <v>0</v>
      </c>
      <c r="S970" s="5">
        <f t="shared" si="415"/>
        <v>-11.983687978644657</v>
      </c>
      <c r="T970" s="5">
        <f t="shared" si="416"/>
        <v>20.299053615040041</v>
      </c>
      <c r="U970" s="6">
        <f t="shared" si="417"/>
        <v>1828.7342579231288</v>
      </c>
      <c r="V970" s="5">
        <f t="shared" si="418"/>
        <v>0</v>
      </c>
      <c r="W970" s="5">
        <f t="shared" si="419"/>
        <v>12.913529957922002</v>
      </c>
      <c r="X970" s="5">
        <f t="shared" si="420"/>
        <v>7.6235925404895903</v>
      </c>
      <c r="Y970" s="5">
        <f t="shared" si="422"/>
        <v>0</v>
      </c>
      <c r="Z970" s="5">
        <f t="shared" si="422"/>
        <v>0.92984197927734513</v>
      </c>
      <c r="AA970" s="5">
        <f t="shared" si="402"/>
        <v>-4.2513538444703691</v>
      </c>
      <c r="AB970">
        <f t="shared" si="424"/>
        <v>0</v>
      </c>
    </row>
    <row r="971" spans="1:28" x14ac:dyDescent="0.2">
      <c r="A971">
        <f t="shared" si="423"/>
        <v>9.3899999999998442</v>
      </c>
      <c r="B971" s="5">
        <f t="shared" si="405"/>
        <v>0</v>
      </c>
      <c r="C971" s="5">
        <f t="shared" si="406"/>
        <v>634.89787338608267</v>
      </c>
      <c r="D971" s="5">
        <f t="shared" si="407"/>
        <v>-314.60031522038264</v>
      </c>
      <c r="E971" s="2">
        <f t="shared" si="403"/>
        <v>634.89787338608267</v>
      </c>
      <c r="F971" s="2">
        <f t="shared" si="404"/>
        <v>0</v>
      </c>
      <c r="G971" s="3">
        <f t="shared" si="408"/>
        <v>0</v>
      </c>
      <c r="H971" s="3">
        <f t="shared" si="409"/>
        <v>56.2775713592589</v>
      </c>
      <c r="I971" s="3">
        <f t="shared" si="410"/>
        <v>-95.35479897673018</v>
      </c>
      <c r="J971" s="2">
        <f t="shared" si="397"/>
        <v>110.72354187790914</v>
      </c>
      <c r="K971" s="2">
        <f t="shared" si="411"/>
        <v>110.72354187790914</v>
      </c>
      <c r="L971" s="2">
        <f t="shared" si="398"/>
        <v>75.476170332589732</v>
      </c>
      <c r="M971" s="5">
        <f t="shared" si="399"/>
        <v>0.35844013008648334</v>
      </c>
      <c r="N971" s="4">
        <f t="shared" si="400"/>
        <v>0.2259448817112823</v>
      </c>
      <c r="O971" s="4">
        <f t="shared" si="401"/>
        <v>0.22795384525232909</v>
      </c>
      <c r="P971" s="4">
        <f t="shared" si="412"/>
        <v>0</v>
      </c>
      <c r="Q971" s="4">
        <f t="shared" si="413"/>
        <v>0</v>
      </c>
      <c r="R971" s="5">
        <f t="shared" si="414"/>
        <v>0</v>
      </c>
      <c r="S971" s="5">
        <f t="shared" si="415"/>
        <v>-11.989489693842351</v>
      </c>
      <c r="T971" s="5">
        <f t="shared" si="416"/>
        <v>20.31458273655274</v>
      </c>
      <c r="U971" s="6">
        <f t="shared" si="417"/>
        <v>1828.1247814222147</v>
      </c>
      <c r="V971" s="5">
        <f t="shared" si="418"/>
        <v>0</v>
      </c>
      <c r="W971" s="5">
        <f t="shared" si="419"/>
        <v>12.919276779573977</v>
      </c>
      <c r="X971" s="5">
        <f t="shared" si="420"/>
        <v>7.624844566553171</v>
      </c>
      <c r="Y971" s="5">
        <f t="shared" si="422"/>
        <v>0</v>
      </c>
      <c r="Z971" s="5">
        <f t="shared" si="422"/>
        <v>0.9297870857316255</v>
      </c>
      <c r="AA971" s="5">
        <f t="shared" si="402"/>
        <v>-4.2345726968940873</v>
      </c>
      <c r="AB971">
        <f t="shared" si="424"/>
        <v>0</v>
      </c>
    </row>
    <row r="972" spans="1:28" x14ac:dyDescent="0.2">
      <c r="A972">
        <f t="shared" si="423"/>
        <v>9.399999999999844</v>
      </c>
      <c r="B972" s="5">
        <f t="shared" si="405"/>
        <v>0</v>
      </c>
      <c r="C972" s="5">
        <f t="shared" si="406"/>
        <v>635.46069558902957</v>
      </c>
      <c r="D972" s="5">
        <f t="shared" si="407"/>
        <v>-315.55407493878477</v>
      </c>
      <c r="E972" s="2">
        <f t="shared" si="403"/>
        <v>635.46069558902957</v>
      </c>
      <c r="F972" s="2">
        <f t="shared" si="404"/>
        <v>0</v>
      </c>
      <c r="G972" s="3">
        <f t="shared" si="408"/>
        <v>0</v>
      </c>
      <c r="H972" s="3">
        <f t="shared" si="409"/>
        <v>56.286869230116217</v>
      </c>
      <c r="I972" s="3">
        <f t="shared" si="410"/>
        <v>-95.397144703699126</v>
      </c>
      <c r="J972" s="2">
        <f t="shared" si="397"/>
        <v>110.76473656063428</v>
      </c>
      <c r="K972" s="2">
        <f t="shared" si="411"/>
        <v>110.76473656063428</v>
      </c>
      <c r="L972" s="2">
        <f t="shared" si="398"/>
        <v>75.504251234242858</v>
      </c>
      <c r="M972" s="5">
        <f t="shared" si="399"/>
        <v>0.35842056031639397</v>
      </c>
      <c r="N972" s="4">
        <f t="shared" si="400"/>
        <v>0.22578416673924567</v>
      </c>
      <c r="O972" s="4">
        <f t="shared" si="401"/>
        <v>0.22786866431650143</v>
      </c>
      <c r="P972" s="4">
        <f t="shared" si="412"/>
        <v>0</v>
      </c>
      <c r="Q972" s="4">
        <f t="shared" si="413"/>
        <v>0</v>
      </c>
      <c r="R972" s="5">
        <f t="shared" si="414"/>
        <v>0</v>
      </c>
      <c r="S972" s="5">
        <f t="shared" si="415"/>
        <v>-11.995277014437471</v>
      </c>
      <c r="T972" s="5">
        <f t="shared" si="416"/>
        <v>20.330055530872965</v>
      </c>
      <c r="U972" s="6">
        <f t="shared" si="417"/>
        <v>1827.515508046278</v>
      </c>
      <c r="V972" s="5">
        <f t="shared" si="418"/>
        <v>0</v>
      </c>
      <c r="W972" s="5">
        <f t="shared" si="419"/>
        <v>12.924991231560309</v>
      </c>
      <c r="X972" s="5">
        <f t="shared" si="420"/>
        <v>7.626090838576471</v>
      </c>
      <c r="Y972" s="5">
        <f t="shared" si="422"/>
        <v>0</v>
      </c>
      <c r="Z972" s="5">
        <f t="shared" si="422"/>
        <v>0.92971421712283764</v>
      </c>
      <c r="AA972" s="5">
        <f t="shared" si="402"/>
        <v>-4.2178536305505645</v>
      </c>
      <c r="AB972">
        <f t="shared" si="424"/>
        <v>0</v>
      </c>
    </row>
    <row r="973" spans="1:28" x14ac:dyDescent="0.2">
      <c r="A973">
        <f t="shared" si="423"/>
        <v>9.4099999999998438</v>
      </c>
      <c r="B973" s="5">
        <f t="shared" si="405"/>
        <v>0</v>
      </c>
      <c r="C973" s="5">
        <f t="shared" si="406"/>
        <v>636.02361076704165</v>
      </c>
      <c r="D973" s="5">
        <f t="shared" si="407"/>
        <v>-316.50825727850327</v>
      </c>
      <c r="E973" s="2">
        <f t="shared" si="403"/>
        <v>636.02361076704165</v>
      </c>
      <c r="F973" s="2">
        <f t="shared" si="404"/>
        <v>0</v>
      </c>
      <c r="G973" s="3">
        <f t="shared" si="408"/>
        <v>0</v>
      </c>
      <c r="H973" s="3">
        <f t="shared" si="409"/>
        <v>56.296166372287445</v>
      </c>
      <c r="I973" s="3">
        <f t="shared" si="410"/>
        <v>-95.439323240004626</v>
      </c>
      <c r="J973" s="2">
        <f t="shared" si="397"/>
        <v>110.80578851633318</v>
      </c>
      <c r="K973" s="2">
        <f t="shared" si="411"/>
        <v>110.80578851633318</v>
      </c>
      <c r="L973" s="2">
        <f t="shared" si="398"/>
        <v>75.532234844126222</v>
      </c>
      <c r="M973" s="5">
        <f t="shared" si="399"/>
        <v>0.35840100398551306</v>
      </c>
      <c r="N973" s="4">
        <f t="shared" si="400"/>
        <v>0.22562391452966371</v>
      </c>
      <c r="O973" s="4">
        <f t="shared" si="401"/>
        <v>0.22778367132014499</v>
      </c>
      <c r="P973" s="4">
        <f t="shared" si="412"/>
        <v>0</v>
      </c>
      <c r="Q973" s="4">
        <f t="shared" si="413"/>
        <v>0</v>
      </c>
      <c r="R973" s="5">
        <f t="shared" si="414"/>
        <v>0</v>
      </c>
      <c r="S973" s="5">
        <f t="shared" si="415"/>
        <v>-12.001049941682783</v>
      </c>
      <c r="T973" s="5">
        <f t="shared" si="416"/>
        <v>20.345472141554684</v>
      </c>
      <c r="U973" s="6">
        <f t="shared" si="417"/>
        <v>1826.9064377276216</v>
      </c>
      <c r="V973" s="5">
        <f t="shared" si="418"/>
        <v>0</v>
      </c>
      <c r="W973" s="5">
        <f t="shared" si="419"/>
        <v>12.930673428951621</v>
      </c>
      <c r="X973" s="5">
        <f t="shared" si="420"/>
        <v>7.6273313551415516</v>
      </c>
      <c r="Y973" s="5">
        <f t="shared" si="422"/>
        <v>0</v>
      </c>
      <c r="Z973" s="5">
        <f t="shared" si="422"/>
        <v>0.92962348726883803</v>
      </c>
      <c r="AA973" s="5">
        <f t="shared" si="402"/>
        <v>-4.2011965033037626</v>
      </c>
      <c r="AB973">
        <f t="shared" si="424"/>
        <v>0</v>
      </c>
    </row>
    <row r="974" spans="1:28" x14ac:dyDescent="0.2">
      <c r="A974">
        <f t="shared" si="423"/>
        <v>9.4199999999998436</v>
      </c>
      <c r="B974" s="5">
        <f t="shared" si="405"/>
        <v>0</v>
      </c>
      <c r="C974" s="5">
        <f t="shared" si="406"/>
        <v>636.58661891193879</v>
      </c>
      <c r="D974" s="5">
        <f t="shared" si="407"/>
        <v>-317.46286057072848</v>
      </c>
      <c r="E974" s="2">
        <f t="shared" si="403"/>
        <v>636.58661891193879</v>
      </c>
      <c r="F974" s="2">
        <f t="shared" si="404"/>
        <v>0</v>
      </c>
      <c r="G974" s="3">
        <f t="shared" si="408"/>
        <v>0</v>
      </c>
      <c r="H974" s="3">
        <f t="shared" si="409"/>
        <v>56.305462607160131</v>
      </c>
      <c r="I974" s="3">
        <f t="shared" si="410"/>
        <v>-95.481335205037666</v>
      </c>
      <c r="J974" s="2">
        <f t="shared" si="397"/>
        <v>110.8466981553491</v>
      </c>
      <c r="K974" s="2">
        <f t="shared" si="411"/>
        <v>110.8466981553491</v>
      </c>
      <c r="L974" s="2">
        <f t="shared" si="398"/>
        <v>75.560121441955758</v>
      </c>
      <c r="M974" s="5">
        <f t="shared" si="399"/>
        <v>0.35838146109011404</v>
      </c>
      <c r="N974" s="4">
        <f t="shared" si="400"/>
        <v>0.22546412310012276</v>
      </c>
      <c r="O974" s="4">
        <f t="shared" si="401"/>
        <v>0.22769886564908259</v>
      </c>
      <c r="P974" s="4">
        <f t="shared" si="412"/>
        <v>0</v>
      </c>
      <c r="Q974" s="4">
        <f t="shared" si="413"/>
        <v>0</v>
      </c>
      <c r="R974" s="5">
        <f t="shared" si="414"/>
        <v>0</v>
      </c>
      <c r="S974" s="5">
        <f t="shared" si="415"/>
        <v>-12.006808477020138</v>
      </c>
      <c r="T974" s="5">
        <f t="shared" si="416"/>
        <v>20.360832712370989</v>
      </c>
      <c r="U974" s="6">
        <f t="shared" si="417"/>
        <v>1826.2975703985719</v>
      </c>
      <c r="V974" s="5">
        <f t="shared" si="418"/>
        <v>0</v>
      </c>
      <c r="W974" s="5">
        <f t="shared" si="419"/>
        <v>12.936323486643365</v>
      </c>
      <c r="X974" s="5">
        <f t="shared" si="420"/>
        <v>7.628566114908029</v>
      </c>
      <c r="Y974" s="5">
        <f t="shared" si="422"/>
        <v>0</v>
      </c>
      <c r="Z974" s="5">
        <f t="shared" si="422"/>
        <v>0.92951500962322697</v>
      </c>
      <c r="AA974" s="5">
        <f t="shared" si="402"/>
        <v>-4.1846011727209813</v>
      </c>
      <c r="AB974">
        <f t="shared" si="424"/>
        <v>0</v>
      </c>
    </row>
    <row r="975" spans="1:28" x14ac:dyDescent="0.2">
      <c r="A975">
        <f t="shared" si="423"/>
        <v>9.4299999999998434</v>
      </c>
      <c r="B975" s="5">
        <f t="shared" si="405"/>
        <v>0</v>
      </c>
      <c r="C975" s="5">
        <f t="shared" si="406"/>
        <v>637.14972001376088</v>
      </c>
      <c r="D975" s="5">
        <f t="shared" si="407"/>
        <v>-318.41788315283753</v>
      </c>
      <c r="E975" s="2">
        <f t="shared" si="403"/>
        <v>637.14972001376088</v>
      </c>
      <c r="F975" s="2">
        <f t="shared" si="404"/>
        <v>0</v>
      </c>
      <c r="G975" s="3">
        <f t="shared" si="408"/>
        <v>0</v>
      </c>
      <c r="H975" s="3">
        <f t="shared" si="409"/>
        <v>56.314757757256366</v>
      </c>
      <c r="I975" s="3">
        <f t="shared" si="410"/>
        <v>-95.523181216764883</v>
      </c>
      <c r="J975" s="2">
        <f t="shared" si="397"/>
        <v>110.88746588785123</v>
      </c>
      <c r="K975" s="2">
        <f t="shared" si="411"/>
        <v>110.88746588785123</v>
      </c>
      <c r="L975" s="2">
        <f t="shared" si="398"/>
        <v>75.587911307328724</v>
      </c>
      <c r="M975" s="5">
        <f t="shared" si="399"/>
        <v>0.35836193162627755</v>
      </c>
      <c r="N975" s="4">
        <f t="shared" si="400"/>
        <v>0.22530479047665564</v>
      </c>
      <c r="O975" s="4">
        <f t="shared" si="401"/>
        <v>0.22761424669029076</v>
      </c>
      <c r="P975" s="4">
        <f t="shared" si="412"/>
        <v>0</v>
      </c>
      <c r="Q975" s="4">
        <f t="shared" si="413"/>
        <v>0</v>
      </c>
      <c r="R975" s="5">
        <f t="shared" si="414"/>
        <v>0</v>
      </c>
      <c r="S975" s="5">
        <f t="shared" si="415"/>
        <v>-12.012552622079479</v>
      </c>
      <c r="T975" s="5">
        <f t="shared" si="416"/>
        <v>20.376137387307956</v>
      </c>
      <c r="U975" s="6">
        <f t="shared" si="417"/>
        <v>1825.6889059914758</v>
      </c>
      <c r="V975" s="5">
        <f t="shared" si="418"/>
        <v>0</v>
      </c>
      <c r="W975" s="5">
        <f t="shared" si="419"/>
        <v>12.941941519353856</v>
      </c>
      <c r="X975" s="5">
        <f t="shared" si="420"/>
        <v>7.6297951166127849</v>
      </c>
      <c r="Y975" s="5">
        <f t="shared" si="422"/>
        <v>0</v>
      </c>
      <c r="Z975" s="5">
        <f t="shared" si="422"/>
        <v>0.9293888972743769</v>
      </c>
      <c r="AA975" s="5">
        <f t="shared" si="402"/>
        <v>-4.1680674960792601</v>
      </c>
      <c r="AB975">
        <f t="shared" si="424"/>
        <v>0</v>
      </c>
    </row>
    <row r="976" spans="1:28" x14ac:dyDescent="0.2">
      <c r="A976">
        <f t="shared" si="423"/>
        <v>9.4399999999998432</v>
      </c>
      <c r="B976" s="5">
        <f t="shared" si="405"/>
        <v>0</v>
      </c>
      <c r="C976" s="5">
        <f t="shared" si="406"/>
        <v>637.7129140607783</v>
      </c>
      <c r="D976" s="5">
        <f t="shared" si="407"/>
        <v>-319.37332336838</v>
      </c>
      <c r="E976" s="2">
        <f t="shared" si="403"/>
        <v>637.7129140607783</v>
      </c>
      <c r="F976" s="2">
        <f t="shared" si="404"/>
        <v>0</v>
      </c>
      <c r="G976" s="3">
        <f t="shared" si="408"/>
        <v>0</v>
      </c>
      <c r="H976" s="3">
        <f t="shared" si="409"/>
        <v>56.324051646229108</v>
      </c>
      <c r="I976" s="3">
        <f t="shared" si="410"/>
        <v>-95.56486189172567</v>
      </c>
      <c r="J976" s="2">
        <f t="shared" si="397"/>
        <v>110.92809212382446</v>
      </c>
      <c r="K976" s="2">
        <f t="shared" si="411"/>
        <v>110.92809212382446</v>
      </c>
      <c r="L976" s="2">
        <f t="shared" si="398"/>
        <v>75.615604719716728</v>
      </c>
      <c r="M976" s="5">
        <f t="shared" si="399"/>
        <v>0.35834241558989305</v>
      </c>
      <c r="N976" s="4">
        <f t="shared" si="400"/>
        <v>0.22514591469371048</v>
      </c>
      <c r="O976" s="4">
        <f t="shared" si="401"/>
        <v>0.22752981383190601</v>
      </c>
      <c r="P976" s="4">
        <f t="shared" si="412"/>
        <v>0</v>
      </c>
      <c r="Q976" s="4">
        <f t="shared" si="413"/>
        <v>0</v>
      </c>
      <c r="R976" s="5">
        <f t="shared" si="414"/>
        <v>0</v>
      </c>
      <c r="S976" s="5">
        <f t="shared" si="415"/>
        <v>-12.018282378677826</v>
      </c>
      <c r="T976" s="5">
        <f t="shared" si="416"/>
        <v>20.391386310558509</v>
      </c>
      <c r="U976" s="6">
        <f t="shared" si="417"/>
        <v>1825.0804444387047</v>
      </c>
      <c r="V976" s="5">
        <f t="shared" si="418"/>
        <v>0</v>
      </c>
      <c r="W976" s="5">
        <f t="shared" si="419"/>
        <v>12.947527641622324</v>
      </c>
      <c r="X976" s="5">
        <f t="shared" si="420"/>
        <v>7.6310183590696559</v>
      </c>
      <c r="Y976" s="5">
        <f t="shared" si="422"/>
        <v>0</v>
      </c>
      <c r="Z976" s="5">
        <f t="shared" si="422"/>
        <v>0.92924526294449805</v>
      </c>
      <c r="AA976" s="5">
        <f t="shared" si="402"/>
        <v>-4.1515953303718334</v>
      </c>
      <c r="AB976">
        <f t="shared" si="424"/>
        <v>0</v>
      </c>
    </row>
    <row r="977" spans="1:28" x14ac:dyDescent="0.2">
      <c r="A977">
        <f t="shared" si="423"/>
        <v>9.449999999999843</v>
      </c>
      <c r="B977" s="5">
        <f t="shared" si="405"/>
        <v>0</v>
      </c>
      <c r="C977" s="5">
        <f t="shared" si="406"/>
        <v>638.2762010395038</v>
      </c>
      <c r="D977" s="5">
        <f t="shared" si="407"/>
        <v>-320.32917956706382</v>
      </c>
      <c r="E977" s="2">
        <f t="shared" si="403"/>
        <v>638.2762010395038</v>
      </c>
      <c r="F977" s="2">
        <f t="shared" si="404"/>
        <v>0</v>
      </c>
      <c r="G977" s="3">
        <f t="shared" si="408"/>
        <v>0</v>
      </c>
      <c r="H977" s="3">
        <f t="shared" si="409"/>
        <v>56.333344098858554</v>
      </c>
      <c r="I977" s="3">
        <f t="shared" si="410"/>
        <v>-95.606377845029385</v>
      </c>
      <c r="J977" s="2">
        <f t="shared" si="397"/>
        <v>110.96857727305927</v>
      </c>
      <c r="K977" s="2">
        <f t="shared" si="411"/>
        <v>110.96857727305927</v>
      </c>
      <c r="L977" s="2">
        <f t="shared" si="398"/>
        <v>75.643201958458931</v>
      </c>
      <c r="M977" s="5">
        <f t="shared" si="399"/>
        <v>0.35832291297666091</v>
      </c>
      <c r="N977" s="4">
        <f t="shared" si="400"/>
        <v>0.22498749379411892</v>
      </c>
      <c r="O977" s="4">
        <f t="shared" si="401"/>
        <v>0.22744556646323086</v>
      </c>
      <c r="P977" s="4">
        <f t="shared" si="412"/>
        <v>0</v>
      </c>
      <c r="Q977" s="4">
        <f t="shared" si="413"/>
        <v>0</v>
      </c>
      <c r="R977" s="5">
        <f t="shared" si="414"/>
        <v>0</v>
      </c>
      <c r="S977" s="5">
        <f t="shared" si="415"/>
        <v>-12.023997748818324</v>
      </c>
      <c r="T977" s="5">
        <f t="shared" si="416"/>
        <v>20.406579626516447</v>
      </c>
      <c r="U977" s="6">
        <f t="shared" si="417"/>
        <v>1824.4721856726517</v>
      </c>
      <c r="V977" s="5">
        <f t="shared" si="418"/>
        <v>0</v>
      </c>
      <c r="W977" s="5">
        <f t="shared" si="419"/>
        <v>12.953081967806989</v>
      </c>
      <c r="X977" s="5">
        <f t="shared" si="420"/>
        <v>7.6322358411691242</v>
      </c>
      <c r="Y977" s="5">
        <f t="shared" si="422"/>
        <v>0</v>
      </c>
      <c r="Z977" s="5">
        <f t="shared" si="422"/>
        <v>0.929084218988665</v>
      </c>
      <c r="AA977" s="5">
        <f t="shared" si="402"/>
        <v>-4.1351845323144296</v>
      </c>
      <c r="AB977">
        <f t="shared" si="424"/>
        <v>0</v>
      </c>
    </row>
    <row r="978" spans="1:28" x14ac:dyDescent="0.2">
      <c r="A978">
        <f t="shared" si="423"/>
        <v>9.4599999999998428</v>
      </c>
      <c r="B978" s="5">
        <f t="shared" si="405"/>
        <v>0</v>
      </c>
      <c r="C978" s="5">
        <f t="shared" si="406"/>
        <v>638.83958093470335</v>
      </c>
      <c r="D978" s="5">
        <f t="shared" si="407"/>
        <v>-321.28545010474073</v>
      </c>
      <c r="E978" s="2">
        <f t="shared" si="403"/>
        <v>638.83958093470335</v>
      </c>
      <c r="F978" s="2">
        <f t="shared" si="404"/>
        <v>0</v>
      </c>
      <c r="G978" s="3">
        <f t="shared" si="408"/>
        <v>0</v>
      </c>
      <c r="H978" s="3">
        <f t="shared" si="409"/>
        <v>56.342634941048438</v>
      </c>
      <c r="I978" s="3">
        <f t="shared" si="410"/>
        <v>-95.647729690352534</v>
      </c>
      <c r="J978" s="2">
        <f t="shared" si="397"/>
        <v>111.00892174514172</v>
      </c>
      <c r="K978" s="2">
        <f t="shared" si="411"/>
        <v>111.00892174514172</v>
      </c>
      <c r="L978" s="2">
        <f t="shared" si="398"/>
        <v>75.670703302755086</v>
      </c>
      <c r="M978" s="5">
        <f t="shared" si="399"/>
        <v>0.35830342378209368</v>
      </c>
      <c r="N978" s="4">
        <f t="shared" si="400"/>
        <v>0.22482952582906443</v>
      </c>
      <c r="O978" s="4">
        <f t="shared" si="401"/>
        <v>0.22736150397474017</v>
      </c>
      <c r="P978" s="4">
        <f t="shared" si="412"/>
        <v>0</v>
      </c>
      <c r="Q978" s="4">
        <f t="shared" si="413"/>
        <v>0</v>
      </c>
      <c r="R978" s="5">
        <f t="shared" si="414"/>
        <v>0</v>
      </c>
      <c r="S978" s="5">
        <f t="shared" si="415"/>
        <v>-12.029698734689214</v>
      </c>
      <c r="T978" s="5">
        <f t="shared" si="416"/>
        <v>20.421717479770372</v>
      </c>
      <c r="U978" s="6">
        <f t="shared" si="417"/>
        <v>1823.8641296257319</v>
      </c>
      <c r="V978" s="5">
        <f t="shared" si="418"/>
        <v>0</v>
      </c>
      <c r="W978" s="5">
        <f t="shared" si="419"/>
        <v>12.958604612083178</v>
      </c>
      <c r="X978" s="5">
        <f t="shared" si="420"/>
        <v>7.6334475618780155</v>
      </c>
      <c r="Y978" s="5">
        <f t="shared" si="422"/>
        <v>0</v>
      </c>
      <c r="Z978" s="5">
        <f t="shared" si="422"/>
        <v>0.92890587739396402</v>
      </c>
      <c r="AA978" s="5">
        <f t="shared" si="402"/>
        <v>-4.1188349583516128</v>
      </c>
      <c r="AB978">
        <f t="shared" si="424"/>
        <v>0</v>
      </c>
    </row>
    <row r="979" spans="1:28" x14ac:dyDescent="0.2">
      <c r="A979">
        <f t="shared" si="423"/>
        <v>9.4699999999998425</v>
      </c>
      <c r="B979" s="5">
        <f t="shared" si="405"/>
        <v>0</v>
      </c>
      <c r="C979" s="5">
        <f t="shared" si="406"/>
        <v>639.4030537294077</v>
      </c>
      <c r="D979" s="5">
        <f t="shared" si="407"/>
        <v>-322.2421333433922</v>
      </c>
      <c r="E979" s="2">
        <f t="shared" si="403"/>
        <v>639.4030537294077</v>
      </c>
      <c r="F979" s="2">
        <f t="shared" si="404"/>
        <v>0</v>
      </c>
      <c r="G979" s="3">
        <f t="shared" si="408"/>
        <v>0</v>
      </c>
      <c r="H979" s="3">
        <f t="shared" si="409"/>
        <v>56.351923999822375</v>
      </c>
      <c r="I979" s="3">
        <f t="shared" si="410"/>
        <v>-95.688918039936055</v>
      </c>
      <c r="J979" s="2">
        <f t="shared" si="397"/>
        <v>111.04912594944346</v>
      </c>
      <c r="K979" s="2">
        <f t="shared" si="411"/>
        <v>111.04912594944346</v>
      </c>
      <c r="L979" s="2">
        <f t="shared" si="398"/>
        <v>75.698109031658802</v>
      </c>
      <c r="M979" s="5">
        <f t="shared" si="399"/>
        <v>0.35828394800151808</v>
      </c>
      <c r="N979" s="4">
        <f t="shared" si="400"/>
        <v>0.22467200885805122</v>
      </c>
      <c r="O979" s="4">
        <f t="shared" si="401"/>
        <v>0.22727762575808735</v>
      </c>
      <c r="P979" s="4">
        <f t="shared" si="412"/>
        <v>0</v>
      </c>
      <c r="Q979" s="4">
        <f t="shared" si="413"/>
        <v>0</v>
      </c>
      <c r="R979" s="5">
        <f t="shared" si="414"/>
        <v>0</v>
      </c>
      <c r="S979" s="5">
        <f t="shared" si="415"/>
        <v>-12.035385338662849</v>
      </c>
      <c r="T979" s="5">
        <f t="shared" si="416"/>
        <v>20.436800015097752</v>
      </c>
      <c r="U979" s="6">
        <f t="shared" si="417"/>
        <v>1823.2562762303839</v>
      </c>
      <c r="V979" s="5">
        <f t="shared" si="418"/>
        <v>0</v>
      </c>
      <c r="W979" s="5">
        <f t="shared" si="419"/>
        <v>12.964095688441448</v>
      </c>
      <c r="X979" s="5">
        <f t="shared" si="420"/>
        <v>7.6346535202391932</v>
      </c>
      <c r="Y979" s="5">
        <f t="shared" si="422"/>
        <v>0</v>
      </c>
      <c r="Z979" s="5">
        <f t="shared" si="422"/>
        <v>0.92871034977859956</v>
      </c>
      <c r="AA979" s="5">
        <f t="shared" si="402"/>
        <v>-4.1025464646630532</v>
      </c>
      <c r="AB979">
        <f t="shared" si="424"/>
        <v>0</v>
      </c>
    </row>
    <row r="980" spans="1:28" x14ac:dyDescent="0.2">
      <c r="A980">
        <f t="shared" si="423"/>
        <v>9.4799999999998423</v>
      </c>
      <c r="B980" s="5">
        <f t="shared" si="405"/>
        <v>0</v>
      </c>
      <c r="C980" s="5">
        <f t="shared" si="406"/>
        <v>639.96661940492334</v>
      </c>
      <c r="D980" s="5">
        <f t="shared" si="407"/>
        <v>-323.19922765111477</v>
      </c>
      <c r="E980" s="2">
        <f t="shared" si="403"/>
        <v>639.96661940492334</v>
      </c>
      <c r="F980" s="2">
        <f t="shared" si="404"/>
        <v>0</v>
      </c>
      <c r="G980" s="3">
        <f t="shared" si="408"/>
        <v>0</v>
      </c>
      <c r="H980" s="3">
        <f t="shared" si="409"/>
        <v>56.361211103320159</v>
      </c>
      <c r="I980" s="3">
        <f t="shared" si="410"/>
        <v>-95.729943504582693</v>
      </c>
      <c r="J980" s="2">
        <f t="shared" si="397"/>
        <v>111.08919029511203</v>
      </c>
      <c r="K980" s="2">
        <f t="shared" si="411"/>
        <v>111.08919029511203</v>
      </c>
      <c r="L980" s="2">
        <f t="shared" si="398"/>
        <v>75.725419424070907</v>
      </c>
      <c r="M980" s="5">
        <f t="shared" si="399"/>
        <v>0.35826448563007646</v>
      </c>
      <c r="N980" s="4">
        <f t="shared" si="400"/>
        <v>0.22451494094887231</v>
      </c>
      <c r="O980" s="4">
        <f t="shared" si="401"/>
        <v>0.22719393120610992</v>
      </c>
      <c r="P980" s="4">
        <f t="shared" si="412"/>
        <v>0</v>
      </c>
      <c r="Q980" s="4">
        <f t="shared" si="413"/>
        <v>0</v>
      </c>
      <c r="R980" s="5">
        <f t="shared" si="414"/>
        <v>0</v>
      </c>
      <c r="S980" s="5">
        <f t="shared" si="415"/>
        <v>-12.041057563294704</v>
      </c>
      <c r="T980" s="5">
        <f t="shared" si="416"/>
        <v>20.451827377459011</v>
      </c>
      <c r="U980" s="6">
        <f t="shared" si="417"/>
        <v>1822.648625419069</v>
      </c>
      <c r="V980" s="5">
        <f t="shared" si="418"/>
        <v>0</v>
      </c>
      <c r="W980" s="5">
        <f t="shared" si="419"/>
        <v>12.969555310685754</v>
      </c>
      <c r="X980" s="5">
        <f t="shared" si="420"/>
        <v>7.6358537153712422</v>
      </c>
      <c r="Y980" s="5">
        <f t="shared" si="422"/>
        <v>0</v>
      </c>
      <c r="Z980" s="5">
        <f t="shared" si="422"/>
        <v>0.92849774739105051</v>
      </c>
      <c r="AA980" s="5">
        <f t="shared" si="402"/>
        <v>-4.0863189071697477</v>
      </c>
      <c r="AB980">
        <f t="shared" si="424"/>
        <v>0</v>
      </c>
    </row>
    <row r="981" spans="1:28" x14ac:dyDescent="0.2">
      <c r="A981">
        <f t="shared" si="423"/>
        <v>9.4899999999998421</v>
      </c>
      <c r="B981" s="5">
        <f t="shared" si="405"/>
        <v>0</v>
      </c>
      <c r="C981" s="5">
        <f t="shared" si="406"/>
        <v>640.53027794084392</v>
      </c>
      <c r="D981" s="5">
        <f t="shared" si="407"/>
        <v>-324.156731402106</v>
      </c>
      <c r="E981" s="2">
        <f t="shared" si="403"/>
        <v>640.53027794084392</v>
      </c>
      <c r="F981" s="2">
        <f t="shared" si="404"/>
        <v>0</v>
      </c>
      <c r="G981" s="3">
        <f t="shared" si="408"/>
        <v>0</v>
      </c>
      <c r="H981" s="3">
        <f t="shared" si="409"/>
        <v>56.370496080794069</v>
      </c>
      <c r="I981" s="3">
        <f t="shared" si="410"/>
        <v>-95.770806693654393</v>
      </c>
      <c r="J981" s="2">
        <f t="shared" si="397"/>
        <v>111.12911519106115</v>
      </c>
      <c r="K981" s="2">
        <f t="shared" si="411"/>
        <v>111.12911519106115</v>
      </c>
      <c r="L981" s="2">
        <f t="shared" si="398"/>
        <v>75.752634758732881</v>
      </c>
      <c r="M981" s="5">
        <f t="shared" si="399"/>
        <v>0.35824503666272861</v>
      </c>
      <c r="N981" s="4">
        <f t="shared" si="400"/>
        <v>0.22435832017757817</v>
      </c>
      <c r="O981" s="4">
        <f t="shared" si="401"/>
        <v>0.22711041971283533</v>
      </c>
      <c r="P981" s="4">
        <f t="shared" si="412"/>
        <v>0</v>
      </c>
      <c r="Q981" s="4">
        <f t="shared" si="413"/>
        <v>0</v>
      </c>
      <c r="R981" s="5">
        <f t="shared" si="414"/>
        <v>0</v>
      </c>
      <c r="S981" s="5">
        <f t="shared" si="415"/>
        <v>-12.046715411322399</v>
      </c>
      <c r="T981" s="5">
        <f t="shared" si="416"/>
        <v>20.46679971199169</v>
      </c>
      <c r="U981" s="6">
        <f t="shared" si="417"/>
        <v>1822.0411771242698</v>
      </c>
      <c r="V981" s="5">
        <f t="shared" si="418"/>
        <v>0</v>
      </c>
      <c r="W981" s="5">
        <f t="shared" si="419"/>
        <v>12.974983592431625</v>
      </c>
      <c r="X981" s="5">
        <f t="shared" si="420"/>
        <v>7.6370481464681665</v>
      </c>
      <c r="Y981" s="5">
        <f t="shared" si="422"/>
        <v>0</v>
      </c>
      <c r="Z981" s="5">
        <f t="shared" si="422"/>
        <v>0.92826818110922638</v>
      </c>
      <c r="AA981" s="5">
        <f t="shared" si="402"/>
        <v>-4.0701521415401416</v>
      </c>
      <c r="AB981">
        <f t="shared" si="424"/>
        <v>0</v>
      </c>
    </row>
    <row r="982" spans="1:28" x14ac:dyDescent="0.2">
      <c r="A982">
        <f t="shared" si="423"/>
        <v>9.4999999999998419</v>
      </c>
      <c r="B982" s="5">
        <f t="shared" si="405"/>
        <v>0</v>
      </c>
      <c r="C982" s="5">
        <f t="shared" si="406"/>
        <v>641.09402931506099</v>
      </c>
      <c r="D982" s="5">
        <f t="shared" si="407"/>
        <v>-325.11464297664963</v>
      </c>
      <c r="E982" s="2">
        <f t="shared" si="403"/>
        <v>641.09402931506099</v>
      </c>
      <c r="F982" s="2">
        <f t="shared" si="404"/>
        <v>0</v>
      </c>
      <c r="G982" s="3">
        <f t="shared" si="408"/>
        <v>0</v>
      </c>
      <c r="H982" s="3">
        <f t="shared" si="409"/>
        <v>56.379778762605163</v>
      </c>
      <c r="I982" s="3">
        <f t="shared" si="410"/>
        <v>-95.811508215069793</v>
      </c>
      <c r="J982" s="2">
        <f t="shared" si="397"/>
        <v>111.16890104596109</v>
      </c>
      <c r="K982" s="2">
        <f t="shared" si="411"/>
        <v>111.16890104596109</v>
      </c>
      <c r="L982" s="2">
        <f t="shared" si="398"/>
        <v>75.779755314220239</v>
      </c>
      <c r="M982" s="5">
        <f t="shared" si="399"/>
        <v>0.35822560109425339</v>
      </c>
      <c r="N982" s="4">
        <f t="shared" si="400"/>
        <v>0.22420214462844551</v>
      </c>
      <c r="O982" s="4">
        <f t="shared" si="401"/>
        <v>0.22702709067348686</v>
      </c>
      <c r="P982" s="4">
        <f t="shared" si="412"/>
        <v>0</v>
      </c>
      <c r="Q982" s="4">
        <f t="shared" si="413"/>
        <v>0</v>
      </c>
      <c r="R982" s="5">
        <f t="shared" si="414"/>
        <v>0</v>
      </c>
      <c r="S982" s="5">
        <f t="shared" si="415"/>
        <v>-12.052358885664685</v>
      </c>
      <c r="T982" s="5">
        <f t="shared" si="416"/>
        <v>20.481717164004586</v>
      </c>
      <c r="U982" s="6">
        <f t="shared" si="417"/>
        <v>1821.4339312784919</v>
      </c>
      <c r="V982" s="5">
        <f t="shared" si="418"/>
        <v>0</v>
      </c>
      <c r="W982" s="5">
        <f t="shared" si="419"/>
        <v>12.980380647104383</v>
      </c>
      <c r="X982" s="5">
        <f t="shared" si="420"/>
        <v>7.6382368127990716</v>
      </c>
      <c r="Y982" s="5">
        <f t="shared" si="422"/>
        <v>0</v>
      </c>
      <c r="Z982" s="5">
        <f t="shared" si="422"/>
        <v>0.92802176143969817</v>
      </c>
      <c r="AA982" s="5">
        <f t="shared" si="402"/>
        <v>-4.0540460231963422</v>
      </c>
      <c r="AB982">
        <f t="shared" si="424"/>
        <v>0</v>
      </c>
    </row>
    <row r="983" spans="1:28" x14ac:dyDescent="0.2">
      <c r="A983">
        <f t="shared" si="423"/>
        <v>9.5099999999998417</v>
      </c>
      <c r="B983" s="5">
        <f t="shared" si="405"/>
        <v>0</v>
      </c>
      <c r="C983" s="5">
        <f t="shared" si="406"/>
        <v>641.65787350377514</v>
      </c>
      <c r="D983" s="5">
        <f t="shared" si="407"/>
        <v>-326.07296076110151</v>
      </c>
      <c r="E983" s="2">
        <f t="shared" si="403"/>
        <v>641.65787350377514</v>
      </c>
      <c r="F983" s="2">
        <f t="shared" si="404"/>
        <v>0</v>
      </c>
      <c r="G983" s="3">
        <f t="shared" si="408"/>
        <v>0</v>
      </c>
      <c r="H983" s="3">
        <f t="shared" si="409"/>
        <v>56.389058980219559</v>
      </c>
      <c r="I983" s="3">
        <f t="shared" si="410"/>
        <v>-95.852048675301759</v>
      </c>
      <c r="J983" s="2">
        <f t="shared" si="397"/>
        <v>111.20854826822935</v>
      </c>
      <c r="K983" s="2">
        <f t="shared" si="411"/>
        <v>111.20854826822935</v>
      </c>
      <c r="L983" s="2">
        <f t="shared" si="398"/>
        <v>75.806781368936157</v>
      </c>
      <c r="M983" s="5">
        <f t="shared" si="399"/>
        <v>0.35820617891925033</v>
      </c>
      <c r="N983" s="4">
        <f t="shared" si="400"/>
        <v>0.2240464123939456</v>
      </c>
      <c r="O983" s="4">
        <f t="shared" si="401"/>
        <v>0.22694394348448885</v>
      </c>
      <c r="P983" s="4">
        <f t="shared" si="412"/>
        <v>0</v>
      </c>
      <c r="Q983" s="4">
        <f t="shared" si="413"/>
        <v>0</v>
      </c>
      <c r="R983" s="5">
        <f t="shared" si="414"/>
        <v>0</v>
      </c>
      <c r="S983" s="5">
        <f t="shared" si="415"/>
        <v>-12.057987989420473</v>
      </c>
      <c r="T983" s="5">
        <f t="shared" si="416"/>
        <v>20.496579878972028</v>
      </c>
      <c r="U983" s="6">
        <f t="shared" si="417"/>
        <v>1820.826887814264</v>
      </c>
      <c r="V983" s="5">
        <f t="shared" si="418"/>
        <v>0</v>
      </c>
      <c r="W983" s="5">
        <f t="shared" si="419"/>
        <v>12.985746587937371</v>
      </c>
      <c r="X983" s="5">
        <f t="shared" si="420"/>
        <v>7.6394197137078566</v>
      </c>
      <c r="Y983" s="5">
        <f t="shared" si="422"/>
        <v>0</v>
      </c>
      <c r="Z983" s="5">
        <f t="shared" si="422"/>
        <v>0.92775859851689724</v>
      </c>
      <c r="AA983" s="5">
        <f t="shared" si="402"/>
        <v>-4.0380004073201157</v>
      </c>
      <c r="AB983">
        <f t="shared" si="424"/>
        <v>0</v>
      </c>
    </row>
    <row r="984" spans="1:28" x14ac:dyDescent="0.2">
      <c r="A984">
        <f t="shared" si="423"/>
        <v>9.5199999999998415</v>
      </c>
      <c r="B984" s="5">
        <f t="shared" si="405"/>
        <v>0</v>
      </c>
      <c r="C984" s="5">
        <f t="shared" si="406"/>
        <v>642.2218104815073</v>
      </c>
      <c r="D984" s="5">
        <f t="shared" si="407"/>
        <v>-327.0316831478749</v>
      </c>
      <c r="E984" s="2">
        <f t="shared" si="403"/>
        <v>642.2218104815073</v>
      </c>
      <c r="F984" s="2">
        <f t="shared" si="404"/>
        <v>0</v>
      </c>
      <c r="G984" s="3">
        <f t="shared" si="408"/>
        <v>0</v>
      </c>
      <c r="H984" s="3">
        <f t="shared" si="409"/>
        <v>56.398336566204726</v>
      </c>
      <c r="I984" s="3">
        <f t="shared" si="410"/>
        <v>-95.892428679374959</v>
      </c>
      <c r="J984" s="2">
        <f t="shared" si="397"/>
        <v>111.24805726602114</v>
      </c>
      <c r="K984" s="2">
        <f t="shared" si="411"/>
        <v>111.24805726602114</v>
      </c>
      <c r="L984" s="2">
        <f t="shared" si="398"/>
        <v>75.83371320110507</v>
      </c>
      <c r="M984" s="5">
        <f t="shared" si="399"/>
        <v>0.35818677013214117</v>
      </c>
      <c r="N984" s="4">
        <f t="shared" si="400"/>
        <v>0.22389112157471316</v>
      </c>
      <c r="O984" s="4">
        <f t="shared" si="401"/>
        <v>0.22686097754347234</v>
      </c>
      <c r="P984" s="4">
        <f t="shared" si="412"/>
        <v>0</v>
      </c>
      <c r="Q984" s="4">
        <f t="shared" si="413"/>
        <v>0</v>
      </c>
      <c r="R984" s="5">
        <f t="shared" si="414"/>
        <v>0</v>
      </c>
      <c r="S984" s="5">
        <f t="shared" si="415"/>
        <v>-12.063602725867829</v>
      </c>
      <c r="T984" s="5">
        <f t="shared" si="416"/>
        <v>20.511388002528115</v>
      </c>
      <c r="U984" s="6">
        <f t="shared" si="417"/>
        <v>1820.2200466641364</v>
      </c>
      <c r="V984" s="5">
        <f t="shared" si="418"/>
        <v>0</v>
      </c>
      <c r="W984" s="5">
        <f t="shared" si="419"/>
        <v>12.991081527970232</v>
      </c>
      <c r="X984" s="5">
        <f t="shared" si="420"/>
        <v>7.6405968486129074</v>
      </c>
      <c r="Y984" s="5">
        <f t="shared" si="422"/>
        <v>0</v>
      </c>
      <c r="Z984" s="5">
        <f t="shared" si="422"/>
        <v>0.92747880210240297</v>
      </c>
      <c r="AA984" s="5">
        <f t="shared" si="402"/>
        <v>-4.0220151488589764</v>
      </c>
      <c r="AB984">
        <f t="shared" si="424"/>
        <v>0</v>
      </c>
    </row>
    <row r="985" spans="1:28" x14ac:dyDescent="0.2">
      <c r="A985">
        <f t="shared" si="423"/>
        <v>9.5299999999998413</v>
      </c>
      <c r="B985" s="5">
        <f t="shared" si="405"/>
        <v>0</v>
      </c>
      <c r="C985" s="5">
        <f t="shared" si="406"/>
        <v>642.78584022110942</v>
      </c>
      <c r="D985" s="5">
        <f t="shared" si="407"/>
        <v>-327.99080853542614</v>
      </c>
      <c r="E985" s="2">
        <f t="shared" si="403"/>
        <v>642.78584022110942</v>
      </c>
      <c r="F985" s="2">
        <f t="shared" si="404"/>
        <v>0</v>
      </c>
      <c r="G985" s="3">
        <f t="shared" si="408"/>
        <v>0</v>
      </c>
      <c r="H985" s="3">
        <f t="shared" si="409"/>
        <v>56.40761135422575</v>
      </c>
      <c r="I985" s="3">
        <f t="shared" si="410"/>
        <v>-95.932648830863542</v>
      </c>
      <c r="J985" s="2">
        <f t="shared" si="397"/>
        <v>111.28742844722022</v>
      </c>
      <c r="K985" s="2">
        <f t="shared" si="411"/>
        <v>111.28742844722022</v>
      </c>
      <c r="L985" s="2">
        <f t="shared" si="398"/>
        <v>75.860551088766343</v>
      </c>
      <c r="M985" s="5">
        <f t="shared" si="399"/>
        <v>0.35816737472717186</v>
      </c>
      <c r="N985" s="4">
        <f t="shared" si="400"/>
        <v>0.22373627027951493</v>
      </c>
      <c r="O985" s="4">
        <f t="shared" si="401"/>
        <v>0.22677819224928039</v>
      </c>
      <c r="P985" s="4">
        <f t="shared" si="412"/>
        <v>0</v>
      </c>
      <c r="Q985" s="4">
        <f t="shared" si="413"/>
        <v>0</v>
      </c>
      <c r="R985" s="5">
        <f t="shared" si="414"/>
        <v>0</v>
      </c>
      <c r="S985" s="5">
        <f t="shared" si="415"/>
        <v>-12.06920309846301</v>
      </c>
      <c r="T985" s="5">
        <f t="shared" si="416"/>
        <v>20.526141680461066</v>
      </c>
      <c r="U985" s="6">
        <f t="shared" si="417"/>
        <v>1819.6134077606828</v>
      </c>
      <c r="V985" s="5">
        <f t="shared" si="418"/>
        <v>0</v>
      </c>
      <c r="W985" s="5">
        <f t="shared" si="419"/>
        <v>12.996385580047171</v>
      </c>
      <c r="X985" s="5">
        <f t="shared" si="420"/>
        <v>7.6417682170067689</v>
      </c>
      <c r="Y985" s="5">
        <f t="shared" si="422"/>
        <v>0</v>
      </c>
      <c r="Z985" s="5">
        <f t="shared" si="422"/>
        <v>0.92718248158416117</v>
      </c>
      <c r="AA985" s="5">
        <f t="shared" si="402"/>
        <v>-4.0060901025321627</v>
      </c>
      <c r="AB985">
        <f t="shared" si="424"/>
        <v>0</v>
      </c>
    </row>
    <row r="986" spans="1:28" x14ac:dyDescent="0.2">
      <c r="A986">
        <f t="shared" si="423"/>
        <v>9.5399999999998411</v>
      </c>
      <c r="B986" s="5">
        <f t="shared" si="405"/>
        <v>0</v>
      </c>
      <c r="C986" s="5">
        <f t="shared" si="406"/>
        <v>643.34996269377575</v>
      </c>
      <c r="D986" s="5">
        <f t="shared" si="407"/>
        <v>-328.95033532823993</v>
      </c>
      <c r="E986" s="2">
        <f t="shared" si="403"/>
        <v>643.34996269377575</v>
      </c>
      <c r="F986" s="2">
        <f t="shared" si="404"/>
        <v>0</v>
      </c>
      <c r="G986" s="3">
        <f t="shared" si="408"/>
        <v>0</v>
      </c>
      <c r="H986" s="3">
        <f t="shared" si="409"/>
        <v>56.416883179041591</v>
      </c>
      <c r="I986" s="3">
        <f t="shared" si="410"/>
        <v>-95.97270973188887</v>
      </c>
      <c r="J986" s="2">
        <f t="shared" si="397"/>
        <v>111.32666221942982</v>
      </c>
      <c r="K986" s="2">
        <f t="shared" si="411"/>
        <v>111.32666221942982</v>
      </c>
      <c r="L986" s="2">
        <f t="shared" si="398"/>
        <v>75.887295309768106</v>
      </c>
      <c r="M986" s="5">
        <f t="shared" si="399"/>
        <v>0.35814799269841363</v>
      </c>
      <c r="N986" s="4">
        <f t="shared" si="400"/>
        <v>0.2235818566252184</v>
      </c>
      <c r="O986" s="4">
        <f t="shared" si="401"/>
        <v>0.2266955870019729</v>
      </c>
      <c r="P986" s="4">
        <f t="shared" si="412"/>
        <v>0</v>
      </c>
      <c r="Q986" s="4">
        <f t="shared" si="413"/>
        <v>0</v>
      </c>
      <c r="R986" s="5">
        <f t="shared" si="414"/>
        <v>0</v>
      </c>
      <c r="S986" s="5">
        <f t="shared" si="415"/>
        <v>-12.074789110839449</v>
      </c>
      <c r="T986" s="5">
        <f t="shared" si="416"/>
        <v>20.540841058707585</v>
      </c>
      <c r="U986" s="6">
        <f t="shared" si="417"/>
        <v>1819.0069710364983</v>
      </c>
      <c r="V986" s="5">
        <f t="shared" si="418"/>
        <v>0</v>
      </c>
      <c r="W986" s="5">
        <f t="shared" si="419"/>
        <v>13.001658856815277</v>
      </c>
      <c r="X986" s="5">
        <f t="shared" si="420"/>
        <v>7.6429338184558357</v>
      </c>
      <c r="Y986" s="5">
        <f t="shared" si="422"/>
        <v>0</v>
      </c>
      <c r="Z986" s="5">
        <f t="shared" si="422"/>
        <v>0.92686974597582861</v>
      </c>
      <c r="AA986" s="5">
        <f t="shared" si="402"/>
        <v>-3.990225122836577</v>
      </c>
      <c r="AB986">
        <f t="shared" si="424"/>
        <v>0</v>
      </c>
    </row>
    <row r="987" spans="1:28" x14ac:dyDescent="0.2">
      <c r="A987">
        <f t="shared" si="423"/>
        <v>9.5499999999998408</v>
      </c>
      <c r="B987" s="5">
        <f t="shared" si="405"/>
        <v>0</v>
      </c>
      <c r="C987" s="5">
        <f t="shared" si="406"/>
        <v>643.91417786905345</v>
      </c>
      <c r="D987" s="5">
        <f t="shared" si="407"/>
        <v>-329.91026193681495</v>
      </c>
      <c r="E987" s="2">
        <f t="shared" si="403"/>
        <v>643.91417786905345</v>
      </c>
      <c r="F987" s="2">
        <f t="shared" si="404"/>
        <v>0</v>
      </c>
      <c r="G987" s="3">
        <f t="shared" si="408"/>
        <v>0</v>
      </c>
      <c r="H987" s="3">
        <f t="shared" si="409"/>
        <v>56.426151876501351</v>
      </c>
      <c r="I987" s="3">
        <f t="shared" si="410"/>
        <v>-96.012611983117239</v>
      </c>
      <c r="J987" s="2">
        <f t="shared" si="397"/>
        <v>111.36575898996345</v>
      </c>
      <c r="K987" s="2">
        <f t="shared" si="411"/>
        <v>111.36575898996345</v>
      </c>
      <c r="L987" s="2">
        <f t="shared" si="398"/>
        <v>75.913946141761045</v>
      </c>
      <c r="M987" s="5">
        <f t="shared" si="399"/>
        <v>0.35812862403976503</v>
      </c>
      <c r="N987" s="4">
        <f t="shared" si="400"/>
        <v>0.22342787873676087</v>
      </c>
      <c r="O987" s="4">
        <f t="shared" si="401"/>
        <v>0.22661316120283262</v>
      </c>
      <c r="P987" s="4">
        <f t="shared" si="412"/>
        <v>0</v>
      </c>
      <c r="Q987" s="4">
        <f t="shared" si="413"/>
        <v>0</v>
      </c>
      <c r="R987" s="5">
        <f t="shared" si="414"/>
        <v>0</v>
      </c>
      <c r="S987" s="5">
        <f t="shared" si="415"/>
        <v>-12.080360766806782</v>
      </c>
      <c r="T987" s="5">
        <f t="shared" si="416"/>
        <v>20.55548628334725</v>
      </c>
      <c r="U987" s="6">
        <f t="shared" si="417"/>
        <v>1818.4007364242011</v>
      </c>
      <c r="V987" s="5">
        <f t="shared" si="418"/>
        <v>0</v>
      </c>
      <c r="W987" s="5">
        <f t="shared" si="419"/>
        <v>13.006901470722891</v>
      </c>
      <c r="X987" s="5">
        <f t="shared" si="420"/>
        <v>7.6440936526000565</v>
      </c>
      <c r="Y987" s="5">
        <f t="shared" si="422"/>
        <v>0</v>
      </c>
      <c r="Z987" s="5">
        <f t="shared" si="422"/>
        <v>0.92654070391610865</v>
      </c>
      <c r="AA987" s="5">
        <f t="shared" si="402"/>
        <v>-3.9744200640526941</v>
      </c>
      <c r="AB987">
        <f t="shared" si="424"/>
        <v>0</v>
      </c>
    </row>
    <row r="988" spans="1:28" x14ac:dyDescent="0.2">
      <c r="A988">
        <f t="shared" si="423"/>
        <v>9.5599999999998406</v>
      </c>
      <c r="B988" s="5">
        <f t="shared" si="405"/>
        <v>0</v>
      </c>
      <c r="C988" s="5">
        <f t="shared" si="406"/>
        <v>644.4784857148536</v>
      </c>
      <c r="D988" s="5">
        <f t="shared" si="407"/>
        <v>-330.87058677764929</v>
      </c>
      <c r="E988" s="2">
        <f t="shared" si="403"/>
        <v>644.4784857148536</v>
      </c>
      <c r="F988" s="2">
        <f t="shared" si="404"/>
        <v>0</v>
      </c>
      <c r="G988" s="3">
        <f t="shared" si="408"/>
        <v>0</v>
      </c>
      <c r="H988" s="3">
        <f t="shared" si="409"/>
        <v>56.435417283540509</v>
      </c>
      <c r="I988" s="3">
        <f t="shared" si="410"/>
        <v>-96.052356183757766</v>
      </c>
      <c r="J988" s="2">
        <f t="shared" si="397"/>
        <v>111.40471916583611</v>
      </c>
      <c r="K988" s="2">
        <f t="shared" si="411"/>
        <v>111.40471916583611</v>
      </c>
      <c r="L988" s="2">
        <f t="shared" si="398"/>
        <v>75.940503862192301</v>
      </c>
      <c r="M988" s="5">
        <f t="shared" si="399"/>
        <v>0.35810926874495336</v>
      </c>
      <c r="N988" s="4">
        <f t="shared" si="400"/>
        <v>0.22327433474711791</v>
      </c>
      <c r="O988" s="4">
        <f t="shared" si="401"/>
        <v>0.22653091425436903</v>
      </c>
      <c r="P988" s="4">
        <f t="shared" si="412"/>
        <v>0</v>
      </c>
      <c r="Q988" s="4">
        <f t="shared" si="413"/>
        <v>0</v>
      </c>
      <c r="R988" s="5">
        <f t="shared" si="414"/>
        <v>0</v>
      </c>
      <c r="S988" s="5">
        <f t="shared" si="415"/>
        <v>-12.085918070349864</v>
      </c>
      <c r="T988" s="5">
        <f t="shared" si="416"/>
        <v>20.570077500596998</v>
      </c>
      <c r="U988" s="6">
        <f t="shared" si="417"/>
        <v>1817.7947038564325</v>
      </c>
      <c r="V988" s="5">
        <f t="shared" si="418"/>
        <v>0</v>
      </c>
      <c r="W988" s="5">
        <f t="shared" si="419"/>
        <v>13.012113534017905</v>
      </c>
      <c r="X988" s="5">
        <f t="shared" si="420"/>
        <v>7.6452477191525823</v>
      </c>
      <c r="Y988" s="5">
        <f t="shared" si="422"/>
        <v>0</v>
      </c>
      <c r="Z988" s="5">
        <f t="shared" si="422"/>
        <v>0.92619546366804073</v>
      </c>
      <c r="AA988" s="5">
        <f t="shared" si="402"/>
        <v>-3.9586747802504192</v>
      </c>
      <c r="AB988">
        <f t="shared" si="424"/>
        <v>0</v>
      </c>
    </row>
    <row r="989" spans="1:28" x14ac:dyDescent="0.2">
      <c r="A989">
        <f t="shared" si="423"/>
        <v>9.5699999999998404</v>
      </c>
      <c r="B989" s="5">
        <f t="shared" si="405"/>
        <v>0</v>
      </c>
      <c r="C989" s="5">
        <f t="shared" si="406"/>
        <v>645.04288619746217</v>
      </c>
      <c r="D989" s="5">
        <f t="shared" si="407"/>
        <v>-331.83130827322589</v>
      </c>
      <c r="E989" s="2">
        <f t="shared" si="403"/>
        <v>645.04288619746217</v>
      </c>
      <c r="F989" s="2">
        <f t="shared" si="404"/>
        <v>0</v>
      </c>
      <c r="G989" s="3">
        <f t="shared" si="408"/>
        <v>0</v>
      </c>
      <c r="H989" s="3">
        <f t="shared" si="409"/>
        <v>56.444679238177187</v>
      </c>
      <c r="I989" s="3">
        <f t="shared" si="410"/>
        <v>-96.091942931560268</v>
      </c>
      <c r="J989" s="2">
        <f t="shared" si="397"/>
        <v>111.44354315375543</v>
      </c>
      <c r="K989" s="2">
        <f t="shared" si="411"/>
        <v>111.44354315375543</v>
      </c>
      <c r="L989" s="2">
        <f t="shared" si="398"/>
        <v>75.966968748299536</v>
      </c>
      <c r="M989" s="5">
        <f t="shared" si="399"/>
        <v>0.35808992680753632</v>
      </c>
      <c r="N989" s="4">
        <f t="shared" si="400"/>
        <v>0.22312122279727242</v>
      </c>
      <c r="O989" s="4">
        <f t="shared" si="401"/>
        <v>0.22644884556032396</v>
      </c>
      <c r="P989" s="4">
        <f t="shared" si="412"/>
        <v>0</v>
      </c>
      <c r="Q989" s="4">
        <f t="shared" si="413"/>
        <v>0</v>
      </c>
      <c r="R989" s="5">
        <f t="shared" si="414"/>
        <v>0</v>
      </c>
      <c r="S989" s="5">
        <f t="shared" si="415"/>
        <v>-12.091461025627787</v>
      </c>
      <c r="T989" s="5">
        <f t="shared" si="416"/>
        <v>20.584614856805633</v>
      </c>
      <c r="U989" s="6">
        <f t="shared" si="417"/>
        <v>1817.1888732658554</v>
      </c>
      <c r="V989" s="5">
        <f t="shared" si="418"/>
        <v>0</v>
      </c>
      <c r="W989" s="5">
        <f t="shared" si="419"/>
        <v>13.017295158746212</v>
      </c>
      <c r="X989" s="5">
        <f t="shared" si="420"/>
        <v>7.6463960178994821</v>
      </c>
      <c r="Y989" s="5">
        <f t="shared" si="422"/>
        <v>0</v>
      </c>
      <c r="Z989" s="5">
        <f t="shared" si="422"/>
        <v>0.92583413311842477</v>
      </c>
      <c r="AA989" s="5">
        <f t="shared" si="402"/>
        <v>-3.9429891252948863</v>
      </c>
      <c r="AB989">
        <f t="shared" si="424"/>
        <v>0</v>
      </c>
    </row>
    <row r="990" spans="1:28" x14ac:dyDescent="0.2">
      <c r="A990">
        <f t="shared" si="423"/>
        <v>9.5799999999998402</v>
      </c>
      <c r="B990" s="5">
        <f t="shared" si="405"/>
        <v>0</v>
      </c>
      <c r="C990" s="5">
        <f t="shared" si="406"/>
        <v>645.60737928155061</v>
      </c>
      <c r="D990" s="5">
        <f t="shared" si="407"/>
        <v>-332.79242485199774</v>
      </c>
      <c r="E990" s="2">
        <f t="shared" si="403"/>
        <v>645.60737928155061</v>
      </c>
      <c r="F990" s="2">
        <f t="shared" si="404"/>
        <v>0</v>
      </c>
      <c r="G990" s="3">
        <f t="shared" si="408"/>
        <v>0</v>
      </c>
      <c r="H990" s="3">
        <f t="shared" si="409"/>
        <v>56.45393757950837</v>
      </c>
      <c r="I990" s="3">
        <f t="shared" si="410"/>
        <v>-96.131372822813219</v>
      </c>
      <c r="J990" s="2">
        <f t="shared" si="397"/>
        <v>111.48223136011289</v>
      </c>
      <c r="K990" s="2">
        <f t="shared" si="411"/>
        <v>111.48223136011289</v>
      </c>
      <c r="L990" s="2">
        <f t="shared" si="398"/>
        <v>75.993341077104901</v>
      </c>
      <c r="M990" s="5">
        <f t="shared" si="399"/>
        <v>0.35807059822090342</v>
      </c>
      <c r="N990" s="4">
        <f t="shared" si="400"/>
        <v>0.2229685410361838</v>
      </c>
      <c r="O990" s="4">
        <f t="shared" si="401"/>
        <v>0.22636695452567621</v>
      </c>
      <c r="P990" s="4">
        <f t="shared" si="412"/>
        <v>0</v>
      </c>
      <c r="Q990" s="4">
        <f t="shared" si="413"/>
        <v>0</v>
      </c>
      <c r="R990" s="5">
        <f t="shared" si="414"/>
        <v>0</v>
      </c>
      <c r="S990" s="5">
        <f t="shared" si="415"/>
        <v>-12.096989636972877</v>
      </c>
      <c r="T990" s="5">
        <f t="shared" si="416"/>
        <v>20.599098498448345</v>
      </c>
      <c r="U990" s="6">
        <f t="shared" si="417"/>
        <v>1816.5832445851547</v>
      </c>
      <c r="V990" s="5">
        <f t="shared" si="418"/>
        <v>0</v>
      </c>
      <c r="W990" s="5">
        <f t="shared" si="419"/>
        <v>13.022446456750069</v>
      </c>
      <c r="X990" s="5">
        <f t="shared" si="420"/>
        <v>7.647538548699405</v>
      </c>
      <c r="Y990" s="5">
        <f t="shared" si="422"/>
        <v>0</v>
      </c>
      <c r="Z990" s="5">
        <f t="shared" si="422"/>
        <v>0.92545681977719241</v>
      </c>
      <c r="AA990" s="5">
        <f t="shared" si="402"/>
        <v>-3.9273629528522491</v>
      </c>
      <c r="AB990">
        <f t="shared" si="424"/>
        <v>0</v>
      </c>
    </row>
    <row r="991" spans="1:28" x14ac:dyDescent="0.2">
      <c r="A991">
        <f t="shared" si="423"/>
        <v>9.58999999999984</v>
      </c>
      <c r="B991" s="5">
        <f t="shared" si="405"/>
        <v>0</v>
      </c>
      <c r="C991" s="5">
        <f t="shared" si="406"/>
        <v>646.17196493018673</v>
      </c>
      <c r="D991" s="5">
        <f t="shared" si="407"/>
        <v>-333.75393494837351</v>
      </c>
      <c r="E991" s="2">
        <f t="shared" si="403"/>
        <v>646.17196493018673</v>
      </c>
      <c r="F991" s="2">
        <f t="shared" si="404"/>
        <v>0</v>
      </c>
      <c r="G991" s="3">
        <f t="shared" si="408"/>
        <v>0</v>
      </c>
      <c r="H991" s="3">
        <f t="shared" si="409"/>
        <v>56.463192147706145</v>
      </c>
      <c r="I991" s="3">
        <f t="shared" si="410"/>
        <v>-96.170646452341742</v>
      </c>
      <c r="J991" s="2">
        <f t="shared" si="397"/>
        <v>111.52078419097535</v>
      </c>
      <c r="K991" s="2">
        <f t="shared" si="411"/>
        <v>111.52078419097535</v>
      </c>
      <c r="L991" s="2">
        <f t="shared" si="398"/>
        <v>76.01962112540923</v>
      </c>
      <c r="M991" s="5">
        <f t="shared" si="399"/>
        <v>0.35805128297827793</v>
      </c>
      <c r="N991" s="4">
        <f t="shared" si="400"/>
        <v>0.22281628762075642</v>
      </c>
      <c r="O991" s="4">
        <f t="shared" si="401"/>
        <v>0.22628524055664603</v>
      </c>
      <c r="P991" s="4">
        <f t="shared" si="412"/>
        <v>0</v>
      </c>
      <c r="Q991" s="4">
        <f t="shared" si="413"/>
        <v>0</v>
      </c>
      <c r="R991" s="5">
        <f t="shared" si="414"/>
        <v>0</v>
      </c>
      <c r="S991" s="5">
        <f t="shared" si="415"/>
        <v>-12.102503908889744</v>
      </c>
      <c r="T991" s="5">
        <f t="shared" si="416"/>
        <v>20.613528572121368</v>
      </c>
      <c r="U991" s="6">
        <f t="shared" si="417"/>
        <v>1815.9778177470382</v>
      </c>
      <c r="V991" s="5">
        <f t="shared" si="418"/>
        <v>0</v>
      </c>
      <c r="W991" s="5">
        <f t="shared" si="419"/>
        <v>13.02756753966656</v>
      </c>
      <c r="X991" s="5">
        <f t="shared" si="420"/>
        <v>7.6486753114832711</v>
      </c>
      <c r="Y991" s="5">
        <f t="shared" si="422"/>
        <v>0</v>
      </c>
      <c r="Z991" s="5">
        <f t="shared" si="422"/>
        <v>0.92506363077681542</v>
      </c>
      <c r="AA991" s="5">
        <f t="shared" si="402"/>
        <v>-3.9117961163953616</v>
      </c>
      <c r="AB991">
        <f t="shared" si="424"/>
        <v>0</v>
      </c>
    </row>
    <row r="992" spans="1:28" x14ac:dyDescent="0.2">
      <c r="A992">
        <f t="shared" si="423"/>
        <v>9.5999999999998398</v>
      </c>
      <c r="B992" s="5">
        <f t="shared" si="405"/>
        <v>0</v>
      </c>
      <c r="C992" s="5">
        <f t="shared" si="406"/>
        <v>646.73664310484526</v>
      </c>
      <c r="D992" s="5">
        <f t="shared" si="407"/>
        <v>-334.71583700270276</v>
      </c>
      <c r="E992" s="2">
        <f t="shared" si="403"/>
        <v>646.73664310484526</v>
      </c>
      <c r="F992" s="2">
        <f t="shared" si="404"/>
        <v>0</v>
      </c>
      <c r="G992" s="3">
        <f t="shared" si="408"/>
        <v>0</v>
      </c>
      <c r="H992" s="3">
        <f t="shared" si="409"/>
        <v>56.472442784013914</v>
      </c>
      <c r="I992" s="3">
        <f t="shared" si="410"/>
        <v>-96.209764413505695</v>
      </c>
      <c r="J992" s="2">
        <f t="shared" ref="J992:J1055" si="425">SQRT(G992^2+H992^2+I992^2)</f>
        <v>111.55920205207634</v>
      </c>
      <c r="K992" s="2">
        <f t="shared" si="411"/>
        <v>111.55920205207634</v>
      </c>
      <c r="L992" s="2">
        <f t="shared" ref="L992:L1055" si="426">J992/1.467</f>
        <v>76.045809169786182</v>
      </c>
      <c r="M992" s="5">
        <f t="shared" ref="M992:M1055" si="427">cd0+cdspin*(spin/1000)*EXP(-A992/(tau*146.7/K992))</f>
        <v>0.35803198107271783</v>
      </c>
      <c r="N992" s="4">
        <f t="shared" ref="N992:N1055" si="428">(romega/K992)*EXP(-A992/(tau*146.7/K992))</f>
        <v>0.22266446071580909</v>
      </c>
      <c r="O992" s="4">
        <f t="shared" ref="O992:O1055" si="429">cl2_*N992/(cl0+cl1_*N992)</f>
        <v>0.22620370306069992</v>
      </c>
      <c r="P992" s="4">
        <f t="shared" si="412"/>
        <v>0</v>
      </c>
      <c r="Q992" s="4">
        <f t="shared" si="413"/>
        <v>0</v>
      </c>
      <c r="R992" s="5">
        <f t="shared" si="414"/>
        <v>0</v>
      </c>
      <c r="S992" s="5">
        <f t="shared" si="415"/>
        <v>-12.10800384605426</v>
      </c>
      <c r="T992" s="5">
        <f t="shared" si="416"/>
        <v>20.627905224536537</v>
      </c>
      <c r="U992" s="6">
        <f t="shared" si="417"/>
        <v>1815.3725926842371</v>
      </c>
      <c r="V992" s="5">
        <f t="shared" si="418"/>
        <v>0</v>
      </c>
      <c r="W992" s="5">
        <f t="shared" si="419"/>
        <v>13.032658518926043</v>
      </c>
      <c r="X992" s="5">
        <f t="shared" si="420"/>
        <v>7.6498063062539474</v>
      </c>
      <c r="Y992" s="5">
        <f t="shared" si="422"/>
        <v>0</v>
      </c>
      <c r="Z992" s="5">
        <f t="shared" si="422"/>
        <v>0.92465467287178349</v>
      </c>
      <c r="AA992" s="5">
        <f t="shared" ref="AA992:AA1055" si="430">T992+X992-32.174</f>
        <v>-3.8962884692095159</v>
      </c>
      <c r="AB992">
        <f t="shared" si="424"/>
        <v>0</v>
      </c>
    </row>
    <row r="993" spans="1:28" x14ac:dyDescent="0.2">
      <c r="A993">
        <f t="shared" si="423"/>
        <v>9.6099999999998396</v>
      </c>
      <c r="B993" s="5">
        <f t="shared" si="405"/>
        <v>0</v>
      </c>
      <c r="C993" s="5">
        <f t="shared" si="406"/>
        <v>647.30141376541906</v>
      </c>
      <c r="D993" s="5">
        <f t="shared" si="407"/>
        <v>-335.67812946126128</v>
      </c>
      <c r="E993" s="2">
        <f t="shared" ref="E993:E1056" si="431">SQRT(B993^2+C993^2)</f>
        <v>647.30141376541906</v>
      </c>
      <c r="F993" s="2">
        <f t="shared" ref="F993:F1056" si="432">ATAN2(C993,B993)*180/PI()</f>
        <v>0</v>
      </c>
      <c r="G993" s="3">
        <f t="shared" si="408"/>
        <v>0</v>
      </c>
      <c r="H993" s="3">
        <f t="shared" si="409"/>
        <v>56.481689330742633</v>
      </c>
      <c r="I993" s="3">
        <f t="shared" si="410"/>
        <v>-96.248727298197792</v>
      </c>
      <c r="J993" s="2">
        <f t="shared" si="425"/>
        <v>111.59748534880779</v>
      </c>
      <c r="K993" s="2">
        <f t="shared" si="411"/>
        <v>111.59748534880779</v>
      </c>
      <c r="L993" s="2">
        <f t="shared" si="426"/>
        <v>76.07190548657654</v>
      </c>
      <c r="M993" s="5">
        <f t="shared" si="427"/>
        <v>0.35801269249711809</v>
      </c>
      <c r="N993" s="4">
        <f t="shared" si="428"/>
        <v>0.2225130584940441</v>
      </c>
      <c r="O993" s="4">
        <f t="shared" si="429"/>
        <v>0.22612234144655502</v>
      </c>
      <c r="P993" s="4">
        <f t="shared" si="412"/>
        <v>0</v>
      </c>
      <c r="Q993" s="4">
        <f t="shared" si="413"/>
        <v>0</v>
      </c>
      <c r="R993" s="5">
        <f t="shared" si="414"/>
        <v>0</v>
      </c>
      <c r="S993" s="5">
        <f t="shared" si="415"/>
        <v>-12.113489453312612</v>
      </c>
      <c r="T993" s="5">
        <f t="shared" si="416"/>
        <v>20.642228602516042</v>
      </c>
      <c r="U993" s="6">
        <f t="shared" si="417"/>
        <v>1814.7675693295034</v>
      </c>
      <c r="V993" s="5">
        <f t="shared" si="418"/>
        <v>0</v>
      </c>
      <c r="W993" s="5">
        <f t="shared" si="419"/>
        <v>13.037719505750621</v>
      </c>
      <c r="X993" s="5">
        <f t="shared" si="420"/>
        <v>7.65093153308593</v>
      </c>
      <c r="Y993" s="5">
        <f t="shared" si="422"/>
        <v>0</v>
      </c>
      <c r="Z993" s="5">
        <f t="shared" si="422"/>
        <v>0.92423005243800915</v>
      </c>
      <c r="AA993" s="5">
        <f t="shared" si="430"/>
        <v>-3.8808398643980269</v>
      </c>
      <c r="AB993">
        <f t="shared" si="424"/>
        <v>0</v>
      </c>
    </row>
    <row r="994" spans="1:28" x14ac:dyDescent="0.2">
      <c r="A994">
        <f t="shared" si="423"/>
        <v>9.6199999999998393</v>
      </c>
      <c r="B994" s="5">
        <f t="shared" ref="B994:B1057" si="433">B993+G993*dt+0.5*Y993*dt*dt</f>
        <v>0</v>
      </c>
      <c r="C994" s="5">
        <f t="shared" ref="C994:C1057" si="434">C993+H993*dt+0.5*Z993*dt*dt</f>
        <v>647.86627687022917</v>
      </c>
      <c r="D994" s="5">
        <f t="shared" ref="D994:D1057" si="435">D993+I993*dt+0.5*AA993*dt*dt</f>
        <v>-336.64081077623649</v>
      </c>
      <c r="E994" s="2">
        <f t="shared" si="431"/>
        <v>647.86627687022917</v>
      </c>
      <c r="F994" s="2">
        <f t="shared" si="432"/>
        <v>0</v>
      </c>
      <c r="G994" s="3">
        <f t="shared" ref="G994:G1057" si="436">G993+Y993*dt</f>
        <v>0</v>
      </c>
      <c r="H994" s="3">
        <f t="shared" ref="H994:H1057" si="437">H993+Z993*dt</f>
        <v>56.49093163126701</v>
      </c>
      <c r="I994" s="3">
        <f t="shared" ref="I994:I1057" si="438">I993+AA993*dt</f>
        <v>-96.287535696841772</v>
      </c>
      <c r="J994" s="2">
        <f t="shared" si="425"/>
        <v>111.63563448621171</v>
      </c>
      <c r="K994" s="2">
        <f t="shared" ref="K994:K1057" si="439">IF(D994&gt;=hwind,SQRT((G994-vxw)^2+(H994-vyw)^2+I994^2),J994)</f>
        <v>111.63563448621171</v>
      </c>
      <c r="L994" s="2">
        <f t="shared" si="426"/>
        <v>76.097910351882561</v>
      </c>
      <c r="M994" s="5">
        <f t="shared" si="427"/>
        <v>0.35799341724421158</v>
      </c>
      <c r="N994" s="4">
        <f t="shared" si="428"/>
        <v>0.22236207913601619</v>
      </c>
      <c r="O994" s="4">
        <f t="shared" si="429"/>
        <v>0.22604115512418346</v>
      </c>
      <c r="P994" s="4">
        <f t="shared" ref="P994:P1057" si="440">IF(D994&gt;=hwind,vxw,0)</f>
        <v>0</v>
      </c>
      <c r="Q994" s="4">
        <f t="shared" ref="Q994:Q1057" si="441">IF(D994&gt;=hwind,vyw,0)</f>
        <v>0</v>
      </c>
      <c r="R994" s="5">
        <f t="shared" ref="R994:R1057" si="442">-const*$M994*$K994*(G994-P994)</f>
        <v>0</v>
      </c>
      <c r="S994" s="5">
        <f t="shared" ref="S994:S1057" si="443">-const*$M994*$K994*(H994-Q994)</f>
        <v>-12.118960735680295</v>
      </c>
      <c r="T994" s="5">
        <f t="shared" ref="T994:T1057" si="444">-const*$M994*$K994*I994</f>
        <v>20.656498852987109</v>
      </c>
      <c r="U994" s="6">
        <f t="shared" ref="U994:U1057" si="445">omega*EXP(-A994/tau)*30/PI()</f>
        <v>1814.1627476156129</v>
      </c>
      <c r="V994" s="5">
        <f t="shared" ref="V994:V1057" si="446">const*($O994/omega)*K994*(wy*I994-wz*(H994-Q994))</f>
        <v>0</v>
      </c>
      <c r="W994" s="5">
        <f t="shared" ref="W994:W1057" si="447">const*($O994/omega)*K994*(wz*(G994-P994)-wx*I994)</f>
        <v>13.042750611152682</v>
      </c>
      <c r="X994" s="5">
        <f t="shared" ref="X994:X1057" si="448">const*($O994/omega)*K994*(wx*(H994-Q994)-wy*(G994-P994))</f>
        <v>7.6520509921250293</v>
      </c>
      <c r="Y994" s="5">
        <f t="shared" si="422"/>
        <v>0</v>
      </c>
      <c r="Z994" s="5">
        <f t="shared" si="422"/>
        <v>0.92378987547238722</v>
      </c>
      <c r="AA994" s="5">
        <f t="shared" si="430"/>
        <v>-3.8654501548878599</v>
      </c>
      <c r="AB994">
        <f t="shared" si="424"/>
        <v>0</v>
      </c>
    </row>
    <row r="995" spans="1:28" x14ac:dyDescent="0.2">
      <c r="A995">
        <f t="shared" si="423"/>
        <v>9.6299999999998391</v>
      </c>
      <c r="B995" s="5">
        <f t="shared" si="433"/>
        <v>0</v>
      </c>
      <c r="C995" s="5">
        <f t="shared" si="434"/>
        <v>648.43123237603561</v>
      </c>
      <c r="D995" s="5">
        <f t="shared" si="435"/>
        <v>-337.60387940571269</v>
      </c>
      <c r="E995" s="2">
        <f t="shared" si="431"/>
        <v>648.43123237603561</v>
      </c>
      <c r="F995" s="2">
        <f t="shared" si="432"/>
        <v>0</v>
      </c>
      <c r="G995" s="3">
        <f t="shared" si="436"/>
        <v>0</v>
      </c>
      <c r="H995" s="3">
        <f t="shared" si="437"/>
        <v>56.500169530021736</v>
      </c>
      <c r="I995" s="3">
        <f t="shared" si="438"/>
        <v>-96.326190198390648</v>
      </c>
      <c r="J995" s="2">
        <f t="shared" si="425"/>
        <v>111.67364986897189</v>
      </c>
      <c r="K995" s="2">
        <f t="shared" si="439"/>
        <v>111.67364986897189</v>
      </c>
      <c r="L995" s="2">
        <f t="shared" si="426"/>
        <v>76.123824041562301</v>
      </c>
      <c r="M995" s="5">
        <f t="shared" si="427"/>
        <v>0.35797415530657106</v>
      </c>
      <c r="N995" s="4">
        <f t="shared" si="428"/>
        <v>0.22221152083010196</v>
      </c>
      <c r="O995" s="4">
        <f t="shared" si="429"/>
        <v>0.22596014350481655</v>
      </c>
      <c r="P995" s="4">
        <f t="shared" si="440"/>
        <v>0</v>
      </c>
      <c r="Q995" s="4">
        <f t="shared" si="441"/>
        <v>0</v>
      </c>
      <c r="R995" s="5">
        <f t="shared" si="442"/>
        <v>0</v>
      </c>
      <c r="S995" s="5">
        <f t="shared" si="443"/>
        <v>-12.124417698341162</v>
      </c>
      <c r="T995" s="5">
        <f t="shared" si="444"/>
        <v>20.670716122976831</v>
      </c>
      <c r="U995" s="6">
        <f t="shared" si="445"/>
        <v>1813.5581274753624</v>
      </c>
      <c r="V995" s="5">
        <f t="shared" si="446"/>
        <v>0</v>
      </c>
      <c r="W995" s="5">
        <f t="shared" si="447"/>
        <v>13.047751945933378</v>
      </c>
      <c r="X995" s="5">
        <f t="shared" si="448"/>
        <v>7.6531646835880318</v>
      </c>
      <c r="Y995" s="5">
        <f t="shared" si="422"/>
        <v>0</v>
      </c>
      <c r="Z995" s="5">
        <f t="shared" si="422"/>
        <v>0.92333424759221572</v>
      </c>
      <c r="AA995" s="5">
        <f t="shared" si="430"/>
        <v>-3.8501191934351375</v>
      </c>
      <c r="AB995">
        <f t="shared" si="424"/>
        <v>0</v>
      </c>
    </row>
    <row r="996" spans="1:28" x14ac:dyDescent="0.2">
      <c r="A996">
        <f t="shared" si="423"/>
        <v>9.6399999999998389</v>
      </c>
      <c r="B996" s="5">
        <f t="shared" si="433"/>
        <v>0</v>
      </c>
      <c r="C996" s="5">
        <f t="shared" si="434"/>
        <v>648.99628023804826</v>
      </c>
      <c r="D996" s="5">
        <f t="shared" si="435"/>
        <v>-338.56733381365626</v>
      </c>
      <c r="E996" s="2">
        <f t="shared" si="431"/>
        <v>648.99628023804826</v>
      </c>
      <c r="F996" s="2">
        <f t="shared" si="432"/>
        <v>0</v>
      </c>
      <c r="G996" s="3">
        <f t="shared" si="436"/>
        <v>0</v>
      </c>
      <c r="H996" s="3">
        <f t="shared" si="437"/>
        <v>56.50940287249766</v>
      </c>
      <c r="I996" s="3">
        <f t="shared" si="438"/>
        <v>-96.364691390325007</v>
      </c>
      <c r="J996" s="2">
        <f t="shared" si="425"/>
        <v>111.71153190140588</v>
      </c>
      <c r="K996" s="2">
        <f t="shared" si="439"/>
        <v>111.71153190140588</v>
      </c>
      <c r="L996" s="2">
        <f t="shared" si="426"/>
        <v>76.149646831224175</v>
      </c>
      <c r="M996" s="5">
        <f t="shared" si="427"/>
        <v>0.35795490667661028</v>
      </c>
      <c r="N996" s="4">
        <f t="shared" si="428"/>
        <v>0.22206138177246898</v>
      </c>
      <c r="O996" s="4">
        <f t="shared" si="429"/>
        <v>0.22587930600094927</v>
      </c>
      <c r="P996" s="4">
        <f t="shared" si="440"/>
        <v>0</v>
      </c>
      <c r="Q996" s="4">
        <f t="shared" si="441"/>
        <v>0</v>
      </c>
      <c r="R996" s="5">
        <f t="shared" si="442"/>
        <v>0</v>
      </c>
      <c r="S996" s="5">
        <f t="shared" si="443"/>
        <v>-12.129860346646414</v>
      </c>
      <c r="T996" s="5">
        <f t="shared" si="444"/>
        <v>20.684880559606921</v>
      </c>
      <c r="U996" s="6">
        <f t="shared" si="445"/>
        <v>1812.953708841573</v>
      </c>
      <c r="V996" s="5">
        <f t="shared" si="446"/>
        <v>0</v>
      </c>
      <c r="W996" s="5">
        <f t="shared" si="447"/>
        <v>13.052723620681236</v>
      </c>
      <c r="X996" s="5">
        <f t="shared" si="448"/>
        <v>7.6542726077624046</v>
      </c>
      <c r="Y996" s="5">
        <f t="shared" si="422"/>
        <v>0</v>
      </c>
      <c r="Z996" s="5">
        <f t="shared" si="422"/>
        <v>0.92286327403482282</v>
      </c>
      <c r="AA996" s="5">
        <f t="shared" si="430"/>
        <v>-3.8348468326306744</v>
      </c>
      <c r="AB996">
        <f t="shared" si="424"/>
        <v>0</v>
      </c>
    </row>
    <row r="997" spans="1:28" x14ac:dyDescent="0.2">
      <c r="A997">
        <f t="shared" si="423"/>
        <v>9.6499999999998387</v>
      </c>
      <c r="B997" s="5">
        <f t="shared" si="433"/>
        <v>0</v>
      </c>
      <c r="C997" s="5">
        <f t="shared" si="434"/>
        <v>649.56142040993689</v>
      </c>
      <c r="D997" s="5">
        <f t="shared" si="435"/>
        <v>-339.53117246990115</v>
      </c>
      <c r="E997" s="2">
        <f t="shared" si="431"/>
        <v>649.56142040993689</v>
      </c>
      <c r="F997" s="2">
        <f t="shared" si="432"/>
        <v>0</v>
      </c>
      <c r="G997" s="3">
        <f t="shared" si="436"/>
        <v>0</v>
      </c>
      <c r="H997" s="3">
        <f t="shared" si="437"/>
        <v>56.518631505238005</v>
      </c>
      <c r="I997" s="3">
        <f t="shared" si="438"/>
        <v>-96.403039858651312</v>
      </c>
      <c r="J997" s="2">
        <f t="shared" si="425"/>
        <v>111.7492809874569</v>
      </c>
      <c r="K997" s="2">
        <f t="shared" si="439"/>
        <v>111.7492809874569</v>
      </c>
      <c r="L997" s="2">
        <f t="shared" si="426"/>
        <v>76.175378996221468</v>
      </c>
      <c r="M997" s="5">
        <f t="shared" si="427"/>
        <v>0.35793567134658605</v>
      </c>
      <c r="N997" s="4">
        <f t="shared" si="428"/>
        <v>0.22191166016704522</v>
      </c>
      <c r="O997" s="4">
        <f t="shared" si="429"/>
        <v>0.22579864202634384</v>
      </c>
      <c r="P997" s="4">
        <f t="shared" si="440"/>
        <v>0</v>
      </c>
      <c r="Q997" s="4">
        <f t="shared" si="441"/>
        <v>0</v>
      </c>
      <c r="R997" s="5">
        <f t="shared" si="442"/>
        <v>0</v>
      </c>
      <c r="S997" s="5">
        <f t="shared" si="443"/>
        <v>-12.135288686113643</v>
      </c>
      <c r="T997" s="5">
        <f t="shared" si="444"/>
        <v>20.69899231008862</v>
      </c>
      <c r="U997" s="6">
        <f t="shared" si="445"/>
        <v>1812.3494916470861</v>
      </c>
      <c r="V997" s="5">
        <f t="shared" si="446"/>
        <v>0</v>
      </c>
      <c r="W997" s="5">
        <f t="shared" si="447"/>
        <v>13.057665745770668</v>
      </c>
      <c r="X997" s="5">
        <f t="shared" si="448"/>
        <v>7.6553747650059414</v>
      </c>
      <c r="Y997" s="5">
        <f t="shared" si="422"/>
        <v>0</v>
      </c>
      <c r="Z997" s="5">
        <f t="shared" si="422"/>
        <v>0.9223770596570251</v>
      </c>
      <c r="AA997" s="5">
        <f t="shared" si="430"/>
        <v>-3.8196329249054379</v>
      </c>
      <c r="AB997">
        <f t="shared" si="424"/>
        <v>0</v>
      </c>
    </row>
    <row r="998" spans="1:28" x14ac:dyDescent="0.2">
      <c r="A998">
        <f t="shared" si="423"/>
        <v>9.6599999999998385</v>
      </c>
      <c r="B998" s="5">
        <f t="shared" si="433"/>
        <v>0</v>
      </c>
      <c r="C998" s="5">
        <f t="shared" si="434"/>
        <v>650.12665284384229</v>
      </c>
      <c r="D998" s="5">
        <f t="shared" si="435"/>
        <v>-340.49539385013389</v>
      </c>
      <c r="E998" s="2">
        <f t="shared" si="431"/>
        <v>650.12665284384229</v>
      </c>
      <c r="F998" s="2">
        <f t="shared" si="432"/>
        <v>0</v>
      </c>
      <c r="G998" s="3">
        <f t="shared" si="436"/>
        <v>0</v>
      </c>
      <c r="H998" s="3">
        <f t="shared" si="437"/>
        <v>56.527855275834575</v>
      </c>
      <c r="I998" s="3">
        <f t="shared" si="438"/>
        <v>-96.441236187900373</v>
      </c>
      <c r="J998" s="2">
        <f t="shared" si="425"/>
        <v>111.78689753068596</v>
      </c>
      <c r="K998" s="2">
        <f t="shared" si="439"/>
        <v>111.78689753068596</v>
      </c>
      <c r="L998" s="2">
        <f t="shared" si="426"/>
        <v>76.20102081164687</v>
      </c>
      <c r="M998" s="5">
        <f t="shared" si="427"/>
        <v>0.35791644930859912</v>
      </c>
      <c r="N998" s="4">
        <f t="shared" si="428"/>
        <v>0.22176235422548837</v>
      </c>
      <c r="O998" s="4">
        <f t="shared" si="429"/>
        <v>0.22571815099603412</v>
      </c>
      <c r="P998" s="4">
        <f t="shared" si="440"/>
        <v>0</v>
      </c>
      <c r="Q998" s="4">
        <f t="shared" si="441"/>
        <v>0</v>
      </c>
      <c r="R998" s="5">
        <f t="shared" si="442"/>
        <v>0</v>
      </c>
      <c r="S998" s="5">
        <f t="shared" si="443"/>
        <v>-12.14070272242585</v>
      </c>
      <c r="T998" s="5">
        <f t="shared" si="444"/>
        <v>20.713051521717581</v>
      </c>
      <c r="U998" s="6">
        <f t="shared" si="445"/>
        <v>1811.745475824767</v>
      </c>
      <c r="V998" s="5">
        <f t="shared" si="446"/>
        <v>0</v>
      </c>
      <c r="W998" s="5">
        <f t="shared" si="447"/>
        <v>13.06257843136062</v>
      </c>
      <c r="X998" s="5">
        <f t="shared" si="448"/>
        <v>7.6564711557464644</v>
      </c>
      <c r="Y998" s="5">
        <f t="shared" si="422"/>
        <v>0</v>
      </c>
      <c r="Z998" s="5">
        <f t="shared" si="422"/>
        <v>0.92187570893477044</v>
      </c>
      <c r="AA998" s="5">
        <f t="shared" si="430"/>
        <v>-3.8044773225359521</v>
      </c>
      <c r="AB998">
        <f t="shared" si="424"/>
        <v>0</v>
      </c>
    </row>
    <row r="999" spans="1:28" x14ac:dyDescent="0.2">
      <c r="A999">
        <f t="shared" si="423"/>
        <v>9.6699999999998383</v>
      </c>
      <c r="B999" s="5">
        <f t="shared" si="433"/>
        <v>0</v>
      </c>
      <c r="C999" s="5">
        <f t="shared" si="434"/>
        <v>650.69197749038619</v>
      </c>
      <c r="D999" s="5">
        <f t="shared" si="435"/>
        <v>-341.45999643587902</v>
      </c>
      <c r="E999" s="2">
        <f t="shared" si="431"/>
        <v>650.69197749038619</v>
      </c>
      <c r="F999" s="2">
        <f t="shared" si="432"/>
        <v>0</v>
      </c>
      <c r="G999" s="3">
        <f t="shared" si="436"/>
        <v>0</v>
      </c>
      <c r="H999" s="3">
        <f t="shared" si="437"/>
        <v>56.537074032923925</v>
      </c>
      <c r="I999" s="3">
        <f t="shared" si="438"/>
        <v>-96.479280961125738</v>
      </c>
      <c r="J999" s="2">
        <f t="shared" si="425"/>
        <v>111.82438193426405</v>
      </c>
      <c r="K999" s="2">
        <f t="shared" si="439"/>
        <v>111.82438193426405</v>
      </c>
      <c r="L999" s="2">
        <f t="shared" si="426"/>
        <v>76.226572552327227</v>
      </c>
      <c r="M999" s="5">
        <f t="shared" si="427"/>
        <v>0.35789724055459615</v>
      </c>
      <c r="N999" s="4">
        <f t="shared" si="428"/>
        <v>0.22161346216715541</v>
      </c>
      <c r="O999" s="4">
        <f t="shared" si="429"/>
        <v>0.22563783232632945</v>
      </c>
      <c r="P999" s="4">
        <f t="shared" si="440"/>
        <v>0</v>
      </c>
      <c r="Q999" s="4">
        <f t="shared" si="441"/>
        <v>0</v>
      </c>
      <c r="R999" s="5">
        <f t="shared" si="442"/>
        <v>0</v>
      </c>
      <c r="S999" s="5">
        <f t="shared" si="443"/>
        <v>-12.14610246143047</v>
      </c>
      <c r="T999" s="5">
        <f t="shared" si="444"/>
        <v>20.727058341868826</v>
      </c>
      <c r="U999" s="6">
        <f t="shared" si="445"/>
        <v>1811.1416613075023</v>
      </c>
      <c r="V999" s="5">
        <f t="shared" si="446"/>
        <v>0</v>
      </c>
      <c r="W999" s="5">
        <f t="shared" si="447"/>
        <v>13.067461787393171</v>
      </c>
      <c r="X999" s="5">
        <f t="shared" si="448"/>
        <v>7.6575617804814913</v>
      </c>
      <c r="Y999" s="5">
        <f t="shared" si="422"/>
        <v>0</v>
      </c>
      <c r="Z999" s="5">
        <f t="shared" si="422"/>
        <v>0.92135932596270109</v>
      </c>
      <c r="AA999" s="5">
        <f t="shared" si="430"/>
        <v>-3.789379877649683</v>
      </c>
      <c r="AB999">
        <f t="shared" si="424"/>
        <v>0</v>
      </c>
    </row>
    <row r="1000" spans="1:28" x14ac:dyDescent="0.2">
      <c r="A1000">
        <f t="shared" si="423"/>
        <v>9.6799999999998381</v>
      </c>
      <c r="B1000" s="5">
        <f t="shared" si="433"/>
        <v>0</v>
      </c>
      <c r="C1000" s="5">
        <f t="shared" si="434"/>
        <v>651.25739429868179</v>
      </c>
      <c r="D1000" s="5">
        <f t="shared" si="435"/>
        <v>-342.42497871448415</v>
      </c>
      <c r="E1000" s="2">
        <f t="shared" si="431"/>
        <v>651.25739429868179</v>
      </c>
      <c r="F1000" s="2">
        <f t="shared" si="432"/>
        <v>0</v>
      </c>
      <c r="G1000" s="3">
        <f t="shared" si="436"/>
        <v>0</v>
      </c>
      <c r="H1000" s="3">
        <f t="shared" si="437"/>
        <v>56.546287626183549</v>
      </c>
      <c r="I1000" s="3">
        <f t="shared" si="438"/>
        <v>-96.517174759902232</v>
      </c>
      <c r="J1000" s="2">
        <f t="shared" si="425"/>
        <v>111.86173460096435</v>
      </c>
      <c r="K1000" s="2">
        <f t="shared" si="439"/>
        <v>111.86173460096435</v>
      </c>
      <c r="L1000" s="2">
        <f t="shared" si="426"/>
        <v>76.25203449281824</v>
      </c>
      <c r="M1000" s="5">
        <f t="shared" si="427"/>
        <v>0.357878045076371</v>
      </c>
      <c r="N1000" s="4">
        <f t="shared" si="428"/>
        <v>0.22146498221907196</v>
      </c>
      <c r="O1000" s="4">
        <f t="shared" si="429"/>
        <v>0.22555768543481813</v>
      </c>
      <c r="P1000" s="4">
        <f t="shared" si="440"/>
        <v>0</v>
      </c>
      <c r="Q1000" s="4">
        <f t="shared" si="441"/>
        <v>0</v>
      </c>
      <c r="R1000" s="5">
        <f t="shared" si="442"/>
        <v>0</v>
      </c>
      <c r="S1000" s="5">
        <f t="shared" si="443"/>
        <v>-12.151487909138394</v>
      </c>
      <c r="T1000" s="5">
        <f t="shared" si="444"/>
        <v>20.741012917991739</v>
      </c>
      <c r="U1000" s="6">
        <f t="shared" si="445"/>
        <v>1810.538048028202</v>
      </c>
      <c r="V1000" s="5">
        <f t="shared" si="446"/>
        <v>0</v>
      </c>
      <c r="W1000" s="5">
        <f t="shared" si="447"/>
        <v>13.072315923592166</v>
      </c>
      <c r="X1000" s="5">
        <f t="shared" si="448"/>
        <v>7.6586466397779045</v>
      </c>
      <c r="Y1000" s="5">
        <f t="shared" si="422"/>
        <v>0</v>
      </c>
      <c r="Z1000" s="5">
        <f t="shared" si="422"/>
        <v>0.92082801445377171</v>
      </c>
      <c r="AA1000" s="5">
        <f t="shared" si="430"/>
        <v>-3.7743404422303541</v>
      </c>
      <c r="AB1000">
        <f t="shared" si="424"/>
        <v>0</v>
      </c>
    </row>
    <row r="1001" spans="1:28" x14ac:dyDescent="0.2">
      <c r="A1001">
        <f t="shared" si="423"/>
        <v>9.6899999999998379</v>
      </c>
      <c r="B1001" s="5">
        <f t="shared" si="433"/>
        <v>0</v>
      </c>
      <c r="C1001" s="5">
        <f t="shared" si="434"/>
        <v>651.82290321634434</v>
      </c>
      <c r="D1001" s="5">
        <f t="shared" si="435"/>
        <v>-343.3903391791053</v>
      </c>
      <c r="E1001" s="2">
        <f t="shared" si="431"/>
        <v>651.82290321634434</v>
      </c>
      <c r="F1001" s="2">
        <f t="shared" si="432"/>
        <v>0</v>
      </c>
      <c r="G1001" s="3">
        <f t="shared" si="436"/>
        <v>0</v>
      </c>
      <c r="H1001" s="3">
        <f t="shared" si="437"/>
        <v>56.555495906328083</v>
      </c>
      <c r="I1001" s="3">
        <f t="shared" si="438"/>
        <v>-96.554918164324533</v>
      </c>
      <c r="J1001" s="2">
        <f t="shared" si="425"/>
        <v>111.89895593315471</v>
      </c>
      <c r="K1001" s="2">
        <f t="shared" si="439"/>
        <v>111.89895593315471</v>
      </c>
      <c r="L1001" s="2">
        <f t="shared" si="426"/>
        <v>76.277406907399254</v>
      </c>
      <c r="M1001" s="5">
        <f t="shared" si="427"/>
        <v>0.35785886286556623</v>
      </c>
      <c r="N1001" s="4">
        <f t="shared" si="428"/>
        <v>0.22131691261590186</v>
      </c>
      <c r="O1001" s="4">
        <f t="shared" si="429"/>
        <v>0.2254777097403714</v>
      </c>
      <c r="P1001" s="4">
        <f t="shared" si="440"/>
        <v>0</v>
      </c>
      <c r="Q1001" s="4">
        <f t="shared" si="441"/>
        <v>0</v>
      </c>
      <c r="R1001" s="5">
        <f t="shared" si="442"/>
        <v>0</v>
      </c>
      <c r="S1001" s="5">
        <f t="shared" si="443"/>
        <v>-12.156859071723005</v>
      </c>
      <c r="T1001" s="5">
        <f t="shared" si="444"/>
        <v>20.7549153976051</v>
      </c>
      <c r="U1001" s="6">
        <f t="shared" si="445"/>
        <v>1809.9346359197982</v>
      </c>
      <c r="V1001" s="5">
        <f t="shared" si="446"/>
        <v>0</v>
      </c>
      <c r="W1001" s="5">
        <f t="shared" si="447"/>
        <v>13.077140949461903</v>
      </c>
      <c r="X1001" s="5">
        <f t="shared" si="448"/>
        <v>7.6597257342716318</v>
      </c>
      <c r="Y1001" s="5">
        <f t="shared" si="422"/>
        <v>0</v>
      </c>
      <c r="Z1001" s="5">
        <f t="shared" si="422"/>
        <v>0.92028187773889769</v>
      </c>
      <c r="AA1001" s="5">
        <f t="shared" si="430"/>
        <v>-3.7593588681232681</v>
      </c>
      <c r="AB1001">
        <f t="shared" si="424"/>
        <v>0</v>
      </c>
    </row>
    <row r="1002" spans="1:28" x14ac:dyDescent="0.2">
      <c r="A1002">
        <f t="shared" si="423"/>
        <v>9.6999999999998376</v>
      </c>
      <c r="B1002" s="5">
        <f t="shared" si="433"/>
        <v>0</v>
      </c>
      <c r="C1002" s="5">
        <f t="shared" si="434"/>
        <v>652.38850418950153</v>
      </c>
      <c r="D1002" s="5">
        <f t="shared" si="435"/>
        <v>-344.35607632869198</v>
      </c>
      <c r="E1002" s="2">
        <f t="shared" si="431"/>
        <v>652.38850418950153</v>
      </c>
      <c r="F1002" s="2">
        <f t="shared" si="432"/>
        <v>0</v>
      </c>
      <c r="G1002" s="3">
        <f t="shared" si="436"/>
        <v>0</v>
      </c>
      <c r="H1002" s="3">
        <f t="shared" si="437"/>
        <v>56.564698725105472</v>
      </c>
      <c r="I1002" s="3">
        <f t="shared" si="438"/>
        <v>-96.592511753005766</v>
      </c>
      <c r="J1002" s="2">
        <f t="shared" si="425"/>
        <v>111.93604633278999</v>
      </c>
      <c r="K1002" s="2">
        <f t="shared" si="439"/>
        <v>111.93604633278999</v>
      </c>
      <c r="L1002" s="2">
        <f t="shared" si="426"/>
        <v>76.302690070068152</v>
      </c>
      <c r="M1002" s="5">
        <f t="shared" si="427"/>
        <v>0.35783969391367454</v>
      </c>
      <c r="N1002" s="4">
        <f t="shared" si="428"/>
        <v>0.22116925159991704</v>
      </c>
      <c r="O1002" s="4">
        <f t="shared" si="429"/>
        <v>0.22539790466314702</v>
      </c>
      <c r="P1002" s="4">
        <f t="shared" si="440"/>
        <v>0</v>
      </c>
      <c r="Q1002" s="4">
        <f t="shared" si="441"/>
        <v>0</v>
      </c>
      <c r="R1002" s="5">
        <f t="shared" si="442"/>
        <v>0</v>
      </c>
      <c r="S1002" s="5">
        <f t="shared" si="443"/>
        <v>-12.162215955519196</v>
      </c>
      <c r="T1002" s="5">
        <f t="shared" si="444"/>
        <v>20.768765928292172</v>
      </c>
      <c r="U1002" s="6">
        <f t="shared" si="445"/>
        <v>1809.3314249152443</v>
      </c>
      <c r="V1002" s="5">
        <f t="shared" si="446"/>
        <v>0</v>
      </c>
      <c r="W1002" s="5">
        <f t="shared" si="447"/>
        <v>13.081936974285808</v>
      </c>
      <c r="X1002" s="5">
        <f t="shared" si="448"/>
        <v>7.6607990646673292</v>
      </c>
      <c r="Y1002" s="5">
        <f t="shared" si="422"/>
        <v>0</v>
      </c>
      <c r="Z1002" s="5">
        <f t="shared" si="422"/>
        <v>0.91972101876661227</v>
      </c>
      <c r="AA1002" s="5">
        <f t="shared" si="430"/>
        <v>-3.7444350070404973</v>
      </c>
      <c r="AB1002">
        <f t="shared" si="424"/>
        <v>0</v>
      </c>
    </row>
    <row r="1003" spans="1:28" x14ac:dyDescent="0.2">
      <c r="A1003">
        <f t="shared" si="423"/>
        <v>9.7099999999998374</v>
      </c>
      <c r="B1003" s="5">
        <f t="shared" si="433"/>
        <v>0</v>
      </c>
      <c r="C1003" s="5">
        <f t="shared" si="434"/>
        <v>652.95419716280355</v>
      </c>
      <c r="D1003" s="5">
        <f t="shared" si="435"/>
        <v>-345.3221886679724</v>
      </c>
      <c r="E1003" s="2">
        <f t="shared" si="431"/>
        <v>652.95419716280355</v>
      </c>
      <c r="F1003" s="2">
        <f t="shared" si="432"/>
        <v>0</v>
      </c>
      <c r="G1003" s="3">
        <f t="shared" si="436"/>
        <v>0</v>
      </c>
      <c r="H1003" s="3">
        <f t="shared" si="437"/>
        <v>56.573895935293137</v>
      </c>
      <c r="I1003" s="3">
        <f t="shared" si="438"/>
        <v>-96.629956103076168</v>
      </c>
      <c r="J1003" s="2">
        <f t="shared" si="425"/>
        <v>111.97300620140466</v>
      </c>
      <c r="K1003" s="2">
        <f t="shared" si="439"/>
        <v>111.97300620140466</v>
      </c>
      <c r="L1003" s="2">
        <f t="shared" si="426"/>
        <v>76.327884254536229</v>
      </c>
      <c r="M1003" s="5">
        <f t="shared" si="427"/>
        <v>0.35782053821204046</v>
      </c>
      <c r="N1003" s="4">
        <f t="shared" si="428"/>
        <v>0.22102199742096693</v>
      </c>
      <c r="O1003" s="4">
        <f t="shared" si="429"/>
        <v>0.2253182696245927</v>
      </c>
      <c r="P1003" s="4">
        <f t="shared" si="440"/>
        <v>0</v>
      </c>
      <c r="Q1003" s="4">
        <f t="shared" si="441"/>
        <v>0</v>
      </c>
      <c r="R1003" s="5">
        <f t="shared" si="442"/>
        <v>0</v>
      </c>
      <c r="S1003" s="5">
        <f t="shared" si="443"/>
        <v>-12.167558567022409</v>
      </c>
      <c r="T1003" s="5">
        <f t="shared" si="444"/>
        <v>20.782564657695808</v>
      </c>
      <c r="U1003" s="6">
        <f t="shared" si="445"/>
        <v>1808.7284149475172</v>
      </c>
      <c r="V1003" s="5">
        <f t="shared" si="446"/>
        <v>0</v>
      </c>
      <c r="W1003" s="5">
        <f t="shared" si="447"/>
        <v>13.086704107125135</v>
      </c>
      <c r="X1003" s="5">
        <f t="shared" si="448"/>
        <v>7.6618666317380377</v>
      </c>
      <c r="Y1003" s="5">
        <f t="shared" si="422"/>
        <v>0</v>
      </c>
      <c r="Z1003" s="5">
        <f t="shared" si="422"/>
        <v>0.91914554010272553</v>
      </c>
      <c r="AA1003" s="5">
        <f t="shared" si="430"/>
        <v>-3.7295687105661557</v>
      </c>
      <c r="AB1003">
        <f t="shared" si="424"/>
        <v>0</v>
      </c>
    </row>
    <row r="1004" spans="1:28" x14ac:dyDescent="0.2">
      <c r="A1004">
        <f t="shared" si="423"/>
        <v>9.7199999999998372</v>
      </c>
      <c r="B1004" s="5">
        <f t="shared" si="433"/>
        <v>0</v>
      </c>
      <c r="C1004" s="5">
        <f t="shared" si="434"/>
        <v>653.51998207943359</v>
      </c>
      <c r="D1004" s="5">
        <f t="shared" si="435"/>
        <v>-346.2886747074387</v>
      </c>
      <c r="E1004" s="2">
        <f t="shared" si="431"/>
        <v>653.51998207943359</v>
      </c>
      <c r="F1004" s="2">
        <f t="shared" si="432"/>
        <v>0</v>
      </c>
      <c r="G1004" s="3">
        <f t="shared" si="436"/>
        <v>0</v>
      </c>
      <c r="H1004" s="3">
        <f t="shared" si="437"/>
        <v>56.583087390694168</v>
      </c>
      <c r="I1004" s="3">
        <f t="shared" si="438"/>
        <v>-96.667251790181837</v>
      </c>
      <c r="J1004" s="2">
        <f t="shared" si="425"/>
        <v>112.00983594010549</v>
      </c>
      <c r="K1004" s="2">
        <f t="shared" si="439"/>
        <v>112.00983594010549</v>
      </c>
      <c r="L1004" s="2">
        <f t="shared" si="426"/>
        <v>76.352989734223229</v>
      </c>
      <c r="M1004" s="5">
        <f t="shared" si="427"/>
        <v>0.35780139575186137</v>
      </c>
      <c r="N1004" s="4">
        <f t="shared" si="428"/>
        <v>0.22087514833644831</v>
      </c>
      <c r="O1004" s="4">
        <f t="shared" si="429"/>
        <v>0.22523880404744948</v>
      </c>
      <c r="P1004" s="4">
        <f t="shared" si="440"/>
        <v>0</v>
      </c>
      <c r="Q1004" s="4">
        <f t="shared" si="441"/>
        <v>0</v>
      </c>
      <c r="R1004" s="5">
        <f t="shared" si="442"/>
        <v>0</v>
      </c>
      <c r="S1004" s="5">
        <f t="shared" si="443"/>
        <v>-12.172886912887659</v>
      </c>
      <c r="T1004" s="5">
        <f t="shared" si="444"/>
        <v>20.796311733513637</v>
      </c>
      <c r="U1004" s="6">
        <f t="shared" si="445"/>
        <v>1808.1256059496156</v>
      </c>
      <c r="V1004" s="5">
        <f t="shared" si="446"/>
        <v>0</v>
      </c>
      <c r="W1004" s="5">
        <f t="shared" si="447"/>
        <v>13.091442456817704</v>
      </c>
      <c r="X1004" s="5">
        <f t="shared" si="448"/>
        <v>7.662928436324866</v>
      </c>
      <c r="Y1004" s="5">
        <f t="shared" si="422"/>
        <v>0</v>
      </c>
      <c r="Z1004" s="5">
        <f t="shared" si="422"/>
        <v>0.91855554393004546</v>
      </c>
      <c r="AA1004" s="5">
        <f t="shared" si="430"/>
        <v>-3.7147598301614977</v>
      </c>
      <c r="AB1004">
        <f t="shared" si="424"/>
        <v>0</v>
      </c>
    </row>
    <row r="1005" spans="1:28" x14ac:dyDescent="0.2">
      <c r="A1005">
        <f t="shared" si="423"/>
        <v>9.729999999999837</v>
      </c>
      <c r="B1005" s="5">
        <f t="shared" si="433"/>
        <v>0</v>
      </c>
      <c r="C1005" s="5">
        <f t="shared" si="434"/>
        <v>654.08585888111782</v>
      </c>
      <c r="D1005" s="5">
        <f t="shared" si="435"/>
        <v>-347.25553296333203</v>
      </c>
      <c r="E1005" s="2">
        <f t="shared" si="431"/>
        <v>654.08585888111782</v>
      </c>
      <c r="F1005" s="2">
        <f t="shared" si="432"/>
        <v>0</v>
      </c>
      <c r="G1005" s="3">
        <f t="shared" si="436"/>
        <v>0</v>
      </c>
      <c r="H1005" s="3">
        <f t="shared" si="437"/>
        <v>56.59227294613347</v>
      </c>
      <c r="I1005" s="3">
        <f t="shared" si="438"/>
        <v>-96.704399388483452</v>
      </c>
      <c r="J1005" s="2">
        <f t="shared" si="425"/>
        <v>112.04653594956423</v>
      </c>
      <c r="K1005" s="2">
        <f t="shared" si="439"/>
        <v>112.04653594956423</v>
      </c>
      <c r="L1005" s="2">
        <f t="shared" si="426"/>
        <v>76.37800678225237</v>
      </c>
      <c r="M1005" s="5">
        <f t="shared" si="427"/>
        <v>0.35778226652418932</v>
      </c>
      <c r="N1005" s="4">
        <f t="shared" si="428"/>
        <v>0.22072870261127539</v>
      </c>
      <c r="O1005" s="4">
        <f t="shared" si="429"/>
        <v>0.22515950735575535</v>
      </c>
      <c r="P1005" s="4">
        <f t="shared" si="440"/>
        <v>0</v>
      </c>
      <c r="Q1005" s="4">
        <f t="shared" si="441"/>
        <v>0</v>
      </c>
      <c r="R1005" s="5">
        <f t="shared" si="442"/>
        <v>0</v>
      </c>
      <c r="S1005" s="5">
        <f t="shared" si="443"/>
        <v>-12.178200999928556</v>
      </c>
      <c r="T1005" s="5">
        <f t="shared" si="444"/>
        <v>20.810007303493226</v>
      </c>
      <c r="U1005" s="6">
        <f t="shared" si="445"/>
        <v>1807.5229978545615</v>
      </c>
      <c r="V1005" s="5">
        <f t="shared" si="446"/>
        <v>0</v>
      </c>
      <c r="W1005" s="5">
        <f t="shared" si="447"/>
        <v>13.096152131976668</v>
      </c>
      <c r="X1005" s="5">
        <f t="shared" si="448"/>
        <v>7.6639844793366656</v>
      </c>
      <c r="Y1005" s="5">
        <f t="shared" si="422"/>
        <v>0</v>
      </c>
      <c r="Z1005" s="5">
        <f t="shared" si="422"/>
        <v>0.91795113204811152</v>
      </c>
      <c r="AA1005" s="5">
        <f t="shared" si="430"/>
        <v>-3.7000082171701081</v>
      </c>
      <c r="AB1005">
        <f t="shared" si="424"/>
        <v>0</v>
      </c>
    </row>
    <row r="1006" spans="1:28" x14ac:dyDescent="0.2">
      <c r="A1006">
        <f t="shared" si="423"/>
        <v>9.7399999999998368</v>
      </c>
      <c r="B1006" s="5">
        <f t="shared" si="433"/>
        <v>0</v>
      </c>
      <c r="C1006" s="5">
        <f t="shared" si="434"/>
        <v>654.65182750813574</v>
      </c>
      <c r="D1006" s="5">
        <f t="shared" si="435"/>
        <v>-348.22276195762771</v>
      </c>
      <c r="E1006" s="2">
        <f t="shared" si="431"/>
        <v>654.65182750813574</v>
      </c>
      <c r="F1006" s="2">
        <f t="shared" si="432"/>
        <v>0</v>
      </c>
      <c r="G1006" s="3">
        <f t="shared" si="436"/>
        <v>0</v>
      </c>
      <c r="H1006" s="3">
        <f t="shared" si="437"/>
        <v>56.601452457453952</v>
      </c>
      <c r="I1006" s="3">
        <f t="shared" si="438"/>
        <v>-96.741399470655153</v>
      </c>
      <c r="J1006" s="2">
        <f t="shared" si="425"/>
        <v>112.08310663001048</v>
      </c>
      <c r="K1006" s="2">
        <f t="shared" si="439"/>
        <v>112.08310663001048</v>
      </c>
      <c r="L1006" s="2">
        <f t="shared" si="426"/>
        <v>76.402935671445448</v>
      </c>
      <c r="M1006" s="5">
        <f t="shared" si="427"/>
        <v>0.35776315051993235</v>
      </c>
      <c r="N1006" s="4">
        <f t="shared" si="428"/>
        <v>0.22058265851784933</v>
      </c>
      <c r="O1006" s="4">
        <f t="shared" si="429"/>
        <v>0.22508037897484801</v>
      </c>
      <c r="P1006" s="4">
        <f t="shared" si="440"/>
        <v>0</v>
      </c>
      <c r="Q1006" s="4">
        <f t="shared" si="441"/>
        <v>0</v>
      </c>
      <c r="R1006" s="5">
        <f t="shared" si="442"/>
        <v>0</v>
      </c>
      <c r="S1006" s="5">
        <f t="shared" si="443"/>
        <v>-12.183500835116366</v>
      </c>
      <c r="T1006" s="5">
        <f t="shared" si="444"/>
        <v>20.823651515427404</v>
      </c>
      <c r="U1006" s="6">
        <f t="shared" si="445"/>
        <v>1806.9205905953977</v>
      </c>
      <c r="V1006" s="5">
        <f t="shared" si="446"/>
        <v>0</v>
      </c>
      <c r="W1006" s="5">
        <f t="shared" si="447"/>
        <v>13.100833240989243</v>
      </c>
      <c r="X1006" s="5">
        <f t="shared" si="448"/>
        <v>7.6650347617496921</v>
      </c>
      <c r="Y1006" s="5">
        <f t="shared" si="422"/>
        <v>0</v>
      </c>
      <c r="Z1006" s="5">
        <f t="shared" si="422"/>
        <v>0.91733240587287668</v>
      </c>
      <c r="AA1006" s="5">
        <f t="shared" si="430"/>
        <v>-3.6853137228229045</v>
      </c>
      <c r="AB1006">
        <f t="shared" si="424"/>
        <v>0</v>
      </c>
    </row>
    <row r="1007" spans="1:28" x14ac:dyDescent="0.2">
      <c r="A1007">
        <f t="shared" si="423"/>
        <v>9.7499999999998366</v>
      </c>
      <c r="B1007" s="5">
        <f t="shared" si="433"/>
        <v>0</v>
      </c>
      <c r="C1007" s="5">
        <f t="shared" si="434"/>
        <v>655.21788789933055</v>
      </c>
      <c r="D1007" s="5">
        <f t="shared" si="435"/>
        <v>-349.19036021802037</v>
      </c>
      <c r="E1007" s="2">
        <f t="shared" si="431"/>
        <v>655.21788789933055</v>
      </c>
      <c r="F1007" s="2">
        <f t="shared" si="432"/>
        <v>0</v>
      </c>
      <c r="G1007" s="3">
        <f t="shared" si="436"/>
        <v>0</v>
      </c>
      <c r="H1007" s="3">
        <f t="shared" si="437"/>
        <v>56.610625781512681</v>
      </c>
      <c r="I1007" s="3">
        <f t="shared" si="438"/>
        <v>-96.778252607883388</v>
      </c>
      <c r="J1007" s="2">
        <f t="shared" si="425"/>
        <v>112.11954838122456</v>
      </c>
      <c r="K1007" s="2">
        <f t="shared" si="439"/>
        <v>112.11954838122456</v>
      </c>
      <c r="L1007" s="2">
        <f t="shared" si="426"/>
        <v>76.427776674318039</v>
      </c>
      <c r="M1007" s="5">
        <f t="shared" si="427"/>
        <v>0.35774404772985585</v>
      </c>
      <c r="N1007" s="4">
        <f t="shared" si="428"/>
        <v>0.22043701433602847</v>
      </c>
      <c r="O1007" s="4">
        <f t="shared" si="429"/>
        <v>0.22500141833136858</v>
      </c>
      <c r="P1007" s="4">
        <f t="shared" si="440"/>
        <v>0</v>
      </c>
      <c r="Q1007" s="4">
        <f t="shared" si="441"/>
        <v>0</v>
      </c>
      <c r="R1007" s="5">
        <f t="shared" si="442"/>
        <v>0</v>
      </c>
      <c r="S1007" s="5">
        <f t="shared" si="443"/>
        <v>-12.188786425579014</v>
      </c>
      <c r="T1007" s="5">
        <f t="shared" si="444"/>
        <v>20.837244517149475</v>
      </c>
      <c r="U1007" s="6">
        <f t="shared" si="445"/>
        <v>1806.3183841051903</v>
      </c>
      <c r="V1007" s="5">
        <f t="shared" si="446"/>
        <v>0</v>
      </c>
      <c r="W1007" s="5">
        <f t="shared" si="447"/>
        <v>13.105485892015555</v>
      </c>
      <c r="X1007" s="5">
        <f t="shared" si="448"/>
        <v>7.6660792846072923</v>
      </c>
      <c r="Y1007" s="5">
        <f t="shared" si="422"/>
        <v>0</v>
      </c>
      <c r="Z1007" s="5">
        <f t="shared" si="422"/>
        <v>0.91669946643654043</v>
      </c>
      <c r="AA1007" s="5">
        <f t="shared" si="430"/>
        <v>-3.6706761982432319</v>
      </c>
      <c r="AB1007">
        <f t="shared" si="424"/>
        <v>0</v>
      </c>
    </row>
    <row r="1008" spans="1:28" x14ac:dyDescent="0.2">
      <c r="A1008">
        <f t="shared" si="423"/>
        <v>9.7599999999998364</v>
      </c>
      <c r="B1008" s="5">
        <f t="shared" si="433"/>
        <v>0</v>
      </c>
      <c r="C1008" s="5">
        <f t="shared" si="434"/>
        <v>655.78403999211901</v>
      </c>
      <c r="D1008" s="5">
        <f t="shared" si="435"/>
        <v>-350.15832627790911</v>
      </c>
      <c r="E1008" s="2">
        <f t="shared" si="431"/>
        <v>655.78403999211901</v>
      </c>
      <c r="F1008" s="2">
        <f t="shared" si="432"/>
        <v>0</v>
      </c>
      <c r="G1008" s="3">
        <f t="shared" si="436"/>
        <v>0</v>
      </c>
      <c r="H1008" s="3">
        <f t="shared" si="437"/>
        <v>56.619792776177043</v>
      </c>
      <c r="I1008" s="3">
        <f t="shared" si="438"/>
        <v>-96.814959369865818</v>
      </c>
      <c r="J1008" s="2">
        <f t="shared" si="425"/>
        <v>112.15586160253061</v>
      </c>
      <c r="K1008" s="2">
        <f t="shared" si="439"/>
        <v>112.15586160253061</v>
      </c>
      <c r="L1008" s="2">
        <f t="shared" si="426"/>
        <v>76.452530063074704</v>
      </c>
      <c r="M1008" s="5">
        <f t="shared" si="427"/>
        <v>0.35772495814458405</v>
      </c>
      <c r="N1008" s="4">
        <f t="shared" si="428"/>
        <v>0.2202917683530983</v>
      </c>
      <c r="O1008" s="4">
        <f t="shared" si="429"/>
        <v>0.22492262485326422</v>
      </c>
      <c r="P1008" s="4">
        <f t="shared" si="440"/>
        <v>0</v>
      </c>
      <c r="Q1008" s="4">
        <f t="shared" si="441"/>
        <v>0</v>
      </c>
      <c r="R1008" s="5">
        <f t="shared" si="442"/>
        <v>0</v>
      </c>
      <c r="S1008" s="5">
        <f t="shared" si="443"/>
        <v>-12.194057778600136</v>
      </c>
      <c r="T1008" s="5">
        <f t="shared" si="444"/>
        <v>20.850786456528606</v>
      </c>
      <c r="U1008" s="6">
        <f t="shared" si="445"/>
        <v>1805.7163783170272</v>
      </c>
      <c r="V1008" s="5">
        <f t="shared" si="446"/>
        <v>0</v>
      </c>
      <c r="W1008" s="5">
        <f t="shared" si="447"/>
        <v>13.11011019298741</v>
      </c>
      <c r="X1008" s="5">
        <f t="shared" si="448"/>
        <v>7.6671180490195594</v>
      </c>
      <c r="Y1008" s="5">
        <f t="shared" ref="Y1008:Z1071" si="449">R1008+V1008</f>
        <v>0</v>
      </c>
      <c r="Z1008" s="5">
        <f t="shared" si="449"/>
        <v>0.91605241438727347</v>
      </c>
      <c r="AA1008" s="5">
        <f t="shared" si="430"/>
        <v>-3.6560954944518329</v>
      </c>
      <c r="AB1008">
        <f t="shared" si="424"/>
        <v>0</v>
      </c>
    </row>
    <row r="1009" spans="1:28" x14ac:dyDescent="0.2">
      <c r="A1009">
        <f t="shared" si="423"/>
        <v>9.7699999999998361</v>
      </c>
      <c r="B1009" s="5">
        <f t="shared" si="433"/>
        <v>0</v>
      </c>
      <c r="C1009" s="5">
        <f t="shared" si="434"/>
        <v>656.35028372250156</v>
      </c>
      <c r="D1009" s="5">
        <f t="shared" si="435"/>
        <v>-351.12665867638253</v>
      </c>
      <c r="E1009" s="2">
        <f t="shared" si="431"/>
        <v>656.35028372250156</v>
      </c>
      <c r="F1009" s="2">
        <f t="shared" si="432"/>
        <v>0</v>
      </c>
      <c r="G1009" s="3">
        <f t="shared" si="436"/>
        <v>0</v>
      </c>
      <c r="H1009" s="3">
        <f t="shared" si="437"/>
        <v>56.628953300320916</v>
      </c>
      <c r="I1009" s="3">
        <f t="shared" si="438"/>
        <v>-96.851520324810338</v>
      </c>
      <c r="J1009" s="2">
        <f t="shared" si="425"/>
        <v>112.19204669278957</v>
      </c>
      <c r="K1009" s="2">
        <f t="shared" si="439"/>
        <v>112.19204669278957</v>
      </c>
      <c r="L1009" s="2">
        <f t="shared" si="426"/>
        <v>76.477196109604336</v>
      </c>
      <c r="M1009" s="5">
        <f t="shared" si="427"/>
        <v>0.3577058817546015</v>
      </c>
      <c r="N1009" s="4">
        <f t="shared" si="428"/>
        <v>0.22014691886374166</v>
      </c>
      <c r="O1009" s="4">
        <f t="shared" si="429"/>
        <v>0.22484399796979143</v>
      </c>
      <c r="P1009" s="4">
        <f t="shared" si="440"/>
        <v>0</v>
      </c>
      <c r="Q1009" s="4">
        <f t="shared" si="441"/>
        <v>0</v>
      </c>
      <c r="R1009" s="5">
        <f t="shared" si="442"/>
        <v>0</v>
      </c>
      <c r="S1009" s="5">
        <f t="shared" si="443"/>
        <v>-12.199314901618125</v>
      </c>
      <c r="T1009" s="5">
        <f t="shared" si="444"/>
        <v>20.864277481465191</v>
      </c>
      <c r="U1009" s="6">
        <f t="shared" si="445"/>
        <v>1805.1145731640195</v>
      </c>
      <c r="V1009" s="5">
        <f t="shared" si="446"/>
        <v>0</v>
      </c>
      <c r="W1009" s="5">
        <f t="shared" si="447"/>
        <v>13.114706251607158</v>
      </c>
      <c r="X1009" s="5">
        <f t="shared" si="448"/>
        <v>7.66815105616302</v>
      </c>
      <c r="Y1009" s="5">
        <f t="shared" si="449"/>
        <v>0</v>
      </c>
      <c r="Z1009" s="5">
        <f t="shared" si="449"/>
        <v>0.91539134998903293</v>
      </c>
      <c r="AA1009" s="5">
        <f t="shared" si="430"/>
        <v>-3.6415714623717896</v>
      </c>
      <c r="AB1009">
        <f t="shared" si="424"/>
        <v>0</v>
      </c>
    </row>
    <row r="1010" spans="1:28" x14ac:dyDescent="0.2">
      <c r="A1010">
        <f t="shared" si="423"/>
        <v>9.7799999999998359</v>
      </c>
      <c r="B1010" s="5">
        <f t="shared" si="433"/>
        <v>0</v>
      </c>
      <c r="C1010" s="5">
        <f t="shared" si="434"/>
        <v>656.91661902507224</v>
      </c>
      <c r="D1010" s="5">
        <f t="shared" si="435"/>
        <v>-352.09535595820375</v>
      </c>
      <c r="E1010" s="2">
        <f t="shared" si="431"/>
        <v>656.91661902507224</v>
      </c>
      <c r="F1010" s="2">
        <f t="shared" si="432"/>
        <v>0</v>
      </c>
      <c r="G1010" s="3">
        <f t="shared" si="436"/>
        <v>0</v>
      </c>
      <c r="H1010" s="3">
        <f t="shared" si="437"/>
        <v>56.638107213820803</v>
      </c>
      <c r="I1010" s="3">
        <f t="shared" si="438"/>
        <v>-96.887936039434052</v>
      </c>
      <c r="J1010" s="2">
        <f t="shared" si="425"/>
        <v>112.22810405039249</v>
      </c>
      <c r="K1010" s="2">
        <f t="shared" si="439"/>
        <v>112.22810405039249</v>
      </c>
      <c r="L1010" s="2">
        <f t="shared" si="426"/>
        <v>76.501775085475444</v>
      </c>
      <c r="M1010" s="5">
        <f t="shared" si="427"/>
        <v>0.35768681855025414</v>
      </c>
      <c r="N1010" s="4">
        <f t="shared" si="428"/>
        <v>0.22000246417000863</v>
      </c>
      <c r="O1010" s="4">
        <f t="shared" si="429"/>
        <v>0.22476553711151884</v>
      </c>
      <c r="P1010" s="4">
        <f t="shared" si="440"/>
        <v>0</v>
      </c>
      <c r="Q1010" s="4">
        <f t="shared" si="441"/>
        <v>0</v>
      </c>
      <c r="R1010" s="5">
        <f t="shared" si="442"/>
        <v>0</v>
      </c>
      <c r="S1010" s="5">
        <f t="shared" si="443"/>
        <v>-12.204557802225134</v>
      </c>
      <c r="T1010" s="5">
        <f t="shared" si="444"/>
        <v>20.877717739886226</v>
      </c>
      <c r="U1010" s="6">
        <f t="shared" si="445"/>
        <v>1804.5129685792995</v>
      </c>
      <c r="V1010" s="5">
        <f t="shared" si="446"/>
        <v>0</v>
      </c>
      <c r="W1010" s="5">
        <f t="shared" si="447"/>
        <v>13.11927417534654</v>
      </c>
      <c r="X1010" s="5">
        <f t="shared" si="448"/>
        <v>7.6691783072802888</v>
      </c>
      <c r="Y1010" s="5">
        <f t="shared" si="449"/>
        <v>0</v>
      </c>
      <c r="Z1010" s="5">
        <f t="shared" si="449"/>
        <v>0.91471637312140608</v>
      </c>
      <c r="AA1010" s="5">
        <f t="shared" si="430"/>
        <v>-3.6271039528334867</v>
      </c>
      <c r="AB1010">
        <f t="shared" si="424"/>
        <v>0</v>
      </c>
    </row>
    <row r="1011" spans="1:28" x14ac:dyDescent="0.2">
      <c r="A1011">
        <f t="shared" si="423"/>
        <v>9.7899999999998357</v>
      </c>
      <c r="B1011" s="5">
        <f t="shared" si="433"/>
        <v>0</v>
      </c>
      <c r="C1011" s="5">
        <f t="shared" si="434"/>
        <v>657.48304583302911</v>
      </c>
      <c r="D1011" s="5">
        <f t="shared" si="435"/>
        <v>-353.06441667379573</v>
      </c>
      <c r="E1011" s="2">
        <f t="shared" si="431"/>
        <v>657.48304583302911</v>
      </c>
      <c r="F1011" s="2">
        <f t="shared" si="432"/>
        <v>0</v>
      </c>
      <c r="G1011" s="3">
        <f t="shared" si="436"/>
        <v>0</v>
      </c>
      <c r="H1011" s="3">
        <f t="shared" si="437"/>
        <v>56.647254377552017</v>
      </c>
      <c r="I1011" s="3">
        <f t="shared" si="438"/>
        <v>-96.924207078962382</v>
      </c>
      <c r="J1011" s="2">
        <f t="shared" si="425"/>
        <v>112.2640340732537</v>
      </c>
      <c r="K1011" s="2">
        <f t="shared" si="439"/>
        <v>112.2640340732537</v>
      </c>
      <c r="L1011" s="2">
        <f t="shared" si="426"/>
        <v>76.526267261931622</v>
      </c>
      <c r="M1011" s="5">
        <f t="shared" si="427"/>
        <v>0.35766776852175125</v>
      </c>
      <c r="N1011" s="4">
        <f t="shared" si="428"/>
        <v>0.21985840258128725</v>
      </c>
      <c r="O1011" s="4">
        <f t="shared" si="429"/>
        <v>0.22468724171032992</v>
      </c>
      <c r="P1011" s="4">
        <f t="shared" si="440"/>
        <v>0</v>
      </c>
      <c r="Q1011" s="4">
        <f t="shared" si="441"/>
        <v>0</v>
      </c>
      <c r="R1011" s="5">
        <f t="shared" si="442"/>
        <v>0</v>
      </c>
      <c r="S1011" s="5">
        <f t="shared" si="443"/>
        <v>-12.209786488166156</v>
      </c>
      <c r="T1011" s="5">
        <f t="shared" si="444"/>
        <v>20.891107379740838</v>
      </c>
      <c r="U1011" s="6">
        <f t="shared" si="445"/>
        <v>1803.911564496022</v>
      </c>
      <c r="V1011" s="5">
        <f t="shared" si="446"/>
        <v>0</v>
      </c>
      <c r="W1011" s="5">
        <f t="shared" si="447"/>
        <v>13.12381407144554</v>
      </c>
      <c r="X1011" s="5">
        <f t="shared" si="448"/>
        <v>7.6701998036797452</v>
      </c>
      <c r="Y1011" s="5">
        <f t="shared" si="449"/>
        <v>0</v>
      </c>
      <c r="Z1011" s="5">
        <f t="shared" si="449"/>
        <v>0.91402758327938471</v>
      </c>
      <c r="AA1011" s="5">
        <f t="shared" si="430"/>
        <v>-3.6126928165794183</v>
      </c>
      <c r="AB1011">
        <f t="shared" si="424"/>
        <v>0</v>
      </c>
    </row>
    <row r="1012" spans="1:28" x14ac:dyDescent="0.2">
      <c r="A1012">
        <f t="shared" si="423"/>
        <v>9.7999999999998355</v>
      </c>
      <c r="B1012" s="5">
        <f t="shared" si="433"/>
        <v>0</v>
      </c>
      <c r="C1012" s="5">
        <f t="shared" si="434"/>
        <v>658.04956407818372</v>
      </c>
      <c r="D1012" s="5">
        <f t="shared" si="435"/>
        <v>-354.03383937922621</v>
      </c>
      <c r="E1012" s="2">
        <f t="shared" si="431"/>
        <v>658.04956407818372</v>
      </c>
      <c r="F1012" s="2">
        <f t="shared" si="432"/>
        <v>0</v>
      </c>
      <c r="G1012" s="3">
        <f t="shared" si="436"/>
        <v>0</v>
      </c>
      <c r="H1012" s="3">
        <f t="shared" si="437"/>
        <v>56.656394653384808</v>
      </c>
      <c r="I1012" s="3">
        <f t="shared" si="438"/>
        <v>-96.960334007128182</v>
      </c>
      <c r="J1012" s="2">
        <f t="shared" si="425"/>
        <v>112.29983715880424</v>
      </c>
      <c r="K1012" s="2">
        <f t="shared" si="439"/>
        <v>112.29983715880424</v>
      </c>
      <c r="L1012" s="2">
        <f t="shared" si="426"/>
        <v>76.550672909886998</v>
      </c>
      <c r="M1012" s="5">
        <f t="shared" si="427"/>
        <v>0.35764873165916633</v>
      </c>
      <c r="N1012" s="4">
        <f t="shared" si="428"/>
        <v>0.21971473241427347</v>
      </c>
      <c r="O1012" s="4">
        <f t="shared" si="429"/>
        <v>0.22460911119942603</v>
      </c>
      <c r="P1012" s="4">
        <f t="shared" si="440"/>
        <v>0</v>
      </c>
      <c r="Q1012" s="4">
        <f t="shared" si="441"/>
        <v>0</v>
      </c>
      <c r="R1012" s="5">
        <f t="shared" si="442"/>
        <v>0</v>
      </c>
      <c r="S1012" s="5">
        <f t="shared" si="443"/>
        <v>-12.215000967338041</v>
      </c>
      <c r="T1012" s="5">
        <f t="shared" si="444"/>
        <v>20.904446548995733</v>
      </c>
      <c r="U1012" s="6">
        <f t="shared" si="445"/>
        <v>1803.310360847365</v>
      </c>
      <c r="V1012" s="5">
        <f t="shared" si="446"/>
        <v>0</v>
      </c>
      <c r="W1012" s="5">
        <f t="shared" si="447"/>
        <v>13.128326046911349</v>
      </c>
      <c r="X1012" s="5">
        <f t="shared" si="448"/>
        <v>7.6712155467352119</v>
      </c>
      <c r="Y1012" s="5">
        <f t="shared" si="449"/>
        <v>0</v>
      </c>
      <c r="Z1012" s="5">
        <f t="shared" si="449"/>
        <v>0.91332507957330833</v>
      </c>
      <c r="AA1012" s="5">
        <f t="shared" si="430"/>
        <v>-3.5983379042690551</v>
      </c>
      <c r="AB1012">
        <f t="shared" si="424"/>
        <v>0</v>
      </c>
    </row>
    <row r="1013" spans="1:28" x14ac:dyDescent="0.2">
      <c r="A1013">
        <f t="shared" si="423"/>
        <v>9.8099999999998353</v>
      </c>
      <c r="B1013" s="5">
        <f t="shared" si="433"/>
        <v>0</v>
      </c>
      <c r="C1013" s="5">
        <f t="shared" si="434"/>
        <v>658.61617369097155</v>
      </c>
      <c r="D1013" s="5">
        <f t="shared" si="435"/>
        <v>-355.00362263619269</v>
      </c>
      <c r="E1013" s="2">
        <f t="shared" si="431"/>
        <v>658.61617369097155</v>
      </c>
      <c r="F1013" s="2">
        <f t="shared" si="432"/>
        <v>0</v>
      </c>
      <c r="G1013" s="3">
        <f t="shared" si="436"/>
        <v>0</v>
      </c>
      <c r="H1013" s="3">
        <f t="shared" si="437"/>
        <v>56.665527904180543</v>
      </c>
      <c r="I1013" s="3">
        <f t="shared" si="438"/>
        <v>-96.996317386170873</v>
      </c>
      <c r="J1013" s="2">
        <f t="shared" si="425"/>
        <v>112.33551370398524</v>
      </c>
      <c r="K1013" s="2">
        <f t="shared" si="439"/>
        <v>112.33551370398524</v>
      </c>
      <c r="L1013" s="2">
        <f t="shared" si="426"/>
        <v>76.574992299921774</v>
      </c>
      <c r="M1013" s="5">
        <f t="shared" si="427"/>
        <v>0.35762970795243865</v>
      </c>
      <c r="N1013" s="4">
        <f t="shared" si="428"/>
        <v>0.21957145199294179</v>
      </c>
      <c r="O1013" s="4">
        <f t="shared" si="429"/>
        <v>0.22453114501332877</v>
      </c>
      <c r="P1013" s="4">
        <f t="shared" si="440"/>
        <v>0</v>
      </c>
      <c r="Q1013" s="4">
        <f t="shared" si="441"/>
        <v>0</v>
      </c>
      <c r="R1013" s="5">
        <f t="shared" si="442"/>
        <v>0</v>
      </c>
      <c r="S1013" s="5">
        <f t="shared" si="443"/>
        <v>-12.220201247788543</v>
      </c>
      <c r="T1013" s="5">
        <f t="shared" si="444"/>
        <v>20.917735395630739</v>
      </c>
      <c r="U1013" s="6">
        <f t="shared" si="445"/>
        <v>1802.7093575665274</v>
      </c>
      <c r="V1013" s="5">
        <f t="shared" si="446"/>
        <v>0</v>
      </c>
      <c r="W1013" s="5">
        <f t="shared" si="447"/>
        <v>13.132810208517183</v>
      </c>
      <c r="X1013" s="5">
        <f t="shared" si="448"/>
        <v>7.6722255378856037</v>
      </c>
      <c r="Y1013" s="5">
        <f t="shared" si="449"/>
        <v>0</v>
      </c>
      <c r="Z1013" s="5">
        <f t="shared" si="449"/>
        <v>0.91260896072864028</v>
      </c>
      <c r="AA1013" s="5">
        <f t="shared" si="430"/>
        <v>-3.5840390664836548</v>
      </c>
      <c r="AB1013">
        <f t="shared" si="424"/>
        <v>0</v>
      </c>
    </row>
    <row r="1014" spans="1:28" x14ac:dyDescent="0.2">
      <c r="A1014">
        <f t="shared" si="423"/>
        <v>9.8199999999998351</v>
      </c>
      <c r="B1014" s="5">
        <f t="shared" si="433"/>
        <v>0</v>
      </c>
      <c r="C1014" s="5">
        <f t="shared" si="434"/>
        <v>659.18287460046145</v>
      </c>
      <c r="D1014" s="5">
        <f t="shared" si="435"/>
        <v>-355.97376501200768</v>
      </c>
      <c r="E1014" s="2">
        <f t="shared" si="431"/>
        <v>659.18287460046145</v>
      </c>
      <c r="F1014" s="2">
        <f t="shared" si="432"/>
        <v>0</v>
      </c>
      <c r="G1014" s="3">
        <f t="shared" si="436"/>
        <v>0</v>
      </c>
      <c r="H1014" s="3">
        <f t="shared" si="437"/>
        <v>56.674653993787828</v>
      </c>
      <c r="I1014" s="3">
        <f t="shared" si="438"/>
        <v>-97.032157776835703</v>
      </c>
      <c r="J1014" s="2">
        <f t="shared" si="425"/>
        <v>112.37106410524156</v>
      </c>
      <c r="K1014" s="2">
        <f t="shared" si="439"/>
        <v>112.37106410524156</v>
      </c>
      <c r="L1014" s="2">
        <f t="shared" si="426"/>
        <v>76.599225702277806</v>
      </c>
      <c r="M1014" s="5">
        <f t="shared" si="427"/>
        <v>0.35761069739137474</v>
      </c>
      <c r="N1014" s="4">
        <f t="shared" si="428"/>
        <v>0.21942855964851554</v>
      </c>
      <c r="O1014" s="4">
        <f t="shared" si="429"/>
        <v>0.22445334258788283</v>
      </c>
      <c r="P1014" s="4">
        <f t="shared" si="440"/>
        <v>0</v>
      </c>
      <c r="Q1014" s="4">
        <f t="shared" si="441"/>
        <v>0</v>
      </c>
      <c r="R1014" s="5">
        <f t="shared" si="442"/>
        <v>0</v>
      </c>
      <c r="S1014" s="5">
        <f t="shared" si="443"/>
        <v>-12.225387337715361</v>
      </c>
      <c r="T1014" s="5">
        <f t="shared" si="444"/>
        <v>20.930974067634416</v>
      </c>
      <c r="U1014" s="6">
        <f t="shared" si="445"/>
        <v>1802.1085545867315</v>
      </c>
      <c r="V1014" s="5">
        <f t="shared" si="446"/>
        <v>0</v>
      </c>
      <c r="W1014" s="5">
        <f t="shared" si="447"/>
        <v>13.137266662801323</v>
      </c>
      <c r="X1014" s="5">
        <f t="shared" si="448"/>
        <v>7.6732297786346209</v>
      </c>
      <c r="Y1014" s="5">
        <f t="shared" si="449"/>
        <v>0</v>
      </c>
      <c r="Z1014" s="5">
        <f t="shared" si="449"/>
        <v>0.91187932508596248</v>
      </c>
      <c r="AA1014" s="5">
        <f t="shared" si="430"/>
        <v>-3.5697961537309624</v>
      </c>
      <c r="AB1014">
        <f t="shared" si="424"/>
        <v>0</v>
      </c>
    </row>
    <row r="1015" spans="1:28" x14ac:dyDescent="0.2">
      <c r="A1015">
        <f t="shared" si="423"/>
        <v>9.8299999999998349</v>
      </c>
      <c r="B1015" s="5">
        <f t="shared" si="433"/>
        <v>0</v>
      </c>
      <c r="C1015" s="5">
        <f t="shared" si="434"/>
        <v>659.74966673436552</v>
      </c>
      <c r="D1015" s="5">
        <f t="shared" si="435"/>
        <v>-356.94426507958372</v>
      </c>
      <c r="E1015" s="2">
        <f t="shared" si="431"/>
        <v>659.74966673436552</v>
      </c>
      <c r="F1015" s="2">
        <f t="shared" si="432"/>
        <v>0</v>
      </c>
      <c r="G1015" s="3">
        <f t="shared" si="436"/>
        <v>0</v>
      </c>
      <c r="H1015" s="3">
        <f t="shared" si="437"/>
        <v>56.683772787038691</v>
      </c>
      <c r="I1015" s="3">
        <f t="shared" si="438"/>
        <v>-97.067855738373012</v>
      </c>
      <c r="J1015" s="2">
        <f t="shared" si="425"/>
        <v>112.40648875851528</v>
      </c>
      <c r="K1015" s="2">
        <f t="shared" si="439"/>
        <v>112.40648875851528</v>
      </c>
      <c r="L1015" s="2">
        <f t="shared" si="426"/>
        <v>76.623373386854311</v>
      </c>
      <c r="M1015" s="5">
        <f t="shared" si="427"/>
        <v>0.35759169996564949</v>
      </c>
      <c r="N1015" s="4">
        <f t="shared" si="428"/>
        <v>0.21928605371943763</v>
      </c>
      <c r="O1015" s="4">
        <f t="shared" si="429"/>
        <v>0.22437570336025819</v>
      </c>
      <c r="P1015" s="4">
        <f t="shared" si="440"/>
        <v>0</v>
      </c>
      <c r="Q1015" s="4">
        <f t="shared" si="441"/>
        <v>0</v>
      </c>
      <c r="R1015" s="5">
        <f t="shared" si="442"/>
        <v>0</v>
      </c>
      <c r="S1015" s="5">
        <f t="shared" si="443"/>
        <v>-12.230559245465193</v>
      </c>
      <c r="T1015" s="5">
        <f t="shared" si="444"/>
        <v>20.944162712999642</v>
      </c>
      <c r="U1015" s="6">
        <f t="shared" si="445"/>
        <v>1801.5079518412213</v>
      </c>
      <c r="V1015" s="5">
        <f t="shared" si="446"/>
        <v>0</v>
      </c>
      <c r="W1015" s="5">
        <f t="shared" si="447"/>
        <v>13.141695516065983</v>
      </c>
      <c r="X1015" s="5">
        <f t="shared" si="448"/>
        <v>7.674228270550393</v>
      </c>
      <c r="Y1015" s="5">
        <f t="shared" si="449"/>
        <v>0</v>
      </c>
      <c r="Z1015" s="5">
        <f t="shared" si="449"/>
        <v>0.91113627060079061</v>
      </c>
      <c r="AA1015" s="5">
        <f t="shared" si="430"/>
        <v>-3.5556090164499636</v>
      </c>
      <c r="AB1015">
        <f t="shared" si="424"/>
        <v>0</v>
      </c>
    </row>
    <row r="1016" spans="1:28" x14ac:dyDescent="0.2">
      <c r="A1016">
        <f t="shared" si="423"/>
        <v>9.8399999999998347</v>
      </c>
      <c r="B1016" s="5">
        <f t="shared" si="433"/>
        <v>0</v>
      </c>
      <c r="C1016" s="5">
        <f t="shared" si="434"/>
        <v>660.31655001904949</v>
      </c>
      <c r="D1016" s="5">
        <f t="shared" si="435"/>
        <v>-357.91512141741828</v>
      </c>
      <c r="E1016" s="2">
        <f t="shared" si="431"/>
        <v>660.31655001904949</v>
      </c>
      <c r="F1016" s="2">
        <f t="shared" si="432"/>
        <v>0</v>
      </c>
      <c r="G1016" s="3">
        <f t="shared" si="436"/>
        <v>0</v>
      </c>
      <c r="H1016" s="3">
        <f t="shared" si="437"/>
        <v>56.6928841497447</v>
      </c>
      <c r="I1016" s="3">
        <f t="shared" si="438"/>
        <v>-97.103411828537517</v>
      </c>
      <c r="J1016" s="2">
        <f t="shared" si="425"/>
        <v>112.4417880592395</v>
      </c>
      <c r="K1016" s="2">
        <f t="shared" si="439"/>
        <v>112.4417880592395</v>
      </c>
      <c r="L1016" s="2">
        <f t="shared" si="426"/>
        <v>76.647435623203478</v>
      </c>
      <c r="M1016" s="5">
        <f t="shared" si="427"/>
        <v>0.35757271566480781</v>
      </c>
      <c r="N1016" s="4">
        <f t="shared" si="428"/>
        <v>0.21914393255134101</v>
      </c>
      <c r="O1016" s="4">
        <f t="shared" si="429"/>
        <v>0.22429822676895289</v>
      </c>
      <c r="P1016" s="4">
        <f t="shared" si="440"/>
        <v>0</v>
      </c>
      <c r="Q1016" s="4">
        <f t="shared" si="441"/>
        <v>0</v>
      </c>
      <c r="R1016" s="5">
        <f t="shared" si="442"/>
        <v>0</v>
      </c>
      <c r="S1016" s="5">
        <f t="shared" si="443"/>
        <v>-12.23571697953277</v>
      </c>
      <c r="T1016" s="5">
        <f t="shared" si="444"/>
        <v>20.957301479719305</v>
      </c>
      <c r="U1016" s="6">
        <f t="shared" si="445"/>
        <v>1800.9075492632635</v>
      </c>
      <c r="V1016" s="5">
        <f t="shared" si="446"/>
        <v>0</v>
      </c>
      <c r="W1016" s="5">
        <f t="shared" si="447"/>
        <v>13.146096874376349</v>
      </c>
      <c r="X1016" s="5">
        <f t="shared" si="448"/>
        <v>7.6752210152651656</v>
      </c>
      <c r="Y1016" s="5">
        <f t="shared" si="449"/>
        <v>0</v>
      </c>
      <c r="Z1016" s="5">
        <f t="shared" si="449"/>
        <v>0.91037989484357951</v>
      </c>
      <c r="AA1016" s="5">
        <f t="shared" si="430"/>
        <v>-3.5414775050155285</v>
      </c>
      <c r="AB1016">
        <f t="shared" si="424"/>
        <v>0</v>
      </c>
    </row>
    <row r="1017" spans="1:28" x14ac:dyDescent="0.2">
      <c r="A1017">
        <f t="shared" si="423"/>
        <v>9.8499999999998344</v>
      </c>
      <c r="B1017" s="5">
        <f t="shared" si="433"/>
        <v>0</v>
      </c>
      <c r="C1017" s="5">
        <f t="shared" si="434"/>
        <v>660.88352437954165</v>
      </c>
      <c r="D1017" s="5">
        <f t="shared" si="435"/>
        <v>-358.88633260957891</v>
      </c>
      <c r="E1017" s="2">
        <f t="shared" si="431"/>
        <v>660.88352437954165</v>
      </c>
      <c r="F1017" s="2">
        <f t="shared" si="432"/>
        <v>0</v>
      </c>
      <c r="G1017" s="3">
        <f t="shared" si="436"/>
        <v>0</v>
      </c>
      <c r="H1017" s="3">
        <f t="shared" si="437"/>
        <v>56.701987948693137</v>
      </c>
      <c r="I1017" s="3">
        <f t="shared" si="438"/>
        <v>-97.138826603587674</v>
      </c>
      <c r="J1017" s="2">
        <f t="shared" si="425"/>
        <v>112.47696240233203</v>
      </c>
      <c r="K1017" s="2">
        <f t="shared" si="439"/>
        <v>112.47696240233203</v>
      </c>
      <c r="L1017" s="2">
        <f t="shared" si="426"/>
        <v>76.671412680526259</v>
      </c>
      <c r="M1017" s="5">
        <f t="shared" si="427"/>
        <v>0.35755374447826571</v>
      </c>
      <c r="N1017" s="4">
        <f t="shared" si="428"/>
        <v>0.21900219449701969</v>
      </c>
      <c r="O1017" s="4">
        <f t="shared" si="429"/>
        <v>0.22422091225379526</v>
      </c>
      <c r="P1017" s="4">
        <f t="shared" si="440"/>
        <v>0</v>
      </c>
      <c r="Q1017" s="4">
        <f t="shared" si="441"/>
        <v>0</v>
      </c>
      <c r="R1017" s="5">
        <f t="shared" si="442"/>
        <v>0</v>
      </c>
      <c r="S1017" s="5">
        <f t="shared" si="443"/>
        <v>-12.240860548559915</v>
      </c>
      <c r="T1017" s="5">
        <f t="shared" si="444"/>
        <v>20.970390515781979</v>
      </c>
      <c r="U1017" s="6">
        <f t="shared" si="445"/>
        <v>1800.3073467861457</v>
      </c>
      <c r="V1017" s="5">
        <f t="shared" si="446"/>
        <v>0</v>
      </c>
      <c r="W1017" s="5">
        <f t="shared" si="447"/>
        <v>13.150470843559539</v>
      </c>
      <c r="X1017" s="5">
        <f t="shared" si="448"/>
        <v>7.6762080144749625</v>
      </c>
      <c r="Y1017" s="5">
        <f t="shared" si="449"/>
        <v>0</v>
      </c>
      <c r="Z1017" s="5">
        <f t="shared" si="449"/>
        <v>0.90961029499962365</v>
      </c>
      <c r="AA1017" s="5">
        <f t="shared" si="430"/>
        <v>-3.527401469743058</v>
      </c>
      <c r="AB1017">
        <f t="shared" si="424"/>
        <v>0</v>
      </c>
    </row>
    <row r="1018" spans="1:28" x14ac:dyDescent="0.2">
      <c r="A1018">
        <f t="shared" si="423"/>
        <v>9.8599999999998342</v>
      </c>
      <c r="B1018" s="5">
        <f t="shared" si="433"/>
        <v>0</v>
      </c>
      <c r="C1018" s="5">
        <f t="shared" si="434"/>
        <v>661.45058973954326</v>
      </c>
      <c r="D1018" s="5">
        <f t="shared" si="435"/>
        <v>-359.85789724568826</v>
      </c>
      <c r="E1018" s="2">
        <f t="shared" si="431"/>
        <v>661.45058973954326</v>
      </c>
      <c r="F1018" s="2">
        <f t="shared" si="432"/>
        <v>0</v>
      </c>
      <c r="G1018" s="3">
        <f t="shared" si="436"/>
        <v>0</v>
      </c>
      <c r="H1018" s="3">
        <f t="shared" si="437"/>
        <v>56.711084051643134</v>
      </c>
      <c r="I1018" s="3">
        <f t="shared" si="438"/>
        <v>-97.174100618285109</v>
      </c>
      <c r="J1018" s="2">
        <f t="shared" si="425"/>
        <v>112.51201218218938</v>
      </c>
      <c r="K1018" s="2">
        <f t="shared" si="439"/>
        <v>112.51201218218938</v>
      </c>
      <c r="L1018" s="2">
        <f t="shared" si="426"/>
        <v>76.695304827668281</v>
      </c>
      <c r="M1018" s="5">
        <f t="shared" si="427"/>
        <v>0.35753478639531178</v>
      </c>
      <c r="N1018" s="4">
        <f t="shared" si="428"/>
        <v>0.21886083791639896</v>
      </c>
      <c r="O1018" s="4">
        <f t="shared" si="429"/>
        <v>0.22414375925594596</v>
      </c>
      <c r="P1018" s="4">
        <f t="shared" si="440"/>
        <v>0</v>
      </c>
      <c r="Q1018" s="4">
        <f t="shared" si="441"/>
        <v>0</v>
      </c>
      <c r="R1018" s="5">
        <f t="shared" si="442"/>
        <v>0</v>
      </c>
      <c r="S1018" s="5">
        <f t="shared" si="443"/>
        <v>-12.245989961334583</v>
      </c>
      <c r="T1018" s="5">
        <f t="shared" si="444"/>
        <v>20.983429969167688</v>
      </c>
      <c r="U1018" s="6">
        <f t="shared" si="445"/>
        <v>1799.70734434318</v>
      </c>
      <c r="V1018" s="5">
        <f t="shared" si="446"/>
        <v>0</v>
      </c>
      <c r="W1018" s="5">
        <f t="shared" si="447"/>
        <v>13.154817529203628</v>
      </c>
      <c r="X1018" s="5">
        <f t="shared" si="448"/>
        <v>7.6771892699392499</v>
      </c>
      <c r="Y1018" s="5">
        <f t="shared" si="449"/>
        <v>0</v>
      </c>
      <c r="Z1018" s="5">
        <f t="shared" si="449"/>
        <v>0.90882756786904473</v>
      </c>
      <c r="AA1018" s="5">
        <f t="shared" si="430"/>
        <v>-3.5133807608930638</v>
      </c>
      <c r="AB1018">
        <f t="shared" si="424"/>
        <v>0</v>
      </c>
    </row>
    <row r="1019" spans="1:28" x14ac:dyDescent="0.2">
      <c r="A1019">
        <f t="shared" si="423"/>
        <v>9.869999999999834</v>
      </c>
      <c r="B1019" s="5">
        <f t="shared" si="433"/>
        <v>0</v>
      </c>
      <c r="C1019" s="5">
        <f t="shared" si="434"/>
        <v>662.01774602143803</v>
      </c>
      <c r="D1019" s="5">
        <f t="shared" si="435"/>
        <v>-360.8298139209092</v>
      </c>
      <c r="E1019" s="2">
        <f t="shared" si="431"/>
        <v>662.01774602143803</v>
      </c>
      <c r="F1019" s="2">
        <f t="shared" si="432"/>
        <v>0</v>
      </c>
      <c r="G1019" s="3">
        <f t="shared" si="436"/>
        <v>0</v>
      </c>
      <c r="H1019" s="3">
        <f t="shared" si="437"/>
        <v>56.720172327321826</v>
      </c>
      <c r="I1019" s="3">
        <f t="shared" si="438"/>
        <v>-97.209234425894039</v>
      </c>
      <c r="J1019" s="2">
        <f t="shared" si="425"/>
        <v>112.54693779268055</v>
      </c>
      <c r="K1019" s="2">
        <f t="shared" si="439"/>
        <v>112.54693779268055</v>
      </c>
      <c r="L1019" s="2">
        <f t="shared" si="426"/>
        <v>76.719112333115575</v>
      </c>
      <c r="M1019" s="5">
        <f t="shared" si="427"/>
        <v>0.35751584140510839</v>
      </c>
      <c r="N1019" s="4">
        <f t="shared" si="428"/>
        <v>0.21871986117650702</v>
      </c>
      <c r="O1019" s="4">
        <f t="shared" si="429"/>
        <v>0.22406676721790064</v>
      </c>
      <c r="P1019" s="4">
        <f t="shared" si="440"/>
        <v>0</v>
      </c>
      <c r="Q1019" s="4">
        <f t="shared" si="441"/>
        <v>0</v>
      </c>
      <c r="R1019" s="5">
        <f t="shared" si="442"/>
        <v>0</v>
      </c>
      <c r="S1019" s="5">
        <f t="shared" si="443"/>
        <v>-12.251105226789916</v>
      </c>
      <c r="T1019" s="5">
        <f t="shared" si="444"/>
        <v>20.996419987843659</v>
      </c>
      <c r="U1019" s="6">
        <f t="shared" si="445"/>
        <v>1799.1075418676985</v>
      </c>
      <c r="V1019" s="5">
        <f t="shared" si="446"/>
        <v>0</v>
      </c>
      <c r="W1019" s="5">
        <f t="shared" si="447"/>
        <v>13.159137036656691</v>
      </c>
      <c r="X1019" s="5">
        <f t="shared" si="448"/>
        <v>7.6781647834806108</v>
      </c>
      <c r="Y1019" s="5">
        <f t="shared" si="449"/>
        <v>0</v>
      </c>
      <c r="Z1019" s="5">
        <f t="shared" si="449"/>
        <v>0.90803180986677567</v>
      </c>
      <c r="AA1019" s="5">
        <f t="shared" si="430"/>
        <v>-3.4994152286757298</v>
      </c>
      <c r="AB1019">
        <f t="shared" si="424"/>
        <v>0</v>
      </c>
    </row>
    <row r="1020" spans="1:28" x14ac:dyDescent="0.2">
      <c r="A1020">
        <f t="shared" si="423"/>
        <v>9.8799999999998338</v>
      </c>
      <c r="B1020" s="5">
        <f t="shared" si="433"/>
        <v>0</v>
      </c>
      <c r="C1020" s="5">
        <f t="shared" si="434"/>
        <v>662.58499314630171</v>
      </c>
      <c r="D1020" s="5">
        <f t="shared" si="435"/>
        <v>-361.80208123592956</v>
      </c>
      <c r="E1020" s="2">
        <f t="shared" si="431"/>
        <v>662.58499314630171</v>
      </c>
      <c r="F1020" s="2">
        <f t="shared" si="432"/>
        <v>0</v>
      </c>
      <c r="G1020" s="3">
        <f t="shared" si="436"/>
        <v>0</v>
      </c>
      <c r="H1020" s="3">
        <f t="shared" si="437"/>
        <v>56.729252645420495</v>
      </c>
      <c r="I1020" s="3">
        <f t="shared" si="438"/>
        <v>-97.244228578180795</v>
      </c>
      <c r="J1020" s="2">
        <f t="shared" si="425"/>
        <v>112.58173962714123</v>
      </c>
      <c r="K1020" s="2">
        <f t="shared" si="439"/>
        <v>112.58173962714123</v>
      </c>
      <c r="L1020" s="2">
        <f t="shared" si="426"/>
        <v>76.742835464990605</v>
      </c>
      <c r="M1020" s="5">
        <f t="shared" si="427"/>
        <v>0.35749690949669316</v>
      </c>
      <c r="N1020" s="4">
        <f t="shared" si="428"/>
        <v>0.21857926265144509</v>
      </c>
      <c r="O1020" s="4">
        <f t="shared" si="429"/>
        <v>0.22398993558349159</v>
      </c>
      <c r="P1020" s="4">
        <f t="shared" si="440"/>
        <v>0</v>
      </c>
      <c r="Q1020" s="4">
        <f t="shared" si="441"/>
        <v>0</v>
      </c>
      <c r="R1020" s="5">
        <f t="shared" si="442"/>
        <v>0</v>
      </c>
      <c r="S1020" s="5">
        <f t="shared" si="443"/>
        <v>-12.256206354003304</v>
      </c>
      <c r="T1020" s="5">
        <f t="shared" si="444"/>
        <v>21.009360719760188</v>
      </c>
      <c r="U1020" s="6">
        <f t="shared" si="445"/>
        <v>1798.507939293057</v>
      </c>
      <c r="V1020" s="5">
        <f t="shared" si="446"/>
        <v>0</v>
      </c>
      <c r="W1020" s="5">
        <f t="shared" si="447"/>
        <v>13.163429471025825</v>
      </c>
      <c r="X1020" s="5">
        <f t="shared" si="448"/>
        <v>7.6791345569843985</v>
      </c>
      <c r="Y1020" s="5">
        <f t="shared" si="449"/>
        <v>0</v>
      </c>
      <c r="Z1020" s="5">
        <f t="shared" si="449"/>
        <v>0.90722311702252156</v>
      </c>
      <c r="AA1020" s="5">
        <f t="shared" si="430"/>
        <v>-3.4855047232554135</v>
      </c>
      <c r="AB1020">
        <f t="shared" si="424"/>
        <v>0</v>
      </c>
    </row>
    <row r="1021" spans="1:28" x14ac:dyDescent="0.2">
      <c r="A1021">
        <f t="shared" ref="A1021:A1084" si="450">A1020+dt</f>
        <v>9.8899999999998336</v>
      </c>
      <c r="B1021" s="5">
        <f t="shared" si="433"/>
        <v>0</v>
      </c>
      <c r="C1021" s="5">
        <f t="shared" si="434"/>
        <v>663.15233103391176</v>
      </c>
      <c r="D1021" s="5">
        <f t="shared" si="435"/>
        <v>-362.77469779694758</v>
      </c>
      <c r="E1021" s="2">
        <f t="shared" si="431"/>
        <v>663.15233103391176</v>
      </c>
      <c r="F1021" s="2">
        <f t="shared" si="432"/>
        <v>0</v>
      </c>
      <c r="G1021" s="3">
        <f t="shared" si="436"/>
        <v>0</v>
      </c>
      <c r="H1021" s="3">
        <f t="shared" si="437"/>
        <v>56.738324876590717</v>
      </c>
      <c r="I1021" s="3">
        <f t="shared" si="438"/>
        <v>-97.27908362541335</v>
      </c>
      <c r="J1021" s="2">
        <f t="shared" si="425"/>
        <v>112.61641807836776</v>
      </c>
      <c r="K1021" s="2">
        <f t="shared" si="439"/>
        <v>112.61641807836776</v>
      </c>
      <c r="L1021" s="2">
        <f t="shared" si="426"/>
        <v>76.766474491048228</v>
      </c>
      <c r="M1021" s="5">
        <f t="shared" si="427"/>
        <v>0.35747799065898017</v>
      </c>
      <c r="N1021" s="4">
        <f t="shared" si="428"/>
        <v>0.21843904072235917</v>
      </c>
      <c r="O1021" s="4">
        <f t="shared" si="429"/>
        <v>0.22391326379789026</v>
      </c>
      <c r="P1021" s="4">
        <f t="shared" si="440"/>
        <v>0</v>
      </c>
      <c r="Q1021" s="4">
        <f t="shared" si="441"/>
        <v>0</v>
      </c>
      <c r="R1021" s="5">
        <f t="shared" si="442"/>
        <v>0</v>
      </c>
      <c r="S1021" s="5">
        <f t="shared" si="443"/>
        <v>-12.261293352195418</v>
      </c>
      <c r="T1021" s="5">
        <f t="shared" si="444"/>
        <v>21.022252312846454</v>
      </c>
      <c r="U1021" s="6">
        <f t="shared" si="445"/>
        <v>1797.9085365526325</v>
      </c>
      <c r="V1021" s="5">
        <f t="shared" si="446"/>
        <v>0</v>
      </c>
      <c r="W1021" s="5">
        <f t="shared" si="447"/>
        <v>13.167694937176265</v>
      </c>
      <c r="X1021" s="5">
        <f t="shared" si="448"/>
        <v>7.6800985923984246</v>
      </c>
      <c r="Y1021" s="5">
        <f t="shared" si="449"/>
        <v>0</v>
      </c>
      <c r="Z1021" s="5">
        <f t="shared" si="449"/>
        <v>0.90640158498084666</v>
      </c>
      <c r="AA1021" s="5">
        <f t="shared" si="430"/>
        <v>-3.4716490947551222</v>
      </c>
      <c r="AB1021">
        <f t="shared" si="424"/>
        <v>0</v>
      </c>
    </row>
    <row r="1022" spans="1:28" x14ac:dyDescent="0.2">
      <c r="A1022">
        <f t="shared" si="450"/>
        <v>9.8999999999998334</v>
      </c>
      <c r="B1022" s="5">
        <f t="shared" si="433"/>
        <v>0</v>
      </c>
      <c r="C1022" s="5">
        <f t="shared" si="434"/>
        <v>663.71975960275699</v>
      </c>
      <c r="D1022" s="5">
        <f t="shared" si="435"/>
        <v>-363.74766221565648</v>
      </c>
      <c r="E1022" s="2">
        <f t="shared" si="431"/>
        <v>663.71975960275699</v>
      </c>
      <c r="F1022" s="2">
        <f t="shared" si="432"/>
        <v>0</v>
      </c>
      <c r="G1022" s="3">
        <f t="shared" si="436"/>
        <v>0</v>
      </c>
      <c r="H1022" s="3">
        <f t="shared" si="437"/>
        <v>56.747388892440526</v>
      </c>
      <c r="I1022" s="3">
        <f t="shared" si="438"/>
        <v>-97.313800116360895</v>
      </c>
      <c r="J1022" s="2">
        <f t="shared" si="425"/>
        <v>112.6509735386114</v>
      </c>
      <c r="K1022" s="2">
        <f t="shared" si="439"/>
        <v>112.6509735386114</v>
      </c>
      <c r="L1022" s="2">
        <f t="shared" si="426"/>
        <v>76.790029678671701</v>
      </c>
      <c r="M1022" s="5">
        <f t="shared" si="427"/>
        <v>0.35745908488076128</v>
      </c>
      <c r="N1022" s="4">
        <f t="shared" si="428"/>
        <v>0.21829919377741064</v>
      </c>
      <c r="O1022" s="4">
        <f t="shared" si="429"/>
        <v>0.22383675130760874</v>
      </c>
      <c r="P1022" s="4">
        <f t="shared" si="440"/>
        <v>0</v>
      </c>
      <c r="Q1022" s="4">
        <f t="shared" si="441"/>
        <v>0</v>
      </c>
      <c r="R1022" s="5">
        <f t="shared" si="442"/>
        <v>0</v>
      </c>
      <c r="S1022" s="5">
        <f t="shared" si="443"/>
        <v>-12.266366230729284</v>
      </c>
      <c r="T1022" s="5">
        <f t="shared" si="444"/>
        <v>21.035094915006443</v>
      </c>
      <c r="U1022" s="6">
        <f t="shared" si="445"/>
        <v>1797.3093335798253</v>
      </c>
      <c r="V1022" s="5">
        <f t="shared" si="446"/>
        <v>0</v>
      </c>
      <c r="W1022" s="5">
        <f t="shared" si="447"/>
        <v>13.171933539730421</v>
      </c>
      <c r="X1022" s="5">
        <f t="shared" si="448"/>
        <v>7.6810568917326032</v>
      </c>
      <c r="Y1022" s="5">
        <f t="shared" si="449"/>
        <v>0</v>
      </c>
      <c r="Z1022" s="5">
        <f t="shared" si="449"/>
        <v>0.90556730900113713</v>
      </c>
      <c r="AA1022" s="5">
        <f t="shared" si="430"/>
        <v>-3.4578481932609542</v>
      </c>
      <c r="AB1022">
        <f t="shared" si="424"/>
        <v>0</v>
      </c>
    </row>
    <row r="1023" spans="1:28" x14ac:dyDescent="0.2">
      <c r="A1023">
        <f t="shared" si="450"/>
        <v>9.9099999999998332</v>
      </c>
      <c r="B1023" s="5">
        <f t="shared" si="433"/>
        <v>0</v>
      </c>
      <c r="C1023" s="5">
        <f t="shared" si="434"/>
        <v>664.28727877004678</v>
      </c>
      <c r="D1023" s="5">
        <f t="shared" si="435"/>
        <v>-364.7209731092297</v>
      </c>
      <c r="E1023" s="2">
        <f t="shared" si="431"/>
        <v>664.28727877004678</v>
      </c>
      <c r="F1023" s="2">
        <f t="shared" si="432"/>
        <v>0</v>
      </c>
      <c r="G1023" s="3">
        <f t="shared" si="436"/>
        <v>0</v>
      </c>
      <c r="H1023" s="3">
        <f t="shared" si="437"/>
        <v>56.756444565530536</v>
      </c>
      <c r="I1023" s="3">
        <f t="shared" si="438"/>
        <v>-97.348378598293507</v>
      </c>
      <c r="J1023" s="2">
        <f t="shared" si="425"/>
        <v>112.68540639957257</v>
      </c>
      <c r="K1023" s="2">
        <f t="shared" si="439"/>
        <v>112.68540639957257</v>
      </c>
      <c r="L1023" s="2">
        <f t="shared" si="426"/>
        <v>76.813501294868828</v>
      </c>
      <c r="M1023" s="5">
        <f t="shared" si="427"/>
        <v>0.35744019215070738</v>
      </c>
      <c r="N1023" s="4">
        <f t="shared" si="428"/>
        <v>0.21815972021174779</v>
      </c>
      <c r="O1023" s="4">
        <f t="shared" si="429"/>
        <v>0.22376039756050228</v>
      </c>
      <c r="P1023" s="4">
        <f t="shared" si="440"/>
        <v>0</v>
      </c>
      <c r="Q1023" s="4">
        <f t="shared" si="441"/>
        <v>0</v>
      </c>
      <c r="R1023" s="5">
        <f t="shared" si="442"/>
        <v>0</v>
      </c>
      <c r="S1023" s="5">
        <f t="shared" si="443"/>
        <v>-12.271424999109335</v>
      </c>
      <c r="T1023" s="5">
        <f t="shared" si="444"/>
        <v>21.04788867411488</v>
      </c>
      <c r="U1023" s="6">
        <f t="shared" si="445"/>
        <v>1796.7103303080571</v>
      </c>
      <c r="V1023" s="5">
        <f t="shared" si="446"/>
        <v>0</v>
      </c>
      <c r="W1023" s="5">
        <f t="shared" si="447"/>
        <v>13.176145383067039</v>
      </c>
      <c r="X1023" s="5">
        <f t="shared" si="448"/>
        <v>7.6820094570586388</v>
      </c>
      <c r="Y1023" s="5">
        <f t="shared" si="449"/>
        <v>0</v>
      </c>
      <c r="Z1023" s="5">
        <f t="shared" si="449"/>
        <v>0.90472038395770404</v>
      </c>
      <c r="AA1023" s="5">
        <f t="shared" si="430"/>
        <v>-3.4441018688264791</v>
      </c>
      <c r="AB1023">
        <f t="shared" si="424"/>
        <v>0</v>
      </c>
    </row>
    <row r="1024" spans="1:28" x14ac:dyDescent="0.2">
      <c r="A1024">
        <f t="shared" si="450"/>
        <v>9.919999999999833</v>
      </c>
      <c r="B1024" s="5">
        <f t="shared" si="433"/>
        <v>0</v>
      </c>
      <c r="C1024" s="5">
        <f t="shared" si="434"/>
        <v>664.85488845172131</v>
      </c>
      <c r="D1024" s="5">
        <f t="shared" si="435"/>
        <v>-365.69462910030609</v>
      </c>
      <c r="E1024" s="2">
        <f t="shared" si="431"/>
        <v>664.85488845172131</v>
      </c>
      <c r="F1024" s="2">
        <f t="shared" si="432"/>
        <v>0</v>
      </c>
      <c r="G1024" s="3">
        <f t="shared" si="436"/>
        <v>0</v>
      </c>
      <c r="H1024" s="3">
        <f t="shared" si="437"/>
        <v>56.765491769370115</v>
      </c>
      <c r="I1024" s="3">
        <f t="shared" si="438"/>
        <v>-97.382819616981777</v>
      </c>
      <c r="J1024" s="2">
        <f t="shared" si="425"/>
        <v>112.71971705239523</v>
      </c>
      <c r="K1024" s="2">
        <f t="shared" si="439"/>
        <v>112.71971705239523</v>
      </c>
      <c r="L1024" s="2">
        <f t="shared" si="426"/>
        <v>76.836889606268045</v>
      </c>
      <c r="M1024" s="5">
        <f t="shared" si="427"/>
        <v>0.35742131245736974</v>
      </c>
      <c r="N1024" s="4">
        <f t="shared" si="428"/>
        <v>0.21802061842747672</v>
      </c>
      <c r="O1024" s="4">
        <f t="shared" si="429"/>
        <v>0.22368420200577049</v>
      </c>
      <c r="P1024" s="4">
        <f t="shared" si="440"/>
        <v>0</v>
      </c>
      <c r="Q1024" s="4">
        <f t="shared" si="441"/>
        <v>0</v>
      </c>
      <c r="R1024" s="5">
        <f t="shared" si="442"/>
        <v>0</v>
      </c>
      <c r="S1024" s="5">
        <f t="shared" si="443"/>
        <v>-12.276469666980466</v>
      </c>
      <c r="T1024" s="5">
        <f t="shared" si="444"/>
        <v>21.060633738013205</v>
      </c>
      <c r="U1024" s="6">
        <f t="shared" si="445"/>
        <v>1796.1115266707714</v>
      </c>
      <c r="V1024" s="5">
        <f t="shared" si="446"/>
        <v>0</v>
      </c>
      <c r="W1024" s="5">
        <f t="shared" si="447"/>
        <v>13.180330571320289</v>
      </c>
      <c r="X1024" s="5">
        <f t="shared" si="448"/>
        <v>7.6829562905096749</v>
      </c>
      <c r="Y1024" s="5">
        <f t="shared" si="449"/>
        <v>0</v>
      </c>
      <c r="Z1024" s="5">
        <f t="shared" si="449"/>
        <v>0.90386090433982247</v>
      </c>
      <c r="AA1024" s="5">
        <f t="shared" si="430"/>
        <v>-3.4304099714771183</v>
      </c>
      <c r="AB1024">
        <f t="shared" si="424"/>
        <v>0</v>
      </c>
    </row>
    <row r="1025" spans="1:28" x14ac:dyDescent="0.2">
      <c r="A1025">
        <f t="shared" si="450"/>
        <v>9.9299999999998327</v>
      </c>
      <c r="B1025" s="5">
        <f t="shared" si="433"/>
        <v>0</v>
      </c>
      <c r="C1025" s="5">
        <f t="shared" si="434"/>
        <v>665.42258856246031</v>
      </c>
      <c r="D1025" s="5">
        <f t="shared" si="435"/>
        <v>-366.66862881697443</v>
      </c>
      <c r="E1025" s="2">
        <f t="shared" si="431"/>
        <v>665.42258856246031</v>
      </c>
      <c r="F1025" s="2">
        <f t="shared" si="432"/>
        <v>0</v>
      </c>
      <c r="G1025" s="3">
        <f t="shared" si="436"/>
        <v>0</v>
      </c>
      <c r="H1025" s="3">
        <f t="shared" si="437"/>
        <v>56.774530378413516</v>
      </c>
      <c r="I1025" s="3">
        <f t="shared" si="438"/>
        <v>-97.417123716696551</v>
      </c>
      <c r="J1025" s="2">
        <f t="shared" si="425"/>
        <v>112.7539058876612</v>
      </c>
      <c r="K1025" s="2">
        <f t="shared" si="439"/>
        <v>112.7539058876612</v>
      </c>
      <c r="L1025" s="2">
        <f t="shared" si="426"/>
        <v>76.860194879114658</v>
      </c>
      <c r="M1025" s="5">
        <f t="shared" si="427"/>
        <v>0.3574024457891814</v>
      </c>
      <c r="N1025" s="4">
        <f t="shared" si="428"/>
        <v>0.21788188683363319</v>
      </c>
      <c r="O1025" s="4">
        <f t="shared" si="429"/>
        <v>0.22360816409395973</v>
      </c>
      <c r="P1025" s="4">
        <f t="shared" si="440"/>
        <v>0</v>
      </c>
      <c r="Q1025" s="4">
        <f t="shared" si="441"/>
        <v>0</v>
      </c>
      <c r="R1025" s="5">
        <f t="shared" si="442"/>
        <v>0</v>
      </c>
      <c r="S1025" s="5">
        <f t="shared" si="443"/>
        <v>-12.2815002441271</v>
      </c>
      <c r="T1025" s="5">
        <f t="shared" si="444"/>
        <v>21.073330254505599</v>
      </c>
      <c r="U1025" s="6">
        <f t="shared" si="445"/>
        <v>1795.512922601436</v>
      </c>
      <c r="V1025" s="5">
        <f t="shared" si="446"/>
        <v>0</v>
      </c>
      <c r="W1025" s="5">
        <f t="shared" si="447"/>
        <v>13.18448920837892</v>
      </c>
      <c r="X1025" s="5">
        <f t="shared" si="448"/>
        <v>7.6838973942799704</v>
      </c>
      <c r="Y1025" s="5">
        <f t="shared" si="449"/>
        <v>0</v>
      </c>
      <c r="Z1025" s="5">
        <f t="shared" si="449"/>
        <v>0.90298896425182029</v>
      </c>
      <c r="AA1025" s="5">
        <f t="shared" si="430"/>
        <v>-3.4167723512144299</v>
      </c>
      <c r="AB1025">
        <f t="shared" si="424"/>
        <v>0</v>
      </c>
    </row>
    <row r="1026" spans="1:28" x14ac:dyDescent="0.2">
      <c r="A1026">
        <f t="shared" si="450"/>
        <v>9.9399999999998325</v>
      </c>
      <c r="B1026" s="5">
        <f t="shared" si="433"/>
        <v>0</v>
      </c>
      <c r="C1026" s="5">
        <f t="shared" si="434"/>
        <v>665.99037901569261</v>
      </c>
      <c r="D1026" s="5">
        <f t="shared" si="435"/>
        <v>-367.64297089275897</v>
      </c>
      <c r="E1026" s="2">
        <f t="shared" si="431"/>
        <v>665.99037901569261</v>
      </c>
      <c r="F1026" s="2">
        <f t="shared" si="432"/>
        <v>0</v>
      </c>
      <c r="G1026" s="3">
        <f t="shared" si="436"/>
        <v>0</v>
      </c>
      <c r="H1026" s="3">
        <f t="shared" si="437"/>
        <v>56.783560268056036</v>
      </c>
      <c r="I1026" s="3">
        <f t="shared" si="438"/>
        <v>-97.451291440208692</v>
      </c>
      <c r="J1026" s="2">
        <f t="shared" si="425"/>
        <v>112.78797329538484</v>
      </c>
      <c r="K1026" s="2">
        <f t="shared" si="439"/>
        <v>112.78797329538484</v>
      </c>
      <c r="L1026" s="2">
        <f t="shared" si="426"/>
        <v>76.883417379267101</v>
      </c>
      <c r="M1026" s="5">
        <f t="shared" si="427"/>
        <v>0.35738359213445803</v>
      </c>
      <c r="N1026" s="4">
        <f t="shared" si="428"/>
        <v>0.2177435238461535</v>
      </c>
      <c r="O1026" s="4">
        <f t="shared" si="429"/>
        <v>0.2235322832769642</v>
      </c>
      <c r="P1026" s="4">
        <f t="shared" si="440"/>
        <v>0</v>
      </c>
      <c r="Q1026" s="4">
        <f t="shared" si="441"/>
        <v>0</v>
      </c>
      <c r="R1026" s="5">
        <f t="shared" si="442"/>
        <v>0</v>
      </c>
      <c r="S1026" s="5">
        <f t="shared" si="443"/>
        <v>-12.286516740472242</v>
      </c>
      <c r="T1026" s="5">
        <f t="shared" si="444"/>
        <v>21.085978371355015</v>
      </c>
      <c r="U1026" s="6">
        <f t="shared" si="445"/>
        <v>1794.9145180335374</v>
      </c>
      <c r="V1026" s="5">
        <f t="shared" si="446"/>
        <v>0</v>
      </c>
      <c r="W1026" s="5">
        <f t="shared" si="447"/>
        <v>13.188621397885424</v>
      </c>
      <c r="X1026" s="5">
        <f t="shared" si="448"/>
        <v>7.6848327706245598</v>
      </c>
      <c r="Y1026" s="5">
        <f t="shared" si="449"/>
        <v>0</v>
      </c>
      <c r="Z1026" s="5">
        <f t="shared" si="449"/>
        <v>0.90210465741318124</v>
      </c>
      <c r="AA1026" s="5">
        <f t="shared" si="430"/>
        <v>-3.4031888580204246</v>
      </c>
      <c r="AB1026">
        <f t="shared" si="424"/>
        <v>0</v>
      </c>
    </row>
    <row r="1027" spans="1:28" x14ac:dyDescent="0.2">
      <c r="A1027">
        <f t="shared" si="450"/>
        <v>9.9499999999998323</v>
      </c>
      <c r="B1027" s="5">
        <f t="shared" si="433"/>
        <v>0</v>
      </c>
      <c r="C1027" s="5">
        <f t="shared" si="434"/>
        <v>666.55825972360606</v>
      </c>
      <c r="D1027" s="5">
        <f t="shared" si="435"/>
        <v>-368.617653966604</v>
      </c>
      <c r="E1027" s="2">
        <f t="shared" si="431"/>
        <v>666.55825972360606</v>
      </c>
      <c r="F1027" s="2">
        <f t="shared" si="432"/>
        <v>0</v>
      </c>
      <c r="G1027" s="3">
        <f t="shared" si="436"/>
        <v>0</v>
      </c>
      <c r="H1027" s="3">
        <f t="shared" si="437"/>
        <v>56.792581314630169</v>
      </c>
      <c r="I1027" s="3">
        <f t="shared" si="438"/>
        <v>-97.485323328788894</v>
      </c>
      <c r="J1027" s="2">
        <f t="shared" si="425"/>
        <v>112.82191966500743</v>
      </c>
      <c r="K1027" s="2">
        <f t="shared" si="439"/>
        <v>112.82191966500743</v>
      </c>
      <c r="L1027" s="2">
        <f t="shared" si="426"/>
        <v>76.906557372193191</v>
      </c>
      <c r="M1027" s="5">
        <f t="shared" si="427"/>
        <v>0.35736475148139962</v>
      </c>
      <c r="N1027" s="4">
        <f t="shared" si="428"/>
        <v>0.2176055278878464</v>
      </c>
      <c r="O1027" s="4">
        <f t="shared" si="429"/>
        <v>0.22345655900802813</v>
      </c>
      <c r="P1027" s="4">
        <f t="shared" si="440"/>
        <v>0</v>
      </c>
      <c r="Q1027" s="4">
        <f t="shared" si="441"/>
        <v>0</v>
      </c>
      <c r="R1027" s="5">
        <f t="shared" si="442"/>
        <v>0</v>
      </c>
      <c r="S1027" s="5">
        <f t="shared" si="443"/>
        <v>-12.291519166076549</v>
      </c>
      <c r="T1027" s="5">
        <f t="shared" si="444"/>
        <v>21.098578236279291</v>
      </c>
      <c r="U1027" s="6">
        <f t="shared" si="445"/>
        <v>1794.3163129005875</v>
      </c>
      <c r="V1027" s="5">
        <f t="shared" si="446"/>
        <v>0</v>
      </c>
      <c r="W1027" s="5">
        <f t="shared" si="447"/>
        <v>13.192727243235211</v>
      </c>
      <c r="X1027" s="5">
        <f t="shared" si="448"/>
        <v>7.6857624218589198</v>
      </c>
      <c r="Y1027" s="5">
        <f t="shared" si="449"/>
        <v>0</v>
      </c>
      <c r="Z1027" s="5">
        <f t="shared" si="449"/>
        <v>0.90120807715866214</v>
      </c>
      <c r="AA1027" s="5">
        <f t="shared" si="430"/>
        <v>-3.3896593418617869</v>
      </c>
      <c r="AB1027">
        <f t="shared" si="424"/>
        <v>0</v>
      </c>
    </row>
    <row r="1028" spans="1:28" x14ac:dyDescent="0.2">
      <c r="A1028">
        <f t="shared" si="450"/>
        <v>9.9599999999998321</v>
      </c>
      <c r="B1028" s="5">
        <f t="shared" si="433"/>
        <v>0</v>
      </c>
      <c r="C1028" s="5">
        <f t="shared" si="434"/>
        <v>667.12623059715622</v>
      </c>
      <c r="D1028" s="5">
        <f t="shared" si="435"/>
        <v>-369.59267668285895</v>
      </c>
      <c r="E1028" s="2">
        <f t="shared" si="431"/>
        <v>667.12623059715622</v>
      </c>
      <c r="F1028" s="2">
        <f t="shared" si="432"/>
        <v>0</v>
      </c>
      <c r="G1028" s="3">
        <f t="shared" si="436"/>
        <v>0</v>
      </c>
      <c r="H1028" s="3">
        <f t="shared" si="437"/>
        <v>56.801593395401753</v>
      </c>
      <c r="I1028" s="3">
        <f t="shared" si="438"/>
        <v>-97.519219922207512</v>
      </c>
      <c r="J1028" s="2">
        <f t="shared" si="425"/>
        <v>112.85574538539197</v>
      </c>
      <c r="K1028" s="2">
        <f t="shared" si="439"/>
        <v>112.85574538539197</v>
      </c>
      <c r="L1028" s="2">
        <f t="shared" si="426"/>
        <v>76.929615122966567</v>
      </c>
      <c r="M1028" s="5">
        <f t="shared" si="427"/>
        <v>0.3573459238180916</v>
      </c>
      <c r="N1028" s="4">
        <f t="shared" si="428"/>
        <v>0.21746789738836453</v>
      </c>
      <c r="O1028" s="4">
        <f t="shared" si="429"/>
        <v>0.22338099074174714</v>
      </c>
      <c r="P1028" s="4">
        <f t="shared" si="440"/>
        <v>0</v>
      </c>
      <c r="Q1028" s="4">
        <f t="shared" si="441"/>
        <v>0</v>
      </c>
      <c r="R1028" s="5">
        <f t="shared" si="442"/>
        <v>0</v>
      </c>
      <c r="S1028" s="5">
        <f t="shared" si="443"/>
        <v>-12.296507531137401</v>
      </c>
      <c r="T1028" s="5">
        <f t="shared" si="444"/>
        <v>21.111129996947291</v>
      </c>
      <c r="U1028" s="6">
        <f t="shared" si="445"/>
        <v>1793.718307136118</v>
      </c>
      <c r="V1028" s="5">
        <f t="shared" si="446"/>
        <v>0</v>
      </c>
      <c r="W1028" s="5">
        <f t="shared" si="447"/>
        <v>13.19680684757583</v>
      </c>
      <c r="X1028" s="5">
        <f t="shared" si="448"/>
        <v>7.6866863503586513</v>
      </c>
      <c r="Y1028" s="5">
        <f t="shared" si="449"/>
        <v>0</v>
      </c>
      <c r="Z1028" s="5">
        <f t="shared" si="449"/>
        <v>0.90029931643842964</v>
      </c>
      <c r="AA1028" s="5">
        <f t="shared" si="430"/>
        <v>-3.3761836526940563</v>
      </c>
      <c r="AB1028">
        <f t="shared" si="424"/>
        <v>0</v>
      </c>
    </row>
    <row r="1029" spans="1:28" x14ac:dyDescent="0.2">
      <c r="A1029">
        <f t="shared" si="450"/>
        <v>9.9699999999998319</v>
      </c>
      <c r="B1029" s="5">
        <f t="shared" si="433"/>
        <v>0</v>
      </c>
      <c r="C1029" s="5">
        <f t="shared" si="434"/>
        <v>667.6942915460761</v>
      </c>
      <c r="D1029" s="5">
        <f t="shared" si="435"/>
        <v>-370.56803769126367</v>
      </c>
      <c r="E1029" s="2">
        <f t="shared" si="431"/>
        <v>667.6942915460761</v>
      </c>
      <c r="F1029" s="2">
        <f t="shared" si="432"/>
        <v>0</v>
      </c>
      <c r="G1029" s="3">
        <f t="shared" si="436"/>
        <v>0</v>
      </c>
      <c r="H1029" s="3">
        <f t="shared" si="437"/>
        <v>56.81059638856614</v>
      </c>
      <c r="I1029" s="3">
        <f t="shared" si="438"/>
        <v>-97.552981758734447</v>
      </c>
      <c r="J1029" s="2">
        <f t="shared" si="425"/>
        <v>112.88945084481783</v>
      </c>
      <c r="K1029" s="2">
        <f t="shared" si="439"/>
        <v>112.88945084481783</v>
      </c>
      <c r="L1029" s="2">
        <f t="shared" si="426"/>
        <v>76.952590896263004</v>
      </c>
      <c r="M1029" s="5">
        <f t="shared" si="427"/>
        <v>0.35732710913250598</v>
      </c>
      <c r="N1029" s="4">
        <f t="shared" si="428"/>
        <v>0.21733063078417597</v>
      </c>
      <c r="O1029" s="4">
        <f t="shared" si="429"/>
        <v>0.22330557793406938</v>
      </c>
      <c r="P1029" s="4">
        <f t="shared" si="440"/>
        <v>0</v>
      </c>
      <c r="Q1029" s="4">
        <f t="shared" si="441"/>
        <v>0</v>
      </c>
      <c r="R1029" s="5">
        <f t="shared" si="442"/>
        <v>0</v>
      </c>
      <c r="S1029" s="5">
        <f t="shared" si="443"/>
        <v>-12.301481845987956</v>
      </c>
      <c r="T1029" s="5">
        <f t="shared" si="444"/>
        <v>21.123633800975036</v>
      </c>
      <c r="U1029" s="6">
        <f t="shared" si="445"/>
        <v>1793.1205006736852</v>
      </c>
      <c r="V1029" s="5">
        <f t="shared" si="446"/>
        <v>0</v>
      </c>
      <c r="W1029" s="5">
        <f t="shared" si="447"/>
        <v>13.200860313806139</v>
      </c>
      <c r="X1029" s="5">
        <f t="shared" si="448"/>
        <v>7.687604558559114</v>
      </c>
      <c r="Y1029" s="5">
        <f t="shared" si="449"/>
        <v>0</v>
      </c>
      <c r="Z1029" s="5">
        <f t="shared" si="449"/>
        <v>0.89937846781818287</v>
      </c>
      <c r="AA1029" s="5">
        <f t="shared" si="430"/>
        <v>-3.3627616404658482</v>
      </c>
      <c r="AB1029">
        <f t="shared" ref="AB1029:AB1092" si="451">IF(($D1029-height)*($D1030-height)&lt;0,1,0)</f>
        <v>0</v>
      </c>
    </row>
    <row r="1030" spans="1:28" x14ac:dyDescent="0.2">
      <c r="A1030">
        <f t="shared" si="450"/>
        <v>9.9799999999998317</v>
      </c>
      <c r="B1030" s="5">
        <f t="shared" si="433"/>
        <v>0</v>
      </c>
      <c r="C1030" s="5">
        <f t="shared" si="434"/>
        <v>668.26244247888508</v>
      </c>
      <c r="D1030" s="5">
        <f t="shared" si="435"/>
        <v>-371.54373564693304</v>
      </c>
      <c r="E1030" s="2">
        <f t="shared" si="431"/>
        <v>668.26244247888508</v>
      </c>
      <c r="F1030" s="2">
        <f t="shared" si="432"/>
        <v>0</v>
      </c>
      <c r="G1030" s="3">
        <f t="shared" si="436"/>
        <v>0</v>
      </c>
      <c r="H1030" s="3">
        <f t="shared" si="437"/>
        <v>56.819590173244322</v>
      </c>
      <c r="I1030" s="3">
        <f t="shared" si="438"/>
        <v>-97.586609375139105</v>
      </c>
      <c r="J1030" s="2">
        <f t="shared" si="425"/>
        <v>112.92303643097554</v>
      </c>
      <c r="K1030" s="2">
        <f t="shared" si="439"/>
        <v>112.92303643097554</v>
      </c>
      <c r="L1030" s="2">
        <f t="shared" si="426"/>
        <v>76.97548495635688</v>
      </c>
      <c r="M1030" s="5">
        <f t="shared" si="427"/>
        <v>0.35730830741250258</v>
      </c>
      <c r="N1030" s="4">
        <f t="shared" si="428"/>
        <v>0.21719372651853641</v>
      </c>
      <c r="O1030" s="4">
        <f t="shared" si="429"/>
        <v>0.22323032004229784</v>
      </c>
      <c r="P1030" s="4">
        <f t="shared" si="440"/>
        <v>0</v>
      </c>
      <c r="Q1030" s="4">
        <f t="shared" si="441"/>
        <v>0</v>
      </c>
      <c r="R1030" s="5">
        <f t="shared" si="442"/>
        <v>0</v>
      </c>
      <c r="S1030" s="5">
        <f t="shared" si="443"/>
        <v>-12.306442121096218</v>
      </c>
      <c r="T1030" s="5">
        <f t="shared" si="444"/>
        <v>21.136089795921926</v>
      </c>
      <c r="U1030" s="6">
        <f t="shared" si="445"/>
        <v>1792.5228934468653</v>
      </c>
      <c r="V1030" s="5">
        <f t="shared" si="446"/>
        <v>0</v>
      </c>
      <c r="W1030" s="5">
        <f t="shared" si="447"/>
        <v>13.20488774457557</v>
      </c>
      <c r="X1030" s="5">
        <f t="shared" si="448"/>
        <v>7.68851704895512</v>
      </c>
      <c r="Y1030" s="5">
        <f t="shared" si="449"/>
        <v>0</v>
      </c>
      <c r="Z1030" s="5">
        <f t="shared" si="449"/>
        <v>0.89844562347935231</v>
      </c>
      <c r="AA1030" s="5">
        <f t="shared" si="430"/>
        <v>-3.3493931551229537</v>
      </c>
      <c r="AB1030">
        <f t="shared" si="451"/>
        <v>0</v>
      </c>
    </row>
    <row r="1031" spans="1:28" x14ac:dyDescent="0.2">
      <c r="A1031">
        <f t="shared" si="450"/>
        <v>9.9899999999998315</v>
      </c>
      <c r="B1031" s="5">
        <f t="shared" si="433"/>
        <v>0</v>
      </c>
      <c r="C1031" s="5">
        <f t="shared" si="434"/>
        <v>668.83068330289871</v>
      </c>
      <c r="D1031" s="5">
        <f t="shared" si="435"/>
        <v>-372.51976921034219</v>
      </c>
      <c r="E1031" s="2">
        <f t="shared" si="431"/>
        <v>668.83068330289871</v>
      </c>
      <c r="F1031" s="2">
        <f t="shared" si="432"/>
        <v>0</v>
      </c>
      <c r="G1031" s="3">
        <f t="shared" si="436"/>
        <v>0</v>
      </c>
      <c r="H1031" s="3">
        <f t="shared" si="437"/>
        <v>56.828574629479114</v>
      </c>
      <c r="I1031" s="3">
        <f t="shared" si="438"/>
        <v>-97.620103306690339</v>
      </c>
      <c r="J1031" s="2">
        <f t="shared" si="425"/>
        <v>112.95650253096176</v>
      </c>
      <c r="K1031" s="2">
        <f t="shared" si="439"/>
        <v>112.95650253096176</v>
      </c>
      <c r="L1031" s="2">
        <f t="shared" si="426"/>
        <v>76.99829756711776</v>
      </c>
      <c r="M1031" s="5">
        <f t="shared" si="427"/>
        <v>0.35728951864583053</v>
      </c>
      <c r="N1031" s="4">
        <f t="shared" si="428"/>
        <v>0.21705718304146052</v>
      </c>
      <c r="O1031" s="4">
        <f t="shared" si="429"/>
        <v>0.22315521652509077</v>
      </c>
      <c r="P1031" s="4">
        <f t="shared" si="440"/>
        <v>0</v>
      </c>
      <c r="Q1031" s="4">
        <f t="shared" si="441"/>
        <v>0</v>
      </c>
      <c r="R1031" s="5">
        <f t="shared" si="442"/>
        <v>0</v>
      </c>
      <c r="S1031" s="5">
        <f t="shared" si="443"/>
        <v>-12.311388367064131</v>
      </c>
      <c r="T1031" s="5">
        <f t="shared" si="444"/>
        <v>21.148498129287006</v>
      </c>
      <c r="U1031" s="6">
        <f t="shared" si="445"/>
        <v>1791.9254853892576</v>
      </c>
      <c r="V1031" s="5">
        <f t="shared" si="446"/>
        <v>0</v>
      </c>
      <c r="W1031" s="5">
        <f t="shared" si="447"/>
        <v>13.208889242283382</v>
      </c>
      <c r="X1031" s="5">
        <f t="shared" si="448"/>
        <v>7.6894238241005857</v>
      </c>
      <c r="Y1031" s="5">
        <f t="shared" si="449"/>
        <v>0</v>
      </c>
      <c r="Z1031" s="5">
        <f t="shared" si="449"/>
        <v>0.89750087521925082</v>
      </c>
      <c r="AA1031" s="5">
        <f t="shared" si="430"/>
        <v>-3.3360780466124069</v>
      </c>
      <c r="AB1031">
        <f t="shared" si="451"/>
        <v>0</v>
      </c>
    </row>
    <row r="1032" spans="1:28" x14ac:dyDescent="0.2">
      <c r="A1032">
        <f t="shared" si="450"/>
        <v>9.9999999999998312</v>
      </c>
      <c r="B1032" s="5">
        <f t="shared" si="433"/>
        <v>0</v>
      </c>
      <c r="C1032" s="5">
        <f t="shared" si="434"/>
        <v>669.39901392423724</v>
      </c>
      <c r="D1032" s="5">
        <f t="shared" si="435"/>
        <v>-373.49613704731144</v>
      </c>
      <c r="E1032" s="2">
        <f t="shared" si="431"/>
        <v>669.39901392423724</v>
      </c>
      <c r="F1032" s="2">
        <f t="shared" si="432"/>
        <v>0</v>
      </c>
      <c r="G1032" s="3">
        <f t="shared" si="436"/>
        <v>0</v>
      </c>
      <c r="H1032" s="3">
        <f t="shared" si="437"/>
        <v>56.837549638231309</v>
      </c>
      <c r="I1032" s="3">
        <f t="shared" si="438"/>
        <v>-97.653464087156465</v>
      </c>
      <c r="J1032" s="2">
        <f t="shared" si="425"/>
        <v>112.98984953127412</v>
      </c>
      <c r="K1032" s="2">
        <f t="shared" si="439"/>
        <v>112.98984953127412</v>
      </c>
      <c r="L1032" s="2">
        <f t="shared" si="426"/>
        <v>77.02102899200689</v>
      </c>
      <c r="M1032" s="5">
        <f t="shared" si="427"/>
        <v>0.35727074282012916</v>
      </c>
      <c r="N1032" s="4">
        <f t="shared" si="428"/>
        <v>0.21692099880969426</v>
      </c>
      <c r="O1032" s="4">
        <f t="shared" si="429"/>
        <v>0.22308026684246357</v>
      </c>
      <c r="P1032" s="4">
        <f t="shared" si="440"/>
        <v>0</v>
      </c>
      <c r="Q1032" s="4">
        <f t="shared" si="441"/>
        <v>0</v>
      </c>
      <c r="R1032" s="5">
        <f t="shared" si="442"/>
        <v>0</v>
      </c>
      <c r="S1032" s="5">
        <f t="shared" si="443"/>
        <v>-12.316320594626621</v>
      </c>
      <c r="T1032" s="5">
        <f t="shared" si="444"/>
        <v>21.160858948505215</v>
      </c>
      <c r="U1032" s="6">
        <f t="shared" si="445"/>
        <v>1791.3282764344831</v>
      </c>
      <c r="V1032" s="5">
        <f t="shared" si="446"/>
        <v>0</v>
      </c>
      <c r="W1032" s="5">
        <f t="shared" si="447"/>
        <v>13.212864909077892</v>
      </c>
      <c r="X1032" s="5">
        <f t="shared" si="448"/>
        <v>7.6903248866081988</v>
      </c>
      <c r="Y1032" s="5">
        <f t="shared" si="449"/>
        <v>0</v>
      </c>
      <c r="Z1032" s="5">
        <f t="shared" si="449"/>
        <v>0.89654431445127081</v>
      </c>
      <c r="AA1032" s="5">
        <f t="shared" si="430"/>
        <v>-3.3228161648865857</v>
      </c>
      <c r="AB1032">
        <f t="shared" si="451"/>
        <v>0</v>
      </c>
    </row>
    <row r="1033" spans="1:28" x14ac:dyDescent="0.2">
      <c r="A1033">
        <f t="shared" si="450"/>
        <v>10.009999999999831</v>
      </c>
      <c r="B1033" s="5">
        <f t="shared" si="433"/>
        <v>0</v>
      </c>
      <c r="C1033" s="5">
        <f t="shared" si="434"/>
        <v>669.96743424783517</v>
      </c>
      <c r="D1033" s="5">
        <f t="shared" si="435"/>
        <v>-374.47283782899126</v>
      </c>
      <c r="E1033" s="2">
        <f t="shared" si="431"/>
        <v>669.96743424783517</v>
      </c>
      <c r="F1033" s="2">
        <f t="shared" si="432"/>
        <v>0</v>
      </c>
      <c r="G1033" s="3">
        <f t="shared" si="436"/>
        <v>0</v>
      </c>
      <c r="H1033" s="3">
        <f t="shared" si="437"/>
        <v>56.84651508137582</v>
      </c>
      <c r="I1033" s="3">
        <f t="shared" si="438"/>
        <v>-97.686692248805329</v>
      </c>
      <c r="J1033" s="2">
        <f t="shared" si="425"/>
        <v>113.02307781780627</v>
      </c>
      <c r="K1033" s="2">
        <f t="shared" si="439"/>
        <v>113.02307781780627</v>
      </c>
      <c r="L1033" s="2">
        <f t="shared" si="426"/>
        <v>77.0436794940738</v>
      </c>
      <c r="M1033" s="5">
        <f t="shared" si="427"/>
        <v>0.35725197992292929</v>
      </c>
      <c r="N1033" s="4">
        <f t="shared" si="428"/>
        <v>0.21678517228668667</v>
      </c>
      <c r="O1033" s="4">
        <f t="shared" si="429"/>
        <v>0.22300547045579</v>
      </c>
      <c r="P1033" s="4">
        <f t="shared" si="440"/>
        <v>0</v>
      </c>
      <c r="Q1033" s="4">
        <f t="shared" si="441"/>
        <v>0</v>
      </c>
      <c r="R1033" s="5">
        <f t="shared" si="442"/>
        <v>0</v>
      </c>
      <c r="S1033" s="5">
        <f t="shared" si="443"/>
        <v>-12.321238814650686</v>
      </c>
      <c r="T1033" s="5">
        <f t="shared" si="444"/>
        <v>21.173172400943706</v>
      </c>
      <c r="U1033" s="6">
        <f t="shared" si="445"/>
        <v>1790.7312665161858</v>
      </c>
      <c r="V1033" s="5">
        <f t="shared" si="446"/>
        <v>0</v>
      </c>
      <c r="W1033" s="5">
        <f t="shared" si="447"/>
        <v>13.216814846855796</v>
      </c>
      <c r="X1033" s="5">
        <f t="shared" si="448"/>
        <v>7.6912202391490867</v>
      </c>
      <c r="Y1033" s="5">
        <f t="shared" si="449"/>
        <v>0</v>
      </c>
      <c r="Z1033" s="5">
        <f t="shared" si="449"/>
        <v>0.89557603220510984</v>
      </c>
      <c r="AA1033" s="5">
        <f t="shared" si="430"/>
        <v>-3.3096073599072078</v>
      </c>
      <c r="AB1033">
        <f t="shared" si="451"/>
        <v>0</v>
      </c>
    </row>
    <row r="1034" spans="1:28" x14ac:dyDescent="0.2">
      <c r="A1034">
        <f t="shared" si="450"/>
        <v>10.019999999999831</v>
      </c>
      <c r="B1034" s="5">
        <f t="shared" si="433"/>
        <v>0</v>
      </c>
      <c r="C1034" s="5">
        <f t="shared" si="434"/>
        <v>670.53594417745046</v>
      </c>
      <c r="D1034" s="5">
        <f t="shared" si="435"/>
        <v>-375.44987023184729</v>
      </c>
      <c r="E1034" s="2">
        <f t="shared" si="431"/>
        <v>670.53594417745046</v>
      </c>
      <c r="F1034" s="2">
        <f t="shared" si="432"/>
        <v>0</v>
      </c>
      <c r="G1034" s="3">
        <f t="shared" si="436"/>
        <v>0</v>
      </c>
      <c r="H1034" s="3">
        <f t="shared" si="437"/>
        <v>56.855470841697873</v>
      </c>
      <c r="I1034" s="3">
        <f t="shared" si="438"/>
        <v>-97.719788322404398</v>
      </c>
      <c r="J1034" s="2">
        <f t="shared" si="425"/>
        <v>113.05618777584303</v>
      </c>
      <c r="K1034" s="2">
        <f t="shared" si="439"/>
        <v>113.05618777584303</v>
      </c>
      <c r="L1034" s="2">
        <f t="shared" si="426"/>
        <v>77.066249335952975</v>
      </c>
      <c r="M1034" s="5">
        <f t="shared" si="427"/>
        <v>0.35723322994165463</v>
      </c>
      <c r="N1034" s="4">
        <f t="shared" si="428"/>
        <v>0.216649701942562</v>
      </c>
      <c r="O1034" s="4">
        <f t="shared" si="429"/>
        <v>0.22293082682780299</v>
      </c>
      <c r="P1034" s="4">
        <f t="shared" si="440"/>
        <v>0</v>
      </c>
      <c r="Q1034" s="4">
        <f t="shared" si="441"/>
        <v>0</v>
      </c>
      <c r="R1034" s="5">
        <f t="shared" si="442"/>
        <v>0</v>
      </c>
      <c r="S1034" s="5">
        <f t="shared" si="443"/>
        <v>-12.326143038134479</v>
      </c>
      <c r="T1034" s="5">
        <f t="shared" si="444"/>
        <v>21.185438633898222</v>
      </c>
      <c r="U1034" s="6">
        <f t="shared" si="445"/>
        <v>1790.1344555680312</v>
      </c>
      <c r="V1034" s="5">
        <f t="shared" si="446"/>
        <v>0</v>
      </c>
      <c r="W1034" s="5">
        <f t="shared" si="447"/>
        <v>13.220739157261432</v>
      </c>
      <c r="X1034" s="5">
        <f t="shared" si="448"/>
        <v>7.6921098844524787</v>
      </c>
      <c r="Y1034" s="5">
        <f t="shared" si="449"/>
        <v>0</v>
      </c>
      <c r="Z1034" s="5">
        <f t="shared" si="449"/>
        <v>0.89459611912695358</v>
      </c>
      <c r="AA1034" s="5">
        <f t="shared" si="430"/>
        <v>-3.2964514816492994</v>
      </c>
      <c r="AB1034">
        <f t="shared" si="451"/>
        <v>0</v>
      </c>
    </row>
    <row r="1035" spans="1:28" x14ac:dyDescent="0.2">
      <c r="A1035">
        <f t="shared" si="450"/>
        <v>10.029999999999831</v>
      </c>
      <c r="B1035" s="5">
        <f t="shared" si="433"/>
        <v>0</v>
      </c>
      <c r="C1035" s="5">
        <f t="shared" si="434"/>
        <v>671.10454361567338</v>
      </c>
      <c r="D1035" s="5">
        <f t="shared" si="435"/>
        <v>-376.42723293764544</v>
      </c>
      <c r="E1035" s="2">
        <f t="shared" si="431"/>
        <v>671.10454361567338</v>
      </c>
      <c r="F1035" s="2">
        <f t="shared" si="432"/>
        <v>0</v>
      </c>
      <c r="G1035" s="3">
        <f t="shared" si="436"/>
        <v>0</v>
      </c>
      <c r="H1035" s="3">
        <f t="shared" si="437"/>
        <v>56.864416802889146</v>
      </c>
      <c r="I1035" s="3">
        <f t="shared" si="438"/>
        <v>-97.752752837220896</v>
      </c>
      <c r="J1035" s="2">
        <f t="shared" si="425"/>
        <v>113.08917979005551</v>
      </c>
      <c r="K1035" s="2">
        <f t="shared" si="439"/>
        <v>113.08917979005551</v>
      </c>
      <c r="L1035" s="2">
        <f t="shared" si="426"/>
        <v>77.088738779860606</v>
      </c>
      <c r="M1035" s="5">
        <f t="shared" si="427"/>
        <v>0.35721449286362278</v>
      </c>
      <c r="N1035" s="4">
        <f t="shared" si="428"/>
        <v>0.21651458625409203</v>
      </c>
      <c r="O1035" s="4">
        <f t="shared" si="429"/>
        <v>0.22285633542259642</v>
      </c>
      <c r="P1035" s="4">
        <f t="shared" si="440"/>
        <v>0</v>
      </c>
      <c r="Q1035" s="4">
        <f t="shared" si="441"/>
        <v>0</v>
      </c>
      <c r="R1035" s="5">
        <f t="shared" si="442"/>
        <v>0</v>
      </c>
      <c r="S1035" s="5">
        <f t="shared" si="443"/>
        <v>-12.331033276206368</v>
      </c>
      <c r="T1035" s="5">
        <f t="shared" si="444"/>
        <v>21.197657794589468</v>
      </c>
      <c r="U1035" s="6">
        <f t="shared" si="445"/>
        <v>1789.5378435237069</v>
      </c>
      <c r="V1035" s="5">
        <f t="shared" si="446"/>
        <v>0</v>
      </c>
      <c r="W1035" s="5">
        <f t="shared" si="447"/>
        <v>13.22463794168616</v>
      </c>
      <c r="X1035" s="5">
        <f t="shared" si="448"/>
        <v>7.6929938253053853</v>
      </c>
      <c r="Y1035" s="5">
        <f t="shared" si="449"/>
        <v>0</v>
      </c>
      <c r="Z1035" s="5">
        <f t="shared" si="449"/>
        <v>0.893604665479792</v>
      </c>
      <c r="AA1035" s="5">
        <f t="shared" si="430"/>
        <v>-3.2833483801051457</v>
      </c>
      <c r="AB1035">
        <f t="shared" si="451"/>
        <v>0</v>
      </c>
    </row>
    <row r="1036" spans="1:28" x14ac:dyDescent="0.2">
      <c r="A1036">
        <f t="shared" si="450"/>
        <v>10.03999999999983</v>
      </c>
      <c r="B1036" s="5">
        <f t="shared" si="433"/>
        <v>0</v>
      </c>
      <c r="C1036" s="5">
        <f t="shared" si="434"/>
        <v>671.67323246393551</v>
      </c>
      <c r="D1036" s="5">
        <f t="shared" si="435"/>
        <v>-377.40492463343668</v>
      </c>
      <c r="E1036" s="2">
        <f t="shared" si="431"/>
        <v>671.67323246393551</v>
      </c>
      <c r="F1036" s="2">
        <f t="shared" si="432"/>
        <v>0</v>
      </c>
      <c r="G1036" s="3">
        <f t="shared" si="436"/>
        <v>0</v>
      </c>
      <c r="H1036" s="3">
        <f t="shared" si="437"/>
        <v>56.873352849543942</v>
      </c>
      <c r="I1036" s="3">
        <f t="shared" si="438"/>
        <v>-97.785586321021952</v>
      </c>
      <c r="J1036" s="2">
        <f t="shared" si="425"/>
        <v>113.1220542444963</v>
      </c>
      <c r="K1036" s="2">
        <f t="shared" si="439"/>
        <v>113.1220542444963</v>
      </c>
      <c r="L1036" s="2">
        <f t="shared" si="426"/>
        <v>77.111148087591204</v>
      </c>
      <c r="M1036" s="5">
        <f t="shared" si="427"/>
        <v>0.35719576867604641</v>
      </c>
      <c r="N1036" s="4">
        <f t="shared" si="428"/>
        <v>0.21637982370466821</v>
      </c>
      <c r="O1036" s="4">
        <f t="shared" si="429"/>
        <v>0.22278199570562546</v>
      </c>
      <c r="P1036" s="4">
        <f t="shared" si="440"/>
        <v>0</v>
      </c>
      <c r="Q1036" s="4">
        <f t="shared" si="441"/>
        <v>0</v>
      </c>
      <c r="R1036" s="5">
        <f t="shared" si="442"/>
        <v>0</v>
      </c>
      <c r="S1036" s="5">
        <f t="shared" si="443"/>
        <v>-12.335909540124026</v>
      </c>
      <c r="T1036" s="5">
        <f t="shared" si="444"/>
        <v>21.20983003015953</v>
      </c>
      <c r="U1036" s="6">
        <f t="shared" si="445"/>
        <v>1788.9414303169224</v>
      </c>
      <c r="V1036" s="5">
        <f t="shared" si="446"/>
        <v>0</v>
      </c>
      <c r="W1036" s="5">
        <f t="shared" si="447"/>
        <v>13.228511301267597</v>
      </c>
      <c r="X1036" s="5">
        <f t="shared" si="448"/>
        <v>7.6938720645522336</v>
      </c>
      <c r="Y1036" s="5">
        <f t="shared" si="449"/>
        <v>0</v>
      </c>
      <c r="Z1036" s="5">
        <f t="shared" si="449"/>
        <v>0.89260176114357037</v>
      </c>
      <c r="AA1036" s="5">
        <f t="shared" si="430"/>
        <v>-3.2702979052882348</v>
      </c>
      <c r="AB1036">
        <f t="shared" si="451"/>
        <v>0</v>
      </c>
    </row>
    <row r="1037" spans="1:28" x14ac:dyDescent="0.2">
      <c r="A1037">
        <f t="shared" si="450"/>
        <v>10.04999999999983</v>
      </c>
      <c r="B1037" s="5">
        <f t="shared" si="433"/>
        <v>0</v>
      </c>
      <c r="C1037" s="5">
        <f t="shared" si="434"/>
        <v>672.24201062251893</v>
      </c>
      <c r="D1037" s="5">
        <f t="shared" si="435"/>
        <v>-378.38294401154218</v>
      </c>
      <c r="E1037" s="2">
        <f t="shared" si="431"/>
        <v>672.24201062251893</v>
      </c>
      <c r="F1037" s="2">
        <f t="shared" si="432"/>
        <v>0</v>
      </c>
      <c r="G1037" s="3">
        <f t="shared" si="436"/>
        <v>0</v>
      </c>
      <c r="H1037" s="3">
        <f t="shared" si="437"/>
        <v>56.882278867155378</v>
      </c>
      <c r="I1037" s="3">
        <f t="shared" si="438"/>
        <v>-97.818289300074838</v>
      </c>
      <c r="J1037" s="2">
        <f t="shared" si="425"/>
        <v>113.15481152259487</v>
      </c>
      <c r="K1037" s="2">
        <f t="shared" si="439"/>
        <v>113.15481152259487</v>
      </c>
      <c r="L1037" s="2">
        <f t="shared" si="426"/>
        <v>77.13347752051456</v>
      </c>
      <c r="M1037" s="5">
        <f t="shared" si="427"/>
        <v>0.35717705736603456</v>
      </c>
      <c r="N1037" s="4">
        <f t="shared" si="428"/>
        <v>0.21624541278427409</v>
      </c>
      <c r="O1037" s="4">
        <f t="shared" si="429"/>
        <v>0.22270780714370808</v>
      </c>
      <c r="P1037" s="4">
        <f t="shared" si="440"/>
        <v>0</v>
      </c>
      <c r="Q1037" s="4">
        <f t="shared" si="441"/>
        <v>0</v>
      </c>
      <c r="R1037" s="5">
        <f t="shared" si="442"/>
        <v>0</v>
      </c>
      <c r="S1037" s="5">
        <f t="shared" si="443"/>
        <v>-12.34077184127352</v>
      </c>
      <c r="T1037" s="5">
        <f t="shared" si="444"/>
        <v>21.221955487668367</v>
      </c>
      <c r="U1037" s="6">
        <f t="shared" si="445"/>
        <v>1788.3452158814098</v>
      </c>
      <c r="V1037" s="5">
        <f t="shared" si="446"/>
        <v>0</v>
      </c>
      <c r="W1037" s="5">
        <f t="shared" si="447"/>
        <v>13.232359336889056</v>
      </c>
      <c r="X1037" s="5">
        <f t="shared" si="448"/>
        <v>7.6947446050945674</v>
      </c>
      <c r="Y1037" s="5">
        <f t="shared" si="449"/>
        <v>0</v>
      </c>
      <c r="Z1037" s="5">
        <f t="shared" si="449"/>
        <v>0.89158749561553563</v>
      </c>
      <c r="AA1037" s="5">
        <f t="shared" si="430"/>
        <v>-3.2572999072370656</v>
      </c>
      <c r="AB1037">
        <f t="shared" si="451"/>
        <v>0</v>
      </c>
    </row>
    <row r="1038" spans="1:28" x14ac:dyDescent="0.2">
      <c r="A1038">
        <f t="shared" si="450"/>
        <v>10.05999999999983</v>
      </c>
      <c r="B1038" s="5">
        <f t="shared" si="433"/>
        <v>0</v>
      </c>
      <c r="C1038" s="5">
        <f t="shared" si="434"/>
        <v>672.81087799056525</v>
      </c>
      <c r="D1038" s="5">
        <f t="shared" si="435"/>
        <v>-379.3612897695383</v>
      </c>
      <c r="E1038" s="2">
        <f t="shared" si="431"/>
        <v>672.81087799056525</v>
      </c>
      <c r="F1038" s="2">
        <f t="shared" si="432"/>
        <v>0</v>
      </c>
      <c r="G1038" s="3">
        <f t="shared" si="436"/>
        <v>0</v>
      </c>
      <c r="H1038" s="3">
        <f t="shared" si="437"/>
        <v>56.89119474211153</v>
      </c>
      <c r="I1038" s="3">
        <f t="shared" si="438"/>
        <v>-97.850862299147209</v>
      </c>
      <c r="J1038" s="2">
        <f t="shared" si="425"/>
        <v>113.18745200715284</v>
      </c>
      <c r="K1038" s="2">
        <f t="shared" si="439"/>
        <v>113.18745200715284</v>
      </c>
      <c r="L1038" s="2">
        <f t="shared" si="426"/>
        <v>77.155727339572479</v>
      </c>
      <c r="M1038" s="5">
        <f t="shared" si="427"/>
        <v>0.35715835892059367</v>
      </c>
      <c r="N1038" s="4">
        <f t="shared" si="428"/>
        <v>0.2161113519894578</v>
      </c>
      <c r="O1038" s="4">
        <f t="shared" si="429"/>
        <v>0.22263376920502589</v>
      </c>
      <c r="P1038" s="4">
        <f t="shared" si="440"/>
        <v>0</v>
      </c>
      <c r="Q1038" s="4">
        <f t="shared" si="441"/>
        <v>0</v>
      </c>
      <c r="R1038" s="5">
        <f t="shared" si="442"/>
        <v>0</v>
      </c>
      <c r="S1038" s="5">
        <f t="shared" si="443"/>
        <v>-12.345620191168377</v>
      </c>
      <c r="T1038" s="5">
        <f t="shared" si="444"/>
        <v>21.234034314090273</v>
      </c>
      <c r="U1038" s="6">
        <f t="shared" si="445"/>
        <v>1787.7492001509229</v>
      </c>
      <c r="V1038" s="5">
        <f t="shared" si="446"/>
        <v>0</v>
      </c>
      <c r="W1038" s="5">
        <f t="shared" si="447"/>
        <v>13.236182149178847</v>
      </c>
      <c r="X1038" s="5">
        <f t="shared" si="448"/>
        <v>7.6956114498906869</v>
      </c>
      <c r="Y1038" s="5">
        <f t="shared" si="449"/>
        <v>0</v>
      </c>
      <c r="Z1038" s="5">
        <f t="shared" si="449"/>
        <v>0.89056195801046911</v>
      </c>
      <c r="AA1038" s="5">
        <f t="shared" si="430"/>
        <v>-3.2443542360190385</v>
      </c>
      <c r="AB1038">
        <f t="shared" si="451"/>
        <v>0</v>
      </c>
    </row>
    <row r="1039" spans="1:28" x14ac:dyDescent="0.2">
      <c r="A1039">
        <f t="shared" si="450"/>
        <v>10.06999999999983</v>
      </c>
      <c r="B1039" s="5">
        <f t="shared" si="433"/>
        <v>0</v>
      </c>
      <c r="C1039" s="5">
        <f t="shared" si="434"/>
        <v>673.37983446608428</v>
      </c>
      <c r="D1039" s="5">
        <f t="shared" si="435"/>
        <v>-380.33996061024158</v>
      </c>
      <c r="E1039" s="2">
        <f t="shared" si="431"/>
        <v>673.37983446608428</v>
      </c>
      <c r="F1039" s="2">
        <f t="shared" si="432"/>
        <v>0</v>
      </c>
      <c r="G1039" s="3">
        <f t="shared" si="436"/>
        <v>0</v>
      </c>
      <c r="H1039" s="3">
        <f t="shared" si="437"/>
        <v>56.900100361691635</v>
      </c>
      <c r="I1039" s="3">
        <f t="shared" si="438"/>
        <v>-97.883305841507394</v>
      </c>
      <c r="J1039" s="2">
        <f t="shared" si="425"/>
        <v>113.21997608033953</v>
      </c>
      <c r="K1039" s="2">
        <f t="shared" si="439"/>
        <v>113.21997608033953</v>
      </c>
      <c r="L1039" s="2">
        <f t="shared" si="426"/>
        <v>77.177897805275748</v>
      </c>
      <c r="M1039" s="5">
        <f t="shared" si="427"/>
        <v>0.35713967332662899</v>
      </c>
      <c r="N1039" s="4">
        <f t="shared" si="428"/>
        <v>0.21597763982330445</v>
      </c>
      <c r="O1039" s="4">
        <f t="shared" si="429"/>
        <v>0.2225598813591248</v>
      </c>
      <c r="P1039" s="4">
        <f t="shared" si="440"/>
        <v>0</v>
      </c>
      <c r="Q1039" s="4">
        <f t="shared" si="441"/>
        <v>0</v>
      </c>
      <c r="R1039" s="5">
        <f t="shared" si="442"/>
        <v>0</v>
      </c>
      <c r="S1039" s="5">
        <f t="shared" si="443"/>
        <v>-12.350454601448691</v>
      </c>
      <c r="T1039" s="5">
        <f t="shared" si="444"/>
        <v>21.246066656310443</v>
      </c>
      <c r="U1039" s="6">
        <f t="shared" si="445"/>
        <v>1787.1533830592384</v>
      </c>
      <c r="V1039" s="5">
        <f t="shared" si="446"/>
        <v>0</v>
      </c>
      <c r="W1039" s="5">
        <f t="shared" si="447"/>
        <v>13.239979838509706</v>
      </c>
      <c r="X1039" s="5">
        <f t="shared" si="448"/>
        <v>7.6964726019553327</v>
      </c>
      <c r="Y1039" s="5">
        <f t="shared" si="449"/>
        <v>0</v>
      </c>
      <c r="Z1039" s="5">
        <f t="shared" si="449"/>
        <v>0.88952523706101516</v>
      </c>
      <c r="AA1039" s="5">
        <f t="shared" si="430"/>
        <v>-3.2314607417342245</v>
      </c>
      <c r="AB1039">
        <f t="shared" si="451"/>
        <v>0</v>
      </c>
    </row>
    <row r="1040" spans="1:28" x14ac:dyDescent="0.2">
      <c r="A1040">
        <f t="shared" si="450"/>
        <v>10.07999999999983</v>
      </c>
      <c r="B1040" s="5">
        <f t="shared" si="433"/>
        <v>0</v>
      </c>
      <c r="C1040" s="5">
        <f t="shared" si="434"/>
        <v>673.94887994596309</v>
      </c>
      <c r="D1040" s="5">
        <f t="shared" si="435"/>
        <v>-381.31895524169374</v>
      </c>
      <c r="E1040" s="2">
        <f t="shared" si="431"/>
        <v>673.94887994596309</v>
      </c>
      <c r="F1040" s="2">
        <f t="shared" si="432"/>
        <v>0</v>
      </c>
      <c r="G1040" s="3">
        <f t="shared" si="436"/>
        <v>0</v>
      </c>
      <c r="H1040" s="3">
        <f t="shared" si="437"/>
        <v>56.908995614062242</v>
      </c>
      <c r="I1040" s="3">
        <f t="shared" si="438"/>
        <v>-97.915620448924741</v>
      </c>
      <c r="J1040" s="2">
        <f t="shared" si="425"/>
        <v>113.25238412368742</v>
      </c>
      <c r="K1040" s="2">
        <f t="shared" si="439"/>
        <v>113.25238412368742</v>
      </c>
      <c r="L1040" s="2">
        <f t="shared" si="426"/>
        <v>77.199989177701028</v>
      </c>
      <c r="M1040" s="5">
        <f t="shared" si="427"/>
        <v>0.35712100057094542</v>
      </c>
      <c r="N1040" s="4">
        <f t="shared" si="428"/>
        <v>0.21584427479540888</v>
      </c>
      <c r="O1040" s="4">
        <f t="shared" si="429"/>
        <v>0.22248614307691622</v>
      </c>
      <c r="P1040" s="4">
        <f t="shared" si="440"/>
        <v>0</v>
      </c>
      <c r="Q1040" s="4">
        <f t="shared" si="441"/>
        <v>0</v>
      </c>
      <c r="R1040" s="5">
        <f t="shared" si="442"/>
        <v>0</v>
      </c>
      <c r="S1040" s="5">
        <f t="shared" si="443"/>
        <v>-12.355275083880191</v>
      </c>
      <c r="T1040" s="5">
        <f t="shared" si="444"/>
        <v>21.258052661121535</v>
      </c>
      <c r="U1040" s="6">
        <f t="shared" si="445"/>
        <v>1786.5577645401534</v>
      </c>
      <c r="V1040" s="5">
        <f t="shared" si="446"/>
        <v>0</v>
      </c>
      <c r="W1040" s="5">
        <f t="shared" si="447"/>
        <v>13.243752504998154</v>
      </c>
      <c r="X1040" s="5">
        <f t="shared" si="448"/>
        <v>7.6973280643593407</v>
      </c>
      <c r="Y1040" s="5">
        <f t="shared" si="449"/>
        <v>0</v>
      </c>
      <c r="Z1040" s="5">
        <f t="shared" si="449"/>
        <v>0.88847742111796357</v>
      </c>
      <c r="AA1040" s="5">
        <f t="shared" si="430"/>
        <v>-3.2186192745191242</v>
      </c>
      <c r="AB1040">
        <f t="shared" si="451"/>
        <v>0</v>
      </c>
    </row>
    <row r="1041" spans="1:28" x14ac:dyDescent="0.2">
      <c r="A1041">
        <f t="shared" si="450"/>
        <v>10.089999999999829</v>
      </c>
      <c r="B1041" s="5">
        <f t="shared" si="433"/>
        <v>0</v>
      </c>
      <c r="C1041" s="5">
        <f t="shared" si="434"/>
        <v>674.51801432597472</v>
      </c>
      <c r="D1041" s="5">
        <f t="shared" si="435"/>
        <v>-382.2982723771467</v>
      </c>
      <c r="E1041" s="2">
        <f t="shared" si="431"/>
        <v>674.51801432597472</v>
      </c>
      <c r="F1041" s="2">
        <f t="shared" si="432"/>
        <v>0</v>
      </c>
      <c r="G1041" s="3">
        <f t="shared" si="436"/>
        <v>0</v>
      </c>
      <c r="H1041" s="3">
        <f t="shared" si="437"/>
        <v>56.917880388273424</v>
      </c>
      <c r="I1041" s="3">
        <f t="shared" si="438"/>
        <v>-97.947806641669928</v>
      </c>
      <c r="J1041" s="2">
        <f t="shared" si="425"/>
        <v>113.28467651808765</v>
      </c>
      <c r="K1041" s="2">
        <f t="shared" si="439"/>
        <v>113.28467651808765</v>
      </c>
      <c r="L1041" s="2">
        <f t="shared" si="426"/>
        <v>77.222001716487824</v>
      </c>
      <c r="M1041" s="5">
        <f t="shared" si="427"/>
        <v>0.35710234064024887</v>
      </c>
      <c r="N1041" s="4">
        <f t="shared" si="428"/>
        <v>0.21571125542184846</v>
      </c>
      <c r="O1041" s="4">
        <f t="shared" si="429"/>
        <v>0.22241255383067754</v>
      </c>
      <c r="P1041" s="4">
        <f t="shared" si="440"/>
        <v>0</v>
      </c>
      <c r="Q1041" s="4">
        <f t="shared" si="441"/>
        <v>0</v>
      </c>
      <c r="R1041" s="5">
        <f t="shared" si="442"/>
        <v>0</v>
      </c>
      <c r="S1041" s="5">
        <f t="shared" si="443"/>
        <v>-12.360081650353342</v>
      </c>
      <c r="T1041" s="5">
        <f t="shared" si="444"/>
        <v>21.269992475220246</v>
      </c>
      <c r="U1041" s="6">
        <f t="shared" si="445"/>
        <v>1785.9623445274885</v>
      </c>
      <c r="V1041" s="5">
        <f t="shared" si="446"/>
        <v>0</v>
      </c>
      <c r="W1041" s="5">
        <f t="shared" si="447"/>
        <v>13.24750024850392</v>
      </c>
      <c r="X1041" s="5">
        <f t="shared" si="448"/>
        <v>7.6981778402293095</v>
      </c>
      <c r="Y1041" s="5">
        <f t="shared" si="449"/>
        <v>0</v>
      </c>
      <c r="Z1041" s="5">
        <f t="shared" si="449"/>
        <v>0.88741859815057822</v>
      </c>
      <c r="AA1041" s="5">
        <f t="shared" si="430"/>
        <v>-3.2058296845504444</v>
      </c>
      <c r="AB1041">
        <f t="shared" si="451"/>
        <v>0</v>
      </c>
    </row>
    <row r="1042" spans="1:28" x14ac:dyDescent="0.2">
      <c r="A1042">
        <f t="shared" si="450"/>
        <v>10.099999999999829</v>
      </c>
      <c r="B1042" s="5">
        <f t="shared" si="433"/>
        <v>0</v>
      </c>
      <c r="C1042" s="5">
        <f t="shared" si="434"/>
        <v>675.08723750078741</v>
      </c>
      <c r="D1042" s="5">
        <f t="shared" si="435"/>
        <v>-383.27791073504761</v>
      </c>
      <c r="E1042" s="2">
        <f t="shared" si="431"/>
        <v>675.08723750078741</v>
      </c>
      <c r="F1042" s="2">
        <f t="shared" si="432"/>
        <v>0</v>
      </c>
      <c r="G1042" s="3">
        <f t="shared" si="436"/>
        <v>0</v>
      </c>
      <c r="H1042" s="3">
        <f t="shared" si="437"/>
        <v>56.926754574254929</v>
      </c>
      <c r="I1042" s="3">
        <f t="shared" si="438"/>
        <v>-97.979864938515433</v>
      </c>
      <c r="J1042" s="2">
        <f t="shared" si="425"/>
        <v>113.31685364378583</v>
      </c>
      <c r="K1042" s="2">
        <f t="shared" si="439"/>
        <v>113.31685364378583</v>
      </c>
      <c r="L1042" s="2">
        <f t="shared" si="426"/>
        <v>77.243935680835605</v>
      </c>
      <c r="M1042" s="5">
        <f t="shared" si="427"/>
        <v>0.35708369352114738</v>
      </c>
      <c r="N1042" s="4">
        <f t="shared" si="428"/>
        <v>0.21557858022515558</v>
      </c>
      <c r="O1042" s="4">
        <f t="shared" si="429"/>
        <v>0.22233911309405294</v>
      </c>
      <c r="P1042" s="4">
        <f t="shared" si="440"/>
        <v>0</v>
      </c>
      <c r="Q1042" s="4">
        <f t="shared" si="441"/>
        <v>0</v>
      </c>
      <c r="R1042" s="5">
        <f t="shared" si="442"/>
        <v>0</v>
      </c>
      <c r="S1042" s="5">
        <f t="shared" si="443"/>
        <v>-12.364874312882435</v>
      </c>
      <c r="T1042" s="5">
        <f t="shared" si="444"/>
        <v>21.281886245203999</v>
      </c>
      <c r="U1042" s="6">
        <f t="shared" si="445"/>
        <v>1785.3671229550864</v>
      </c>
      <c r="V1042" s="5">
        <f t="shared" si="446"/>
        <v>0</v>
      </c>
      <c r="W1042" s="5">
        <f t="shared" si="447"/>
        <v>13.251223168629384</v>
      </c>
      <c r="X1042" s="5">
        <f t="shared" si="448"/>
        <v>7.6990219327472706</v>
      </c>
      <c r="Y1042" s="5">
        <f t="shared" si="449"/>
        <v>0</v>
      </c>
      <c r="Z1042" s="5">
        <f t="shared" si="449"/>
        <v>0.88634885574694877</v>
      </c>
      <c r="AA1042" s="5">
        <f t="shared" si="430"/>
        <v>-3.1930918220487285</v>
      </c>
      <c r="AB1042">
        <f t="shared" si="451"/>
        <v>0</v>
      </c>
    </row>
    <row r="1043" spans="1:28" x14ac:dyDescent="0.2">
      <c r="A1043">
        <f t="shared" si="450"/>
        <v>10.109999999999829</v>
      </c>
      <c r="B1043" s="5">
        <f t="shared" si="433"/>
        <v>0</v>
      </c>
      <c r="C1043" s="5">
        <f t="shared" si="434"/>
        <v>675.65654936397277</v>
      </c>
      <c r="D1043" s="5">
        <f t="shared" si="435"/>
        <v>-384.25786903902389</v>
      </c>
      <c r="E1043" s="2">
        <f t="shared" si="431"/>
        <v>675.65654936397277</v>
      </c>
      <c r="F1043" s="2">
        <f t="shared" si="432"/>
        <v>0</v>
      </c>
      <c r="G1043" s="3">
        <f t="shared" si="436"/>
        <v>0</v>
      </c>
      <c r="H1043" s="3">
        <f t="shared" si="437"/>
        <v>56.935618062812395</v>
      </c>
      <c r="I1043" s="3">
        <f t="shared" si="438"/>
        <v>-98.011795856735915</v>
      </c>
      <c r="J1043" s="2">
        <f t="shared" si="425"/>
        <v>113.34891588037763</v>
      </c>
      <c r="K1043" s="2">
        <f t="shared" si="439"/>
        <v>113.34891588037763</v>
      </c>
      <c r="L1043" s="2">
        <f t="shared" si="426"/>
        <v>77.265791329500772</v>
      </c>
      <c r="M1043" s="5">
        <f t="shared" si="427"/>
        <v>0.35706505920015214</v>
      </c>
      <c r="N1043" s="4">
        <f t="shared" si="428"/>
        <v>0.21544624773429086</v>
      </c>
      <c r="O1043" s="4">
        <f t="shared" si="429"/>
        <v>0.22226582034205408</v>
      </c>
      <c r="P1043" s="4">
        <f t="shared" si="440"/>
        <v>0</v>
      </c>
      <c r="Q1043" s="4">
        <f t="shared" si="441"/>
        <v>0</v>
      </c>
      <c r="R1043" s="5">
        <f t="shared" si="442"/>
        <v>0</v>
      </c>
      <c r="S1043" s="5">
        <f t="shared" si="443"/>
        <v>-12.36965308360468</v>
      </c>
      <c r="T1043" s="5">
        <f t="shared" si="444"/>
        <v>21.293734117567592</v>
      </c>
      <c r="U1043" s="6">
        <f t="shared" si="445"/>
        <v>1784.7720997568103</v>
      </c>
      <c r="V1043" s="5">
        <f t="shared" si="446"/>
        <v>0</v>
      </c>
      <c r="W1043" s="5">
        <f t="shared" si="447"/>
        <v>13.254921364718987</v>
      </c>
      <c r="X1043" s="5">
        <f t="shared" si="448"/>
        <v>7.6998603451503493</v>
      </c>
      <c r="Y1043" s="5">
        <f t="shared" si="449"/>
        <v>0</v>
      </c>
      <c r="Z1043" s="5">
        <f t="shared" si="449"/>
        <v>0.88526828111430689</v>
      </c>
      <c r="AA1043" s="5">
        <f t="shared" si="430"/>
        <v>-3.1804055372820592</v>
      </c>
      <c r="AB1043">
        <f t="shared" si="451"/>
        <v>0</v>
      </c>
    </row>
    <row r="1044" spans="1:28" x14ac:dyDescent="0.2">
      <c r="A1044">
        <f t="shared" si="450"/>
        <v>10.119999999999829</v>
      </c>
      <c r="B1044" s="5">
        <f t="shared" si="433"/>
        <v>0</v>
      </c>
      <c r="C1044" s="5">
        <f t="shared" si="434"/>
        <v>676.225949808015</v>
      </c>
      <c r="D1044" s="5">
        <f t="shared" si="435"/>
        <v>-385.23814601786808</v>
      </c>
      <c r="E1044" s="2">
        <f t="shared" si="431"/>
        <v>676.225949808015</v>
      </c>
      <c r="F1044" s="2">
        <f t="shared" si="432"/>
        <v>0</v>
      </c>
      <c r="G1044" s="3">
        <f t="shared" si="436"/>
        <v>0</v>
      </c>
      <c r="H1044" s="3">
        <f t="shared" si="437"/>
        <v>56.944470745623541</v>
      </c>
      <c r="I1044" s="3">
        <f t="shared" si="438"/>
        <v>-98.043599912108732</v>
      </c>
      <c r="J1044" s="2">
        <f t="shared" si="425"/>
        <v>113.38086360680458</v>
      </c>
      <c r="K1044" s="2">
        <f t="shared" si="439"/>
        <v>113.38086360680458</v>
      </c>
      <c r="L1044" s="2">
        <f t="shared" si="426"/>
        <v>77.287568920793845</v>
      </c>
      <c r="M1044" s="5">
        <f t="shared" si="427"/>
        <v>0.35704643766367872</v>
      </c>
      <c r="N1044" s="4">
        <f t="shared" si="428"/>
        <v>0.21531425648461594</v>
      </c>
      <c r="O1044" s="4">
        <f t="shared" si="429"/>
        <v>0.22219267505106077</v>
      </c>
      <c r="P1044" s="4">
        <f t="shared" si="440"/>
        <v>0</v>
      </c>
      <c r="Q1044" s="4">
        <f t="shared" si="441"/>
        <v>0</v>
      </c>
      <c r="R1044" s="5">
        <f t="shared" si="442"/>
        <v>0</v>
      </c>
      <c r="S1044" s="5">
        <f t="shared" si="443"/>
        <v>-12.374417974779302</v>
      </c>
      <c r="T1044" s="5">
        <f t="shared" si="444"/>
        <v>21.305536238699901</v>
      </c>
      <c r="U1044" s="6">
        <f t="shared" si="445"/>
        <v>1784.1772748665474</v>
      </c>
      <c r="V1044" s="5">
        <f t="shared" si="446"/>
        <v>0</v>
      </c>
      <c r="W1044" s="5">
        <f t="shared" si="447"/>
        <v>13.258594935858717</v>
      </c>
      <c r="X1044" s="5">
        <f t="shared" si="448"/>
        <v>7.7006930807304386</v>
      </c>
      <c r="Y1044" s="5">
        <f t="shared" si="449"/>
        <v>0</v>
      </c>
      <c r="Z1044" s="5">
        <f t="shared" si="449"/>
        <v>0.88417696107941524</v>
      </c>
      <c r="AA1044" s="5">
        <f t="shared" si="430"/>
        <v>-3.1677706805696602</v>
      </c>
      <c r="AB1044">
        <f t="shared" si="451"/>
        <v>0</v>
      </c>
    </row>
    <row r="1045" spans="1:28" x14ac:dyDescent="0.2">
      <c r="A1045">
        <f t="shared" si="450"/>
        <v>10.129999999999828</v>
      </c>
      <c r="B1045" s="5">
        <f t="shared" si="433"/>
        <v>0</v>
      </c>
      <c r="C1045" s="5">
        <f t="shared" si="434"/>
        <v>676.7954387243193</v>
      </c>
      <c r="D1045" s="5">
        <f t="shared" si="435"/>
        <v>-386.21874040552319</v>
      </c>
      <c r="E1045" s="2">
        <f t="shared" si="431"/>
        <v>676.7954387243193</v>
      </c>
      <c r="F1045" s="2">
        <f t="shared" si="432"/>
        <v>0</v>
      </c>
      <c r="G1045" s="3">
        <f t="shared" si="436"/>
        <v>0</v>
      </c>
      <c r="H1045" s="3">
        <f t="shared" si="437"/>
        <v>56.953312515234337</v>
      </c>
      <c r="I1045" s="3">
        <f t="shared" si="438"/>
        <v>-98.075277618914427</v>
      </c>
      <c r="J1045" s="2">
        <f t="shared" si="425"/>
        <v>113.41269720134993</v>
      </c>
      <c r="K1045" s="2">
        <f t="shared" si="439"/>
        <v>113.41269720134993</v>
      </c>
      <c r="L1045" s="2">
        <f t="shared" si="426"/>
        <v>77.309268712576639</v>
      </c>
      <c r="M1045" s="5">
        <f t="shared" si="427"/>
        <v>0.35702782889804824</v>
      </c>
      <c r="N1045" s="4">
        <f t="shared" si="428"/>
        <v>0.21518260501786668</v>
      </c>
      <c r="O1045" s="4">
        <f t="shared" si="429"/>
        <v>0.22211967669882143</v>
      </c>
      <c r="P1045" s="4">
        <f t="shared" si="440"/>
        <v>0</v>
      </c>
      <c r="Q1045" s="4">
        <f t="shared" si="441"/>
        <v>0</v>
      </c>
      <c r="R1045" s="5">
        <f t="shared" si="442"/>
        <v>0</v>
      </c>
      <c r="S1045" s="5">
        <f t="shared" si="443"/>
        <v>-12.37916899878663</v>
      </c>
      <c r="T1045" s="5">
        <f t="shared" si="444"/>
        <v>21.317292754880636</v>
      </c>
      <c r="U1045" s="6">
        <f t="shared" si="445"/>
        <v>1783.5826482182056</v>
      </c>
      <c r="V1045" s="5">
        <f t="shared" si="446"/>
        <v>0</v>
      </c>
      <c r="W1045" s="5">
        <f t="shared" si="447"/>
        <v>13.262243980875576</v>
      </c>
      <c r="X1045" s="5">
        <f t="shared" si="448"/>
        <v>7.7015201428338598</v>
      </c>
      <c r="Y1045" s="5">
        <f t="shared" si="449"/>
        <v>0</v>
      </c>
      <c r="Z1045" s="5">
        <f t="shared" si="449"/>
        <v>0.88307498208894586</v>
      </c>
      <c r="AA1045" s="5">
        <f t="shared" si="430"/>
        <v>-3.1551871022855025</v>
      </c>
      <c r="AB1045">
        <f t="shared" si="451"/>
        <v>0</v>
      </c>
    </row>
    <row r="1046" spans="1:28" x14ac:dyDescent="0.2">
      <c r="A1046">
        <f t="shared" si="450"/>
        <v>10.139999999999828</v>
      </c>
      <c r="B1046" s="5">
        <f t="shared" si="433"/>
        <v>0</v>
      </c>
      <c r="C1046" s="5">
        <f t="shared" si="434"/>
        <v>677.36501600322072</v>
      </c>
      <c r="D1046" s="5">
        <f t="shared" si="435"/>
        <v>-387.19965094106743</v>
      </c>
      <c r="E1046" s="2">
        <f t="shared" si="431"/>
        <v>677.36501600322072</v>
      </c>
      <c r="F1046" s="2">
        <f t="shared" si="432"/>
        <v>0</v>
      </c>
      <c r="G1046" s="3">
        <f t="shared" si="436"/>
        <v>0</v>
      </c>
      <c r="H1046" s="3">
        <f t="shared" si="437"/>
        <v>56.962143265055225</v>
      </c>
      <c r="I1046" s="3">
        <f t="shared" si="438"/>
        <v>-98.106829489937283</v>
      </c>
      <c r="J1046" s="2">
        <f t="shared" si="425"/>
        <v>113.44441704163455</v>
      </c>
      <c r="K1046" s="2">
        <f t="shared" si="439"/>
        <v>113.44441704163455</v>
      </c>
      <c r="L1046" s="2">
        <f t="shared" si="426"/>
        <v>77.330890962259403</v>
      </c>
      <c r="M1046" s="5">
        <f t="shared" si="427"/>
        <v>0.35700923288948833</v>
      </c>
      <c r="N1046" s="4">
        <f t="shared" si="428"/>
        <v>0.21505129188212616</v>
      </c>
      <c r="O1046" s="4">
        <f t="shared" si="429"/>
        <v>0.2220468247644535</v>
      </c>
      <c r="P1046" s="4">
        <f t="shared" si="440"/>
        <v>0</v>
      </c>
      <c r="Q1046" s="4">
        <f t="shared" si="441"/>
        <v>0</v>
      </c>
      <c r="R1046" s="5">
        <f t="shared" si="442"/>
        <v>0</v>
      </c>
      <c r="S1046" s="5">
        <f t="shared" si="443"/>
        <v>-12.383906168127217</v>
      </c>
      <c r="T1046" s="5">
        <f t="shared" si="444"/>
        <v>21.32900381227714</v>
      </c>
      <c r="U1046" s="6">
        <f t="shared" si="445"/>
        <v>1782.9882197457159</v>
      </c>
      <c r="V1046" s="5">
        <f t="shared" si="446"/>
        <v>0</v>
      </c>
      <c r="W1046" s="5">
        <f t="shared" si="447"/>
        <v>13.265868598337054</v>
      </c>
      <c r="X1046" s="5">
        <f t="shared" si="448"/>
        <v>7.7023415348610262</v>
      </c>
      <c r="Y1046" s="5">
        <f t="shared" si="449"/>
        <v>0</v>
      </c>
      <c r="Z1046" s="5">
        <f t="shared" si="449"/>
        <v>0.88196243020983722</v>
      </c>
      <c r="AA1046" s="5">
        <f t="shared" si="430"/>
        <v>-3.1426546528618324</v>
      </c>
      <c r="AB1046">
        <f t="shared" si="451"/>
        <v>0</v>
      </c>
    </row>
    <row r="1047" spans="1:28" x14ac:dyDescent="0.2">
      <c r="A1047">
        <f t="shared" si="450"/>
        <v>10.149999999999828</v>
      </c>
      <c r="B1047" s="5">
        <f t="shared" si="433"/>
        <v>0</v>
      </c>
      <c r="C1047" s="5">
        <f t="shared" si="434"/>
        <v>677.93468153399283</v>
      </c>
      <c r="D1047" s="5">
        <f t="shared" si="435"/>
        <v>-388.18087636869944</v>
      </c>
      <c r="E1047" s="2">
        <f t="shared" si="431"/>
        <v>677.93468153399283</v>
      </c>
      <c r="F1047" s="2">
        <f t="shared" si="432"/>
        <v>0</v>
      </c>
      <c r="G1047" s="3">
        <f t="shared" si="436"/>
        <v>0</v>
      </c>
      <c r="H1047" s="3">
        <f t="shared" si="437"/>
        <v>56.970962889357324</v>
      </c>
      <c r="I1047" s="3">
        <f t="shared" si="438"/>
        <v>-98.138256036465904</v>
      </c>
      <c r="J1047" s="2">
        <f t="shared" si="425"/>
        <v>113.47602350461293</v>
      </c>
      <c r="K1047" s="2">
        <f t="shared" si="439"/>
        <v>113.47602350461293</v>
      </c>
      <c r="L1047" s="2">
        <f t="shared" si="426"/>
        <v>77.352435926798179</v>
      </c>
      <c r="M1047" s="5">
        <f t="shared" si="427"/>
        <v>0.35699064962413435</v>
      </c>
      <c r="N1047" s="4">
        <f t="shared" si="428"/>
        <v>0.21492031563179811</v>
      </c>
      <c r="O1047" s="4">
        <f t="shared" si="429"/>
        <v>0.22197411872844416</v>
      </c>
      <c r="P1047" s="4">
        <f t="shared" si="440"/>
        <v>0</v>
      </c>
      <c r="Q1047" s="4">
        <f t="shared" si="441"/>
        <v>0</v>
      </c>
      <c r="R1047" s="5">
        <f t="shared" si="442"/>
        <v>0</v>
      </c>
      <c r="S1047" s="5">
        <f t="shared" si="443"/>
        <v>-12.388629495420927</v>
      </c>
      <c r="T1047" s="5">
        <f t="shared" si="444"/>
        <v>21.340669556941162</v>
      </c>
      <c r="U1047" s="6">
        <f t="shared" si="445"/>
        <v>1782.39398938303</v>
      </c>
      <c r="V1047" s="5">
        <f t="shared" si="446"/>
        <v>0</v>
      </c>
      <c r="W1047" s="5">
        <f t="shared" si="447"/>
        <v>13.269468886550637</v>
      </c>
      <c r="X1047" s="5">
        <f t="shared" si="448"/>
        <v>7.7031572602661234</v>
      </c>
      <c r="Y1047" s="5">
        <f t="shared" si="449"/>
        <v>0</v>
      </c>
      <c r="Z1047" s="5">
        <f t="shared" si="449"/>
        <v>0.88083939112970988</v>
      </c>
      <c r="AA1047" s="5">
        <f t="shared" si="430"/>
        <v>-3.1301731827927135</v>
      </c>
      <c r="AB1047">
        <f t="shared" si="451"/>
        <v>0</v>
      </c>
    </row>
    <row r="1048" spans="1:28" x14ac:dyDescent="0.2">
      <c r="A1048">
        <f t="shared" si="450"/>
        <v>10.159999999999828</v>
      </c>
      <c r="B1048" s="5">
        <f t="shared" si="433"/>
        <v>0</v>
      </c>
      <c r="C1048" s="5">
        <f t="shared" si="434"/>
        <v>678.50443520485589</v>
      </c>
      <c r="D1048" s="5">
        <f t="shared" si="435"/>
        <v>-389.16241543772321</v>
      </c>
      <c r="E1048" s="2">
        <f t="shared" si="431"/>
        <v>678.50443520485589</v>
      </c>
      <c r="F1048" s="2">
        <f t="shared" si="432"/>
        <v>0</v>
      </c>
      <c r="G1048" s="3">
        <f t="shared" si="436"/>
        <v>0</v>
      </c>
      <c r="H1048" s="3">
        <f t="shared" si="437"/>
        <v>56.979771283268619</v>
      </c>
      <c r="I1048" s="3">
        <f t="shared" si="438"/>
        <v>-98.169557768293828</v>
      </c>
      <c r="J1048" s="2">
        <f t="shared" si="425"/>
        <v>113.50751696656914</v>
      </c>
      <c r="K1048" s="2">
        <f t="shared" si="439"/>
        <v>113.50751696656914</v>
      </c>
      <c r="L1048" s="2">
        <f t="shared" si="426"/>
        <v>77.373903862691975</v>
      </c>
      <c r="M1048" s="5">
        <f t="shared" si="427"/>
        <v>0.35697207908803041</v>
      </c>
      <c r="N1048" s="4">
        <f t="shared" si="428"/>
        <v>0.21478967482758002</v>
      </c>
      <c r="O1048" s="4">
        <f t="shared" si="429"/>
        <v>0.22190155807265036</v>
      </c>
      <c r="P1048" s="4">
        <f t="shared" si="440"/>
        <v>0</v>
      </c>
      <c r="Q1048" s="4">
        <f t="shared" si="441"/>
        <v>0</v>
      </c>
      <c r="R1048" s="5">
        <f t="shared" si="442"/>
        <v>0</v>
      </c>
      <c r="S1048" s="5">
        <f t="shared" si="443"/>
        <v>-12.393338993406035</v>
      </c>
      <c r="T1048" s="5">
        <f t="shared" si="444"/>
        <v>21.35229013480571</v>
      </c>
      <c r="U1048" s="6">
        <f t="shared" si="445"/>
        <v>1781.7999570641225</v>
      </c>
      <c r="V1048" s="5">
        <f t="shared" si="446"/>
        <v>0</v>
      </c>
      <c r="W1048" s="5">
        <f t="shared" si="447"/>
        <v>13.273044943563324</v>
      </c>
      <c r="X1048" s="5">
        <f t="shared" si="448"/>
        <v>7.7039673225567551</v>
      </c>
      <c r="Y1048" s="5">
        <f t="shared" si="449"/>
        <v>0</v>
      </c>
      <c r="Z1048" s="5">
        <f t="shared" si="449"/>
        <v>0.87970595015728925</v>
      </c>
      <c r="AA1048" s="5">
        <f t="shared" si="430"/>
        <v>-3.1177425426375365</v>
      </c>
      <c r="AB1048">
        <f t="shared" si="451"/>
        <v>0</v>
      </c>
    </row>
    <row r="1049" spans="1:28" x14ac:dyDescent="0.2">
      <c r="A1049">
        <f t="shared" si="450"/>
        <v>10.169999999999828</v>
      </c>
      <c r="B1049" s="5">
        <f t="shared" si="433"/>
        <v>0</v>
      </c>
      <c r="C1049" s="5">
        <f t="shared" si="434"/>
        <v>679.07427690298607</v>
      </c>
      <c r="D1049" s="5">
        <f t="shared" si="435"/>
        <v>-390.14426690253327</v>
      </c>
      <c r="E1049" s="2">
        <f t="shared" si="431"/>
        <v>679.07427690298607</v>
      </c>
      <c r="F1049" s="2">
        <f t="shared" si="432"/>
        <v>0</v>
      </c>
      <c r="G1049" s="3">
        <f t="shared" si="436"/>
        <v>0</v>
      </c>
      <c r="H1049" s="3">
        <f t="shared" si="437"/>
        <v>56.988568342770193</v>
      </c>
      <c r="I1049" s="3">
        <f t="shared" si="438"/>
        <v>-98.200735193720206</v>
      </c>
      <c r="J1049" s="2">
        <f t="shared" si="425"/>
        <v>113.53889780311304</v>
      </c>
      <c r="K1049" s="2">
        <f t="shared" si="439"/>
        <v>113.53889780311304</v>
      </c>
      <c r="L1049" s="2">
        <f t="shared" si="426"/>
        <v>77.395295025980261</v>
      </c>
      <c r="M1049" s="5">
        <f t="shared" si="427"/>
        <v>0.35695352126713048</v>
      </c>
      <c r="N1049" s="4">
        <f t="shared" si="428"/>
        <v>0.21465936803643679</v>
      </c>
      <c r="O1049" s="4">
        <f t="shared" si="429"/>
        <v>0.2218291422802996</v>
      </c>
      <c r="P1049" s="4">
        <f t="shared" si="440"/>
        <v>0</v>
      </c>
      <c r="Q1049" s="4">
        <f t="shared" si="441"/>
        <v>0</v>
      </c>
      <c r="R1049" s="5">
        <f t="shared" si="442"/>
        <v>0</v>
      </c>
      <c r="S1049" s="5">
        <f t="shared" si="443"/>
        <v>-12.398034674938353</v>
      </c>
      <c r="T1049" s="5">
        <f t="shared" si="444"/>
        <v>21.363865691681983</v>
      </c>
      <c r="U1049" s="6">
        <f t="shared" si="445"/>
        <v>1781.2061227229897</v>
      </c>
      <c r="V1049" s="5">
        <f t="shared" si="446"/>
        <v>0</v>
      </c>
      <c r="W1049" s="5">
        <f t="shared" si="447"/>
        <v>13.276596867161171</v>
      </c>
      <c r="X1049" s="5">
        <f t="shared" si="448"/>
        <v>7.7047717252936359</v>
      </c>
      <c r="Y1049" s="5">
        <f t="shared" si="449"/>
        <v>0</v>
      </c>
      <c r="Z1049" s="5">
        <f t="shared" si="449"/>
        <v>0.87856219222281773</v>
      </c>
      <c r="AA1049" s="5">
        <f t="shared" si="430"/>
        <v>-3.1053625830243803</v>
      </c>
      <c r="AB1049">
        <f t="shared" si="451"/>
        <v>0</v>
      </c>
    </row>
    <row r="1050" spans="1:28" x14ac:dyDescent="0.2">
      <c r="A1050">
        <f t="shared" si="450"/>
        <v>10.179999999999827</v>
      </c>
      <c r="B1050" s="5">
        <f t="shared" si="433"/>
        <v>0</v>
      </c>
      <c r="C1050" s="5">
        <f t="shared" si="434"/>
        <v>679.64420651452338</v>
      </c>
      <c r="D1050" s="5">
        <f t="shared" si="435"/>
        <v>-391.12642952259966</v>
      </c>
      <c r="E1050" s="2">
        <f t="shared" si="431"/>
        <v>679.64420651452338</v>
      </c>
      <c r="F1050" s="2">
        <f t="shared" si="432"/>
        <v>0</v>
      </c>
      <c r="G1050" s="3">
        <f t="shared" si="436"/>
        <v>0</v>
      </c>
      <c r="H1050" s="3">
        <f t="shared" si="437"/>
        <v>56.997353964692422</v>
      </c>
      <c r="I1050" s="3">
        <f t="shared" si="438"/>
        <v>-98.231788819550445</v>
      </c>
      <c r="J1050" s="2">
        <f t="shared" si="425"/>
        <v>113.57016638917632</v>
      </c>
      <c r="K1050" s="2">
        <f t="shared" si="439"/>
        <v>113.57016638917632</v>
      </c>
      <c r="L1050" s="2">
        <f t="shared" si="426"/>
        <v>77.416609672240156</v>
      </c>
      <c r="M1050" s="5">
        <f t="shared" si="427"/>
        <v>0.35693497614729963</v>
      </c>
      <c r="N1050" s="4">
        <f t="shared" si="428"/>
        <v>0.21452939383157421</v>
      </c>
      <c r="O1050" s="4">
        <f t="shared" si="429"/>
        <v>0.22175687083598999</v>
      </c>
      <c r="P1050" s="4">
        <f t="shared" si="440"/>
        <v>0</v>
      </c>
      <c r="Q1050" s="4">
        <f t="shared" si="441"/>
        <v>0</v>
      </c>
      <c r="R1050" s="5">
        <f t="shared" si="442"/>
        <v>0</v>
      </c>
      <c r="S1050" s="5">
        <f t="shared" si="443"/>
        <v>-12.402716552990313</v>
      </c>
      <c r="T1050" s="5">
        <f t="shared" si="444"/>
        <v>21.375396373256212</v>
      </c>
      <c r="U1050" s="6">
        <f t="shared" si="445"/>
        <v>1780.6124862936499</v>
      </c>
      <c r="V1050" s="5">
        <f t="shared" si="446"/>
        <v>0</v>
      </c>
      <c r="W1050" s="5">
        <f t="shared" si="447"/>
        <v>13.280124754868822</v>
      </c>
      <c r="X1050" s="5">
        <f t="shared" si="448"/>
        <v>7.705570472090244</v>
      </c>
      <c r="Y1050" s="5">
        <f t="shared" si="449"/>
        <v>0</v>
      </c>
      <c r="Z1050" s="5">
        <f t="shared" si="449"/>
        <v>0.87740820187850943</v>
      </c>
      <c r="AA1050" s="5">
        <f t="shared" si="430"/>
        <v>-3.0930331546535434</v>
      </c>
      <c r="AB1050">
        <f t="shared" si="451"/>
        <v>0</v>
      </c>
    </row>
    <row r="1051" spans="1:28" x14ac:dyDescent="0.2">
      <c r="A1051">
        <f t="shared" si="450"/>
        <v>10.189999999999827</v>
      </c>
      <c r="B1051" s="5">
        <f t="shared" si="433"/>
        <v>0</v>
      </c>
      <c r="C1051" s="5">
        <f t="shared" si="434"/>
        <v>680.21422392458044</v>
      </c>
      <c r="D1051" s="5">
        <f t="shared" si="435"/>
        <v>-392.1089020624529</v>
      </c>
      <c r="E1051" s="2">
        <f t="shared" si="431"/>
        <v>680.21422392458044</v>
      </c>
      <c r="F1051" s="2">
        <f t="shared" si="432"/>
        <v>0</v>
      </c>
      <c r="G1051" s="3">
        <f t="shared" si="436"/>
        <v>0</v>
      </c>
      <c r="H1051" s="3">
        <f t="shared" si="437"/>
        <v>57.006128046711204</v>
      </c>
      <c r="I1051" s="3">
        <f t="shared" si="438"/>
        <v>-98.262719151096974</v>
      </c>
      <c r="J1051" s="2">
        <f t="shared" si="425"/>
        <v>113.60132309900882</v>
      </c>
      <c r="K1051" s="2">
        <f t="shared" si="439"/>
        <v>113.60132309900882</v>
      </c>
      <c r="L1051" s="2">
        <f t="shared" si="426"/>
        <v>77.437848056584059</v>
      </c>
      <c r="M1051" s="5">
        <f t="shared" si="427"/>
        <v>0.35691644371431486</v>
      </c>
      <c r="N1051" s="4">
        <f t="shared" si="428"/>
        <v>0.2143997507924123</v>
      </c>
      <c r="O1051" s="4">
        <f t="shared" si="429"/>
        <v>0.22168474322569026</v>
      </c>
      <c r="P1051" s="4">
        <f t="shared" si="440"/>
        <v>0</v>
      </c>
      <c r="Q1051" s="4">
        <f t="shared" si="441"/>
        <v>0</v>
      </c>
      <c r="R1051" s="5">
        <f t="shared" si="442"/>
        <v>0</v>
      </c>
      <c r="S1051" s="5">
        <f t="shared" si="443"/>
        <v>-12.407384640650099</v>
      </c>
      <c r="T1051" s="5">
        <f t="shared" si="444"/>
        <v>21.386882325086663</v>
      </c>
      <c r="U1051" s="6">
        <f t="shared" si="445"/>
        <v>1780.0190477101444</v>
      </c>
      <c r="V1051" s="5">
        <f t="shared" si="446"/>
        <v>0</v>
      </c>
      <c r="W1051" s="5">
        <f t="shared" si="447"/>
        <v>13.283628703949054</v>
      </c>
      <c r="X1051" s="5">
        <f t="shared" si="448"/>
        <v>7.706363566612481</v>
      </c>
      <c r="Y1051" s="5">
        <f t="shared" si="449"/>
        <v>0</v>
      </c>
      <c r="Z1051" s="5">
        <f t="shared" si="449"/>
        <v>0.87624406329895521</v>
      </c>
      <c r="AA1051" s="5">
        <f t="shared" si="430"/>
        <v>-3.0807541083008552</v>
      </c>
      <c r="AB1051">
        <f t="shared" si="451"/>
        <v>0</v>
      </c>
    </row>
    <row r="1052" spans="1:28" x14ac:dyDescent="0.2">
      <c r="A1052">
        <f t="shared" si="450"/>
        <v>10.199999999999827</v>
      </c>
      <c r="B1052" s="5">
        <f t="shared" si="433"/>
        <v>0</v>
      </c>
      <c r="C1052" s="5">
        <f t="shared" si="434"/>
        <v>680.7843290172508</v>
      </c>
      <c r="D1052" s="5">
        <f t="shared" si="435"/>
        <v>-393.09168329166931</v>
      </c>
      <c r="E1052" s="2">
        <f t="shared" si="431"/>
        <v>680.7843290172508</v>
      </c>
      <c r="F1052" s="2">
        <f t="shared" si="432"/>
        <v>0</v>
      </c>
      <c r="G1052" s="3">
        <f t="shared" si="436"/>
        <v>0</v>
      </c>
      <c r="H1052" s="3">
        <f t="shared" si="437"/>
        <v>57.014890487344196</v>
      </c>
      <c r="I1052" s="3">
        <f t="shared" si="438"/>
        <v>-98.293526692179981</v>
      </c>
      <c r="J1052" s="2">
        <f t="shared" si="425"/>
        <v>113.63236830617475</v>
      </c>
      <c r="K1052" s="2">
        <f t="shared" si="439"/>
        <v>113.63236830617475</v>
      </c>
      <c r="L1052" s="2">
        <f t="shared" si="426"/>
        <v>77.459010433656957</v>
      </c>
      <c r="M1052" s="5">
        <f t="shared" si="427"/>
        <v>0.35689792395386616</v>
      </c>
      <c r="N1052" s="4">
        <f t="shared" si="428"/>
        <v>0.21427043750455946</v>
      </c>
      <c r="O1052" s="4">
        <f t="shared" si="429"/>
        <v>0.2216127589367404</v>
      </c>
      <c r="P1052" s="4">
        <f t="shared" si="440"/>
        <v>0</v>
      </c>
      <c r="Q1052" s="4">
        <f t="shared" si="441"/>
        <v>0</v>
      </c>
      <c r="R1052" s="5">
        <f t="shared" si="442"/>
        <v>0</v>
      </c>
      <c r="S1052" s="5">
        <f t="shared" si="443"/>
        <v>-12.412038951120747</v>
      </c>
      <c r="T1052" s="5">
        <f t="shared" si="444"/>
        <v>21.398323692600581</v>
      </c>
      <c r="U1052" s="6">
        <f t="shared" si="445"/>
        <v>1779.4258069065345</v>
      </c>
      <c r="V1052" s="5">
        <f t="shared" si="446"/>
        <v>0</v>
      </c>
      <c r="W1052" s="5">
        <f t="shared" si="447"/>
        <v>13.287108811402383</v>
      </c>
      <c r="X1052" s="5">
        <f t="shared" si="448"/>
        <v>7.7071510125783593</v>
      </c>
      <c r="Y1052" s="5">
        <f t="shared" si="449"/>
        <v>0</v>
      </c>
      <c r="Z1052" s="5">
        <f t="shared" si="449"/>
        <v>0.87506986028163602</v>
      </c>
      <c r="AA1052" s="5">
        <f t="shared" si="430"/>
        <v>-3.0685252948210575</v>
      </c>
      <c r="AB1052">
        <f t="shared" si="451"/>
        <v>0</v>
      </c>
    </row>
    <row r="1053" spans="1:28" x14ac:dyDescent="0.2">
      <c r="A1053">
        <f t="shared" si="450"/>
        <v>10.209999999999827</v>
      </c>
      <c r="B1053" s="5">
        <f t="shared" si="433"/>
        <v>0</v>
      </c>
      <c r="C1053" s="5">
        <f t="shared" si="434"/>
        <v>681.35452167561732</v>
      </c>
      <c r="D1053" s="5">
        <f t="shared" si="435"/>
        <v>-394.07477198485583</v>
      </c>
      <c r="E1053" s="2">
        <f t="shared" si="431"/>
        <v>681.35452167561732</v>
      </c>
      <c r="F1053" s="2">
        <f t="shared" si="432"/>
        <v>0</v>
      </c>
      <c r="G1053" s="3">
        <f t="shared" si="436"/>
        <v>0</v>
      </c>
      <c r="H1053" s="3">
        <f t="shared" si="437"/>
        <v>57.023641185947014</v>
      </c>
      <c r="I1053" s="3">
        <f t="shared" si="438"/>
        <v>-98.324211945128198</v>
      </c>
      <c r="J1053" s="2">
        <f t="shared" si="425"/>
        <v>113.66330238354912</v>
      </c>
      <c r="K1053" s="2">
        <f t="shared" si="439"/>
        <v>113.66330238354912</v>
      </c>
      <c r="L1053" s="2">
        <f t="shared" si="426"/>
        <v>77.480097057634026</v>
      </c>
      <c r="M1053" s="5">
        <f t="shared" si="427"/>
        <v>0.356879416851558</v>
      </c>
      <c r="N1053" s="4">
        <f t="shared" si="428"/>
        <v>0.21414145255978576</v>
      </c>
      <c r="O1053" s="4">
        <f t="shared" si="429"/>
        <v>0.22154091745785165</v>
      </c>
      <c r="P1053" s="4">
        <f t="shared" si="440"/>
        <v>0</v>
      </c>
      <c r="Q1053" s="4">
        <f t="shared" si="441"/>
        <v>0</v>
      </c>
      <c r="R1053" s="5">
        <f t="shared" si="442"/>
        <v>0</v>
      </c>
      <c r="S1053" s="5">
        <f t="shared" si="443"/>
        <v>-12.416679497719274</v>
      </c>
      <c r="T1053" s="5">
        <f t="shared" si="444"/>
        <v>21.409720621091246</v>
      </c>
      <c r="U1053" s="6">
        <f t="shared" si="445"/>
        <v>1778.8327638169053</v>
      </c>
      <c r="V1053" s="5">
        <f t="shared" si="446"/>
        <v>0</v>
      </c>
      <c r="W1053" s="5">
        <f t="shared" si="447"/>
        <v>13.290565173966639</v>
      </c>
      <c r="X1053" s="5">
        <f t="shared" si="448"/>
        <v>7.7079328137576661</v>
      </c>
      <c r="Y1053" s="5">
        <f t="shared" si="449"/>
        <v>0</v>
      </c>
      <c r="Z1053" s="5">
        <f t="shared" si="449"/>
        <v>0.87388567624736524</v>
      </c>
      <c r="AA1053" s="5">
        <f t="shared" si="430"/>
        <v>-3.0563465651510882</v>
      </c>
      <c r="AB1053">
        <f t="shared" si="451"/>
        <v>0</v>
      </c>
    </row>
    <row r="1054" spans="1:28" x14ac:dyDescent="0.2">
      <c r="A1054">
        <f t="shared" si="450"/>
        <v>10.219999999999827</v>
      </c>
      <c r="B1054" s="5">
        <f t="shared" si="433"/>
        <v>0</v>
      </c>
      <c r="C1054" s="5">
        <f t="shared" si="434"/>
        <v>681.92480178176061</v>
      </c>
      <c r="D1054" s="5">
        <f t="shared" si="435"/>
        <v>-395.0581669216354</v>
      </c>
      <c r="E1054" s="2">
        <f t="shared" si="431"/>
        <v>681.92480178176061</v>
      </c>
      <c r="F1054" s="2">
        <f t="shared" si="432"/>
        <v>0</v>
      </c>
      <c r="G1054" s="3">
        <f t="shared" si="436"/>
        <v>0</v>
      </c>
      <c r="H1054" s="3">
        <f t="shared" si="437"/>
        <v>57.032380042709491</v>
      </c>
      <c r="I1054" s="3">
        <f t="shared" si="438"/>
        <v>-98.354775410779709</v>
      </c>
      <c r="J1054" s="2">
        <f t="shared" si="425"/>
        <v>113.694125703314</v>
      </c>
      <c r="K1054" s="2">
        <f t="shared" si="439"/>
        <v>113.694125703314</v>
      </c>
      <c r="L1054" s="2">
        <f t="shared" si="426"/>
        <v>77.501108182218132</v>
      </c>
      <c r="M1054" s="5">
        <f t="shared" si="427"/>
        <v>0.35686092239290973</v>
      </c>
      <c r="N1054" s="4">
        <f t="shared" si="428"/>
        <v>0.2140127945559972</v>
      </c>
      <c r="O1054" s="4">
        <f t="shared" si="429"/>
        <v>0.22146921827910634</v>
      </c>
      <c r="P1054" s="4">
        <f t="shared" si="440"/>
        <v>0</v>
      </c>
      <c r="Q1054" s="4">
        <f t="shared" si="441"/>
        <v>0</v>
      </c>
      <c r="R1054" s="5">
        <f t="shared" si="442"/>
        <v>0</v>
      </c>
      <c r="S1054" s="5">
        <f t="shared" si="443"/>
        <v>-12.421306293875769</v>
      </c>
      <c r="T1054" s="5">
        <f t="shared" si="444"/>
        <v>21.421073255714955</v>
      </c>
      <c r="U1054" s="6">
        <f t="shared" si="445"/>
        <v>1778.2399183753625</v>
      </c>
      <c r="V1054" s="5">
        <f t="shared" si="446"/>
        <v>0</v>
      </c>
      <c r="W1054" s="5">
        <f t="shared" si="447"/>
        <v>13.293997888116543</v>
      </c>
      <c r="X1054" s="5">
        <f t="shared" si="448"/>
        <v>7.7087089739716124</v>
      </c>
      <c r="Y1054" s="5">
        <f t="shared" si="449"/>
        <v>0</v>
      </c>
      <c r="Z1054" s="5">
        <f t="shared" si="449"/>
        <v>0.87269159424077358</v>
      </c>
      <c r="AA1054" s="5">
        <f t="shared" si="430"/>
        <v>-3.0442177703134305</v>
      </c>
      <c r="AB1054">
        <f t="shared" si="451"/>
        <v>0</v>
      </c>
    </row>
    <row r="1055" spans="1:28" x14ac:dyDescent="0.2">
      <c r="A1055">
        <f t="shared" si="450"/>
        <v>10.229999999999826</v>
      </c>
      <c r="B1055" s="5">
        <f t="shared" si="433"/>
        <v>0</v>
      </c>
      <c r="C1055" s="5">
        <f t="shared" si="434"/>
        <v>682.49516921676741</v>
      </c>
      <c r="D1055" s="5">
        <f t="shared" si="435"/>
        <v>-396.04186688663174</v>
      </c>
      <c r="E1055" s="2">
        <f t="shared" si="431"/>
        <v>682.49516921676741</v>
      </c>
      <c r="F1055" s="2">
        <f t="shared" si="432"/>
        <v>0</v>
      </c>
      <c r="G1055" s="3">
        <f t="shared" si="436"/>
        <v>0</v>
      </c>
      <c r="H1055" s="3">
        <f t="shared" si="437"/>
        <v>57.041106958651902</v>
      </c>
      <c r="I1055" s="3">
        <f t="shared" si="438"/>
        <v>-98.385217588482845</v>
      </c>
      <c r="J1055" s="2">
        <f t="shared" si="425"/>
        <v>113.72483863695511</v>
      </c>
      <c r="K1055" s="2">
        <f t="shared" si="439"/>
        <v>113.72483863695511</v>
      </c>
      <c r="L1055" s="2">
        <f t="shared" si="426"/>
        <v>77.522044060637427</v>
      </c>
      <c r="M1055" s="5">
        <f t="shared" si="427"/>
        <v>0.35684244056335718</v>
      </c>
      <c r="N1055" s="4">
        <f t="shared" si="428"/>
        <v>0.21388446209720968</v>
      </c>
      <c r="O1055" s="4">
        <f t="shared" si="429"/>
        <v>0.22139766089195842</v>
      </c>
      <c r="P1055" s="4">
        <f t="shared" si="440"/>
        <v>0</v>
      </c>
      <c r="Q1055" s="4">
        <f t="shared" si="441"/>
        <v>0</v>
      </c>
      <c r="R1055" s="5">
        <f t="shared" si="442"/>
        <v>0</v>
      </c>
      <c r="S1055" s="5">
        <f t="shared" si="443"/>
        <v>-12.425919353132539</v>
      </c>
      <c r="T1055" s="5">
        <f t="shared" si="444"/>
        <v>21.432381741488172</v>
      </c>
      <c r="U1055" s="6">
        <f t="shared" si="445"/>
        <v>1777.647270516035</v>
      </c>
      <c r="V1055" s="5">
        <f t="shared" si="446"/>
        <v>0</v>
      </c>
      <c r="W1055" s="5">
        <f t="shared" si="447"/>
        <v>13.297407050063354</v>
      </c>
      <c r="X1055" s="5">
        <f t="shared" si="448"/>
        <v>7.709479497092528</v>
      </c>
      <c r="Y1055" s="5">
        <f t="shared" si="449"/>
        <v>0</v>
      </c>
      <c r="Z1055" s="5">
        <f t="shared" si="449"/>
        <v>0.8714876969308154</v>
      </c>
      <c r="AA1055" s="5">
        <f t="shared" si="430"/>
        <v>-3.0321387614193007</v>
      </c>
      <c r="AB1055">
        <f t="shared" si="451"/>
        <v>0</v>
      </c>
    </row>
    <row r="1056" spans="1:28" x14ac:dyDescent="0.2">
      <c r="A1056">
        <f t="shared" si="450"/>
        <v>10.239999999999826</v>
      </c>
      <c r="B1056" s="5">
        <f t="shared" si="433"/>
        <v>0</v>
      </c>
      <c r="C1056" s="5">
        <f t="shared" si="434"/>
        <v>683.0656238607387</v>
      </c>
      <c r="D1056" s="5">
        <f t="shared" si="435"/>
        <v>-397.0258706694546</v>
      </c>
      <c r="E1056" s="2">
        <f t="shared" si="431"/>
        <v>683.0656238607387</v>
      </c>
      <c r="F1056" s="2">
        <f t="shared" si="432"/>
        <v>0</v>
      </c>
      <c r="G1056" s="3">
        <f t="shared" si="436"/>
        <v>0</v>
      </c>
      <c r="H1056" s="3">
        <f t="shared" si="437"/>
        <v>57.049821835621209</v>
      </c>
      <c r="I1056" s="3">
        <f t="shared" si="438"/>
        <v>-98.415538976097039</v>
      </c>
      <c r="J1056" s="2">
        <f t="shared" ref="J1056:J1119" si="452">SQRT(G1056^2+H1056^2+I1056^2)</f>
        <v>113.75544155525834</v>
      </c>
      <c r="K1056" s="2">
        <f t="shared" si="439"/>
        <v>113.75544155525834</v>
      </c>
      <c r="L1056" s="2">
        <f t="shared" ref="L1056:L1119" si="453">J1056/1.467</f>
        <v>77.542904945643045</v>
      </c>
      <c r="M1056" s="5">
        <f t="shared" ref="M1056:M1119" si="454">cd0+cdspin*(spin/1000)*EXP(-A1056/(tau*146.7/K1056))</f>
        <v>0.35682397134825344</v>
      </c>
      <c r="N1056" s="4">
        <f t="shared" ref="N1056:N1119" si="455">(romega/K1056)*EXP(-A1056/(tau*146.7/K1056))</f>
        <v>0.21375645379352254</v>
      </c>
      <c r="O1056" s="4">
        <f t="shared" ref="O1056:O1119" si="456">cl2_*N1056/(cl0+cl1_*N1056)</f>
        <v>0.22132624478923302</v>
      </c>
      <c r="P1056" s="4">
        <f t="shared" si="440"/>
        <v>0</v>
      </c>
      <c r="Q1056" s="4">
        <f t="shared" si="441"/>
        <v>0</v>
      </c>
      <c r="R1056" s="5">
        <f t="shared" si="442"/>
        <v>0</v>
      </c>
      <c r="S1056" s="5">
        <f t="shared" si="443"/>
        <v>-12.430518689143224</v>
      </c>
      <c r="T1056" s="5">
        <f t="shared" si="444"/>
        <v>21.443646223284592</v>
      </c>
      <c r="U1056" s="6">
        <f t="shared" si="445"/>
        <v>1777.0548201730719</v>
      </c>
      <c r="V1056" s="5">
        <f t="shared" si="446"/>
        <v>0</v>
      </c>
      <c r="W1056" s="5">
        <f t="shared" si="447"/>
        <v>13.300792755754491</v>
      </c>
      <c r="X1056" s="5">
        <f t="shared" si="448"/>
        <v>7.7102443870435193</v>
      </c>
      <c r="Y1056" s="5">
        <f t="shared" si="449"/>
        <v>0</v>
      </c>
      <c r="Z1056" s="5">
        <f t="shared" si="449"/>
        <v>0.87027406661126783</v>
      </c>
      <c r="AA1056" s="5">
        <f t="shared" ref="AA1056:AA1119" si="457">T1056+X1056-32.174</f>
        <v>-3.0201093896718874</v>
      </c>
      <c r="AB1056">
        <f t="shared" si="451"/>
        <v>0</v>
      </c>
    </row>
    <row r="1057" spans="1:28" x14ac:dyDescent="0.2">
      <c r="A1057">
        <f t="shared" si="450"/>
        <v>10.249999999999826</v>
      </c>
      <c r="B1057" s="5">
        <f t="shared" si="433"/>
        <v>0</v>
      </c>
      <c r="C1057" s="5">
        <f t="shared" si="434"/>
        <v>683.63616559279819</v>
      </c>
      <c r="D1057" s="5">
        <f t="shared" si="435"/>
        <v>-398.01017706468508</v>
      </c>
      <c r="E1057" s="2">
        <f t="shared" ref="E1057:E1120" si="458">SQRT(B1057^2+C1057^2)</f>
        <v>683.63616559279819</v>
      </c>
      <c r="F1057" s="2">
        <f t="shared" ref="F1057:F1120" si="459">ATAN2(C1057,B1057)*180/PI()</f>
        <v>0</v>
      </c>
      <c r="G1057" s="3">
        <f t="shared" si="436"/>
        <v>0</v>
      </c>
      <c r="H1057" s="3">
        <f t="shared" si="437"/>
        <v>57.058524576287319</v>
      </c>
      <c r="I1057" s="3">
        <f t="shared" si="438"/>
        <v>-98.445740069993761</v>
      </c>
      <c r="J1057" s="2">
        <f t="shared" si="452"/>
        <v>113.78593482830625</v>
      </c>
      <c r="K1057" s="2">
        <f t="shared" si="439"/>
        <v>113.78593482830625</v>
      </c>
      <c r="L1057" s="2">
        <f t="shared" si="453"/>
        <v>77.563691089506648</v>
      </c>
      <c r="M1057" s="5">
        <f t="shared" si="454"/>
        <v>0.35680551473286992</v>
      </c>
      <c r="N1057" s="4">
        <f t="shared" si="455"/>
        <v>0.21362876826109339</v>
      </c>
      <c r="O1057" s="4">
        <f t="shared" si="456"/>
        <v>0.22125496946512666</v>
      </c>
      <c r="P1057" s="4">
        <f t="shared" si="440"/>
        <v>0</v>
      </c>
      <c r="Q1057" s="4">
        <f t="shared" si="441"/>
        <v>0</v>
      </c>
      <c r="R1057" s="5">
        <f t="shared" si="442"/>
        <v>0</v>
      </c>
      <c r="S1057" s="5">
        <f t="shared" si="443"/>
        <v>-12.435104315671911</v>
      </c>
      <c r="T1057" s="5">
        <f t="shared" si="444"/>
        <v>21.454866845832306</v>
      </c>
      <c r="U1057" s="6">
        <f t="shared" si="445"/>
        <v>1776.4625672806467</v>
      </c>
      <c r="V1057" s="5">
        <f t="shared" si="446"/>
        <v>0</v>
      </c>
      <c r="W1057" s="5">
        <f t="shared" si="447"/>
        <v>13.304155100873158</v>
      </c>
      <c r="X1057" s="5">
        <f t="shared" si="448"/>
        <v>7.7110036477981403</v>
      </c>
      <c r="Y1057" s="5">
        <f t="shared" si="449"/>
        <v>0</v>
      </c>
      <c r="Z1057" s="5">
        <f t="shared" si="449"/>
        <v>0.86905078520124768</v>
      </c>
      <c r="AA1057" s="5">
        <f t="shared" si="457"/>
        <v>-3.0081295063695528</v>
      </c>
      <c r="AB1057">
        <f t="shared" si="451"/>
        <v>0</v>
      </c>
    </row>
    <row r="1058" spans="1:28" x14ac:dyDescent="0.2">
      <c r="A1058">
        <f t="shared" si="450"/>
        <v>10.259999999999826</v>
      </c>
      <c r="B1058" s="5">
        <f t="shared" ref="B1058:B1121" si="460">B1057+G1057*dt+0.5*Y1057*dt*dt</f>
        <v>0</v>
      </c>
      <c r="C1058" s="5">
        <f t="shared" ref="C1058:C1121" si="461">C1057+H1057*dt+0.5*Z1057*dt*dt</f>
        <v>684.20679429110032</v>
      </c>
      <c r="D1058" s="5">
        <f t="shared" ref="D1058:D1121" si="462">D1057+I1057*dt+0.5*AA1057*dt*dt</f>
        <v>-398.9947848718603</v>
      </c>
      <c r="E1058" s="2">
        <f t="shared" si="458"/>
        <v>684.20679429110032</v>
      </c>
      <c r="F1058" s="2">
        <f t="shared" si="459"/>
        <v>0</v>
      </c>
      <c r="G1058" s="3">
        <f t="shared" ref="G1058:G1121" si="463">G1057+Y1057*dt</f>
        <v>0</v>
      </c>
      <c r="H1058" s="3">
        <f t="shared" ref="H1058:H1121" si="464">H1057+Z1057*dt</f>
        <v>57.067215084139328</v>
      </c>
      <c r="I1058" s="3">
        <f t="shared" ref="I1058:I1121" si="465">I1057+AA1057*dt</f>
        <v>-98.475821365057456</v>
      </c>
      <c r="J1058" s="2">
        <f t="shared" si="452"/>
        <v>113.81631882547478</v>
      </c>
      <c r="K1058" s="2">
        <f t="shared" ref="K1058:K1121" si="466">IF(D1058&gt;=hwind,SQRT((G1058-vxw)^2+(H1058-vyw)^2+I1058^2),J1058)</f>
        <v>113.81631882547478</v>
      </c>
      <c r="L1058" s="2">
        <f t="shared" si="453"/>
        <v>77.584402744018249</v>
      </c>
      <c r="M1058" s="5">
        <f t="shared" si="454"/>
        <v>0.35678707070239735</v>
      </c>
      <c r="N1058" s="4">
        <f t="shared" si="455"/>
        <v>0.21350140412211208</v>
      </c>
      <c r="O1058" s="4">
        <f t="shared" si="456"/>
        <v>0.22118383441520711</v>
      </c>
      <c r="P1058" s="4">
        <f t="shared" ref="P1058:P1121" si="467">IF(D1058&gt;=hwind,vxw,0)</f>
        <v>0</v>
      </c>
      <c r="Q1058" s="4">
        <f t="shared" ref="Q1058:Q1121" si="468">IF(D1058&gt;=hwind,vyw,0)</f>
        <v>0</v>
      </c>
      <c r="R1058" s="5">
        <f t="shared" ref="R1058:R1121" si="469">-const*$M1058*$K1058*(G1058-P1058)</f>
        <v>0</v>
      </c>
      <c r="S1058" s="5">
        <f t="shared" ref="S1058:S1121" si="470">-const*$M1058*$K1058*(H1058-Q1058)</f>
        <v>-12.439676246592265</v>
      </c>
      <c r="T1058" s="5">
        <f t="shared" ref="T1058:T1121" si="471">-const*$M1058*$K1058*I1058</f>
        <v>21.466043753710952</v>
      </c>
      <c r="U1058" s="6">
        <f t="shared" ref="U1058:U1121" si="472">omega*EXP(-A1058/tau)*30/PI()</f>
        <v>1775.8705117729535</v>
      </c>
      <c r="V1058" s="5">
        <f t="shared" ref="V1058:V1121" si="473">const*($O1058/omega)*K1058*(wy*I1058-wz*(H1058-Q1058))</f>
        <v>0</v>
      </c>
      <c r="W1058" s="5">
        <f t="shared" ref="W1058:W1121" si="474">const*($O1058/omega)*K1058*(wz*(G1058-P1058)-wx*I1058)</f>
        <v>13.307494180838013</v>
      </c>
      <c r="X1058" s="5">
        <f t="shared" ref="X1058:X1121" si="475">const*($O1058/omega)*K1058*(wx*(H1058-Q1058)-wy*(G1058-P1058))</f>
        <v>7.7117572833800585</v>
      </c>
      <c r="Y1058" s="5">
        <f t="shared" si="449"/>
        <v>0</v>
      </c>
      <c r="Z1058" s="5">
        <f t="shared" si="449"/>
        <v>0.86781793424574794</v>
      </c>
      <c r="AA1058" s="5">
        <f t="shared" si="457"/>
        <v>-2.9961989629089878</v>
      </c>
      <c r="AB1058">
        <f t="shared" si="451"/>
        <v>0</v>
      </c>
    </row>
    <row r="1059" spans="1:28" x14ac:dyDescent="0.2">
      <c r="A1059">
        <f t="shared" si="450"/>
        <v>10.269999999999825</v>
      </c>
      <c r="B1059" s="5">
        <f t="shared" si="460"/>
        <v>0</v>
      </c>
      <c r="C1059" s="5">
        <f t="shared" si="461"/>
        <v>684.7775098328384</v>
      </c>
      <c r="D1059" s="5">
        <f t="shared" si="462"/>
        <v>-399.97969289545904</v>
      </c>
      <c r="E1059" s="2">
        <f t="shared" si="458"/>
        <v>684.7775098328384</v>
      </c>
      <c r="F1059" s="2">
        <f t="shared" si="459"/>
        <v>0</v>
      </c>
      <c r="G1059" s="3">
        <f t="shared" si="463"/>
        <v>0</v>
      </c>
      <c r="H1059" s="3">
        <f t="shared" si="464"/>
        <v>57.075893263481788</v>
      </c>
      <c r="I1059" s="3">
        <f t="shared" si="465"/>
        <v>-98.505783354686542</v>
      </c>
      <c r="J1059" s="2">
        <f t="shared" si="452"/>
        <v>113.84659391542992</v>
      </c>
      <c r="K1059" s="2">
        <f t="shared" si="466"/>
        <v>113.84659391542992</v>
      </c>
      <c r="L1059" s="2">
        <f t="shared" si="453"/>
        <v>77.605040160483924</v>
      </c>
      <c r="M1059" s="5">
        <f t="shared" si="454"/>
        <v>0.35676863924194691</v>
      </c>
      <c r="N1059" s="4">
        <f t="shared" si="455"/>
        <v>0.21337436000477483</v>
      </c>
      <c r="O1059" s="4">
        <f t="shared" si="456"/>
        <v>0.22111283913641325</v>
      </c>
      <c r="P1059" s="4">
        <f t="shared" si="467"/>
        <v>0</v>
      </c>
      <c r="Q1059" s="4">
        <f t="shared" si="468"/>
        <v>0</v>
      </c>
      <c r="R1059" s="5">
        <f t="shared" si="469"/>
        <v>0</v>
      </c>
      <c r="S1059" s="5">
        <f t="shared" si="470"/>
        <v>-12.444234495886668</v>
      </c>
      <c r="T1059" s="5">
        <f t="shared" si="471"/>
        <v>21.477177091348953</v>
      </c>
      <c r="U1059" s="6">
        <f t="shared" si="472"/>
        <v>1775.2786535842074</v>
      </c>
      <c r="V1059" s="5">
        <f t="shared" si="473"/>
        <v>0</v>
      </c>
      <c r="W1059" s="5">
        <f t="shared" si="474"/>
        <v>13.310810090802832</v>
      </c>
      <c r="X1059" s="5">
        <f t="shared" si="475"/>
        <v>7.7125052978627338</v>
      </c>
      <c r="Y1059" s="5">
        <f t="shared" si="449"/>
        <v>0</v>
      </c>
      <c r="Z1059" s="5">
        <f t="shared" si="449"/>
        <v>0.86657559491616354</v>
      </c>
      <c r="AA1059" s="5">
        <f t="shared" si="457"/>
        <v>-2.9843176107883131</v>
      </c>
      <c r="AB1059">
        <f t="shared" si="451"/>
        <v>0</v>
      </c>
    </row>
    <row r="1060" spans="1:28" x14ac:dyDescent="0.2">
      <c r="A1060">
        <f t="shared" si="450"/>
        <v>10.279999999999825</v>
      </c>
      <c r="B1060" s="5">
        <f t="shared" si="460"/>
        <v>0</v>
      </c>
      <c r="C1060" s="5">
        <f t="shared" si="461"/>
        <v>685.34831209425295</v>
      </c>
      <c r="D1060" s="5">
        <f t="shared" si="462"/>
        <v>-400.96489994488644</v>
      </c>
      <c r="E1060" s="2">
        <f t="shared" si="458"/>
        <v>685.34831209425295</v>
      </c>
      <c r="F1060" s="2">
        <f t="shared" si="459"/>
        <v>0</v>
      </c>
      <c r="G1060" s="3">
        <f t="shared" si="463"/>
        <v>0</v>
      </c>
      <c r="H1060" s="3">
        <f t="shared" si="464"/>
        <v>57.084559019430948</v>
      </c>
      <c r="I1060" s="3">
        <f t="shared" si="465"/>
        <v>-98.535626530794431</v>
      </c>
      <c r="J1060" s="2">
        <f t="shared" si="452"/>
        <v>113.87676046612449</v>
      </c>
      <c r="K1060" s="2">
        <f t="shared" si="466"/>
        <v>113.87676046612449</v>
      </c>
      <c r="L1060" s="2">
        <f t="shared" si="453"/>
        <v>77.625603589723582</v>
      </c>
      <c r="M1060" s="5">
        <f t="shared" si="454"/>
        <v>0.35675022033655118</v>
      </c>
      <c r="N1060" s="4">
        <f t="shared" si="455"/>
        <v>0.21324763454325879</v>
      </c>
      <c r="O1060" s="4">
        <f t="shared" si="456"/>
        <v>0.22104198312705475</v>
      </c>
      <c r="P1060" s="4">
        <f t="shared" si="467"/>
        <v>0</v>
      </c>
      <c r="Q1060" s="4">
        <f t="shared" si="468"/>
        <v>0</v>
      </c>
      <c r="R1060" s="5">
        <f t="shared" si="469"/>
        <v>0</v>
      </c>
      <c r="S1060" s="5">
        <f t="shared" si="470"/>
        <v>-12.448779077645339</v>
      </c>
      <c r="T1060" s="5">
        <f t="shared" si="471"/>
        <v>21.488267003020752</v>
      </c>
      <c r="U1060" s="6">
        <f t="shared" si="472"/>
        <v>1774.686992648647</v>
      </c>
      <c r="V1060" s="5">
        <f t="shared" si="473"/>
        <v>0</v>
      </c>
      <c r="W1060" s="5">
        <f t="shared" si="474"/>
        <v>13.314102925656176</v>
      </c>
      <c r="X1060" s="5">
        <f t="shared" si="475"/>
        <v>7.7132476953690761</v>
      </c>
      <c r="Y1060" s="5">
        <f t="shared" si="449"/>
        <v>0</v>
      </c>
      <c r="Z1060" s="5">
        <f t="shared" si="449"/>
        <v>0.86532384801083673</v>
      </c>
      <c r="AA1060" s="5">
        <f t="shared" si="457"/>
        <v>-2.9724853016101704</v>
      </c>
      <c r="AB1060">
        <f t="shared" si="451"/>
        <v>0</v>
      </c>
    </row>
    <row r="1061" spans="1:28" x14ac:dyDescent="0.2">
      <c r="A1061">
        <f t="shared" si="450"/>
        <v>10.289999999999825</v>
      </c>
      <c r="B1061" s="5">
        <f t="shared" si="460"/>
        <v>0</v>
      </c>
      <c r="C1061" s="5">
        <f t="shared" si="461"/>
        <v>685.91920095063961</v>
      </c>
      <c r="D1061" s="5">
        <f t="shared" si="462"/>
        <v>-401.95040483445945</v>
      </c>
      <c r="E1061" s="2">
        <f t="shared" si="458"/>
        <v>685.91920095063961</v>
      </c>
      <c r="F1061" s="2">
        <f t="shared" si="459"/>
        <v>0</v>
      </c>
      <c r="G1061" s="3">
        <f t="shared" si="463"/>
        <v>0</v>
      </c>
      <c r="H1061" s="3">
        <f t="shared" si="464"/>
        <v>57.093212257911055</v>
      </c>
      <c r="I1061" s="3">
        <f t="shared" si="465"/>
        <v>-98.565351383810537</v>
      </c>
      <c r="J1061" s="2">
        <f t="shared" si="452"/>
        <v>113.90681884479493</v>
      </c>
      <c r="K1061" s="2">
        <f t="shared" si="466"/>
        <v>113.90681884479493</v>
      </c>
      <c r="L1061" s="2">
        <f t="shared" si="453"/>
        <v>77.64609328206879</v>
      </c>
      <c r="M1061" s="5">
        <f t="shared" si="454"/>
        <v>0.3567318139711651</v>
      </c>
      <c r="N1061" s="4">
        <f t="shared" si="455"/>
        <v>0.21312122637769679</v>
      </c>
      <c r="O1061" s="4">
        <f t="shared" si="456"/>
        <v>0.22097126588681221</v>
      </c>
      <c r="P1061" s="4">
        <f t="shared" si="467"/>
        <v>0</v>
      </c>
      <c r="Q1061" s="4">
        <f t="shared" si="468"/>
        <v>0</v>
      </c>
      <c r="R1061" s="5">
        <f t="shared" si="469"/>
        <v>0</v>
      </c>
      <c r="S1061" s="5">
        <f t="shared" si="470"/>
        <v>-12.453310006065465</v>
      </c>
      <c r="T1061" s="5">
        <f t="shared" si="471"/>
        <v>21.499313632844054</v>
      </c>
      <c r="U1061" s="6">
        <f t="shared" si="472"/>
        <v>1774.0955289005319</v>
      </c>
      <c r="V1061" s="5">
        <f t="shared" si="473"/>
        <v>0</v>
      </c>
      <c r="W1061" s="5">
        <f t="shared" si="474"/>
        <v>13.317372780021113</v>
      </c>
      <c r="X1061" s="5">
        <f t="shared" si="475"/>
        <v>7.7139844800711357</v>
      </c>
      <c r="Y1061" s="5">
        <f t="shared" si="449"/>
        <v>0</v>
      </c>
      <c r="Z1061" s="5">
        <f t="shared" si="449"/>
        <v>0.86406277395564857</v>
      </c>
      <c r="AA1061" s="5">
        <f t="shared" si="457"/>
        <v>-2.9607018870848094</v>
      </c>
      <c r="AB1061">
        <f t="shared" si="451"/>
        <v>0</v>
      </c>
    </row>
    <row r="1062" spans="1:28" x14ac:dyDescent="0.2">
      <c r="A1062">
        <f t="shared" si="450"/>
        <v>10.299999999999825</v>
      </c>
      <c r="B1062" s="5">
        <f t="shared" si="460"/>
        <v>0</v>
      </c>
      <c r="C1062" s="5">
        <f t="shared" si="461"/>
        <v>686.49017627635749</v>
      </c>
      <c r="D1062" s="5">
        <f t="shared" si="462"/>
        <v>-402.93620638339189</v>
      </c>
      <c r="E1062" s="2">
        <f t="shared" si="458"/>
        <v>686.49017627635749</v>
      </c>
      <c r="F1062" s="2">
        <f t="shared" si="459"/>
        <v>0</v>
      </c>
      <c r="G1062" s="3">
        <f t="shared" si="463"/>
        <v>0</v>
      </c>
      <c r="H1062" s="3">
        <f t="shared" si="464"/>
        <v>57.101852885650615</v>
      </c>
      <c r="I1062" s="3">
        <f t="shared" si="465"/>
        <v>-98.594958402681385</v>
      </c>
      <c r="J1062" s="2">
        <f t="shared" si="452"/>
        <v>113.93676941795812</v>
      </c>
      <c r="K1062" s="2">
        <f t="shared" si="466"/>
        <v>113.93676941795812</v>
      </c>
      <c r="L1062" s="2">
        <f t="shared" si="453"/>
        <v>77.666509487360671</v>
      </c>
      <c r="M1062" s="5">
        <f t="shared" si="454"/>
        <v>0.35671342013066698</v>
      </c>
      <c r="N1062" s="4">
        <f t="shared" si="455"/>
        <v>0.21299513415415169</v>
      </c>
      <c r="O1062" s="4">
        <f t="shared" si="456"/>
        <v>0.22090068691673662</v>
      </c>
      <c r="P1062" s="4">
        <f t="shared" si="467"/>
        <v>0</v>
      </c>
      <c r="Q1062" s="4">
        <f t="shared" si="468"/>
        <v>0</v>
      </c>
      <c r="R1062" s="5">
        <f t="shared" si="469"/>
        <v>0</v>
      </c>
      <c r="S1062" s="5">
        <f t="shared" si="470"/>
        <v>-12.457827295450343</v>
      </c>
      <c r="T1062" s="5">
        <f t="shared" si="471"/>
        <v>21.510317124777139</v>
      </c>
      <c r="U1062" s="6">
        <f t="shared" si="472"/>
        <v>1773.5042622741446</v>
      </c>
      <c r="V1062" s="5">
        <f t="shared" si="473"/>
        <v>0</v>
      </c>
      <c r="W1062" s="5">
        <f t="shared" si="474"/>
        <v>13.320619748254909</v>
      </c>
      <c r="X1062" s="5">
        <f t="shared" si="475"/>
        <v>7.7147156561897585</v>
      </c>
      <c r="Y1062" s="5">
        <f t="shared" si="449"/>
        <v>0</v>
      </c>
      <c r="Z1062" s="5">
        <f t="shared" si="449"/>
        <v>0.86279245280456607</v>
      </c>
      <c r="AA1062" s="5">
        <f t="shared" si="457"/>
        <v>-2.9489672190331007</v>
      </c>
      <c r="AB1062">
        <f t="shared" si="451"/>
        <v>0</v>
      </c>
    </row>
    <row r="1063" spans="1:28" x14ac:dyDescent="0.2">
      <c r="A1063">
        <f t="shared" si="450"/>
        <v>10.309999999999825</v>
      </c>
      <c r="B1063" s="5">
        <f t="shared" si="460"/>
        <v>0</v>
      </c>
      <c r="C1063" s="5">
        <f t="shared" si="461"/>
        <v>687.06123794483665</v>
      </c>
      <c r="D1063" s="5">
        <f t="shared" si="462"/>
        <v>-403.92230341577965</v>
      </c>
      <c r="E1063" s="2">
        <f t="shared" si="458"/>
        <v>687.06123794483665</v>
      </c>
      <c r="F1063" s="2">
        <f t="shared" si="459"/>
        <v>0</v>
      </c>
      <c r="G1063" s="3">
        <f t="shared" si="463"/>
        <v>0</v>
      </c>
      <c r="H1063" s="3">
        <f t="shared" si="464"/>
        <v>57.110480810178657</v>
      </c>
      <c r="I1063" s="3">
        <f t="shared" si="465"/>
        <v>-98.624448074871722</v>
      </c>
      <c r="J1063" s="2">
        <f t="shared" si="452"/>
        <v>113.96661255140846</v>
      </c>
      <c r="K1063" s="2">
        <f t="shared" si="466"/>
        <v>113.96661255140846</v>
      </c>
      <c r="L1063" s="2">
        <f t="shared" si="453"/>
        <v>77.686852454947825</v>
      </c>
      <c r="M1063" s="5">
        <f t="shared" si="454"/>
        <v>0.35669503879985953</v>
      </c>
      <c r="N1063" s="4">
        <f t="shared" si="455"/>
        <v>0.21286935652459091</v>
      </c>
      <c r="O1063" s="4">
        <f t="shared" si="456"/>
        <v>0.22083024571924889</v>
      </c>
      <c r="P1063" s="4">
        <f t="shared" si="467"/>
        <v>0</v>
      </c>
      <c r="Q1063" s="4">
        <f t="shared" si="468"/>
        <v>0</v>
      </c>
      <c r="R1063" s="5">
        <f t="shared" si="469"/>
        <v>0</v>
      </c>
      <c r="S1063" s="5">
        <f t="shared" si="470"/>
        <v>-12.462330960208513</v>
      </c>
      <c r="T1063" s="5">
        <f t="shared" si="471"/>
        <v>21.521277622616218</v>
      </c>
      <c r="U1063" s="6">
        <f t="shared" si="472"/>
        <v>1772.9131927037874</v>
      </c>
      <c r="V1063" s="5">
        <f t="shared" si="473"/>
        <v>0</v>
      </c>
      <c r="W1063" s="5">
        <f t="shared" si="474"/>
        <v>13.323843924448729</v>
      </c>
      <c r="X1063" s="5">
        <f t="shared" si="475"/>
        <v>7.7154412279942628</v>
      </c>
      <c r="Y1063" s="5">
        <f t="shared" si="449"/>
        <v>0</v>
      </c>
      <c r="Z1063" s="5">
        <f t="shared" si="449"/>
        <v>0.86151296424021595</v>
      </c>
      <c r="AA1063" s="5">
        <f t="shared" si="457"/>
        <v>-2.9372811493895199</v>
      </c>
      <c r="AB1063">
        <f t="shared" si="451"/>
        <v>0</v>
      </c>
    </row>
    <row r="1064" spans="1:28" x14ac:dyDescent="0.2">
      <c r="A1064">
        <f t="shared" si="450"/>
        <v>10.319999999999824</v>
      </c>
      <c r="B1064" s="5">
        <f t="shared" si="460"/>
        <v>0</v>
      </c>
      <c r="C1064" s="5">
        <f t="shared" si="461"/>
        <v>687.63238582858673</v>
      </c>
      <c r="D1064" s="5">
        <f t="shared" si="462"/>
        <v>-404.90869476058583</v>
      </c>
      <c r="E1064" s="2">
        <f t="shared" si="458"/>
        <v>687.63238582858673</v>
      </c>
      <c r="F1064" s="2">
        <f t="shared" si="459"/>
        <v>0</v>
      </c>
      <c r="G1064" s="3">
        <f t="shared" si="463"/>
        <v>0</v>
      </c>
      <c r="H1064" s="3">
        <f t="shared" si="464"/>
        <v>57.119095939821058</v>
      </c>
      <c r="I1064" s="3">
        <f t="shared" si="465"/>
        <v>-98.653820886365622</v>
      </c>
      <c r="J1064" s="2">
        <f t="shared" si="452"/>
        <v>113.99634861021467</v>
      </c>
      <c r="K1064" s="2">
        <f t="shared" si="466"/>
        <v>113.99634861021467</v>
      </c>
      <c r="L1064" s="2">
        <f t="shared" si="453"/>
        <v>77.707122433684162</v>
      </c>
      <c r="M1064" s="5">
        <f t="shared" si="454"/>
        <v>0.35667666996347086</v>
      </c>
      <c r="N1064" s="4">
        <f t="shared" si="455"/>
        <v>0.21274389214686171</v>
      </c>
      <c r="O1064" s="4">
        <f t="shared" si="456"/>
        <v>0.22075994179814001</v>
      </c>
      <c r="P1064" s="4">
        <f t="shared" si="467"/>
        <v>0</v>
      </c>
      <c r="Q1064" s="4">
        <f t="shared" si="468"/>
        <v>0</v>
      </c>
      <c r="R1064" s="5">
        <f t="shared" si="469"/>
        <v>0</v>
      </c>
      <c r="S1064" s="5">
        <f t="shared" si="470"/>
        <v>-12.466821014852911</v>
      </c>
      <c r="T1064" s="5">
        <f t="shared" si="471"/>
        <v>21.532195269992766</v>
      </c>
      <c r="U1064" s="6">
        <f t="shared" si="472"/>
        <v>1772.3223201237872</v>
      </c>
      <c r="V1064" s="5">
        <f t="shared" si="473"/>
        <v>0</v>
      </c>
      <c r="W1064" s="5">
        <f t="shared" si="474"/>
        <v>13.3270454024274</v>
      </c>
      <c r="X1064" s="5">
        <f t="shared" si="475"/>
        <v>7.7161611998021131</v>
      </c>
      <c r="Y1064" s="5">
        <f t="shared" si="449"/>
        <v>0</v>
      </c>
      <c r="Z1064" s="5">
        <f t="shared" si="449"/>
        <v>0.8602243875744886</v>
      </c>
      <c r="AA1064" s="5">
        <f t="shared" si="457"/>
        <v>-2.9256435302051216</v>
      </c>
      <c r="AB1064">
        <f t="shared" si="451"/>
        <v>0</v>
      </c>
    </row>
    <row r="1065" spans="1:28" x14ac:dyDescent="0.2">
      <c r="A1065">
        <f t="shared" si="450"/>
        <v>10.329999999999824</v>
      </c>
      <c r="B1065" s="5">
        <f t="shared" si="460"/>
        <v>0</v>
      </c>
      <c r="C1065" s="5">
        <f t="shared" si="461"/>
        <v>688.20361979920438</v>
      </c>
      <c r="D1065" s="5">
        <f t="shared" si="462"/>
        <v>-405.89537925162597</v>
      </c>
      <c r="E1065" s="2">
        <f t="shared" si="458"/>
        <v>688.20361979920438</v>
      </c>
      <c r="F1065" s="2">
        <f t="shared" si="459"/>
        <v>0</v>
      </c>
      <c r="G1065" s="3">
        <f t="shared" si="463"/>
        <v>0</v>
      </c>
      <c r="H1065" s="3">
        <f t="shared" si="464"/>
        <v>57.127698183696801</v>
      </c>
      <c r="I1065" s="3">
        <f t="shared" si="465"/>
        <v>-98.683077321667668</v>
      </c>
      <c r="J1065" s="2">
        <f t="shared" si="452"/>
        <v>114.02597795871691</v>
      </c>
      <c r="K1065" s="2">
        <f t="shared" si="466"/>
        <v>114.02597795871691</v>
      </c>
      <c r="L1065" s="2">
        <f t="shared" si="453"/>
        <v>77.727319671926992</v>
      </c>
      <c r="M1065" s="5">
        <f t="shared" si="454"/>
        <v>0.35665831360615546</v>
      </c>
      <c r="N1065" s="4">
        <f t="shared" si="455"/>
        <v>0.21261873968466569</v>
      </c>
      <c r="O1065" s="4">
        <f t="shared" si="456"/>
        <v>0.22068977465857029</v>
      </c>
      <c r="P1065" s="4">
        <f t="shared" si="467"/>
        <v>0</v>
      </c>
      <c r="Q1065" s="4">
        <f t="shared" si="468"/>
        <v>0</v>
      </c>
      <c r="R1065" s="5">
        <f t="shared" si="469"/>
        <v>0</v>
      </c>
      <c r="S1065" s="5">
        <f t="shared" si="470"/>
        <v>-12.471297473999996</v>
      </c>
      <c r="T1065" s="5">
        <f t="shared" si="471"/>
        <v>21.543070210370935</v>
      </c>
      <c r="U1065" s="6">
        <f t="shared" si="472"/>
        <v>1771.7316444684909</v>
      </c>
      <c r="V1065" s="5">
        <f t="shared" si="473"/>
        <v>0</v>
      </c>
      <c r="W1065" s="5">
        <f t="shared" si="474"/>
        <v>13.330224275749131</v>
      </c>
      <c r="X1065" s="5">
        <f t="shared" si="475"/>
        <v>7.7168755759785972</v>
      </c>
      <c r="Y1065" s="5">
        <f t="shared" si="449"/>
        <v>0</v>
      </c>
      <c r="Z1065" s="5">
        <f t="shared" si="449"/>
        <v>0.85892680174913494</v>
      </c>
      <c r="AA1065" s="5">
        <f t="shared" si="457"/>
        <v>-2.9140542136504664</v>
      </c>
      <c r="AB1065">
        <f t="shared" si="451"/>
        <v>0</v>
      </c>
    </row>
    <row r="1066" spans="1:28" x14ac:dyDescent="0.2">
      <c r="A1066">
        <f t="shared" si="450"/>
        <v>10.339999999999824</v>
      </c>
      <c r="B1066" s="5">
        <f t="shared" si="460"/>
        <v>0</v>
      </c>
      <c r="C1066" s="5">
        <f t="shared" si="461"/>
        <v>688.77493972738137</v>
      </c>
      <c r="D1066" s="5">
        <f t="shared" si="462"/>
        <v>-406.88235572755337</v>
      </c>
      <c r="E1066" s="2">
        <f t="shared" si="458"/>
        <v>688.77493972738137</v>
      </c>
      <c r="F1066" s="2">
        <f t="shared" si="459"/>
        <v>0</v>
      </c>
      <c r="G1066" s="3">
        <f t="shared" si="463"/>
        <v>0</v>
      </c>
      <c r="H1066" s="3">
        <f t="shared" si="464"/>
        <v>57.136287451714288</v>
      </c>
      <c r="I1066" s="3">
        <f t="shared" si="465"/>
        <v>-98.71221786380417</v>
      </c>
      <c r="J1066" s="2">
        <f t="shared" si="452"/>
        <v>114.05550096052387</v>
      </c>
      <c r="K1066" s="2">
        <f t="shared" si="466"/>
        <v>114.05550096052387</v>
      </c>
      <c r="L1066" s="2">
        <f t="shared" si="453"/>
        <v>77.747444417535007</v>
      </c>
      <c r="M1066" s="5">
        <f t="shared" si="454"/>
        <v>0.35663996971249501</v>
      </c>
      <c r="N1066" s="4">
        <f t="shared" si="455"/>
        <v>0.21249389780753378</v>
      </c>
      <c r="O1066" s="4">
        <f t="shared" si="456"/>
        <v>0.22061974380706886</v>
      </c>
      <c r="P1066" s="4">
        <f t="shared" si="467"/>
        <v>0</v>
      </c>
      <c r="Q1066" s="4">
        <f t="shared" si="468"/>
        <v>0</v>
      </c>
      <c r="R1066" s="5">
        <f t="shared" si="469"/>
        <v>0</v>
      </c>
      <c r="S1066" s="5">
        <f t="shared" si="470"/>
        <v>-12.4757603523689</v>
      </c>
      <c r="T1066" s="5">
        <f t="shared" si="471"/>
        <v>21.553902587044959</v>
      </c>
      <c r="U1066" s="6">
        <f t="shared" si="472"/>
        <v>1771.1411656722685</v>
      </c>
      <c r="V1066" s="5">
        <f t="shared" si="473"/>
        <v>0</v>
      </c>
      <c r="W1066" s="5">
        <f t="shared" si="474"/>
        <v>13.333380637705277</v>
      </c>
      <c r="X1066" s="5">
        <f t="shared" si="475"/>
        <v>7.7175843609364856</v>
      </c>
      <c r="Y1066" s="5">
        <f t="shared" si="449"/>
        <v>0</v>
      </c>
      <c r="Z1066" s="5">
        <f t="shared" si="449"/>
        <v>0.85762028533637746</v>
      </c>
      <c r="AA1066" s="5">
        <f t="shared" si="457"/>
        <v>-2.9025130520185556</v>
      </c>
      <c r="AB1066">
        <f t="shared" si="451"/>
        <v>0</v>
      </c>
    </row>
    <row r="1067" spans="1:28" x14ac:dyDescent="0.2">
      <c r="A1067">
        <f t="shared" si="450"/>
        <v>10.349999999999824</v>
      </c>
      <c r="B1067" s="5">
        <f t="shared" si="460"/>
        <v>0</v>
      </c>
      <c r="C1067" s="5">
        <f t="shared" si="461"/>
        <v>689.34634548291274</v>
      </c>
      <c r="D1067" s="5">
        <f t="shared" si="462"/>
        <v>-407.86962303184401</v>
      </c>
      <c r="E1067" s="2">
        <f t="shared" si="458"/>
        <v>689.34634548291274</v>
      </c>
      <c r="F1067" s="2">
        <f t="shared" si="459"/>
        <v>0</v>
      </c>
      <c r="G1067" s="3">
        <f t="shared" si="463"/>
        <v>0</v>
      </c>
      <c r="H1067" s="3">
        <f t="shared" si="464"/>
        <v>57.144863654567651</v>
      </c>
      <c r="I1067" s="3">
        <f t="shared" si="465"/>
        <v>-98.741242994324352</v>
      </c>
      <c r="J1067" s="2">
        <f t="shared" si="452"/>
        <v>114.08491797850991</v>
      </c>
      <c r="K1067" s="2">
        <f t="shared" si="466"/>
        <v>114.08491797850991</v>
      </c>
      <c r="L1067" s="2">
        <f t="shared" si="453"/>
        <v>77.767496917866325</v>
      </c>
      <c r="M1067" s="5">
        <f t="shared" si="454"/>
        <v>0.35662163826699966</v>
      </c>
      <c r="N1067" s="4">
        <f t="shared" si="455"/>
        <v>0.21236936519080157</v>
      </c>
      <c r="O1067" s="4">
        <f t="shared" si="456"/>
        <v>0.22054984875153358</v>
      </c>
      <c r="P1067" s="4">
        <f t="shared" si="467"/>
        <v>0</v>
      </c>
      <c r="Q1067" s="4">
        <f t="shared" si="468"/>
        <v>0</v>
      </c>
      <c r="R1067" s="5">
        <f t="shared" si="469"/>
        <v>0</v>
      </c>
      <c r="S1067" s="5">
        <f t="shared" si="470"/>
        <v>-12.480209664780581</v>
      </c>
      <c r="T1067" s="5">
        <f t="shared" si="471"/>
        <v>21.564692543136633</v>
      </c>
      <c r="U1067" s="6">
        <f t="shared" si="472"/>
        <v>1770.5508836695103</v>
      </c>
      <c r="V1067" s="5">
        <f t="shared" si="473"/>
        <v>0</v>
      </c>
      <c r="W1067" s="5">
        <f t="shared" si="474"/>
        <v>13.336514581320111</v>
      </c>
      <c r="X1067" s="5">
        <f t="shared" si="475"/>
        <v>7.7182875591357254</v>
      </c>
      <c r="Y1067" s="5">
        <f t="shared" si="449"/>
        <v>0</v>
      </c>
      <c r="Z1067" s="5">
        <f t="shared" si="449"/>
        <v>0.85630491653953023</v>
      </c>
      <c r="AA1067" s="5">
        <f t="shared" si="457"/>
        <v>-2.8910198977276416</v>
      </c>
      <c r="AB1067">
        <f t="shared" si="451"/>
        <v>0</v>
      </c>
    </row>
    <row r="1068" spans="1:28" x14ac:dyDescent="0.2">
      <c r="A1068">
        <f t="shared" si="450"/>
        <v>10.359999999999824</v>
      </c>
      <c r="B1068" s="5">
        <f t="shared" si="460"/>
        <v>0</v>
      </c>
      <c r="C1068" s="5">
        <f t="shared" si="461"/>
        <v>689.91783693470427</v>
      </c>
      <c r="D1068" s="5">
        <f t="shared" si="462"/>
        <v>-408.85718001278212</v>
      </c>
      <c r="E1068" s="2">
        <f t="shared" si="458"/>
        <v>689.91783693470427</v>
      </c>
      <c r="F1068" s="2">
        <f t="shared" si="459"/>
        <v>0</v>
      </c>
      <c r="G1068" s="3">
        <f t="shared" si="463"/>
        <v>0</v>
      </c>
      <c r="H1068" s="3">
        <f t="shared" si="464"/>
        <v>57.153426703733047</v>
      </c>
      <c r="I1068" s="3">
        <f t="shared" si="465"/>
        <v>-98.770153193301624</v>
      </c>
      <c r="J1068" s="2">
        <f t="shared" si="452"/>
        <v>114.11422937481223</v>
      </c>
      <c r="K1068" s="2">
        <f t="shared" si="466"/>
        <v>114.11422937481223</v>
      </c>
      <c r="L1068" s="2">
        <f t="shared" si="453"/>
        <v>77.787477419776565</v>
      </c>
      <c r="M1068" s="5">
        <f t="shared" si="454"/>
        <v>0.35660331925410854</v>
      </c>
      <c r="N1068" s="4">
        <f t="shared" si="455"/>
        <v>0.21224514051558407</v>
      </c>
      <c r="O1068" s="4">
        <f t="shared" si="456"/>
        <v>0.22048008900123012</v>
      </c>
      <c r="P1068" s="4">
        <f t="shared" si="467"/>
        <v>0</v>
      </c>
      <c r="Q1068" s="4">
        <f t="shared" si="468"/>
        <v>0</v>
      </c>
      <c r="R1068" s="5">
        <f t="shared" si="469"/>
        <v>0</v>
      </c>
      <c r="S1068" s="5">
        <f t="shared" si="470"/>
        <v>-12.484645426156968</v>
      </c>
      <c r="T1068" s="5">
        <f t="shared" si="471"/>
        <v>21.575440221592768</v>
      </c>
      <c r="U1068" s="6">
        <f t="shared" si="472"/>
        <v>1769.96079839463</v>
      </c>
      <c r="V1068" s="5">
        <f t="shared" si="473"/>
        <v>0</v>
      </c>
      <c r="W1068" s="5">
        <f t="shared" si="474"/>
        <v>13.339626199350601</v>
      </c>
      <c r="X1068" s="5">
        <f t="shared" si="475"/>
        <v>7.7189851750830965</v>
      </c>
      <c r="Y1068" s="5">
        <f t="shared" si="449"/>
        <v>0</v>
      </c>
      <c r="Z1068" s="5">
        <f t="shared" si="449"/>
        <v>0.85498077319363297</v>
      </c>
      <c r="AA1068" s="5">
        <f t="shared" si="457"/>
        <v>-2.8795746033241372</v>
      </c>
      <c r="AB1068">
        <f t="shared" si="451"/>
        <v>0</v>
      </c>
    </row>
    <row r="1069" spans="1:28" x14ac:dyDescent="0.2">
      <c r="A1069">
        <f t="shared" si="450"/>
        <v>10.369999999999823</v>
      </c>
      <c r="B1069" s="5">
        <f t="shared" si="460"/>
        <v>0</v>
      </c>
      <c r="C1069" s="5">
        <f t="shared" si="461"/>
        <v>690.48941395078032</v>
      </c>
      <c r="D1069" s="5">
        <f t="shared" si="462"/>
        <v>-409.84502552344532</v>
      </c>
      <c r="E1069" s="2">
        <f t="shared" si="458"/>
        <v>690.48941395078032</v>
      </c>
      <c r="F1069" s="2">
        <f t="shared" si="459"/>
        <v>0</v>
      </c>
      <c r="G1069" s="3">
        <f t="shared" si="463"/>
        <v>0</v>
      </c>
      <c r="H1069" s="3">
        <f t="shared" si="464"/>
        <v>57.161976511464985</v>
      </c>
      <c r="I1069" s="3">
        <f t="shared" si="465"/>
        <v>-98.798948939334863</v>
      </c>
      <c r="J1069" s="2">
        <f t="shared" si="452"/>
        <v>114.1434355108281</v>
      </c>
      <c r="K1069" s="2">
        <f t="shared" si="466"/>
        <v>114.1434355108281</v>
      </c>
      <c r="L1069" s="2">
        <f t="shared" si="453"/>
        <v>77.807386169616962</v>
      </c>
      <c r="M1069" s="5">
        <f t="shared" si="454"/>
        <v>0.3565850126581912</v>
      </c>
      <c r="N1069" s="4">
        <f t="shared" si="455"/>
        <v>0.21212122246875134</v>
      </c>
      <c r="O1069" s="4">
        <f t="shared" si="456"/>
        <v>0.22041046406679171</v>
      </c>
      <c r="P1069" s="4">
        <f t="shared" si="467"/>
        <v>0</v>
      </c>
      <c r="Q1069" s="4">
        <f t="shared" si="468"/>
        <v>0</v>
      </c>
      <c r="R1069" s="5">
        <f t="shared" si="469"/>
        <v>0</v>
      </c>
      <c r="S1069" s="5">
        <f t="shared" si="470"/>
        <v>-12.489067651520116</v>
      </c>
      <c r="T1069" s="5">
        <f t="shared" si="471"/>
        <v>21.586145765182732</v>
      </c>
      <c r="U1069" s="6">
        <f t="shared" si="472"/>
        <v>1769.3709097820627</v>
      </c>
      <c r="V1069" s="5">
        <f t="shared" si="473"/>
        <v>0</v>
      </c>
      <c r="W1069" s="5">
        <f t="shared" si="474"/>
        <v>13.342715584286189</v>
      </c>
      <c r="X1069" s="5">
        <f t="shared" si="475"/>
        <v>7.7196772133318978</v>
      </c>
      <c r="Y1069" s="5">
        <f t="shared" si="449"/>
        <v>0</v>
      </c>
      <c r="Z1069" s="5">
        <f t="shared" si="449"/>
        <v>0.85364793276607287</v>
      </c>
      <c r="AA1069" s="5">
        <f t="shared" si="457"/>
        <v>-2.8681770214853692</v>
      </c>
      <c r="AB1069">
        <f t="shared" si="451"/>
        <v>0</v>
      </c>
    </row>
    <row r="1070" spans="1:28" x14ac:dyDescent="0.2">
      <c r="A1070">
        <f t="shared" si="450"/>
        <v>10.379999999999823</v>
      </c>
      <c r="B1070" s="5">
        <f t="shared" si="460"/>
        <v>0</v>
      </c>
      <c r="C1070" s="5">
        <f t="shared" si="461"/>
        <v>691.06107639829156</v>
      </c>
      <c r="D1070" s="5">
        <f t="shared" si="462"/>
        <v>-410.83315842168975</v>
      </c>
      <c r="E1070" s="2">
        <f t="shared" si="458"/>
        <v>691.06107639829156</v>
      </c>
      <c r="F1070" s="2">
        <f t="shared" si="459"/>
        <v>0</v>
      </c>
      <c r="G1070" s="3">
        <f t="shared" si="463"/>
        <v>0</v>
      </c>
      <c r="H1070" s="3">
        <f t="shared" si="464"/>
        <v>57.170512990792645</v>
      </c>
      <c r="I1070" s="3">
        <f t="shared" si="465"/>
        <v>-98.827630709549723</v>
      </c>
      <c r="J1070" s="2">
        <f t="shared" si="452"/>
        <v>114.17253674721222</v>
      </c>
      <c r="K1070" s="2">
        <f t="shared" si="466"/>
        <v>114.17253674721222</v>
      </c>
      <c r="L1070" s="2">
        <f t="shared" si="453"/>
        <v>77.827223413232588</v>
      </c>
      <c r="M1070" s="5">
        <f t="shared" si="454"/>
        <v>0.35656671846354826</v>
      </c>
      <c r="N1070" s="4">
        <f t="shared" si="455"/>
        <v>0.21199760974290355</v>
      </c>
      <c r="O1070" s="4">
        <f t="shared" si="456"/>
        <v>0.22034097346021844</v>
      </c>
      <c r="P1070" s="4">
        <f t="shared" si="467"/>
        <v>0</v>
      </c>
      <c r="Q1070" s="4">
        <f t="shared" si="468"/>
        <v>0</v>
      </c>
      <c r="R1070" s="5">
        <f t="shared" si="469"/>
        <v>0</v>
      </c>
      <c r="S1070" s="5">
        <f t="shared" si="470"/>
        <v>-12.493476355991353</v>
      </c>
      <c r="T1070" s="5">
        <f t="shared" si="471"/>
        <v>21.596809316495968</v>
      </c>
      <c r="U1070" s="6">
        <f t="shared" si="472"/>
        <v>1768.7812177662645</v>
      </c>
      <c r="V1070" s="5">
        <f t="shared" si="473"/>
        <v>0</v>
      </c>
      <c r="W1070" s="5">
        <f t="shared" si="474"/>
        <v>13.345782828348613</v>
      </c>
      <c r="X1070" s="5">
        <f t="shared" si="475"/>
        <v>7.720363678481613</v>
      </c>
      <c r="Y1070" s="5">
        <f t="shared" si="449"/>
        <v>0</v>
      </c>
      <c r="Z1070" s="5">
        <f t="shared" si="449"/>
        <v>0.85230647235725954</v>
      </c>
      <c r="AA1070" s="5">
        <f t="shared" si="457"/>
        <v>-2.8568270050224172</v>
      </c>
      <c r="AB1070">
        <f t="shared" si="451"/>
        <v>0</v>
      </c>
    </row>
    <row r="1071" spans="1:28" x14ac:dyDescent="0.2">
      <c r="A1071">
        <f t="shared" si="450"/>
        <v>10.389999999999823</v>
      </c>
      <c r="B1071" s="5">
        <f t="shared" si="460"/>
        <v>0</v>
      </c>
      <c r="C1071" s="5">
        <f t="shared" si="461"/>
        <v>691.63282414352318</v>
      </c>
      <c r="D1071" s="5">
        <f t="shared" si="462"/>
        <v>-411.82157757013545</v>
      </c>
      <c r="E1071" s="2">
        <f t="shared" si="458"/>
        <v>691.63282414352318</v>
      </c>
      <c r="F1071" s="2">
        <f t="shared" si="459"/>
        <v>0</v>
      </c>
      <c r="G1071" s="3">
        <f t="shared" si="463"/>
        <v>0</v>
      </c>
      <c r="H1071" s="3">
        <f t="shared" si="464"/>
        <v>57.179036055516221</v>
      </c>
      <c r="I1071" s="3">
        <f t="shared" si="465"/>
        <v>-98.856198979599952</v>
      </c>
      <c r="J1071" s="2">
        <f t="shared" si="452"/>
        <v>114.20153344387404</v>
      </c>
      <c r="K1071" s="2">
        <f t="shared" si="466"/>
        <v>114.20153344387404</v>
      </c>
      <c r="L1071" s="2">
        <f t="shared" si="453"/>
        <v>77.846989395960492</v>
      </c>
      <c r="M1071" s="5">
        <f t="shared" si="454"/>
        <v>0.35654843665441227</v>
      </c>
      <c r="N1071" s="4">
        <f t="shared" si="455"/>
        <v>0.21187430103634655</v>
      </c>
      <c r="O1071" s="4">
        <f t="shared" si="456"/>
        <v>0.22027161669487644</v>
      </c>
      <c r="P1071" s="4">
        <f t="shared" si="467"/>
        <v>0</v>
      </c>
      <c r="Q1071" s="4">
        <f t="shared" si="468"/>
        <v>0</v>
      </c>
      <c r="R1071" s="5">
        <f t="shared" si="469"/>
        <v>0</v>
      </c>
      <c r="S1071" s="5">
        <f t="shared" si="470"/>
        <v>-12.497871554790452</v>
      </c>
      <c r="T1071" s="5">
        <f t="shared" si="471"/>
        <v>21.607431017939586</v>
      </c>
      <c r="U1071" s="6">
        <f t="shared" si="472"/>
        <v>1768.1917222817151</v>
      </c>
      <c r="V1071" s="5">
        <f t="shared" si="473"/>
        <v>0</v>
      </c>
      <c r="W1071" s="5">
        <f t="shared" si="474"/>
        <v>13.348828023491693</v>
      </c>
      <c r="X1071" s="5">
        <f t="shared" si="475"/>
        <v>7.7210445751775927</v>
      </c>
      <c r="Y1071" s="5">
        <f t="shared" si="449"/>
        <v>0</v>
      </c>
      <c r="Z1071" s="5">
        <f t="shared" si="449"/>
        <v>0.85095646870124142</v>
      </c>
      <c r="AA1071" s="5">
        <f t="shared" si="457"/>
        <v>-2.84552440688282</v>
      </c>
      <c r="AB1071">
        <f t="shared" si="451"/>
        <v>0</v>
      </c>
    </row>
    <row r="1072" spans="1:28" x14ac:dyDescent="0.2">
      <c r="A1072">
        <f t="shared" si="450"/>
        <v>10.399999999999823</v>
      </c>
      <c r="B1072" s="5">
        <f t="shared" si="460"/>
        <v>0</v>
      </c>
      <c r="C1072" s="5">
        <f t="shared" si="461"/>
        <v>692.20465705190179</v>
      </c>
      <c r="D1072" s="5">
        <f t="shared" si="462"/>
        <v>-412.81028183615177</v>
      </c>
      <c r="E1072" s="2">
        <f t="shared" si="458"/>
        <v>692.20465705190179</v>
      </c>
      <c r="F1072" s="2">
        <f t="shared" si="459"/>
        <v>0</v>
      </c>
      <c r="G1072" s="3">
        <f t="shared" si="463"/>
        <v>0</v>
      </c>
      <c r="H1072" s="3">
        <f t="shared" si="464"/>
        <v>57.187545620203231</v>
      </c>
      <c r="I1072" s="3">
        <f t="shared" si="465"/>
        <v>-98.884654223668775</v>
      </c>
      <c r="J1072" s="2">
        <f t="shared" si="452"/>
        <v>114.23042595997514</v>
      </c>
      <c r="K1072" s="2">
        <f t="shared" si="466"/>
        <v>114.23042595997514</v>
      </c>
      <c r="L1072" s="2">
        <f t="shared" si="453"/>
        <v>77.866684362627893</v>
      </c>
      <c r="M1072" s="5">
        <f t="shared" si="454"/>
        <v>0.35653016721494896</v>
      </c>
      <c r="N1072" s="4">
        <f t="shared" si="455"/>
        <v>0.21175129505306731</v>
      </c>
      <c r="O1072" s="4">
        <f t="shared" si="456"/>
        <v>0.22020239328549765</v>
      </c>
      <c r="P1072" s="4">
        <f t="shared" si="467"/>
        <v>0</v>
      </c>
      <c r="Q1072" s="4">
        <f t="shared" si="468"/>
        <v>0</v>
      </c>
      <c r="R1072" s="5">
        <f t="shared" si="469"/>
        <v>0</v>
      </c>
      <c r="S1072" s="5">
        <f t="shared" si="470"/>
        <v>-12.502253263234779</v>
      </c>
      <c r="T1072" s="5">
        <f t="shared" si="471"/>
        <v>21.618011011735955</v>
      </c>
      <c r="U1072" s="6">
        <f t="shared" si="472"/>
        <v>1767.6024232629138</v>
      </c>
      <c r="V1072" s="5">
        <f t="shared" si="473"/>
        <v>0</v>
      </c>
      <c r="W1072" s="5">
        <f t="shared" si="474"/>
        <v>13.351851261401208</v>
      </c>
      <c r="X1072" s="5">
        <f t="shared" si="475"/>
        <v>7.7217199081107379</v>
      </c>
      <c r="Y1072" s="5">
        <f t="shared" ref="Y1072:Z1135" si="476">R1072+V1072</f>
        <v>0</v>
      </c>
      <c r="Z1072" s="5">
        <f t="shared" si="476"/>
        <v>0.84959799816642878</v>
      </c>
      <c r="AA1072" s="5">
        <f t="shared" si="457"/>
        <v>-2.8342690801533053</v>
      </c>
      <c r="AB1072">
        <f t="shared" si="451"/>
        <v>0</v>
      </c>
    </row>
    <row r="1073" spans="1:28" x14ac:dyDescent="0.2">
      <c r="A1073">
        <f t="shared" si="450"/>
        <v>10.409999999999823</v>
      </c>
      <c r="B1073" s="5">
        <f t="shared" si="460"/>
        <v>0</v>
      </c>
      <c r="C1073" s="5">
        <f t="shared" si="461"/>
        <v>692.77657498800374</v>
      </c>
      <c r="D1073" s="5">
        <f t="shared" si="462"/>
        <v>-413.79927009184246</v>
      </c>
      <c r="E1073" s="2">
        <f t="shared" si="458"/>
        <v>692.77657498800374</v>
      </c>
      <c r="F1073" s="2">
        <f t="shared" si="459"/>
        <v>0</v>
      </c>
      <c r="G1073" s="3">
        <f t="shared" si="463"/>
        <v>0</v>
      </c>
      <c r="H1073" s="3">
        <f t="shared" si="464"/>
        <v>57.196041600184898</v>
      </c>
      <c r="I1073" s="3">
        <f t="shared" si="465"/>
        <v>-98.912996914470313</v>
      </c>
      <c r="J1073" s="2">
        <f t="shared" si="452"/>
        <v>114.25921465392669</v>
      </c>
      <c r="K1073" s="2">
        <f t="shared" si="466"/>
        <v>114.25921465392669</v>
      </c>
      <c r="L1073" s="2">
        <f t="shared" si="453"/>
        <v>77.886308557550564</v>
      </c>
      <c r="M1073" s="5">
        <f t="shared" si="454"/>
        <v>0.35651191012925787</v>
      </c>
      <c r="N1073" s="4">
        <f t="shared" si="455"/>
        <v>0.21162859050270968</v>
      </c>
      <c r="O1073" s="4">
        <f t="shared" si="456"/>
        <v>0.22013330274817872</v>
      </c>
      <c r="P1073" s="4">
        <f t="shared" si="467"/>
        <v>0</v>
      </c>
      <c r="Q1073" s="4">
        <f t="shared" si="468"/>
        <v>0</v>
      </c>
      <c r="R1073" s="5">
        <f t="shared" si="469"/>
        <v>0</v>
      </c>
      <c r="S1073" s="5">
        <f t="shared" si="470"/>
        <v>-12.506621496738465</v>
      </c>
      <c r="T1073" s="5">
        <f t="shared" si="471"/>
        <v>21.628549439920345</v>
      </c>
      <c r="U1073" s="6">
        <f t="shared" si="472"/>
        <v>1767.0133206443843</v>
      </c>
      <c r="V1073" s="5">
        <f t="shared" si="473"/>
        <v>0</v>
      </c>
      <c r="W1073" s="5">
        <f t="shared" si="474"/>
        <v>13.354852633494675</v>
      </c>
      <c r="X1073" s="5">
        <f t="shared" si="475"/>
        <v>7.7223896820171554</v>
      </c>
      <c r="Y1073" s="5">
        <f t="shared" si="476"/>
        <v>0</v>
      </c>
      <c r="Z1073" s="5">
        <f t="shared" si="476"/>
        <v>0.84823113675621009</v>
      </c>
      <c r="AA1073" s="5">
        <f t="shared" si="457"/>
        <v>-2.8230608780624991</v>
      </c>
      <c r="AB1073">
        <f t="shared" si="451"/>
        <v>0</v>
      </c>
    </row>
    <row r="1074" spans="1:28" x14ac:dyDescent="0.2">
      <c r="A1074">
        <f t="shared" si="450"/>
        <v>10.419999999999822</v>
      </c>
      <c r="B1074" s="5">
        <f t="shared" si="460"/>
        <v>0</v>
      </c>
      <c r="C1074" s="5">
        <f t="shared" si="461"/>
        <v>693.34857781556241</v>
      </c>
      <c r="D1074" s="5">
        <f t="shared" si="462"/>
        <v>-414.78854121403106</v>
      </c>
      <c r="E1074" s="2">
        <f t="shared" si="458"/>
        <v>693.34857781556241</v>
      </c>
      <c r="F1074" s="2">
        <f t="shared" si="459"/>
        <v>0</v>
      </c>
      <c r="G1074" s="3">
        <f t="shared" si="463"/>
        <v>0</v>
      </c>
      <c r="H1074" s="3">
        <f t="shared" si="464"/>
        <v>57.204523911552464</v>
      </c>
      <c r="I1074" s="3">
        <f t="shared" si="465"/>
        <v>-98.941227523250944</v>
      </c>
      <c r="J1074" s="2">
        <f t="shared" si="452"/>
        <v>114.28789988338698</v>
      </c>
      <c r="K1074" s="2">
        <f t="shared" si="466"/>
        <v>114.28789988338698</v>
      </c>
      <c r="L1074" s="2">
        <f t="shared" si="453"/>
        <v>77.905862224531006</v>
      </c>
      <c r="M1074" s="5">
        <f t="shared" si="454"/>
        <v>0.35649366538137345</v>
      </c>
      <c r="N1074" s="4">
        <f t="shared" si="455"/>
        <v>0.21150618610054986</v>
      </c>
      <c r="O1074" s="4">
        <f t="shared" si="456"/>
        <v>0.22006434460038046</v>
      </c>
      <c r="P1074" s="4">
        <f t="shared" si="467"/>
        <v>0</v>
      </c>
      <c r="Q1074" s="4">
        <f t="shared" si="468"/>
        <v>0</v>
      </c>
      <c r="R1074" s="5">
        <f t="shared" si="469"/>
        <v>0</v>
      </c>
      <c r="S1074" s="5">
        <f t="shared" si="470"/>
        <v>-12.510976270811556</v>
      </c>
      <c r="T1074" s="5">
        <f t="shared" si="471"/>
        <v>21.639046444338568</v>
      </c>
      <c r="U1074" s="6">
        <f t="shared" si="472"/>
        <v>1766.4244143606695</v>
      </c>
      <c r="V1074" s="5">
        <f t="shared" si="473"/>
        <v>0</v>
      </c>
      <c r="W1074" s="5">
        <f t="shared" si="474"/>
        <v>13.357832230921236</v>
      </c>
      <c r="X1074" s="5">
        <f t="shared" si="475"/>
        <v>7.7230539016778588</v>
      </c>
      <c r="Y1074" s="5">
        <f t="shared" si="476"/>
        <v>0</v>
      </c>
      <c r="Z1074" s="5">
        <f t="shared" si="476"/>
        <v>0.84685596010968034</v>
      </c>
      <c r="AA1074" s="5">
        <f t="shared" si="457"/>
        <v>-2.8118996539835734</v>
      </c>
      <c r="AB1074">
        <f t="shared" si="451"/>
        <v>0</v>
      </c>
    </row>
    <row r="1075" spans="1:28" x14ac:dyDescent="0.2">
      <c r="A1075">
        <f t="shared" si="450"/>
        <v>10.429999999999822</v>
      </c>
      <c r="B1075" s="5">
        <f t="shared" si="460"/>
        <v>0</v>
      </c>
      <c r="C1075" s="5">
        <f t="shared" si="461"/>
        <v>693.92066539747589</v>
      </c>
      <c r="D1075" s="5">
        <f t="shared" si="462"/>
        <v>-415.77809408424628</v>
      </c>
      <c r="E1075" s="2">
        <f t="shared" si="458"/>
        <v>693.92066539747589</v>
      </c>
      <c r="F1075" s="2">
        <f t="shared" si="459"/>
        <v>0</v>
      </c>
      <c r="G1075" s="3">
        <f t="shared" si="463"/>
        <v>0</v>
      </c>
      <c r="H1075" s="3">
        <f t="shared" si="464"/>
        <v>57.212992471153562</v>
      </c>
      <c r="I1075" s="3">
        <f t="shared" si="465"/>
        <v>-98.969346519790776</v>
      </c>
      <c r="J1075" s="2">
        <f t="shared" si="452"/>
        <v>114.31648200525896</v>
      </c>
      <c r="K1075" s="2">
        <f t="shared" si="466"/>
        <v>114.31648200525896</v>
      </c>
      <c r="L1075" s="2">
        <f t="shared" si="453"/>
        <v>77.925345606856823</v>
      </c>
      <c r="M1075" s="5">
        <f t="shared" si="454"/>
        <v>0.35647543295526579</v>
      </c>
      <c r="N1075" s="4">
        <f t="shared" si="455"/>
        <v>0.21138408056747232</v>
      </c>
      <c r="O1075" s="4">
        <f t="shared" si="456"/>
        <v>0.21999551836092704</v>
      </c>
      <c r="P1075" s="4">
        <f t="shared" si="467"/>
        <v>0</v>
      </c>
      <c r="Q1075" s="4">
        <f t="shared" si="468"/>
        <v>0</v>
      </c>
      <c r="R1075" s="5">
        <f t="shared" si="469"/>
        <v>0</v>
      </c>
      <c r="S1075" s="5">
        <f t="shared" si="470"/>
        <v>-12.515317601059202</v>
      </c>
      <c r="T1075" s="5">
        <f t="shared" si="471"/>
        <v>21.649502166644677</v>
      </c>
      <c r="U1075" s="6">
        <f t="shared" si="472"/>
        <v>1765.8357043463361</v>
      </c>
      <c r="V1075" s="5">
        <f t="shared" si="473"/>
        <v>0</v>
      </c>
      <c r="W1075" s="5">
        <f t="shared" si="474"/>
        <v>13.3607901445615</v>
      </c>
      <c r="X1075" s="5">
        <f t="shared" si="475"/>
        <v>7.7237125719184334</v>
      </c>
      <c r="Y1075" s="5">
        <f t="shared" si="476"/>
        <v>0</v>
      </c>
      <c r="Z1075" s="5">
        <f t="shared" si="476"/>
        <v>0.84547254350229828</v>
      </c>
      <c r="AA1075" s="5">
        <f t="shared" si="457"/>
        <v>-2.8007852614368893</v>
      </c>
      <c r="AB1075">
        <f t="shared" si="451"/>
        <v>0</v>
      </c>
    </row>
    <row r="1076" spans="1:28" x14ac:dyDescent="0.2">
      <c r="A1076">
        <f t="shared" si="450"/>
        <v>10.439999999999822</v>
      </c>
      <c r="B1076" s="5">
        <f t="shared" si="460"/>
        <v>0</v>
      </c>
      <c r="C1076" s="5">
        <f t="shared" si="461"/>
        <v>694.49283759581465</v>
      </c>
      <c r="D1076" s="5">
        <f t="shared" si="462"/>
        <v>-416.76792758870721</v>
      </c>
      <c r="E1076" s="2">
        <f t="shared" si="458"/>
        <v>694.49283759581465</v>
      </c>
      <c r="F1076" s="2">
        <f t="shared" si="459"/>
        <v>0</v>
      </c>
      <c r="G1076" s="3">
        <f t="shared" si="463"/>
        <v>0</v>
      </c>
      <c r="H1076" s="3">
        <f t="shared" si="464"/>
        <v>57.221447196588585</v>
      </c>
      <c r="I1076" s="3">
        <f t="shared" si="465"/>
        <v>-98.997354372405141</v>
      </c>
      <c r="J1076" s="2">
        <f t="shared" si="452"/>
        <v>114.34496137568782</v>
      </c>
      <c r="K1076" s="2">
        <f t="shared" si="466"/>
        <v>114.34496137568782</v>
      </c>
      <c r="L1076" s="2">
        <f t="shared" si="453"/>
        <v>77.944758947299121</v>
      </c>
      <c r="M1076" s="5">
        <f t="shared" si="454"/>
        <v>0.35645721283484177</v>
      </c>
      <c r="N1076" s="4">
        <f t="shared" si="455"/>
        <v>0.21126227262994585</v>
      </c>
      <c r="O1076" s="4">
        <f t="shared" si="456"/>
        <v>0.21992682355000523</v>
      </c>
      <c r="P1076" s="4">
        <f t="shared" si="467"/>
        <v>0</v>
      </c>
      <c r="Q1076" s="4">
        <f t="shared" si="468"/>
        <v>0</v>
      </c>
      <c r="R1076" s="5">
        <f t="shared" si="469"/>
        <v>0</v>
      </c>
      <c r="S1076" s="5">
        <f t="shared" si="470"/>
        <v>-12.519645503180806</v>
      </c>
      <c r="T1076" s="5">
        <f t="shared" si="471"/>
        <v>21.659916748298699</v>
      </c>
      <c r="U1076" s="6">
        <f t="shared" si="472"/>
        <v>1765.2471905359716</v>
      </c>
      <c r="V1076" s="5">
        <f t="shared" si="473"/>
        <v>0</v>
      </c>
      <c r="W1076" s="5">
        <f t="shared" si="474"/>
        <v>13.363726465027428</v>
      </c>
      <c r="X1076" s="5">
        <f t="shared" si="475"/>
        <v>7.7243656976087154</v>
      </c>
      <c r="Y1076" s="5">
        <f t="shared" si="476"/>
        <v>0</v>
      </c>
      <c r="Z1076" s="5">
        <f t="shared" si="476"/>
        <v>0.84408096184662185</v>
      </c>
      <c r="AA1076" s="5">
        <f t="shared" si="457"/>
        <v>-2.7897175540925865</v>
      </c>
      <c r="AB1076">
        <f t="shared" si="451"/>
        <v>0</v>
      </c>
    </row>
    <row r="1077" spans="1:28" x14ac:dyDescent="0.2">
      <c r="A1077">
        <f t="shared" si="450"/>
        <v>10.449999999999822</v>
      </c>
      <c r="B1077" s="5">
        <f t="shared" si="460"/>
        <v>0</v>
      </c>
      <c r="C1077" s="5">
        <f t="shared" si="461"/>
        <v>695.06509427182868</v>
      </c>
      <c r="D1077" s="5">
        <f t="shared" si="462"/>
        <v>-417.75804061830894</v>
      </c>
      <c r="E1077" s="2">
        <f t="shared" si="458"/>
        <v>695.06509427182868</v>
      </c>
      <c r="F1077" s="2">
        <f t="shared" si="459"/>
        <v>0</v>
      </c>
      <c r="G1077" s="3">
        <f t="shared" si="463"/>
        <v>0</v>
      </c>
      <c r="H1077" s="3">
        <f t="shared" si="464"/>
        <v>57.229888006207048</v>
      </c>
      <c r="I1077" s="3">
        <f t="shared" si="465"/>
        <v>-99.02525154794607</v>
      </c>
      <c r="J1077" s="2">
        <f t="shared" si="452"/>
        <v>114.37333835005865</v>
      </c>
      <c r="K1077" s="2">
        <f t="shared" si="466"/>
        <v>114.37333835005865</v>
      </c>
      <c r="L1077" s="2">
        <f t="shared" si="453"/>
        <v>77.964102488110868</v>
      </c>
      <c r="M1077" s="5">
        <f t="shared" si="454"/>
        <v>0.35643900500394576</v>
      </c>
      <c r="N1077" s="4">
        <f t="shared" si="455"/>
        <v>0.21114076101999904</v>
      </c>
      <c r="O1077" s="4">
        <f t="shared" si="456"/>
        <v>0.21985825968916331</v>
      </c>
      <c r="P1077" s="4">
        <f t="shared" si="467"/>
        <v>0</v>
      </c>
      <c r="Q1077" s="4">
        <f t="shared" si="468"/>
        <v>0</v>
      </c>
      <c r="R1077" s="5">
        <f t="shared" si="469"/>
        <v>0</v>
      </c>
      <c r="S1077" s="5">
        <f t="shared" si="470"/>
        <v>-12.523959992969209</v>
      </c>
      <c r="T1077" s="5">
        <f t="shared" si="471"/>
        <v>21.670290330564342</v>
      </c>
      <c r="U1077" s="6">
        <f t="shared" si="472"/>
        <v>1764.6588728641855</v>
      </c>
      <c r="V1077" s="5">
        <f t="shared" si="473"/>
        <v>0</v>
      </c>
      <c r="W1077" s="5">
        <f t="shared" si="474"/>
        <v>13.366641282662203</v>
      </c>
      <c r="X1077" s="5">
        <f t="shared" si="475"/>
        <v>7.7250132836624754</v>
      </c>
      <c r="Y1077" s="5">
        <f t="shared" si="476"/>
        <v>0</v>
      </c>
      <c r="Z1077" s="5">
        <f t="shared" si="476"/>
        <v>0.84268128969299383</v>
      </c>
      <c r="AA1077" s="5">
        <f t="shared" si="457"/>
        <v>-2.7786963857731806</v>
      </c>
      <c r="AB1077">
        <f t="shared" si="451"/>
        <v>0</v>
      </c>
    </row>
    <row r="1078" spans="1:28" x14ac:dyDescent="0.2">
      <c r="A1078">
        <f t="shared" si="450"/>
        <v>10.459999999999821</v>
      </c>
      <c r="B1078" s="5">
        <f t="shared" si="460"/>
        <v>0</v>
      </c>
      <c r="C1078" s="5">
        <f t="shared" si="461"/>
        <v>695.63743528595523</v>
      </c>
      <c r="D1078" s="5">
        <f t="shared" si="462"/>
        <v>-418.74843206860771</v>
      </c>
      <c r="E1078" s="2">
        <f t="shared" si="458"/>
        <v>695.63743528595523</v>
      </c>
      <c r="F1078" s="2">
        <f t="shared" si="459"/>
        <v>0</v>
      </c>
      <c r="G1078" s="3">
        <f t="shared" si="463"/>
        <v>0</v>
      </c>
      <c r="H1078" s="3">
        <f t="shared" si="464"/>
        <v>57.238314819103977</v>
      </c>
      <c r="I1078" s="3">
        <f t="shared" si="465"/>
        <v>-99.053038511803805</v>
      </c>
      <c r="J1078" s="2">
        <f t="shared" si="452"/>
        <v>114.40161328299416</v>
      </c>
      <c r="K1078" s="2">
        <f t="shared" si="466"/>
        <v>114.40161328299416</v>
      </c>
      <c r="L1078" s="2">
        <f t="shared" si="453"/>
        <v>77.983376471025323</v>
      </c>
      <c r="M1078" s="5">
        <f t="shared" si="454"/>
        <v>0.35642080944636051</v>
      </c>
      <c r="N1078" s="4">
        <f t="shared" si="455"/>
        <v>0.21101954447519694</v>
      </c>
      <c r="O1078" s="4">
        <f t="shared" si="456"/>
        <v>0.21978982630131041</v>
      </c>
      <c r="P1078" s="4">
        <f t="shared" si="467"/>
        <v>0</v>
      </c>
      <c r="Q1078" s="4">
        <f t="shared" si="468"/>
        <v>0</v>
      </c>
      <c r="R1078" s="5">
        <f t="shared" si="469"/>
        <v>0</v>
      </c>
      <c r="S1078" s="5">
        <f t="shared" si="470"/>
        <v>-12.52826108630987</v>
      </c>
      <c r="T1078" s="5">
        <f t="shared" si="471"/>
        <v>21.68062305450681</v>
      </c>
      <c r="U1078" s="6">
        <f t="shared" si="472"/>
        <v>1764.0707512656097</v>
      </c>
      <c r="V1078" s="5">
        <f t="shared" si="473"/>
        <v>0</v>
      </c>
      <c r="W1078" s="5">
        <f t="shared" si="474"/>
        <v>13.369534687540105</v>
      </c>
      <c r="X1078" s="5">
        <f t="shared" si="475"/>
        <v>7.7256553350370902</v>
      </c>
      <c r="Y1078" s="5">
        <f t="shared" si="476"/>
        <v>0</v>
      </c>
      <c r="Z1078" s="5">
        <f t="shared" si="476"/>
        <v>0.84127360123023465</v>
      </c>
      <c r="AA1078" s="5">
        <f t="shared" si="457"/>
        <v>-2.7677216104560998</v>
      </c>
      <c r="AB1078">
        <f t="shared" si="451"/>
        <v>0</v>
      </c>
    </row>
    <row r="1079" spans="1:28" x14ac:dyDescent="0.2">
      <c r="A1079">
        <f t="shared" si="450"/>
        <v>10.469999999999821</v>
      </c>
      <c r="B1079" s="5">
        <f t="shared" si="460"/>
        <v>0</v>
      </c>
      <c r="C1079" s="5">
        <f t="shared" si="461"/>
        <v>696.20986049782641</v>
      </c>
      <c r="D1079" s="5">
        <f t="shared" si="462"/>
        <v>-419.73910083980633</v>
      </c>
      <c r="E1079" s="2">
        <f t="shared" si="458"/>
        <v>696.20986049782641</v>
      </c>
      <c r="F1079" s="2">
        <f t="shared" si="459"/>
        <v>0</v>
      </c>
      <c r="G1079" s="3">
        <f t="shared" si="463"/>
        <v>0</v>
      </c>
      <c r="H1079" s="3">
        <f t="shared" si="464"/>
        <v>57.24672755511628</v>
      </c>
      <c r="I1079" s="3">
        <f t="shared" si="465"/>
        <v>-99.08071572790837</v>
      </c>
      <c r="J1079" s="2">
        <f t="shared" si="452"/>
        <v>114.42978652835239</v>
      </c>
      <c r="K1079" s="2">
        <f t="shared" si="466"/>
        <v>114.42978652835239</v>
      </c>
      <c r="L1079" s="2">
        <f t="shared" si="453"/>
        <v>78.002581137254523</v>
      </c>
      <c r="M1079" s="5">
        <f t="shared" si="454"/>
        <v>0.35640262614580814</v>
      </c>
      <c r="N1079" s="4">
        <f t="shared" si="455"/>
        <v>0.21089862173861695</v>
      </c>
      <c r="O1079" s="4">
        <f t="shared" si="456"/>
        <v>0.21972152291071576</v>
      </c>
      <c r="P1079" s="4">
        <f t="shared" si="467"/>
        <v>0</v>
      </c>
      <c r="Q1079" s="4">
        <f t="shared" si="468"/>
        <v>0</v>
      </c>
      <c r="R1079" s="5">
        <f t="shared" si="469"/>
        <v>0</v>
      </c>
      <c r="S1079" s="5">
        <f t="shared" si="470"/>
        <v>-12.532548799180026</v>
      </c>
      <c r="T1079" s="5">
        <f t="shared" si="471"/>
        <v>21.690915060990569</v>
      </c>
      <c r="U1079" s="6">
        <f t="shared" si="472"/>
        <v>1763.4828256748967</v>
      </c>
      <c r="V1079" s="5">
        <f t="shared" si="473"/>
        <v>0</v>
      </c>
      <c r="W1079" s="5">
        <f t="shared" si="474"/>
        <v>13.37240676946646</v>
      </c>
      <c r="X1079" s="5">
        <f t="shared" si="475"/>
        <v>7.7262918567332353</v>
      </c>
      <c r="Y1079" s="5">
        <f t="shared" si="476"/>
        <v>0</v>
      </c>
      <c r="Z1079" s="5">
        <f t="shared" si="476"/>
        <v>0.83985797028643461</v>
      </c>
      <c r="AA1079" s="5">
        <f t="shared" si="457"/>
        <v>-2.7567930822761966</v>
      </c>
      <c r="AB1079">
        <f t="shared" si="451"/>
        <v>0</v>
      </c>
    </row>
    <row r="1080" spans="1:28" x14ac:dyDescent="0.2">
      <c r="A1080">
        <f t="shared" si="450"/>
        <v>10.479999999999821</v>
      </c>
      <c r="B1080" s="5">
        <f t="shared" si="460"/>
        <v>0</v>
      </c>
      <c r="C1080" s="5">
        <f t="shared" si="461"/>
        <v>696.78236976627613</v>
      </c>
      <c r="D1080" s="5">
        <f t="shared" si="462"/>
        <v>-420.73004583673952</v>
      </c>
      <c r="E1080" s="2">
        <f t="shared" si="458"/>
        <v>696.78236976627613</v>
      </c>
      <c r="F1080" s="2">
        <f t="shared" si="459"/>
        <v>0</v>
      </c>
      <c r="G1080" s="3">
        <f t="shared" si="463"/>
        <v>0</v>
      </c>
      <c r="H1080" s="3">
        <f t="shared" si="464"/>
        <v>57.255126134819143</v>
      </c>
      <c r="I1080" s="3">
        <f t="shared" si="465"/>
        <v>-99.108283658731125</v>
      </c>
      <c r="J1080" s="2">
        <f t="shared" si="452"/>
        <v>114.45785843922452</v>
      </c>
      <c r="K1080" s="2">
        <f t="shared" si="466"/>
        <v>114.45785843922452</v>
      </c>
      <c r="L1080" s="2">
        <f t="shared" si="453"/>
        <v>78.021716727487743</v>
      </c>
      <c r="M1080" s="5">
        <f t="shared" si="454"/>
        <v>0.35638445508595107</v>
      </c>
      <c r="N1080" s="4">
        <f t="shared" si="455"/>
        <v>0.21077799155882496</v>
      </c>
      <c r="O1080" s="4">
        <f t="shared" si="456"/>
        <v>0.21965334904300735</v>
      </c>
      <c r="P1080" s="4">
        <f t="shared" si="467"/>
        <v>0</v>
      </c>
      <c r="Q1080" s="4">
        <f t="shared" si="468"/>
        <v>0</v>
      </c>
      <c r="R1080" s="5">
        <f t="shared" si="469"/>
        <v>0</v>
      </c>
      <c r="S1080" s="5">
        <f t="shared" si="470"/>
        <v>-12.536823147647885</v>
      </c>
      <c r="T1080" s="5">
        <f t="shared" si="471"/>
        <v>21.701166490677192</v>
      </c>
      <c r="U1080" s="6">
        <f t="shared" si="472"/>
        <v>1762.8950960267216</v>
      </c>
      <c r="V1080" s="5">
        <f t="shared" si="473"/>
        <v>0</v>
      </c>
      <c r="W1080" s="5">
        <f t="shared" si="474"/>
        <v>13.375257617977514</v>
      </c>
      <c r="X1080" s="5">
        <f t="shared" si="475"/>
        <v>7.726922853794556</v>
      </c>
      <c r="Y1080" s="5">
        <f t="shared" si="476"/>
        <v>0</v>
      </c>
      <c r="Z1080" s="5">
        <f t="shared" si="476"/>
        <v>0.83843447032962892</v>
      </c>
      <c r="AA1080" s="5">
        <f t="shared" si="457"/>
        <v>-2.7459106555282524</v>
      </c>
      <c r="AB1080">
        <f t="shared" si="451"/>
        <v>0</v>
      </c>
    </row>
    <row r="1081" spans="1:28" x14ac:dyDescent="0.2">
      <c r="A1081">
        <f t="shared" si="450"/>
        <v>10.489999999999821</v>
      </c>
      <c r="B1081" s="5">
        <f t="shared" si="460"/>
        <v>0</v>
      </c>
      <c r="C1081" s="5">
        <f t="shared" si="461"/>
        <v>697.35496294934785</v>
      </c>
      <c r="D1081" s="5">
        <f t="shared" si="462"/>
        <v>-421.72126596885965</v>
      </c>
      <c r="E1081" s="2">
        <f t="shared" si="458"/>
        <v>697.35496294934785</v>
      </c>
      <c r="F1081" s="2">
        <f t="shared" si="459"/>
        <v>0</v>
      </c>
      <c r="G1081" s="3">
        <f t="shared" si="463"/>
        <v>0</v>
      </c>
      <c r="H1081" s="3">
        <f t="shared" si="464"/>
        <v>57.263510479522438</v>
      </c>
      <c r="I1081" s="3">
        <f t="shared" si="465"/>
        <v>-99.135742765286409</v>
      </c>
      <c r="J1081" s="2">
        <f t="shared" si="452"/>
        <v>114.48582936793275</v>
      </c>
      <c r="K1081" s="2">
        <f t="shared" si="466"/>
        <v>114.48582936793275</v>
      </c>
      <c r="L1081" s="2">
        <f t="shared" si="453"/>
        <v>78.040783481890074</v>
      </c>
      <c r="M1081" s="5">
        <f t="shared" si="454"/>
        <v>0.35636629625039268</v>
      </c>
      <c r="N1081" s="4">
        <f t="shared" si="455"/>
        <v>0.21065765268985173</v>
      </c>
      <c r="O1081" s="4">
        <f t="shared" si="456"/>
        <v>0.21958530422517114</v>
      </c>
      <c r="P1081" s="4">
        <f t="shared" si="467"/>
        <v>0</v>
      </c>
      <c r="Q1081" s="4">
        <f t="shared" si="468"/>
        <v>0</v>
      </c>
      <c r="R1081" s="5">
        <f t="shared" si="469"/>
        <v>0</v>
      </c>
      <c r="S1081" s="5">
        <f t="shared" si="470"/>
        <v>-12.541084147871818</v>
      </c>
      <c r="T1081" s="5">
        <f t="shared" si="471"/>
        <v>21.711377484023231</v>
      </c>
      <c r="U1081" s="6">
        <f t="shared" si="472"/>
        <v>1762.3075622557815</v>
      </c>
      <c r="V1081" s="5">
        <f t="shared" si="473"/>
        <v>0</v>
      </c>
      <c r="W1081" s="5">
        <f t="shared" si="474"/>
        <v>13.37808732234037</v>
      </c>
      <c r="X1081" s="5">
        <f t="shared" si="475"/>
        <v>7.7275483313073545</v>
      </c>
      <c r="Y1081" s="5">
        <f t="shared" si="476"/>
        <v>0</v>
      </c>
      <c r="Z1081" s="5">
        <f t="shared" si="476"/>
        <v>0.83700317446855266</v>
      </c>
      <c r="AA1081" s="5">
        <f t="shared" si="457"/>
        <v>-2.7350741846694149</v>
      </c>
      <c r="AB1081">
        <f t="shared" si="451"/>
        <v>0</v>
      </c>
    </row>
    <row r="1082" spans="1:28" x14ac:dyDescent="0.2">
      <c r="A1082">
        <f t="shared" si="450"/>
        <v>10.499999999999821</v>
      </c>
      <c r="B1082" s="5">
        <f t="shared" si="460"/>
        <v>0</v>
      </c>
      <c r="C1082" s="5">
        <f t="shared" si="461"/>
        <v>697.92763990430183</v>
      </c>
      <c r="D1082" s="5">
        <f t="shared" si="462"/>
        <v>-422.71276015022175</v>
      </c>
      <c r="E1082" s="2">
        <f t="shared" si="458"/>
        <v>697.92763990430183</v>
      </c>
      <c r="F1082" s="2">
        <f t="shared" si="459"/>
        <v>0</v>
      </c>
      <c r="G1082" s="3">
        <f t="shared" si="463"/>
        <v>0</v>
      </c>
      <c r="H1082" s="3">
        <f t="shared" si="464"/>
        <v>57.271880511267121</v>
      </c>
      <c r="I1082" s="3">
        <f t="shared" si="465"/>
        <v>-99.163093507133098</v>
      </c>
      <c r="J1082" s="2">
        <f t="shared" si="452"/>
        <v>114.51369966602809</v>
      </c>
      <c r="K1082" s="2">
        <f t="shared" si="466"/>
        <v>114.51369966602809</v>
      </c>
      <c r="L1082" s="2">
        <f t="shared" si="453"/>
        <v>78.059781640100937</v>
      </c>
      <c r="M1082" s="5">
        <f t="shared" si="454"/>
        <v>0.35634814962267836</v>
      </c>
      <c r="N1082" s="4">
        <f t="shared" si="455"/>
        <v>0.21053760389116963</v>
      </c>
      <c r="O1082" s="4">
        <f t="shared" si="456"/>
        <v>0.21951738798555012</v>
      </c>
      <c r="P1082" s="4">
        <f t="shared" si="467"/>
        <v>0</v>
      </c>
      <c r="Q1082" s="4">
        <f t="shared" si="468"/>
        <v>0</v>
      </c>
      <c r="R1082" s="5">
        <f t="shared" si="469"/>
        <v>0</v>
      </c>
      <c r="S1082" s="5">
        <f t="shared" si="470"/>
        <v>-12.54533181609952</v>
      </c>
      <c r="T1082" s="5">
        <f t="shared" si="471"/>
        <v>21.721548181278056</v>
      </c>
      <c r="U1082" s="6">
        <f t="shared" si="472"/>
        <v>1761.7202242967944</v>
      </c>
      <c r="V1082" s="5">
        <f t="shared" si="473"/>
        <v>0</v>
      </c>
      <c r="W1082" s="5">
        <f t="shared" si="474"/>
        <v>13.380895971552924</v>
      </c>
      <c r="X1082" s="5">
        <f t="shared" si="475"/>
        <v>7.7281682944002634</v>
      </c>
      <c r="Y1082" s="5">
        <f t="shared" si="476"/>
        <v>0</v>
      </c>
      <c r="Z1082" s="5">
        <f t="shared" si="476"/>
        <v>0.83556415545340457</v>
      </c>
      <c r="AA1082" s="5">
        <f t="shared" si="457"/>
        <v>-2.724283524321681</v>
      </c>
      <c r="AB1082">
        <f t="shared" si="451"/>
        <v>0</v>
      </c>
    </row>
    <row r="1083" spans="1:28" x14ac:dyDescent="0.2">
      <c r="A1083">
        <f t="shared" si="450"/>
        <v>10.50999999999982</v>
      </c>
      <c r="B1083" s="5">
        <f t="shared" si="460"/>
        <v>0</v>
      </c>
      <c r="C1083" s="5">
        <f t="shared" si="461"/>
        <v>698.5004004876223</v>
      </c>
      <c r="D1083" s="5">
        <f t="shared" si="462"/>
        <v>-423.70452729946931</v>
      </c>
      <c r="E1083" s="2">
        <f t="shared" si="458"/>
        <v>698.5004004876223</v>
      </c>
      <c r="F1083" s="2">
        <f t="shared" si="459"/>
        <v>0</v>
      </c>
      <c r="G1083" s="3">
        <f t="shared" si="463"/>
        <v>0</v>
      </c>
      <c r="H1083" s="3">
        <f t="shared" si="464"/>
        <v>57.280236152821658</v>
      </c>
      <c r="I1083" s="3">
        <f t="shared" si="465"/>
        <v>-99.190336342376312</v>
      </c>
      <c r="J1083" s="2">
        <f t="shared" si="452"/>
        <v>114.54146968428839</v>
      </c>
      <c r="K1083" s="2">
        <f t="shared" si="466"/>
        <v>114.54146968428839</v>
      </c>
      <c r="L1083" s="2">
        <f t="shared" si="453"/>
        <v>78.078711441232713</v>
      </c>
      <c r="M1083" s="5">
        <f t="shared" si="454"/>
        <v>0.3563300151862962</v>
      </c>
      <c r="N1083" s="4">
        <f t="shared" si="455"/>
        <v>0.21041784392766874</v>
      </c>
      <c r="O1083" s="4">
        <f t="shared" si="456"/>
        <v>0.21944959985384319</v>
      </c>
      <c r="P1083" s="4">
        <f t="shared" si="467"/>
        <v>0</v>
      </c>
      <c r="Q1083" s="4">
        <f t="shared" si="468"/>
        <v>0</v>
      </c>
      <c r="R1083" s="5">
        <f t="shared" si="469"/>
        <v>0</v>
      </c>
      <c r="S1083" s="5">
        <f t="shared" si="470"/>
        <v>-12.549566168667218</v>
      </c>
      <c r="T1083" s="5">
        <f t="shared" si="471"/>
        <v>21.731678722481817</v>
      </c>
      <c r="U1083" s="6">
        <f t="shared" si="472"/>
        <v>1761.1330820845003</v>
      </c>
      <c r="V1083" s="5">
        <f t="shared" si="473"/>
        <v>0</v>
      </c>
      <c r="W1083" s="5">
        <f t="shared" si="474"/>
        <v>13.383683654343809</v>
      </c>
      <c r="X1083" s="5">
        <f t="shared" si="475"/>
        <v>7.7287827482439466</v>
      </c>
      <c r="Y1083" s="5">
        <f t="shared" si="476"/>
        <v>0</v>
      </c>
      <c r="Z1083" s="5">
        <f t="shared" si="476"/>
        <v>0.83411748567659139</v>
      </c>
      <c r="AA1083" s="5">
        <f t="shared" si="457"/>
        <v>-2.7135385292742349</v>
      </c>
      <c r="AB1083">
        <f t="shared" si="451"/>
        <v>0</v>
      </c>
    </row>
    <row r="1084" spans="1:28" x14ac:dyDescent="0.2">
      <c r="A1084">
        <f t="shared" si="450"/>
        <v>10.51999999999982</v>
      </c>
      <c r="B1084" s="5">
        <f t="shared" si="460"/>
        <v>0</v>
      </c>
      <c r="C1084" s="5">
        <f t="shared" si="461"/>
        <v>699.07324455502487</v>
      </c>
      <c r="D1084" s="5">
        <f t="shared" si="462"/>
        <v>-424.69656633981953</v>
      </c>
      <c r="E1084" s="2">
        <f t="shared" si="458"/>
        <v>699.07324455502487</v>
      </c>
      <c r="F1084" s="2">
        <f t="shared" si="459"/>
        <v>0</v>
      </c>
      <c r="G1084" s="3">
        <f t="shared" si="463"/>
        <v>0</v>
      </c>
      <c r="H1084" s="3">
        <f t="shared" si="464"/>
        <v>57.288577327678425</v>
      </c>
      <c r="I1084" s="3">
        <f t="shared" si="465"/>
        <v>-99.21747172766905</v>
      </c>
      <c r="J1084" s="2">
        <f t="shared" si="452"/>
        <v>114.56913977271627</v>
      </c>
      <c r="K1084" s="2">
        <f t="shared" si="466"/>
        <v>114.56913977271627</v>
      </c>
      <c r="L1084" s="2">
        <f t="shared" si="453"/>
        <v>78.097573123869296</v>
      </c>
      <c r="M1084" s="5">
        <f t="shared" si="454"/>
        <v>0.35631189292467813</v>
      </c>
      <c r="N1084" s="4">
        <f t="shared" si="455"/>
        <v>0.21029837156963366</v>
      </c>
      <c r="O1084" s="4">
        <f t="shared" si="456"/>
        <v>0.21938193936110392</v>
      </c>
      <c r="P1084" s="4">
        <f t="shared" si="467"/>
        <v>0</v>
      </c>
      <c r="Q1084" s="4">
        <f t="shared" si="468"/>
        <v>0</v>
      </c>
      <c r="R1084" s="5">
        <f t="shared" si="469"/>
        <v>0</v>
      </c>
      <c r="S1084" s="5">
        <f t="shared" si="470"/>
        <v>-12.55378722199886</v>
      </c>
      <c r="T1084" s="5">
        <f t="shared" si="471"/>
        <v>21.741769247463349</v>
      </c>
      <c r="U1084" s="6">
        <f t="shared" si="472"/>
        <v>1760.546135553662</v>
      </c>
      <c r="V1084" s="5">
        <f t="shared" si="473"/>
        <v>0</v>
      </c>
      <c r="W1084" s="5">
        <f t="shared" si="474"/>
        <v>13.386450459172327</v>
      </c>
      <c r="X1084" s="5">
        <f t="shared" si="475"/>
        <v>7.7293916980507502</v>
      </c>
      <c r="Y1084" s="5">
        <f t="shared" si="476"/>
        <v>0</v>
      </c>
      <c r="Z1084" s="5">
        <f t="shared" si="476"/>
        <v>0.8326632371734668</v>
      </c>
      <c r="AA1084" s="5">
        <f t="shared" si="457"/>
        <v>-2.7028390544858993</v>
      </c>
      <c r="AB1084">
        <f t="shared" si="451"/>
        <v>0</v>
      </c>
    </row>
    <row r="1085" spans="1:28" x14ac:dyDescent="0.2">
      <c r="A1085">
        <f t="shared" ref="A1085:A1148" si="477">A1084+dt</f>
        <v>10.52999999999982</v>
      </c>
      <c r="B1085" s="5">
        <f t="shared" si="460"/>
        <v>0</v>
      </c>
      <c r="C1085" s="5">
        <f t="shared" si="461"/>
        <v>699.64617196146355</v>
      </c>
      <c r="D1085" s="5">
        <f t="shared" si="462"/>
        <v>-425.68887619904893</v>
      </c>
      <c r="E1085" s="2">
        <f t="shared" si="458"/>
        <v>699.64617196146355</v>
      </c>
      <c r="F1085" s="2">
        <f t="shared" si="459"/>
        <v>0</v>
      </c>
      <c r="G1085" s="3">
        <f t="shared" si="463"/>
        <v>0</v>
      </c>
      <c r="H1085" s="3">
        <f t="shared" si="464"/>
        <v>57.296903960050159</v>
      </c>
      <c r="I1085" s="3">
        <f t="shared" si="465"/>
        <v>-99.244500118213907</v>
      </c>
      <c r="J1085" s="2">
        <f t="shared" si="452"/>
        <v>114.59671028053717</v>
      </c>
      <c r="K1085" s="2">
        <f t="shared" si="466"/>
        <v>114.59671028053717</v>
      </c>
      <c r="L1085" s="2">
        <f t="shared" si="453"/>
        <v>78.11636692606487</v>
      </c>
      <c r="M1085" s="5">
        <f t="shared" si="454"/>
        <v>0.35629378282120039</v>
      </c>
      <c r="N1085" s="4">
        <f t="shared" si="455"/>
        <v>0.21017918559272025</v>
      </c>
      <c r="O1085" s="4">
        <f t="shared" si="456"/>
        <v>0.2193144060397397</v>
      </c>
      <c r="P1085" s="4">
        <f t="shared" si="467"/>
        <v>0</v>
      </c>
      <c r="Q1085" s="4">
        <f t="shared" si="468"/>
        <v>0</v>
      </c>
      <c r="R1085" s="5">
        <f t="shared" si="469"/>
        <v>0</v>
      </c>
      <c r="S1085" s="5">
        <f t="shared" si="470"/>
        <v>-12.5579949926053</v>
      </c>
      <c r="T1085" s="5">
        <f t="shared" si="471"/>
        <v>21.751819895838143</v>
      </c>
      <c r="U1085" s="6">
        <f t="shared" si="472"/>
        <v>1759.959384639063</v>
      </c>
      <c r="V1085" s="5">
        <f t="shared" si="473"/>
        <v>0</v>
      </c>
      <c r="W1085" s="5">
        <f t="shared" si="474"/>
        <v>13.389196474228454</v>
      </c>
      <c r="X1085" s="5">
        <f t="shared" si="475"/>
        <v>7.7299951490744272</v>
      </c>
      <c r="Y1085" s="5">
        <f t="shared" si="476"/>
        <v>0</v>
      </c>
      <c r="Z1085" s="5">
        <f t="shared" si="476"/>
        <v>0.83120148162315388</v>
      </c>
      <c r="AA1085" s="5">
        <f t="shared" si="457"/>
        <v>-2.6921849550874306</v>
      </c>
      <c r="AB1085">
        <f t="shared" si="451"/>
        <v>0</v>
      </c>
    </row>
    <row r="1086" spans="1:28" x14ac:dyDescent="0.2">
      <c r="A1086">
        <f t="shared" si="477"/>
        <v>10.53999999999982</v>
      </c>
      <c r="B1086" s="5">
        <f t="shared" si="460"/>
        <v>0</v>
      </c>
      <c r="C1086" s="5">
        <f t="shared" si="461"/>
        <v>700.21918256113815</v>
      </c>
      <c r="D1086" s="5">
        <f t="shared" si="462"/>
        <v>-426.68145580947885</v>
      </c>
      <c r="E1086" s="2">
        <f t="shared" si="458"/>
        <v>700.21918256113815</v>
      </c>
      <c r="F1086" s="2">
        <f t="shared" si="459"/>
        <v>0</v>
      </c>
      <c r="G1086" s="3">
        <f t="shared" si="463"/>
        <v>0</v>
      </c>
      <c r="H1086" s="3">
        <f t="shared" si="464"/>
        <v>57.305215974866393</v>
      </c>
      <c r="I1086" s="3">
        <f t="shared" si="465"/>
        <v>-99.27142196776478</v>
      </c>
      <c r="J1086" s="2">
        <f t="shared" si="452"/>
        <v>114.62418155619736</v>
      </c>
      <c r="K1086" s="2">
        <f t="shared" si="466"/>
        <v>114.62418155619736</v>
      </c>
      <c r="L1086" s="2">
        <f t="shared" si="453"/>
        <v>78.135093085342433</v>
      </c>
      <c r="M1086" s="5">
        <f t="shared" si="454"/>
        <v>0.3562756848591847</v>
      </c>
      <c r="N1086" s="4">
        <f t="shared" si="455"/>
        <v>0.21006028477793237</v>
      </c>
      <c r="O1086" s="4">
        <f t="shared" si="456"/>
        <v>0.2192469994235105</v>
      </c>
      <c r="P1086" s="4">
        <f t="shared" si="467"/>
        <v>0</v>
      </c>
      <c r="Q1086" s="4">
        <f t="shared" si="468"/>
        <v>0</v>
      </c>
      <c r="R1086" s="5">
        <f t="shared" si="469"/>
        <v>0</v>
      </c>
      <c r="S1086" s="5">
        <f t="shared" si="470"/>
        <v>-12.5621894970835</v>
      </c>
      <c r="T1086" s="5">
        <f t="shared" si="471"/>
        <v>21.761830807006334</v>
      </c>
      <c r="U1086" s="6">
        <f t="shared" si="472"/>
        <v>1759.3728292755081</v>
      </c>
      <c r="V1086" s="5">
        <f t="shared" si="473"/>
        <v>0</v>
      </c>
      <c r="W1086" s="5">
        <f t="shared" si="474"/>
        <v>13.391921787432782</v>
      </c>
      <c r="X1086" s="5">
        <f t="shared" si="475"/>
        <v>7.7305931066097937</v>
      </c>
      <c r="Y1086" s="5">
        <f t="shared" si="476"/>
        <v>0</v>
      </c>
      <c r="Z1086" s="5">
        <f t="shared" si="476"/>
        <v>0.82973229034928231</v>
      </c>
      <c r="AA1086" s="5">
        <f t="shared" si="457"/>
        <v>-2.6815760863838705</v>
      </c>
      <c r="AB1086">
        <f t="shared" si="451"/>
        <v>0</v>
      </c>
    </row>
    <row r="1087" spans="1:28" x14ac:dyDescent="0.2">
      <c r="A1087">
        <f t="shared" si="477"/>
        <v>10.54999999999982</v>
      </c>
      <c r="B1087" s="5">
        <f t="shared" si="460"/>
        <v>0</v>
      </c>
      <c r="C1087" s="5">
        <f t="shared" si="461"/>
        <v>700.79227620750123</v>
      </c>
      <c r="D1087" s="5">
        <f t="shared" si="462"/>
        <v>-427.67430410796078</v>
      </c>
      <c r="E1087" s="2">
        <f t="shared" si="458"/>
        <v>700.79227620750123</v>
      </c>
      <c r="F1087" s="2">
        <f t="shared" si="459"/>
        <v>0</v>
      </c>
      <c r="G1087" s="3">
        <f t="shared" si="463"/>
        <v>0</v>
      </c>
      <c r="H1087" s="3">
        <f t="shared" si="464"/>
        <v>57.313513297769887</v>
      </c>
      <c r="I1087" s="3">
        <f t="shared" si="465"/>
        <v>-99.298237728628621</v>
      </c>
      <c r="J1087" s="2">
        <f t="shared" si="452"/>
        <v>114.65155394736213</v>
      </c>
      <c r="K1087" s="2">
        <f t="shared" si="466"/>
        <v>114.65155394736213</v>
      </c>
      <c r="L1087" s="2">
        <f t="shared" si="453"/>
        <v>78.153751838692656</v>
      </c>
      <c r="M1087" s="5">
        <f t="shared" si="454"/>
        <v>0.35625759902189891</v>
      </c>
      <c r="N1087" s="4">
        <f t="shared" si="455"/>
        <v>0.20994166791159877</v>
      </c>
      <c r="O1087" s="4">
        <f t="shared" si="456"/>
        <v>0.21917971904752778</v>
      </c>
      <c r="P1087" s="4">
        <f t="shared" si="467"/>
        <v>0</v>
      </c>
      <c r="Q1087" s="4">
        <f t="shared" si="468"/>
        <v>0</v>
      </c>
      <c r="R1087" s="5">
        <f t="shared" si="469"/>
        <v>0</v>
      </c>
      <c r="S1087" s="5">
        <f t="shared" si="470"/>
        <v>-12.566370752115732</v>
      </c>
      <c r="T1087" s="5">
        <f t="shared" si="471"/>
        <v>21.771802120150731</v>
      </c>
      <c r="U1087" s="6">
        <f t="shared" si="472"/>
        <v>1758.7864693978254</v>
      </c>
      <c r="V1087" s="5">
        <f t="shared" si="473"/>
        <v>0</v>
      </c>
      <c r="W1087" s="5">
        <f t="shared" si="474"/>
        <v>13.394626486436518</v>
      </c>
      <c r="X1087" s="5">
        <f t="shared" si="475"/>
        <v>7.7311855759924226</v>
      </c>
      <c r="Y1087" s="5">
        <f t="shared" si="476"/>
        <v>0</v>
      </c>
      <c r="Z1087" s="5">
        <f t="shared" si="476"/>
        <v>0.82825573432078592</v>
      </c>
      <c r="AA1087" s="5">
        <f t="shared" si="457"/>
        <v>-2.6710123038568447</v>
      </c>
      <c r="AB1087">
        <f t="shared" si="451"/>
        <v>0</v>
      </c>
    </row>
    <row r="1088" spans="1:28" x14ac:dyDescent="0.2">
      <c r="A1088">
        <f t="shared" si="477"/>
        <v>10.559999999999819</v>
      </c>
      <c r="B1088" s="5">
        <f t="shared" si="460"/>
        <v>0</v>
      </c>
      <c r="C1088" s="5">
        <f t="shared" si="461"/>
        <v>701.36545275326557</v>
      </c>
      <c r="D1088" s="5">
        <f t="shared" si="462"/>
        <v>-428.66742003586228</v>
      </c>
      <c r="E1088" s="2">
        <f t="shared" si="458"/>
        <v>701.36545275326557</v>
      </c>
      <c r="F1088" s="2">
        <f t="shared" si="459"/>
        <v>0</v>
      </c>
      <c r="G1088" s="3">
        <f t="shared" si="463"/>
        <v>0</v>
      </c>
      <c r="H1088" s="3">
        <f t="shared" si="464"/>
        <v>57.321795855113095</v>
      </c>
      <c r="I1088" s="3">
        <f t="shared" si="465"/>
        <v>-99.32494785166719</v>
      </c>
      <c r="J1088" s="2">
        <f t="shared" si="452"/>
        <v>114.67882780091392</v>
      </c>
      <c r="K1088" s="2">
        <f t="shared" si="466"/>
        <v>114.67882780091392</v>
      </c>
      <c r="L1088" s="2">
        <f t="shared" si="453"/>
        <v>78.172343422572538</v>
      </c>
      <c r="M1088" s="5">
        <f t="shared" si="454"/>
        <v>0.35623952529255798</v>
      </c>
      <c r="N1088" s="4">
        <f t="shared" si="455"/>
        <v>0.20982333378534992</v>
      </c>
      <c r="O1088" s="4">
        <f t="shared" si="456"/>
        <v>0.21911256444825286</v>
      </c>
      <c r="P1088" s="4">
        <f t="shared" si="467"/>
        <v>0</v>
      </c>
      <c r="Q1088" s="4">
        <f t="shared" si="468"/>
        <v>0</v>
      </c>
      <c r="R1088" s="5">
        <f t="shared" si="469"/>
        <v>0</v>
      </c>
      <c r="S1088" s="5">
        <f t="shared" si="470"/>
        <v>-12.570538774468782</v>
      </c>
      <c r="T1088" s="5">
        <f t="shared" si="471"/>
        <v>21.781733974234864</v>
      </c>
      <c r="U1088" s="6">
        <f t="shared" si="472"/>
        <v>1758.2003049408627</v>
      </c>
      <c r="V1088" s="5">
        <f t="shared" si="473"/>
        <v>0</v>
      </c>
      <c r="W1088" s="5">
        <f t="shared" si="474"/>
        <v>13.397310658621457</v>
      </c>
      <c r="X1088" s="5">
        <f t="shared" si="475"/>
        <v>7.7317725625983247</v>
      </c>
      <c r="Y1088" s="5">
        <f t="shared" si="476"/>
        <v>0</v>
      </c>
      <c r="Z1088" s="5">
        <f t="shared" si="476"/>
        <v>0.82677188415267544</v>
      </c>
      <c r="AA1088" s="5">
        <f t="shared" si="457"/>
        <v>-2.6604934631668087</v>
      </c>
      <c r="AB1088">
        <f t="shared" si="451"/>
        <v>0</v>
      </c>
    </row>
    <row r="1089" spans="1:28" x14ac:dyDescent="0.2">
      <c r="A1089">
        <f t="shared" si="477"/>
        <v>10.569999999999819</v>
      </c>
      <c r="B1089" s="5">
        <f t="shared" si="460"/>
        <v>0</v>
      </c>
      <c r="C1089" s="5">
        <f t="shared" si="461"/>
        <v>701.93871205041091</v>
      </c>
      <c r="D1089" s="5">
        <f t="shared" si="462"/>
        <v>-429.6608025390521</v>
      </c>
      <c r="E1089" s="2">
        <f t="shared" si="458"/>
        <v>701.93871205041091</v>
      </c>
      <c r="F1089" s="2">
        <f t="shared" si="459"/>
        <v>0</v>
      </c>
      <c r="G1089" s="3">
        <f t="shared" si="463"/>
        <v>0</v>
      </c>
      <c r="H1089" s="3">
        <f t="shared" si="464"/>
        <v>57.330063573954618</v>
      </c>
      <c r="I1089" s="3">
        <f t="shared" si="465"/>
        <v>-99.351552786298853</v>
      </c>
      <c r="J1089" s="2">
        <f t="shared" si="452"/>
        <v>114.70600346295048</v>
      </c>
      <c r="K1089" s="2">
        <f t="shared" si="466"/>
        <v>114.70600346295048</v>
      </c>
      <c r="L1089" s="2">
        <f t="shared" si="453"/>
        <v>78.190868072904209</v>
      </c>
      <c r="M1089" s="5">
        <f t="shared" si="454"/>
        <v>0.3562214636543245</v>
      </c>
      <c r="N1089" s="4">
        <f t="shared" si="455"/>
        <v>0.20970528119609549</v>
      </c>
      <c r="O1089" s="4">
        <f t="shared" si="456"/>
        <v>0.21904553516349648</v>
      </c>
      <c r="P1089" s="4">
        <f t="shared" si="467"/>
        <v>0</v>
      </c>
      <c r="Q1089" s="4">
        <f t="shared" si="468"/>
        <v>0</v>
      </c>
      <c r="R1089" s="5">
        <f t="shared" si="469"/>
        <v>0</v>
      </c>
      <c r="S1089" s="5">
        <f t="shared" si="470"/>
        <v>-12.574693580993129</v>
      </c>
      <c r="T1089" s="5">
        <f t="shared" si="471"/>
        <v>21.791626508001006</v>
      </c>
      <c r="U1089" s="6">
        <f t="shared" si="472"/>
        <v>1757.614335839492</v>
      </c>
      <c r="V1089" s="5">
        <f t="shared" si="473"/>
        <v>0</v>
      </c>
      <c r="W1089" s="5">
        <f t="shared" si="474"/>
        <v>13.399974391100024</v>
      </c>
      <c r="X1089" s="5">
        <f t="shared" si="475"/>
        <v>7.732354071843659</v>
      </c>
      <c r="Y1089" s="5">
        <f t="shared" si="476"/>
        <v>0</v>
      </c>
      <c r="Z1089" s="5">
        <f t="shared" si="476"/>
        <v>0.82528081010689469</v>
      </c>
      <c r="AA1089" s="5">
        <f t="shared" si="457"/>
        <v>-2.6500194201553349</v>
      </c>
      <c r="AB1089">
        <f t="shared" si="451"/>
        <v>0</v>
      </c>
    </row>
    <row r="1090" spans="1:28" x14ac:dyDescent="0.2">
      <c r="A1090">
        <f t="shared" si="477"/>
        <v>10.579999999999819</v>
      </c>
      <c r="B1090" s="5">
        <f t="shared" si="460"/>
        <v>0</v>
      </c>
      <c r="C1090" s="5">
        <f t="shared" si="461"/>
        <v>702.51205395019099</v>
      </c>
      <c r="D1090" s="5">
        <f t="shared" si="462"/>
        <v>-430.6544505678861</v>
      </c>
      <c r="E1090" s="2">
        <f t="shared" si="458"/>
        <v>702.51205395019099</v>
      </c>
      <c r="F1090" s="2">
        <f t="shared" si="459"/>
        <v>0</v>
      </c>
      <c r="G1090" s="3">
        <f t="shared" si="463"/>
        <v>0</v>
      </c>
      <c r="H1090" s="3">
        <f t="shared" si="464"/>
        <v>57.338316382055687</v>
      </c>
      <c r="I1090" s="3">
        <f t="shared" si="465"/>
        <v>-99.378052980500414</v>
      </c>
      <c r="J1090" s="2">
        <f t="shared" si="452"/>
        <v>114.73308127878317</v>
      </c>
      <c r="K1090" s="2">
        <f t="shared" si="466"/>
        <v>114.73308127878317</v>
      </c>
      <c r="L1090" s="2">
        <f t="shared" si="453"/>
        <v>78.209326025073736</v>
      </c>
      <c r="M1090" s="5">
        <f t="shared" si="454"/>
        <v>0.35620341409030992</v>
      </c>
      <c r="N1090" s="4">
        <f t="shared" si="455"/>
        <v>0.20958750894600106</v>
      </c>
      <c r="O1090" s="4">
        <f t="shared" si="456"/>
        <v>0.2189786307324168</v>
      </c>
      <c r="P1090" s="4">
        <f t="shared" si="467"/>
        <v>0</v>
      </c>
      <c r="Q1090" s="4">
        <f t="shared" si="468"/>
        <v>0</v>
      </c>
      <c r="R1090" s="5">
        <f t="shared" si="469"/>
        <v>0</v>
      </c>
      <c r="S1090" s="5">
        <f t="shared" si="470"/>
        <v>-12.5788351886222</v>
      </c>
      <c r="T1090" s="5">
        <f t="shared" si="471"/>
        <v>21.801479859968342</v>
      </c>
      <c r="U1090" s="6">
        <f t="shared" si="472"/>
        <v>1757.0285620286043</v>
      </c>
      <c r="V1090" s="5">
        <f t="shared" si="473"/>
        <v>0</v>
      </c>
      <c r="W1090" s="5">
        <f t="shared" si="474"/>
        <v>13.402617770715247</v>
      </c>
      <c r="X1090" s="5">
        <f t="shared" si="475"/>
        <v>7.7329301091843865</v>
      </c>
      <c r="Y1090" s="5">
        <f t="shared" si="476"/>
        <v>0</v>
      </c>
      <c r="Z1090" s="5">
        <f t="shared" si="476"/>
        <v>0.82378258209304711</v>
      </c>
      <c r="AA1090" s="5">
        <f t="shared" si="457"/>
        <v>-2.6395900308472697</v>
      </c>
      <c r="AB1090">
        <f t="shared" si="451"/>
        <v>0</v>
      </c>
    </row>
    <row r="1091" spans="1:28" x14ac:dyDescent="0.2">
      <c r="A1091">
        <f t="shared" si="477"/>
        <v>10.589999999999819</v>
      </c>
      <c r="B1091" s="5">
        <f t="shared" si="460"/>
        <v>0</v>
      </c>
      <c r="C1091" s="5">
        <f t="shared" si="461"/>
        <v>703.08547830314069</v>
      </c>
      <c r="D1091" s="5">
        <f t="shared" si="462"/>
        <v>-431.64836307719264</v>
      </c>
      <c r="E1091" s="2">
        <f t="shared" si="458"/>
        <v>703.08547830314069</v>
      </c>
      <c r="F1091" s="2">
        <f t="shared" si="459"/>
        <v>0</v>
      </c>
      <c r="G1091" s="3">
        <f t="shared" si="463"/>
        <v>0</v>
      </c>
      <c r="H1091" s="3">
        <f t="shared" si="464"/>
        <v>57.346554207876615</v>
      </c>
      <c r="I1091" s="3">
        <f t="shared" si="465"/>
        <v>-99.404448880808886</v>
      </c>
      <c r="J1091" s="2">
        <f t="shared" si="452"/>
        <v>114.76006159293519</v>
      </c>
      <c r="K1091" s="2">
        <f t="shared" si="466"/>
        <v>114.76006159293519</v>
      </c>
      <c r="L1091" s="2">
        <f t="shared" si="453"/>
        <v>78.227717513929917</v>
      </c>
      <c r="M1091" s="5">
        <f t="shared" si="454"/>
        <v>0.35618537658357508</v>
      </c>
      <c r="N1091" s="4">
        <f t="shared" si="455"/>
        <v>0.20947001584246547</v>
      </c>
      <c r="O1091" s="4">
        <f t="shared" si="456"/>
        <v>0.21891185069551838</v>
      </c>
      <c r="P1091" s="4">
        <f t="shared" si="467"/>
        <v>0</v>
      </c>
      <c r="Q1091" s="4">
        <f t="shared" si="468"/>
        <v>0</v>
      </c>
      <c r="R1091" s="5">
        <f t="shared" si="469"/>
        <v>0</v>
      </c>
      <c r="S1091" s="5">
        <f t="shared" si="470"/>
        <v>-12.582963614371531</v>
      </c>
      <c r="T1091" s="5">
        <f t="shared" si="471"/>
        <v>21.811294168431026</v>
      </c>
      <c r="U1091" s="6">
        <f t="shared" si="472"/>
        <v>1756.4429834431144</v>
      </c>
      <c r="V1091" s="5">
        <f t="shared" si="473"/>
        <v>0</v>
      </c>
      <c r="W1091" s="5">
        <f t="shared" si="474"/>
        <v>13.405240884040785</v>
      </c>
      <c r="X1091" s="5">
        <f t="shared" si="475"/>
        <v>7.73350068011597</v>
      </c>
      <c r="Y1091" s="5">
        <f t="shared" si="476"/>
        <v>0</v>
      </c>
      <c r="Z1091" s="5">
        <f t="shared" si="476"/>
        <v>0.82227726966925374</v>
      </c>
      <c r="AA1091" s="5">
        <f t="shared" si="457"/>
        <v>-2.6292051514530037</v>
      </c>
      <c r="AB1091">
        <f t="shared" si="451"/>
        <v>0</v>
      </c>
    </row>
    <row r="1092" spans="1:28" x14ac:dyDescent="0.2">
      <c r="A1092">
        <f t="shared" si="477"/>
        <v>10.599999999999818</v>
      </c>
      <c r="B1092" s="5">
        <f t="shared" si="460"/>
        <v>0</v>
      </c>
      <c r="C1092" s="5">
        <f t="shared" si="461"/>
        <v>703.658984959083</v>
      </c>
      <c r="D1092" s="5">
        <f t="shared" si="462"/>
        <v>-432.64253902625831</v>
      </c>
      <c r="E1092" s="2">
        <f t="shared" si="458"/>
        <v>703.658984959083</v>
      </c>
      <c r="F1092" s="2">
        <f t="shared" si="459"/>
        <v>0</v>
      </c>
      <c r="G1092" s="3">
        <f t="shared" si="463"/>
        <v>0</v>
      </c>
      <c r="H1092" s="3">
        <f t="shared" si="464"/>
        <v>57.354776980573305</v>
      </c>
      <c r="I1092" s="3">
        <f t="shared" si="465"/>
        <v>-99.430740932323417</v>
      </c>
      <c r="J1092" s="2">
        <f t="shared" si="452"/>
        <v>114.78694474913999</v>
      </c>
      <c r="K1092" s="2">
        <f t="shared" si="466"/>
        <v>114.78694474913999</v>
      </c>
      <c r="L1092" s="2">
        <f t="shared" si="453"/>
        <v>78.246042773783216</v>
      </c>
      <c r="M1092" s="5">
        <f t="shared" si="454"/>
        <v>0.35616735111713105</v>
      </c>
      <c r="N1092" s="4">
        <f t="shared" si="455"/>
        <v>0.20935280069809836</v>
      </c>
      <c r="O1092" s="4">
        <f t="shared" si="456"/>
        <v>0.21884519459465102</v>
      </c>
      <c r="P1092" s="4">
        <f t="shared" si="467"/>
        <v>0</v>
      </c>
      <c r="Q1092" s="4">
        <f t="shared" si="468"/>
        <v>0</v>
      </c>
      <c r="R1092" s="5">
        <f t="shared" si="469"/>
        <v>0</v>
      </c>
      <c r="S1092" s="5">
        <f t="shared" si="470"/>
        <v>-12.587078875338012</v>
      </c>
      <c r="T1092" s="5">
        <f t="shared" si="471"/>
        <v>21.821069571456373</v>
      </c>
      <c r="U1092" s="6">
        <f t="shared" si="472"/>
        <v>1755.857600017958</v>
      </c>
      <c r="V1092" s="5">
        <f t="shared" si="473"/>
        <v>0</v>
      </c>
      <c r="W1092" s="5">
        <f t="shared" si="474"/>
        <v>13.407843817380986</v>
      </c>
      <c r="X1092" s="5">
        <f t="shared" si="475"/>
        <v>7.7340657901730836</v>
      </c>
      <c r="Y1092" s="5">
        <f t="shared" si="476"/>
        <v>0</v>
      </c>
      <c r="Z1092" s="5">
        <f t="shared" si="476"/>
        <v>0.8207649420429739</v>
      </c>
      <c r="AA1092" s="5">
        <f t="shared" si="457"/>
        <v>-2.6188646383705425</v>
      </c>
      <c r="AB1092">
        <f t="shared" si="451"/>
        <v>0</v>
      </c>
    </row>
    <row r="1093" spans="1:28" x14ac:dyDescent="0.2">
      <c r="A1093">
        <f t="shared" si="477"/>
        <v>10.609999999999818</v>
      </c>
      <c r="B1093" s="5">
        <f t="shared" si="460"/>
        <v>0</v>
      </c>
      <c r="C1093" s="5">
        <f t="shared" si="461"/>
        <v>704.23257376713582</v>
      </c>
      <c r="D1093" s="5">
        <f t="shared" si="462"/>
        <v>-433.63697737881347</v>
      </c>
      <c r="E1093" s="2">
        <f t="shared" si="458"/>
        <v>704.23257376713582</v>
      </c>
      <c r="F1093" s="2">
        <f t="shared" si="459"/>
        <v>0</v>
      </c>
      <c r="G1093" s="3">
        <f t="shared" si="463"/>
        <v>0</v>
      </c>
      <c r="H1093" s="3">
        <f t="shared" si="464"/>
        <v>57.362984629993733</v>
      </c>
      <c r="I1093" s="3">
        <f t="shared" si="465"/>
        <v>-99.456929578707118</v>
      </c>
      <c r="J1093" s="2">
        <f t="shared" si="452"/>
        <v>114.81373109033956</v>
      </c>
      <c r="K1093" s="2">
        <f t="shared" si="466"/>
        <v>114.81373109033956</v>
      </c>
      <c r="L1093" s="2">
        <f t="shared" si="453"/>
        <v>78.264302038404608</v>
      </c>
      <c r="M1093" s="5">
        <f t="shared" si="454"/>
        <v>0.35614933767393997</v>
      </c>
      <c r="N1093" s="4">
        <f t="shared" si="455"/>
        <v>0.20923586233069735</v>
      </c>
      <c r="O1093" s="4">
        <f t="shared" si="456"/>
        <v>0.21877866197300813</v>
      </c>
      <c r="P1093" s="4">
        <f t="shared" si="467"/>
        <v>0</v>
      </c>
      <c r="Q1093" s="4">
        <f t="shared" si="468"/>
        <v>0</v>
      </c>
      <c r="R1093" s="5">
        <f t="shared" si="469"/>
        <v>0</v>
      </c>
      <c r="S1093" s="5">
        <f t="shared" si="470"/>
        <v>-12.591180988699087</v>
      </c>
      <c r="T1093" s="5">
        <f t="shared" si="471"/>
        <v>21.830806206882993</v>
      </c>
      <c r="U1093" s="6">
        <f t="shared" si="472"/>
        <v>1755.272411688092</v>
      </c>
      <c r="V1093" s="5">
        <f t="shared" si="473"/>
        <v>0</v>
      </c>
      <c r="W1093" s="5">
        <f t="shared" si="474"/>
        <v>13.410426656770889</v>
      </c>
      <c r="X1093" s="5">
        <f t="shared" si="475"/>
        <v>7.7346254449292724</v>
      </c>
      <c r="Y1093" s="5">
        <f t="shared" si="476"/>
        <v>0</v>
      </c>
      <c r="Z1093" s="5">
        <f t="shared" si="476"/>
        <v>0.81924566807180277</v>
      </c>
      <c r="AA1093" s="5">
        <f t="shared" si="457"/>
        <v>-2.6085683481877346</v>
      </c>
      <c r="AB1093">
        <f t="shared" ref="AB1093:AB1158" si="478">IF(($D1093-height)*($D1094-height)&lt;0,1,0)</f>
        <v>0</v>
      </c>
    </row>
    <row r="1094" spans="1:28" x14ac:dyDescent="0.2">
      <c r="A1094">
        <f t="shared" si="477"/>
        <v>10.619999999999818</v>
      </c>
      <c r="B1094" s="5">
        <f t="shared" si="460"/>
        <v>0</v>
      </c>
      <c r="C1094" s="5">
        <f t="shared" si="461"/>
        <v>704.80624457571912</v>
      </c>
      <c r="D1094" s="5">
        <f t="shared" si="462"/>
        <v>-434.63167710301798</v>
      </c>
      <c r="E1094" s="2">
        <f t="shared" si="458"/>
        <v>704.80624457571912</v>
      </c>
      <c r="F1094" s="2">
        <f t="shared" si="459"/>
        <v>0</v>
      </c>
      <c r="G1094" s="3">
        <f t="shared" si="463"/>
        <v>0</v>
      </c>
      <c r="H1094" s="3">
        <f t="shared" si="464"/>
        <v>57.37117708667445</v>
      </c>
      <c r="I1094" s="3">
        <f t="shared" si="465"/>
        <v>-99.483015262188999</v>
      </c>
      <c r="J1094" s="2">
        <f t="shared" si="452"/>
        <v>114.84042095868288</v>
      </c>
      <c r="K1094" s="2">
        <f t="shared" si="466"/>
        <v>114.84042095868288</v>
      </c>
      <c r="L1094" s="2">
        <f t="shared" si="453"/>
        <v>78.28249554102446</v>
      </c>
      <c r="M1094" s="5">
        <f t="shared" si="454"/>
        <v>0.35613133623691595</v>
      </c>
      <c r="N1094" s="4">
        <f t="shared" si="455"/>
        <v>0.20911919956322575</v>
      </c>
      <c r="O1094" s="4">
        <f t="shared" si="456"/>
        <v>0.21871225237512557</v>
      </c>
      <c r="P1094" s="4">
        <f t="shared" si="467"/>
        <v>0</v>
      </c>
      <c r="Q1094" s="4">
        <f t="shared" si="468"/>
        <v>0</v>
      </c>
      <c r="R1094" s="5">
        <f t="shared" si="469"/>
        <v>0</v>
      </c>
      <c r="S1094" s="5">
        <f t="shared" si="470"/>
        <v>-12.595269971711982</v>
      </c>
      <c r="T1094" s="5">
        <f t="shared" si="471"/>
        <v>21.840504212319022</v>
      </c>
      <c r="U1094" s="6">
        <f t="shared" si="472"/>
        <v>1754.6874183884956</v>
      </c>
      <c r="V1094" s="5">
        <f t="shared" si="473"/>
        <v>0</v>
      </c>
      <c r="W1094" s="5">
        <f t="shared" si="474"/>
        <v>13.41298948797631</v>
      </c>
      <c r="X1094" s="5">
        <f t="shared" si="475"/>
        <v>7.7351796499966623</v>
      </c>
      <c r="Y1094" s="5">
        <f t="shared" si="476"/>
        <v>0</v>
      </c>
      <c r="Z1094" s="5">
        <f t="shared" si="476"/>
        <v>0.81771951626432759</v>
      </c>
      <c r="AA1094" s="5">
        <f t="shared" si="457"/>
        <v>-2.5983161376843142</v>
      </c>
      <c r="AB1094">
        <f t="shared" si="478"/>
        <v>0</v>
      </c>
    </row>
    <row r="1095" spans="1:28" x14ac:dyDescent="0.2">
      <c r="A1095">
        <f t="shared" si="477"/>
        <v>10.629999999999818</v>
      </c>
      <c r="B1095" s="5">
        <f t="shared" si="460"/>
        <v>0</v>
      </c>
      <c r="C1095" s="5">
        <f t="shared" si="461"/>
        <v>705.37999723256178</v>
      </c>
      <c r="D1095" s="5">
        <f t="shared" si="462"/>
        <v>-435.62663717144676</v>
      </c>
      <c r="E1095" s="2">
        <f t="shared" si="458"/>
        <v>705.37999723256178</v>
      </c>
      <c r="F1095" s="2">
        <f t="shared" si="459"/>
        <v>0</v>
      </c>
      <c r="G1095" s="3">
        <f t="shared" si="463"/>
        <v>0</v>
      </c>
      <c r="H1095" s="3">
        <f t="shared" si="464"/>
        <v>57.379354281837095</v>
      </c>
      <c r="I1095" s="3">
        <f t="shared" si="465"/>
        <v>-99.508998423565842</v>
      </c>
      <c r="J1095" s="2">
        <f t="shared" si="452"/>
        <v>114.86701469552435</v>
      </c>
      <c r="K1095" s="2">
        <f t="shared" si="466"/>
        <v>114.86701469552435</v>
      </c>
      <c r="L1095" s="2">
        <f t="shared" si="453"/>
        <v>78.300623514331519</v>
      </c>
      <c r="M1095" s="5">
        <f t="shared" si="454"/>
        <v>0.3561133467889257</v>
      </c>
      <c r="N1095" s="4">
        <f t="shared" si="455"/>
        <v>0.20900281122378997</v>
      </c>
      <c r="O1095" s="4">
        <f t="shared" si="456"/>
        <v>0.21864596534688019</v>
      </c>
      <c r="P1095" s="4">
        <f t="shared" si="467"/>
        <v>0</v>
      </c>
      <c r="Q1095" s="4">
        <f t="shared" si="468"/>
        <v>0</v>
      </c>
      <c r="R1095" s="5">
        <f t="shared" si="469"/>
        <v>0</v>
      </c>
      <c r="S1095" s="5">
        <f t="shared" si="470"/>
        <v>-12.599345841712918</v>
      </c>
      <c r="T1095" s="5">
        <f t="shared" si="471"/>
        <v>21.850163725140316</v>
      </c>
      <c r="U1095" s="6">
        <f t="shared" si="472"/>
        <v>1754.1026200541701</v>
      </c>
      <c r="V1095" s="5">
        <f t="shared" si="473"/>
        <v>0</v>
      </c>
      <c r="W1095" s="5">
        <f t="shared" si="474"/>
        <v>13.415532396493866</v>
      </c>
      <c r="X1095" s="5">
        <f t="shared" si="475"/>
        <v>7.7357284110256463</v>
      </c>
      <c r="Y1095" s="5">
        <f t="shared" si="476"/>
        <v>0</v>
      </c>
      <c r="Z1095" s="5">
        <f t="shared" si="476"/>
        <v>0.81618655478094837</v>
      </c>
      <c r="AA1095" s="5">
        <f t="shared" si="457"/>
        <v>-2.5881078638340362</v>
      </c>
      <c r="AB1095">
        <f t="shared" si="478"/>
        <v>0</v>
      </c>
    </row>
    <row r="1096" spans="1:28" x14ac:dyDescent="0.2">
      <c r="A1096">
        <f t="shared" si="477"/>
        <v>10.639999999999818</v>
      </c>
      <c r="B1096" s="5">
        <f t="shared" si="460"/>
        <v>0</v>
      </c>
      <c r="C1096" s="5">
        <f t="shared" si="461"/>
        <v>705.95383158470793</v>
      </c>
      <c r="D1096" s="5">
        <f t="shared" si="462"/>
        <v>-436.62185656107562</v>
      </c>
      <c r="E1096" s="2">
        <f t="shared" si="458"/>
        <v>705.95383158470793</v>
      </c>
      <c r="F1096" s="2">
        <f t="shared" si="459"/>
        <v>0</v>
      </c>
      <c r="G1096" s="3">
        <f t="shared" si="463"/>
        <v>0</v>
      </c>
      <c r="H1096" s="3">
        <f t="shared" si="464"/>
        <v>57.387516147384908</v>
      </c>
      <c r="I1096" s="3">
        <f t="shared" si="465"/>
        <v>-99.534879502204177</v>
      </c>
      <c r="J1096" s="2">
        <f t="shared" si="452"/>
        <v>114.89351264142232</v>
      </c>
      <c r="K1096" s="2">
        <f t="shared" si="466"/>
        <v>114.89351264142232</v>
      </c>
      <c r="L1096" s="2">
        <f t="shared" si="453"/>
        <v>78.318686190471922</v>
      </c>
      <c r="M1096" s="5">
        <f t="shared" si="454"/>
        <v>0.35609536931278923</v>
      </c>
      <c r="N1096" s="4">
        <f t="shared" si="455"/>
        <v>0.20888669614561745</v>
      </c>
      <c r="O1096" s="4">
        <f t="shared" si="456"/>
        <v>0.21857980043548828</v>
      </c>
      <c r="P1096" s="4">
        <f t="shared" si="467"/>
        <v>0</v>
      </c>
      <c r="Q1096" s="4">
        <f t="shared" si="468"/>
        <v>0</v>
      </c>
      <c r="R1096" s="5">
        <f t="shared" si="469"/>
        <v>0</v>
      </c>
      <c r="S1096" s="5">
        <f t="shared" si="470"/>
        <v>-12.603408616116333</v>
      </c>
      <c r="T1096" s="5">
        <f t="shared" si="471"/>
        <v>21.859784882488707</v>
      </c>
      <c r="U1096" s="6">
        <f t="shared" si="472"/>
        <v>1753.5180166201376</v>
      </c>
      <c r="V1096" s="5">
        <f t="shared" si="473"/>
        <v>0</v>
      </c>
      <c r="W1096" s="5">
        <f t="shared" si="474"/>
        <v>13.418055467551056</v>
      </c>
      <c r="X1096" s="5">
        <f t="shared" si="475"/>
        <v>7.7362717337045703</v>
      </c>
      <c r="Y1096" s="5">
        <f t="shared" si="476"/>
        <v>0</v>
      </c>
      <c r="Z1096" s="5">
        <f t="shared" si="476"/>
        <v>0.81464685143472337</v>
      </c>
      <c r="AA1096" s="5">
        <f t="shared" si="457"/>
        <v>-2.5779433838067227</v>
      </c>
      <c r="AB1096">
        <f t="shared" si="478"/>
        <v>0</v>
      </c>
    </row>
    <row r="1097" spans="1:28" x14ac:dyDescent="0.2">
      <c r="A1097">
        <f t="shared" si="477"/>
        <v>10.649999999999817</v>
      </c>
      <c r="B1097" s="5">
        <f t="shared" si="460"/>
        <v>0</v>
      </c>
      <c r="C1097" s="5">
        <f t="shared" si="461"/>
        <v>706.52774747852436</v>
      </c>
      <c r="D1097" s="5">
        <f t="shared" si="462"/>
        <v>-437.61733425326685</v>
      </c>
      <c r="E1097" s="2">
        <f t="shared" si="458"/>
        <v>706.52774747852436</v>
      </c>
      <c r="F1097" s="2">
        <f t="shared" si="459"/>
        <v>0</v>
      </c>
      <c r="G1097" s="3">
        <f t="shared" si="463"/>
        <v>0</v>
      </c>
      <c r="H1097" s="3">
        <f t="shared" si="464"/>
        <v>57.395662615899255</v>
      </c>
      <c r="I1097" s="3">
        <f t="shared" si="465"/>
        <v>-99.560658936042245</v>
      </c>
      <c r="J1097" s="2">
        <f t="shared" si="452"/>
        <v>114.91991513613758</v>
      </c>
      <c r="K1097" s="2">
        <f t="shared" si="466"/>
        <v>114.91991513613758</v>
      </c>
      <c r="L1097" s="2">
        <f t="shared" si="453"/>
        <v>78.33668380104811</v>
      </c>
      <c r="M1097" s="5">
        <f t="shared" si="454"/>
        <v>0.356077403791281</v>
      </c>
      <c r="N1097" s="4">
        <f t="shared" si="455"/>
        <v>0.20877085316703411</v>
      </c>
      <c r="O1097" s="4">
        <f t="shared" si="456"/>
        <v>0.21851375718950433</v>
      </c>
      <c r="P1097" s="4">
        <f t="shared" si="467"/>
        <v>0</v>
      </c>
      <c r="Q1097" s="4">
        <f t="shared" si="468"/>
        <v>0</v>
      </c>
      <c r="R1097" s="5">
        <f t="shared" si="469"/>
        <v>0</v>
      </c>
      <c r="S1097" s="5">
        <f t="shared" si="470"/>
        <v>-12.607458312414124</v>
      </c>
      <c r="T1097" s="5">
        <f t="shared" si="471"/>
        <v>21.869367821270288</v>
      </c>
      <c r="U1097" s="6">
        <f t="shared" si="472"/>
        <v>1752.9336080214416</v>
      </c>
      <c r="V1097" s="5">
        <f t="shared" si="473"/>
        <v>0</v>
      </c>
      <c r="W1097" s="5">
        <f t="shared" si="474"/>
        <v>13.420558786106351</v>
      </c>
      <c r="X1097" s="5">
        <f t="shared" si="475"/>
        <v>7.736809623759437</v>
      </c>
      <c r="Y1097" s="5">
        <f t="shared" si="476"/>
        <v>0</v>
      </c>
      <c r="Z1097" s="5">
        <f t="shared" si="476"/>
        <v>0.81310047369222715</v>
      </c>
      <c r="AA1097" s="5">
        <f t="shared" si="457"/>
        <v>-2.5678225549702738</v>
      </c>
      <c r="AB1097">
        <f t="shared" si="478"/>
        <v>0</v>
      </c>
    </row>
    <row r="1098" spans="1:28" x14ac:dyDescent="0.2">
      <c r="A1098">
        <f t="shared" si="477"/>
        <v>10.659999999999817</v>
      </c>
      <c r="B1098" s="5">
        <f t="shared" si="460"/>
        <v>0</v>
      </c>
      <c r="C1098" s="5">
        <f t="shared" si="461"/>
        <v>707.101744759707</v>
      </c>
      <c r="D1098" s="5">
        <f t="shared" si="462"/>
        <v>-438.61306923375503</v>
      </c>
      <c r="E1098" s="2">
        <f t="shared" si="458"/>
        <v>707.101744759707</v>
      </c>
      <c r="F1098" s="2">
        <f t="shared" si="459"/>
        <v>0</v>
      </c>
      <c r="G1098" s="3">
        <f t="shared" si="463"/>
        <v>0</v>
      </c>
      <c r="H1098" s="3">
        <f t="shared" si="464"/>
        <v>57.403793620636179</v>
      </c>
      <c r="I1098" s="3">
        <f t="shared" si="465"/>
        <v>-99.586337161591942</v>
      </c>
      <c r="J1098" s="2">
        <f t="shared" si="452"/>
        <v>114.94622251863198</v>
      </c>
      <c r="K1098" s="2">
        <f t="shared" si="466"/>
        <v>114.94622251863198</v>
      </c>
      <c r="L1098" s="2">
        <f t="shared" si="453"/>
        <v>78.354616577117909</v>
      </c>
      <c r="M1098" s="5">
        <f t="shared" si="454"/>
        <v>0.35605945020713026</v>
      </c>
      <c r="N1098" s="4">
        <f t="shared" si="455"/>
        <v>0.20865528113144252</v>
      </c>
      <c r="O1098" s="4">
        <f t="shared" si="456"/>
        <v>0.21844783515881944</v>
      </c>
      <c r="P1098" s="4">
        <f t="shared" si="467"/>
        <v>0</v>
      </c>
      <c r="Q1098" s="4">
        <f t="shared" si="468"/>
        <v>0</v>
      </c>
      <c r="R1098" s="5">
        <f t="shared" si="469"/>
        <v>0</v>
      </c>
      <c r="S1098" s="5">
        <f t="shared" si="470"/>
        <v>-12.611494948174858</v>
      </c>
      <c r="T1098" s="5">
        <f t="shared" si="471"/>
        <v>21.878912678153693</v>
      </c>
      <c r="U1098" s="6">
        <f t="shared" si="472"/>
        <v>1752.3493941931488</v>
      </c>
      <c r="V1098" s="5">
        <f t="shared" si="473"/>
        <v>0</v>
      </c>
      <c r="W1098" s="5">
        <f t="shared" si="474"/>
        <v>13.423042436849254</v>
      </c>
      <c r="X1098" s="5">
        <f t="shared" si="475"/>
        <v>7.7373420869535918</v>
      </c>
      <c r="Y1098" s="5">
        <f t="shared" si="476"/>
        <v>0</v>
      </c>
      <c r="Z1098" s="5">
        <f t="shared" si="476"/>
        <v>0.81154748867439608</v>
      </c>
      <c r="AA1098" s="5">
        <f t="shared" si="457"/>
        <v>-2.5577452348927139</v>
      </c>
      <c r="AB1098">
        <f t="shared" si="478"/>
        <v>0</v>
      </c>
    </row>
    <row r="1099" spans="1:28" x14ac:dyDescent="0.2">
      <c r="A1099">
        <f t="shared" si="477"/>
        <v>10.669999999999817</v>
      </c>
      <c r="B1099" s="5">
        <f t="shared" si="460"/>
        <v>0</v>
      </c>
      <c r="C1099" s="5">
        <f t="shared" si="461"/>
        <v>707.67582327328773</v>
      </c>
      <c r="D1099" s="5">
        <f t="shared" si="462"/>
        <v>-439.60906049263269</v>
      </c>
      <c r="E1099" s="2">
        <f t="shared" si="458"/>
        <v>707.67582327328773</v>
      </c>
      <c r="F1099" s="2">
        <f t="shared" si="459"/>
        <v>0</v>
      </c>
      <c r="G1099" s="3">
        <f t="shared" si="463"/>
        <v>0</v>
      </c>
      <c r="H1099" s="3">
        <f t="shared" si="464"/>
        <v>57.411909095522923</v>
      </c>
      <c r="I1099" s="3">
        <f t="shared" si="465"/>
        <v>-99.611914613940868</v>
      </c>
      <c r="J1099" s="2">
        <f t="shared" si="452"/>
        <v>114.97243512706702</v>
      </c>
      <c r="K1099" s="2">
        <f t="shared" si="466"/>
        <v>114.97243512706702</v>
      </c>
      <c r="L1099" s="2">
        <f t="shared" si="453"/>
        <v>78.372484749193603</v>
      </c>
      <c r="M1099" s="5">
        <f t="shared" si="454"/>
        <v>0.35604150854302213</v>
      </c>
      <c r="N1099" s="4">
        <f t="shared" si="455"/>
        <v>0.20853997888729986</v>
      </c>
      <c r="O1099" s="4">
        <f t="shared" si="456"/>
        <v>0.21838203389465971</v>
      </c>
      <c r="P1099" s="4">
        <f t="shared" si="467"/>
        <v>0</v>
      </c>
      <c r="Q1099" s="4">
        <f t="shared" si="468"/>
        <v>0</v>
      </c>
      <c r="R1099" s="5">
        <f t="shared" si="469"/>
        <v>0</v>
      </c>
      <c r="S1099" s="5">
        <f t="shared" si="470"/>
        <v>-12.615518541043018</v>
      </c>
      <c r="T1099" s="5">
        <f t="shared" si="471"/>
        <v>21.888419589568418</v>
      </c>
      <c r="U1099" s="6">
        <f t="shared" si="472"/>
        <v>1751.765375070346</v>
      </c>
      <c r="V1099" s="5">
        <f t="shared" si="473"/>
        <v>0</v>
      </c>
      <c r="W1099" s="5">
        <f t="shared" si="474"/>
        <v>13.425506504200394</v>
      </c>
      <c r="X1099" s="5">
        <f t="shared" si="475"/>
        <v>7.7378691290874162</v>
      </c>
      <c r="Y1099" s="5">
        <f t="shared" si="476"/>
        <v>0</v>
      </c>
      <c r="Z1099" s="5">
        <f t="shared" si="476"/>
        <v>0.80998796315737565</v>
      </c>
      <c r="AA1099" s="5">
        <f t="shared" si="457"/>
        <v>-2.5477112813441636</v>
      </c>
      <c r="AB1099">
        <f t="shared" si="478"/>
        <v>0</v>
      </c>
    </row>
    <row r="1100" spans="1:28" x14ac:dyDescent="0.2">
      <c r="A1100">
        <f t="shared" si="477"/>
        <v>10.679999999999817</v>
      </c>
      <c r="B1100" s="5">
        <f t="shared" si="460"/>
        <v>0</v>
      </c>
      <c r="C1100" s="5">
        <f t="shared" si="461"/>
        <v>708.24998286364121</v>
      </c>
      <c r="D1100" s="5">
        <f t="shared" si="462"/>
        <v>-440.60530702433613</v>
      </c>
      <c r="E1100" s="2">
        <f t="shared" si="458"/>
        <v>708.24998286364121</v>
      </c>
      <c r="F1100" s="2">
        <f t="shared" si="459"/>
        <v>0</v>
      </c>
      <c r="G1100" s="3">
        <f t="shared" si="463"/>
        <v>0</v>
      </c>
      <c r="H1100" s="3">
        <f t="shared" si="464"/>
        <v>57.420008975154495</v>
      </c>
      <c r="I1100" s="3">
        <f t="shared" si="465"/>
        <v>-99.637391726754316</v>
      </c>
      <c r="J1100" s="2">
        <f t="shared" si="452"/>
        <v>114.99855329880248</v>
      </c>
      <c r="K1100" s="2">
        <f t="shared" si="466"/>
        <v>114.99855329880248</v>
      </c>
      <c r="L1100" s="2">
        <f t="shared" si="453"/>
        <v>78.390288547240942</v>
      </c>
      <c r="M1100" s="5">
        <f t="shared" si="454"/>
        <v>0.35602357878159807</v>
      </c>
      <c r="N1100" s="4">
        <f t="shared" si="455"/>
        <v>0.20842494528809563</v>
      </c>
      <c r="O1100" s="4">
        <f t="shared" si="456"/>
        <v>0.21831635294958485</v>
      </c>
      <c r="P1100" s="4">
        <f t="shared" si="467"/>
        <v>0</v>
      </c>
      <c r="Q1100" s="4">
        <f t="shared" si="468"/>
        <v>0</v>
      </c>
      <c r="R1100" s="5">
        <f t="shared" si="469"/>
        <v>0</v>
      </c>
      <c r="S1100" s="5">
        <f t="shared" si="470"/>
        <v>-12.619529108738227</v>
      </c>
      <c r="T1100" s="5">
        <f t="shared" si="471"/>
        <v>21.897888691703159</v>
      </c>
      <c r="U1100" s="6">
        <f t="shared" si="472"/>
        <v>1751.181550588142</v>
      </c>
      <c r="V1100" s="5">
        <f t="shared" si="473"/>
        <v>0</v>
      </c>
      <c r="W1100" s="5">
        <f t="shared" si="474"/>
        <v>13.427951072311647</v>
      </c>
      <c r="X1100" s="5">
        <f t="shared" si="475"/>
        <v>7.7383907559980294</v>
      </c>
      <c r="Y1100" s="5">
        <f t="shared" si="476"/>
        <v>0</v>
      </c>
      <c r="Z1100" s="5">
        <f t="shared" si="476"/>
        <v>0.80842196357341933</v>
      </c>
      <c r="AA1100" s="5">
        <f t="shared" si="457"/>
        <v>-2.5377205522988113</v>
      </c>
      <c r="AB1100">
        <f t="shared" si="478"/>
        <v>0</v>
      </c>
    </row>
    <row r="1101" spans="1:28" x14ac:dyDescent="0.2">
      <c r="A1101">
        <f t="shared" si="477"/>
        <v>10.689999999999817</v>
      </c>
      <c r="B1101" s="5">
        <f t="shared" si="460"/>
        <v>0</v>
      </c>
      <c r="C1101" s="5">
        <f t="shared" si="461"/>
        <v>708.824223374491</v>
      </c>
      <c r="D1101" s="5">
        <f t="shared" si="462"/>
        <v>-441.60180782763126</v>
      </c>
      <c r="E1101" s="2">
        <f t="shared" si="458"/>
        <v>708.824223374491</v>
      </c>
      <c r="F1101" s="2">
        <f t="shared" si="459"/>
        <v>0</v>
      </c>
      <c r="G1101" s="3">
        <f t="shared" si="463"/>
        <v>0</v>
      </c>
      <c r="H1101" s="3">
        <f t="shared" si="464"/>
        <v>57.428093194790229</v>
      </c>
      <c r="I1101" s="3">
        <f t="shared" si="465"/>
        <v>-99.662768932277302</v>
      </c>
      <c r="J1101" s="2">
        <f t="shared" si="452"/>
        <v>115.02457737039511</v>
      </c>
      <c r="K1101" s="2">
        <f t="shared" si="466"/>
        <v>115.02457737039511</v>
      </c>
      <c r="L1101" s="2">
        <f t="shared" si="453"/>
        <v>78.408028200678331</v>
      </c>
      <c r="M1101" s="5">
        <f t="shared" si="454"/>
        <v>0.35600566090545704</v>
      </c>
      <c r="N1101" s="4">
        <f t="shared" si="455"/>
        <v>0.20831017919233019</v>
      </c>
      <c r="O1101" s="4">
        <f t="shared" si="456"/>
        <v>0.21825079187748658</v>
      </c>
      <c r="P1101" s="4">
        <f t="shared" si="467"/>
        <v>0</v>
      </c>
      <c r="Q1101" s="4">
        <f t="shared" si="468"/>
        <v>0</v>
      </c>
      <c r="R1101" s="5">
        <f t="shared" si="469"/>
        <v>0</v>
      </c>
      <c r="S1101" s="5">
        <f t="shared" si="470"/>
        <v>-12.623526669054492</v>
      </c>
      <c r="T1101" s="5">
        <f t="shared" si="471"/>
        <v>21.907320120504195</v>
      </c>
      <c r="U1101" s="6">
        <f t="shared" si="472"/>
        <v>1750.5979206816676</v>
      </c>
      <c r="V1101" s="5">
        <f t="shared" si="473"/>
        <v>0</v>
      </c>
      <c r="W1101" s="5">
        <f t="shared" si="474"/>
        <v>13.430376225066217</v>
      </c>
      <c r="X1101" s="5">
        <f t="shared" si="475"/>
        <v>7.7389069735589757</v>
      </c>
      <c r="Y1101" s="5">
        <f t="shared" si="476"/>
        <v>0</v>
      </c>
      <c r="Z1101" s="5">
        <f t="shared" si="476"/>
        <v>0.80684955601172526</v>
      </c>
      <c r="AA1101" s="5">
        <f t="shared" si="457"/>
        <v>-2.5277729059368284</v>
      </c>
      <c r="AB1101">
        <f t="shared" si="478"/>
        <v>0</v>
      </c>
    </row>
    <row r="1102" spans="1:28" x14ac:dyDescent="0.2">
      <c r="A1102">
        <f t="shared" si="477"/>
        <v>10.699999999999816</v>
      </c>
      <c r="B1102" s="5">
        <f t="shared" si="460"/>
        <v>0</v>
      </c>
      <c r="C1102" s="5">
        <f t="shared" si="461"/>
        <v>709.39854464891664</v>
      </c>
      <c r="D1102" s="5">
        <f t="shared" si="462"/>
        <v>-442.59856190559935</v>
      </c>
      <c r="E1102" s="2">
        <f t="shared" si="458"/>
        <v>709.39854464891664</v>
      </c>
      <c r="F1102" s="2">
        <f t="shared" si="459"/>
        <v>0</v>
      </c>
      <c r="G1102" s="3">
        <f t="shared" si="463"/>
        <v>0</v>
      </c>
      <c r="H1102" s="3">
        <f t="shared" si="464"/>
        <v>57.436161690350346</v>
      </c>
      <c r="I1102" s="3">
        <f t="shared" si="465"/>
        <v>-99.688046661336671</v>
      </c>
      <c r="J1102" s="2">
        <f t="shared" si="452"/>
        <v>115.05050767759744</v>
      </c>
      <c r="K1102" s="2">
        <f t="shared" si="466"/>
        <v>115.05050767759744</v>
      </c>
      <c r="L1102" s="2">
        <f t="shared" si="453"/>
        <v>78.425703938375889</v>
      </c>
      <c r="M1102" s="5">
        <f t="shared" si="454"/>
        <v>0.35598775489715578</v>
      </c>
      <c r="N1102" s="4">
        <f t="shared" si="455"/>
        <v>0.20819567946349279</v>
      </c>
      <c r="O1102" s="4">
        <f t="shared" si="456"/>
        <v>0.21818535023358715</v>
      </c>
      <c r="P1102" s="4">
        <f t="shared" si="467"/>
        <v>0</v>
      </c>
      <c r="Q1102" s="4">
        <f t="shared" si="468"/>
        <v>0</v>
      </c>
      <c r="R1102" s="5">
        <f t="shared" si="469"/>
        <v>0</v>
      </c>
      <c r="S1102" s="5">
        <f t="shared" si="470"/>
        <v>-12.627511239859446</v>
      </c>
      <c r="T1102" s="5">
        <f t="shared" si="471"/>
        <v>21.916714011673772</v>
      </c>
      <c r="U1102" s="6">
        <f t="shared" si="472"/>
        <v>1750.0144852860751</v>
      </c>
      <c r="V1102" s="5">
        <f t="shared" si="473"/>
        <v>0</v>
      </c>
      <c r="W1102" s="5">
        <f t="shared" si="474"/>
        <v>13.432782046078781</v>
      </c>
      <c r="X1102" s="5">
        <f t="shared" si="475"/>
        <v>7.7394177876799324</v>
      </c>
      <c r="Y1102" s="5">
        <f t="shared" si="476"/>
        <v>0</v>
      </c>
      <c r="Z1102" s="5">
        <f t="shared" si="476"/>
        <v>0.805270806219335</v>
      </c>
      <c r="AA1102" s="5">
        <f t="shared" si="457"/>
        <v>-2.5178682006462942</v>
      </c>
      <c r="AB1102">
        <f t="shared" si="478"/>
        <v>0</v>
      </c>
    </row>
    <row r="1103" spans="1:28" x14ac:dyDescent="0.2">
      <c r="A1103">
        <f t="shared" si="477"/>
        <v>10.709999999999816</v>
      </c>
      <c r="B1103" s="5">
        <f t="shared" si="460"/>
        <v>0</v>
      </c>
      <c r="C1103" s="5">
        <f t="shared" si="461"/>
        <v>709.97294652936046</v>
      </c>
      <c r="D1103" s="5">
        <f t="shared" si="462"/>
        <v>-443.59556826562277</v>
      </c>
      <c r="E1103" s="2">
        <f t="shared" si="458"/>
        <v>709.97294652936046</v>
      </c>
      <c r="F1103" s="2">
        <f t="shared" si="459"/>
        <v>0</v>
      </c>
      <c r="G1103" s="3">
        <f t="shared" si="463"/>
        <v>0</v>
      </c>
      <c r="H1103" s="3">
        <f t="shared" si="464"/>
        <v>57.444214398412541</v>
      </c>
      <c r="I1103" s="3">
        <f t="shared" si="465"/>
        <v>-99.71322534334314</v>
      </c>
      <c r="J1103" s="2">
        <f t="shared" si="452"/>
        <v>115.07634455535646</v>
      </c>
      <c r="K1103" s="2">
        <f t="shared" si="466"/>
        <v>115.07634455535646</v>
      </c>
      <c r="L1103" s="2">
        <f t="shared" si="453"/>
        <v>78.443315988654703</v>
      </c>
      <c r="M1103" s="5">
        <f t="shared" si="454"/>
        <v>0.35596986073920989</v>
      </c>
      <c r="N1103" s="4">
        <f t="shared" si="455"/>
        <v>0.20808144497003969</v>
      </c>
      <c r="O1103" s="4">
        <f t="shared" si="456"/>
        <v>0.21812002757443746</v>
      </c>
      <c r="P1103" s="4">
        <f t="shared" si="467"/>
        <v>0</v>
      </c>
      <c r="Q1103" s="4">
        <f t="shared" si="468"/>
        <v>0</v>
      </c>
      <c r="R1103" s="5">
        <f t="shared" si="469"/>
        <v>0</v>
      </c>
      <c r="S1103" s="5">
        <f t="shared" si="470"/>
        <v>-12.631482839093589</v>
      </c>
      <c r="T1103" s="5">
        <f t="shared" si="471"/>
        <v>21.926070500668516</v>
      </c>
      <c r="U1103" s="6">
        <f t="shared" si="472"/>
        <v>1749.4312443365382</v>
      </c>
      <c r="V1103" s="5">
        <f t="shared" si="473"/>
        <v>0</v>
      </c>
      <c r="W1103" s="5">
        <f t="shared" si="474"/>
        <v>13.435168618695602</v>
      </c>
      <c r="X1103" s="5">
        <f t="shared" si="475"/>
        <v>7.7399232043063968</v>
      </c>
      <c r="Y1103" s="5">
        <f t="shared" si="476"/>
        <v>0</v>
      </c>
      <c r="Z1103" s="5">
        <f t="shared" si="476"/>
        <v>0.80368577960201293</v>
      </c>
      <c r="AA1103" s="5">
        <f t="shared" si="457"/>
        <v>-2.508006295025087</v>
      </c>
      <c r="AB1103">
        <f t="shared" si="478"/>
        <v>0</v>
      </c>
    </row>
    <row r="1104" spans="1:28" x14ac:dyDescent="0.2">
      <c r="A1104">
        <f t="shared" si="477"/>
        <v>10.719999999999816</v>
      </c>
      <c r="B1104" s="5">
        <f t="shared" si="460"/>
        <v>0</v>
      </c>
      <c r="C1104" s="5">
        <f t="shared" si="461"/>
        <v>710.54742885763358</v>
      </c>
      <c r="D1104" s="5">
        <f t="shared" si="462"/>
        <v>-444.59282591937097</v>
      </c>
      <c r="E1104" s="2">
        <f t="shared" si="458"/>
        <v>710.54742885763358</v>
      </c>
      <c r="F1104" s="2">
        <f t="shared" si="459"/>
        <v>0</v>
      </c>
      <c r="G1104" s="3">
        <f t="shared" si="463"/>
        <v>0</v>
      </c>
      <c r="H1104" s="3">
        <f t="shared" si="464"/>
        <v>57.452251256208562</v>
      </c>
      <c r="I1104" s="3">
        <f t="shared" si="465"/>
        <v>-99.738305406293392</v>
      </c>
      <c r="J1104" s="2">
        <f t="shared" si="452"/>
        <v>115.10208833781242</v>
      </c>
      <c r="K1104" s="2">
        <f t="shared" si="466"/>
        <v>115.10208833781242</v>
      </c>
      <c r="L1104" s="2">
        <f t="shared" si="453"/>
        <v>78.460864579285897</v>
      </c>
      <c r="M1104" s="5">
        <f t="shared" si="454"/>
        <v>0.35595197841409448</v>
      </c>
      <c r="N1104" s="4">
        <f t="shared" si="455"/>
        <v>0.20796747458537321</v>
      </c>
      <c r="O1104" s="4">
        <f t="shared" si="456"/>
        <v>0.21805482345791577</v>
      </c>
      <c r="P1104" s="4">
        <f t="shared" si="467"/>
        <v>0</v>
      </c>
      <c r="Q1104" s="4">
        <f t="shared" si="468"/>
        <v>0</v>
      </c>
      <c r="R1104" s="5">
        <f t="shared" si="469"/>
        <v>0</v>
      </c>
      <c r="S1104" s="5">
        <f t="shared" si="470"/>
        <v>-12.635441484769531</v>
      </c>
      <c r="T1104" s="5">
        <f t="shared" si="471"/>
        <v>21.935389722697863</v>
      </c>
      <c r="U1104" s="6">
        <f t="shared" si="472"/>
        <v>1748.8481977682527</v>
      </c>
      <c r="V1104" s="5">
        <f t="shared" si="473"/>
        <v>0</v>
      </c>
      <c r="W1104" s="5">
        <f t="shared" si="474"/>
        <v>13.437536025994644</v>
      </c>
      <c r="X1104" s="5">
        <f t="shared" si="475"/>
        <v>7.7404232294193873</v>
      </c>
      <c r="Y1104" s="5">
        <f t="shared" si="476"/>
        <v>0</v>
      </c>
      <c r="Z1104" s="5">
        <f t="shared" si="476"/>
        <v>0.80209454122511303</v>
      </c>
      <c r="AA1104" s="5">
        <f t="shared" si="457"/>
        <v>-2.4981870478827481</v>
      </c>
      <c r="AB1104">
        <f t="shared" si="478"/>
        <v>0</v>
      </c>
    </row>
    <row r="1105" spans="1:28" x14ac:dyDescent="0.2">
      <c r="A1105">
        <f t="shared" si="477"/>
        <v>10.729999999999816</v>
      </c>
      <c r="B1105" s="5">
        <f t="shared" si="460"/>
        <v>0</v>
      </c>
      <c r="C1105" s="5">
        <f t="shared" si="461"/>
        <v>711.12199147492277</v>
      </c>
      <c r="D1105" s="5">
        <f t="shared" si="462"/>
        <v>-445.5903338827863</v>
      </c>
      <c r="E1105" s="2">
        <f t="shared" si="458"/>
        <v>711.12199147492277</v>
      </c>
      <c r="F1105" s="2">
        <f t="shared" si="459"/>
        <v>0</v>
      </c>
      <c r="G1105" s="3">
        <f t="shared" si="463"/>
        <v>0</v>
      </c>
      <c r="H1105" s="3">
        <f t="shared" si="464"/>
        <v>57.460272201620811</v>
      </c>
      <c r="I1105" s="3">
        <f t="shared" si="465"/>
        <v>-99.763287276772218</v>
      </c>
      <c r="J1105" s="2">
        <f t="shared" si="452"/>
        <v>115.12773935829775</v>
      </c>
      <c r="K1105" s="2">
        <f t="shared" si="466"/>
        <v>115.12773935829775</v>
      </c>
      <c r="L1105" s="2">
        <f t="shared" si="453"/>
        <v>78.478349937489938</v>
      </c>
      <c r="M1105" s="5">
        <f t="shared" si="454"/>
        <v>0.35593410790424473</v>
      </c>
      <c r="N1105" s="4">
        <f t="shared" si="455"/>
        <v>0.20785376718781931</v>
      </c>
      <c r="O1105" s="4">
        <f t="shared" si="456"/>
        <v>0.21798973744322583</v>
      </c>
      <c r="P1105" s="4">
        <f t="shared" si="467"/>
        <v>0</v>
      </c>
      <c r="Q1105" s="4">
        <f t="shared" si="468"/>
        <v>0</v>
      </c>
      <c r="R1105" s="5">
        <f t="shared" si="469"/>
        <v>0</v>
      </c>
      <c r="S1105" s="5">
        <f t="shared" si="470"/>
        <v>-12.639387194971247</v>
      </c>
      <c r="T1105" s="5">
        <f t="shared" si="471"/>
        <v>21.94467181272254</v>
      </c>
      <c r="U1105" s="6">
        <f t="shared" si="472"/>
        <v>1748.2653455164357</v>
      </c>
      <c r="V1105" s="5">
        <f t="shared" si="473"/>
        <v>0</v>
      </c>
      <c r="W1105" s="5">
        <f t="shared" si="474"/>
        <v>13.439884350785748</v>
      </c>
      <c r="X1105" s="5">
        <f t="shared" si="475"/>
        <v>7.7409178690351474</v>
      </c>
      <c r="Y1105" s="5">
        <f t="shared" si="476"/>
        <v>0</v>
      </c>
      <c r="Z1105" s="5">
        <f t="shared" si="476"/>
        <v>0.80049715581450087</v>
      </c>
      <c r="AA1105" s="5">
        <f t="shared" si="457"/>
        <v>-2.4884103182423125</v>
      </c>
      <c r="AB1105">
        <f t="shared" si="478"/>
        <v>0</v>
      </c>
    </row>
    <row r="1106" spans="1:28" x14ac:dyDescent="0.2">
      <c r="A1106">
        <f t="shared" si="477"/>
        <v>10.739999999999815</v>
      </c>
      <c r="B1106" s="5">
        <f t="shared" si="460"/>
        <v>0</v>
      </c>
      <c r="C1106" s="5">
        <f t="shared" si="461"/>
        <v>711.69663422179667</v>
      </c>
      <c r="D1106" s="5">
        <f t="shared" si="462"/>
        <v>-446.58809117606995</v>
      </c>
      <c r="E1106" s="2">
        <f t="shared" si="458"/>
        <v>711.69663422179667</v>
      </c>
      <c r="F1106" s="2">
        <f t="shared" si="459"/>
        <v>0</v>
      </c>
      <c r="G1106" s="3">
        <f t="shared" si="463"/>
        <v>0</v>
      </c>
      <c r="H1106" s="3">
        <f t="shared" si="464"/>
        <v>57.468277173178954</v>
      </c>
      <c r="I1106" s="3">
        <f t="shared" si="465"/>
        <v>-99.788171379954647</v>
      </c>
      <c r="J1106" s="2">
        <f t="shared" si="452"/>
        <v>115.15329794933588</v>
      </c>
      <c r="K1106" s="2">
        <f t="shared" si="466"/>
        <v>115.15329794933588</v>
      </c>
      <c r="L1106" s="2">
        <f t="shared" si="453"/>
        <v>78.495772289935843</v>
      </c>
      <c r="M1106" s="5">
        <f t="shared" si="454"/>
        <v>0.355916249192057</v>
      </c>
      <c r="N1106" s="4">
        <f t="shared" si="455"/>
        <v>0.20774032166060685</v>
      </c>
      <c r="O1106" s="4">
        <f t="shared" si="456"/>
        <v>0.21792476909089512</v>
      </c>
      <c r="P1106" s="4">
        <f t="shared" si="467"/>
        <v>0</v>
      </c>
      <c r="Q1106" s="4">
        <f t="shared" si="468"/>
        <v>0</v>
      </c>
      <c r="R1106" s="5">
        <f t="shared" si="469"/>
        <v>0</v>
      </c>
      <c r="S1106" s="5">
        <f t="shared" si="470"/>
        <v>-12.64331998785333</v>
      </c>
      <c r="T1106" s="5">
        <f t="shared" si="471"/>
        <v>21.953916905453035</v>
      </c>
      <c r="U1106" s="6">
        <f t="shared" si="472"/>
        <v>1747.6826875163249</v>
      </c>
      <c r="V1106" s="5">
        <f t="shared" si="473"/>
        <v>0</v>
      </c>
      <c r="W1106" s="5">
        <f t="shared" si="474"/>
        <v>13.44221367561075</v>
      </c>
      <c r="X1106" s="5">
        <f t="shared" si="475"/>
        <v>7.7414071292048385</v>
      </c>
      <c r="Y1106" s="5">
        <f t="shared" si="476"/>
        <v>0</v>
      </c>
      <c r="Z1106" s="5">
        <f t="shared" si="476"/>
        <v>0.79889368775742042</v>
      </c>
      <c r="AA1106" s="5">
        <f t="shared" si="457"/>
        <v>-2.4786759653421271</v>
      </c>
      <c r="AB1106">
        <f t="shared" si="478"/>
        <v>0</v>
      </c>
    </row>
    <row r="1107" spans="1:28" x14ac:dyDescent="0.2">
      <c r="A1107">
        <f t="shared" si="477"/>
        <v>10.749999999999815</v>
      </c>
      <c r="B1107" s="5">
        <f t="shared" si="460"/>
        <v>0</v>
      </c>
      <c r="C1107" s="5">
        <f t="shared" si="461"/>
        <v>712.27135693821288</v>
      </c>
      <c r="D1107" s="5">
        <f t="shared" si="462"/>
        <v>-447.58609682366773</v>
      </c>
      <c r="E1107" s="2">
        <f t="shared" si="458"/>
        <v>712.27135693821288</v>
      </c>
      <c r="F1107" s="2">
        <f t="shared" si="459"/>
        <v>0</v>
      </c>
      <c r="G1107" s="3">
        <f t="shared" si="463"/>
        <v>0</v>
      </c>
      <c r="H1107" s="3">
        <f t="shared" si="464"/>
        <v>57.476266110056528</v>
      </c>
      <c r="I1107" s="3">
        <f t="shared" si="465"/>
        <v>-99.812958139608071</v>
      </c>
      <c r="J1107" s="2">
        <f t="shared" si="452"/>
        <v>115.17876444264014</v>
      </c>
      <c r="K1107" s="2">
        <f t="shared" si="466"/>
        <v>115.17876444264014</v>
      </c>
      <c r="L1107" s="2">
        <f t="shared" si="453"/>
        <v>78.51313186274038</v>
      </c>
      <c r="M1107" s="5">
        <f t="shared" si="454"/>
        <v>0.35589840225988911</v>
      </c>
      <c r="N1107" s="4">
        <f t="shared" si="455"/>
        <v>0.20762713689184614</v>
      </c>
      <c r="O1107" s="4">
        <f t="shared" si="456"/>
        <v>0.2178599179627736</v>
      </c>
      <c r="P1107" s="4">
        <f t="shared" si="467"/>
        <v>0</v>
      </c>
      <c r="Q1107" s="4">
        <f t="shared" si="468"/>
        <v>0</v>
      </c>
      <c r="R1107" s="5">
        <f t="shared" si="469"/>
        <v>0</v>
      </c>
      <c r="S1107" s="5">
        <f t="shared" si="470"/>
        <v>-12.647239881640244</v>
      </c>
      <c r="T1107" s="5">
        <f t="shared" si="471"/>
        <v>21.963125135348111</v>
      </c>
      <c r="U1107" s="6">
        <f t="shared" si="472"/>
        <v>1747.1002237031817</v>
      </c>
      <c r="V1107" s="5">
        <f t="shared" si="473"/>
        <v>0</v>
      </c>
      <c r="W1107" s="5">
        <f t="shared" si="474"/>
        <v>13.444524082743662</v>
      </c>
      <c r="X1107" s="5">
        <f t="shared" si="475"/>
        <v>7.741891016014252</v>
      </c>
      <c r="Y1107" s="5">
        <f t="shared" si="476"/>
        <v>0</v>
      </c>
      <c r="Z1107" s="5">
        <f t="shared" si="476"/>
        <v>0.7972842011034178</v>
      </c>
      <c r="AA1107" s="5">
        <f t="shared" si="457"/>
        <v>-2.4689838486376345</v>
      </c>
      <c r="AB1107">
        <f t="shared" si="478"/>
        <v>0</v>
      </c>
    </row>
    <row r="1108" spans="1:28" x14ac:dyDescent="0.2">
      <c r="A1108">
        <f t="shared" si="477"/>
        <v>10.759999999999815</v>
      </c>
      <c r="B1108" s="5">
        <f t="shared" si="460"/>
        <v>0</v>
      </c>
      <c r="C1108" s="5">
        <f t="shared" si="461"/>
        <v>712.84615946352346</v>
      </c>
      <c r="D1108" s="5">
        <f t="shared" si="462"/>
        <v>-448.58434985425623</v>
      </c>
      <c r="E1108" s="2">
        <f t="shared" si="458"/>
        <v>712.84615946352346</v>
      </c>
      <c r="F1108" s="2">
        <f t="shared" si="459"/>
        <v>0</v>
      </c>
      <c r="G1108" s="3">
        <f t="shared" si="463"/>
        <v>0</v>
      </c>
      <c r="H1108" s="3">
        <f t="shared" si="464"/>
        <v>57.484238952067564</v>
      </c>
      <c r="I1108" s="3">
        <f t="shared" si="465"/>
        <v>-99.837647978094452</v>
      </c>
      <c r="J1108" s="2">
        <f t="shared" si="452"/>
        <v>115.20413916911279</v>
      </c>
      <c r="K1108" s="2">
        <f t="shared" si="466"/>
        <v>115.20413916911279</v>
      </c>
      <c r="L1108" s="2">
        <f t="shared" si="453"/>
        <v>78.530428881467472</v>
      </c>
      <c r="M1108" s="5">
        <f t="shared" si="454"/>
        <v>0.35588056709006127</v>
      </c>
      <c r="N1108" s="4">
        <f t="shared" si="455"/>
        <v>0.2075142117745073</v>
      </c>
      <c r="O1108" s="4">
        <f t="shared" si="456"/>
        <v>0.21779518362203132</v>
      </c>
      <c r="P1108" s="4">
        <f t="shared" si="467"/>
        <v>0</v>
      </c>
      <c r="Q1108" s="4">
        <f t="shared" si="468"/>
        <v>0</v>
      </c>
      <c r="R1108" s="5">
        <f t="shared" si="469"/>
        <v>0</v>
      </c>
      <c r="S1108" s="5">
        <f t="shared" si="470"/>
        <v>-12.651146894625569</v>
      </c>
      <c r="T1108" s="5">
        <f t="shared" si="471"/>
        <v>21.972296636613319</v>
      </c>
      <c r="U1108" s="6">
        <f t="shared" si="472"/>
        <v>1746.517954012287</v>
      </c>
      <c r="V1108" s="5">
        <f t="shared" si="473"/>
        <v>0</v>
      </c>
      <c r="W1108" s="5">
        <f t="shared" si="474"/>
        <v>13.446815654190811</v>
      </c>
      <c r="X1108" s="5">
        <f t="shared" si="475"/>
        <v>7.7423695355834923</v>
      </c>
      <c r="Y1108" s="5">
        <f t="shared" si="476"/>
        <v>0</v>
      </c>
      <c r="Z1108" s="5">
        <f t="shared" si="476"/>
        <v>0.79566875956524186</v>
      </c>
      <c r="AA1108" s="5">
        <f t="shared" si="457"/>
        <v>-2.4593338278031887</v>
      </c>
      <c r="AB1108">
        <f t="shared" si="478"/>
        <v>0</v>
      </c>
    </row>
    <row r="1109" spans="1:28" x14ac:dyDescent="0.2">
      <c r="A1109">
        <f t="shared" si="477"/>
        <v>10.769999999999815</v>
      </c>
      <c r="B1109" s="5">
        <f t="shared" si="460"/>
        <v>0</v>
      </c>
      <c r="C1109" s="5">
        <f t="shared" si="461"/>
        <v>713.42104163648207</v>
      </c>
      <c r="D1109" s="5">
        <f t="shared" si="462"/>
        <v>-449.58284930072858</v>
      </c>
      <c r="E1109" s="2">
        <f t="shared" si="458"/>
        <v>713.42104163648207</v>
      </c>
      <c r="F1109" s="2">
        <f t="shared" si="459"/>
        <v>0</v>
      </c>
      <c r="G1109" s="3">
        <f t="shared" si="463"/>
        <v>0</v>
      </c>
      <c r="H1109" s="3">
        <f t="shared" si="464"/>
        <v>57.492195639663215</v>
      </c>
      <c r="I1109" s="3">
        <f t="shared" si="465"/>
        <v>-99.86224131637249</v>
      </c>
      <c r="J1109" s="2">
        <f t="shared" si="452"/>
        <v>115.22942245884391</v>
      </c>
      <c r="K1109" s="2">
        <f t="shared" si="466"/>
        <v>115.22942245884391</v>
      </c>
      <c r="L1109" s="2">
        <f t="shared" si="453"/>
        <v>78.547663571127401</v>
      </c>
      <c r="M1109" s="5">
        <f t="shared" si="454"/>
        <v>0.35586274366485687</v>
      </c>
      <c r="N1109" s="4">
        <f t="shared" si="455"/>
        <v>0.20740154520639967</v>
      </c>
      <c r="O1109" s="4">
        <f t="shared" si="456"/>
        <v>0.21773056563315729</v>
      </c>
      <c r="P1109" s="4">
        <f t="shared" si="467"/>
        <v>0</v>
      </c>
      <c r="Q1109" s="4">
        <f t="shared" si="468"/>
        <v>0</v>
      </c>
      <c r="R1109" s="5">
        <f t="shared" si="469"/>
        <v>0</v>
      </c>
      <c r="S1109" s="5">
        <f t="shared" si="470"/>
        <v>-12.655041045171288</v>
      </c>
      <c r="T1109" s="5">
        <f t="shared" si="471"/>
        <v>21.981431543199569</v>
      </c>
      <c r="U1109" s="6">
        <f t="shared" si="472"/>
        <v>1745.9358783789448</v>
      </c>
      <c r="V1109" s="5">
        <f t="shared" si="473"/>
        <v>0</v>
      </c>
      <c r="W1109" s="5">
        <f t="shared" si="474"/>
        <v>13.449088471691036</v>
      </c>
      <c r="X1109" s="5">
        <f t="shared" si="475"/>
        <v>7.7428426940666961</v>
      </c>
      <c r="Y1109" s="5">
        <f t="shared" si="476"/>
        <v>0</v>
      </c>
      <c r="Z1109" s="5">
        <f t="shared" si="476"/>
        <v>0.79404742651974836</v>
      </c>
      <c r="AA1109" s="5">
        <f t="shared" si="457"/>
        <v>-2.4497257627337348</v>
      </c>
      <c r="AB1109">
        <f t="shared" si="478"/>
        <v>0</v>
      </c>
    </row>
    <row r="1110" spans="1:28" x14ac:dyDescent="0.2">
      <c r="A1110">
        <f t="shared" si="477"/>
        <v>10.779999999999815</v>
      </c>
      <c r="B1110" s="5">
        <f t="shared" si="460"/>
        <v>0</v>
      </c>
      <c r="C1110" s="5">
        <f t="shared" si="461"/>
        <v>713.99600329525003</v>
      </c>
      <c r="D1110" s="5">
        <f t="shared" si="462"/>
        <v>-450.58159420018046</v>
      </c>
      <c r="E1110" s="2">
        <f t="shared" si="458"/>
        <v>713.99600329525003</v>
      </c>
      <c r="F1110" s="2">
        <f t="shared" si="459"/>
        <v>0</v>
      </c>
      <c r="G1110" s="3">
        <f t="shared" si="463"/>
        <v>0</v>
      </c>
      <c r="H1110" s="3">
        <f t="shared" si="464"/>
        <v>57.500136113928413</v>
      </c>
      <c r="I1110" s="3">
        <f t="shared" si="465"/>
        <v>-99.886738573999821</v>
      </c>
      <c r="J1110" s="2">
        <f t="shared" si="452"/>
        <v>115.25461464111049</v>
      </c>
      <c r="K1110" s="2">
        <f t="shared" si="466"/>
        <v>115.25461464111049</v>
      </c>
      <c r="L1110" s="2">
        <f t="shared" si="453"/>
        <v>78.564836156176199</v>
      </c>
      <c r="M1110" s="5">
        <f t="shared" si="454"/>
        <v>0.35584493196652311</v>
      </c>
      <c r="N1110" s="4">
        <f t="shared" si="455"/>
        <v>0.20728913609015029</v>
      </c>
      <c r="O1110" s="4">
        <f t="shared" si="456"/>
        <v>0.21766606356195747</v>
      </c>
      <c r="P1110" s="4">
        <f t="shared" si="467"/>
        <v>0</v>
      </c>
      <c r="Q1110" s="4">
        <f t="shared" si="468"/>
        <v>0</v>
      </c>
      <c r="R1110" s="5">
        <f t="shared" si="469"/>
        <v>0</v>
      </c>
      <c r="S1110" s="5">
        <f t="shared" si="470"/>
        <v>-12.658922351707032</v>
      </c>
      <c r="T1110" s="5">
        <f t="shared" si="471"/>
        <v>21.990529988801715</v>
      </c>
      <c r="U1110" s="6">
        <f t="shared" si="472"/>
        <v>1745.3539967384795</v>
      </c>
      <c r="V1110" s="5">
        <f t="shared" si="473"/>
        <v>0</v>
      </c>
      <c r="W1110" s="5">
        <f t="shared" si="474"/>
        <v>13.451342616715852</v>
      </c>
      <c r="X1110" s="5">
        <f t="shared" si="475"/>
        <v>7.7433104976517377</v>
      </c>
      <c r="Y1110" s="5">
        <f t="shared" si="476"/>
        <v>0</v>
      </c>
      <c r="Z1110" s="5">
        <f t="shared" si="476"/>
        <v>0.79242026500882012</v>
      </c>
      <c r="AA1110" s="5">
        <f t="shared" si="457"/>
        <v>-2.440159513546547</v>
      </c>
      <c r="AB1110">
        <f t="shared" si="478"/>
        <v>0</v>
      </c>
    </row>
    <row r="1111" spans="1:28" x14ac:dyDescent="0.2">
      <c r="A1111">
        <f t="shared" si="477"/>
        <v>10.789999999999814</v>
      </c>
      <c r="B1111" s="5">
        <f t="shared" si="460"/>
        <v>0</v>
      </c>
      <c r="C1111" s="5">
        <f t="shared" si="461"/>
        <v>714.57104427740251</v>
      </c>
      <c r="D1111" s="5">
        <f t="shared" si="462"/>
        <v>-451.58058359389611</v>
      </c>
      <c r="E1111" s="2">
        <f t="shared" si="458"/>
        <v>714.57104427740251</v>
      </c>
      <c r="F1111" s="2">
        <f t="shared" si="459"/>
        <v>0</v>
      </c>
      <c r="G1111" s="3">
        <f t="shared" si="463"/>
        <v>0</v>
      </c>
      <c r="H1111" s="3">
        <f t="shared" si="464"/>
        <v>57.508060316578501</v>
      </c>
      <c r="I1111" s="3">
        <f t="shared" si="465"/>
        <v>-99.91114016913528</v>
      </c>
      <c r="J1111" s="2">
        <f t="shared" si="452"/>
        <v>115.27971604437542</v>
      </c>
      <c r="K1111" s="2">
        <f t="shared" si="466"/>
        <v>115.27971604437542</v>
      </c>
      <c r="L1111" s="2">
        <f t="shared" si="453"/>
        <v>78.581946860514932</v>
      </c>
      <c r="M1111" s="5">
        <f t="shared" si="454"/>
        <v>0.35582713197727156</v>
      </c>
      <c r="N1111" s="4">
        <f t="shared" si="455"/>
        <v>0.20717698333318313</v>
      </c>
      <c r="O1111" s="4">
        <f t="shared" si="456"/>
        <v>0.2176016769755528</v>
      </c>
      <c r="P1111" s="4">
        <f t="shared" si="467"/>
        <v>0</v>
      </c>
      <c r="Q1111" s="4">
        <f t="shared" si="468"/>
        <v>0</v>
      </c>
      <c r="R1111" s="5">
        <f t="shared" si="469"/>
        <v>0</v>
      </c>
      <c r="S1111" s="5">
        <f t="shared" si="470"/>
        <v>-12.662790832729339</v>
      </c>
      <c r="T1111" s="5">
        <f t="shared" si="471"/>
        <v>21.999592106857097</v>
      </c>
      <c r="U1111" s="6">
        <f t="shared" si="472"/>
        <v>1744.7723090262384</v>
      </c>
      <c r="V1111" s="5">
        <f t="shared" si="473"/>
        <v>0</v>
      </c>
      <c r="W1111" s="5">
        <f t="shared" si="474"/>
        <v>13.453578170469635</v>
      </c>
      <c r="X1111" s="5">
        <f t="shared" si="475"/>
        <v>7.7437729525599091</v>
      </c>
      <c r="Y1111" s="5">
        <f t="shared" si="476"/>
        <v>0</v>
      </c>
      <c r="Z1111" s="5">
        <f t="shared" si="476"/>
        <v>0.79078733774029608</v>
      </c>
      <c r="AA1111" s="5">
        <f t="shared" si="457"/>
        <v>-2.4306349405829941</v>
      </c>
      <c r="AB1111">
        <f t="shared" si="478"/>
        <v>0</v>
      </c>
    </row>
    <row r="1112" spans="1:28" x14ac:dyDescent="0.2">
      <c r="A1112">
        <f t="shared" si="477"/>
        <v>10.799999999999814</v>
      </c>
      <c r="B1112" s="5">
        <f t="shared" si="460"/>
        <v>0</v>
      </c>
      <c r="C1112" s="5">
        <f t="shared" si="461"/>
        <v>715.14616441993519</v>
      </c>
      <c r="D1112" s="5">
        <f t="shared" si="462"/>
        <v>-452.57981652733451</v>
      </c>
      <c r="E1112" s="2">
        <f t="shared" si="458"/>
        <v>715.14616441993519</v>
      </c>
      <c r="F1112" s="2">
        <f t="shared" si="459"/>
        <v>0</v>
      </c>
      <c r="G1112" s="3">
        <f t="shared" si="463"/>
        <v>0</v>
      </c>
      <c r="H1112" s="3">
        <f t="shared" si="464"/>
        <v>57.515968189955906</v>
      </c>
      <c r="I1112" s="3">
        <f t="shared" si="465"/>
        <v>-99.935446518541113</v>
      </c>
      <c r="J1112" s="2">
        <f t="shared" si="452"/>
        <v>115.30472699628672</v>
      </c>
      <c r="K1112" s="2">
        <f t="shared" si="466"/>
        <v>115.30472699628672</v>
      </c>
      <c r="L1112" s="2">
        <f t="shared" si="453"/>
        <v>78.59899590748924</v>
      </c>
      <c r="M1112" s="5">
        <f t="shared" si="454"/>
        <v>0.35580934367927897</v>
      </c>
      <c r="N1112" s="4">
        <f t="shared" si="455"/>
        <v>0.20706508584769803</v>
      </c>
      <c r="O1112" s="4">
        <f t="shared" si="456"/>
        <v>0.21753740544237762</v>
      </c>
      <c r="P1112" s="4">
        <f t="shared" si="467"/>
        <v>0</v>
      </c>
      <c r="Q1112" s="4">
        <f t="shared" si="468"/>
        <v>0</v>
      </c>
      <c r="R1112" s="5">
        <f t="shared" si="469"/>
        <v>0</v>
      </c>
      <c r="S1112" s="5">
        <f t="shared" si="470"/>
        <v>-12.666646506800953</v>
      </c>
      <c r="T1112" s="5">
        <f t="shared" si="471"/>
        <v>22.008618030544238</v>
      </c>
      <c r="U1112" s="6">
        <f t="shared" si="472"/>
        <v>1744.1908151775883</v>
      </c>
      <c r="V1112" s="5">
        <f t="shared" si="473"/>
        <v>0</v>
      </c>
      <c r="W1112" s="5">
        <f t="shared" si="474"/>
        <v>13.455795213889832</v>
      </c>
      <c r="X1112" s="5">
        <f t="shared" si="475"/>
        <v>7.7442300650456568</v>
      </c>
      <c r="Y1112" s="5">
        <f t="shared" si="476"/>
        <v>0</v>
      </c>
      <c r="Z1112" s="5">
        <f t="shared" si="476"/>
        <v>0.78914870708887896</v>
      </c>
      <c r="AA1112" s="5">
        <f t="shared" si="457"/>
        <v>-2.421151904410106</v>
      </c>
      <c r="AB1112">
        <f t="shared" si="478"/>
        <v>0</v>
      </c>
    </row>
    <row r="1113" spans="1:28" x14ac:dyDescent="0.2">
      <c r="A1113">
        <f t="shared" si="477"/>
        <v>10.809999999999814</v>
      </c>
      <c r="B1113" s="5">
        <f t="shared" si="460"/>
        <v>0</v>
      </c>
      <c r="C1113" s="5">
        <f t="shared" si="461"/>
        <v>715.72136355927012</v>
      </c>
      <c r="D1113" s="5">
        <f t="shared" si="462"/>
        <v>-453.57929205011516</v>
      </c>
      <c r="E1113" s="2">
        <f t="shared" si="458"/>
        <v>715.72136355927012</v>
      </c>
      <c r="F1113" s="2">
        <f t="shared" si="459"/>
        <v>0</v>
      </c>
      <c r="G1113" s="3">
        <f t="shared" si="463"/>
        <v>0</v>
      </c>
      <c r="H1113" s="3">
        <f t="shared" si="464"/>
        <v>57.523859677026792</v>
      </c>
      <c r="I1113" s="3">
        <f t="shared" si="465"/>
        <v>-99.959658037585214</v>
      </c>
      <c r="J1113" s="2">
        <f t="shared" si="452"/>
        <v>115.32964782367648</v>
      </c>
      <c r="K1113" s="2">
        <f t="shared" si="466"/>
        <v>115.32964782367648</v>
      </c>
      <c r="L1113" s="2">
        <f t="shared" si="453"/>
        <v>78.61598351988853</v>
      </c>
      <c r="M1113" s="5">
        <f t="shared" si="454"/>
        <v>0.35579156705468812</v>
      </c>
      <c r="N1113" s="4">
        <f t="shared" si="455"/>
        <v>0.2069534425506501</v>
      </c>
      <c r="O1113" s="4">
        <f t="shared" si="456"/>
        <v>0.217473248532178</v>
      </c>
      <c r="P1113" s="4">
        <f t="shared" si="467"/>
        <v>0</v>
      </c>
      <c r="Q1113" s="4">
        <f t="shared" si="468"/>
        <v>0</v>
      </c>
      <c r="R1113" s="5">
        <f t="shared" si="469"/>
        <v>0</v>
      </c>
      <c r="S1113" s="5">
        <f t="shared" si="470"/>
        <v>-12.670489392550067</v>
      </c>
      <c r="T1113" s="5">
        <f t="shared" si="471"/>
        <v>22.017607892781413</v>
      </c>
      <c r="U1113" s="6">
        <f t="shared" si="472"/>
        <v>1743.6095151279201</v>
      </c>
      <c r="V1113" s="5">
        <f t="shared" si="473"/>
        <v>0</v>
      </c>
      <c r="W1113" s="5">
        <f t="shared" si="474"/>
        <v>13.45799382764714</v>
      </c>
      <c r="X1113" s="5">
        <f t="shared" si="475"/>
        <v>7.744681841396269</v>
      </c>
      <c r="Y1113" s="5">
        <f t="shared" si="476"/>
        <v>0</v>
      </c>
      <c r="Z1113" s="5">
        <f t="shared" si="476"/>
        <v>0.78750443509707324</v>
      </c>
      <c r="AA1113" s="5">
        <f t="shared" si="457"/>
        <v>-2.4117102658223182</v>
      </c>
      <c r="AB1113">
        <f t="shared" si="478"/>
        <v>0</v>
      </c>
    </row>
    <row r="1114" spans="1:28" x14ac:dyDescent="0.2">
      <c r="A1114">
        <f t="shared" si="477"/>
        <v>10.819999999999814</v>
      </c>
      <c r="B1114" s="5">
        <f t="shared" si="460"/>
        <v>0</v>
      </c>
      <c r="C1114" s="5">
        <f t="shared" si="461"/>
        <v>716.29664153126214</v>
      </c>
      <c r="D1114" s="5">
        <f t="shared" si="462"/>
        <v>-454.57900921600429</v>
      </c>
      <c r="E1114" s="2">
        <f t="shared" si="458"/>
        <v>716.29664153126214</v>
      </c>
      <c r="F1114" s="2">
        <f t="shared" si="459"/>
        <v>0</v>
      </c>
      <c r="G1114" s="3">
        <f t="shared" si="463"/>
        <v>0</v>
      </c>
      <c r="H1114" s="3">
        <f t="shared" si="464"/>
        <v>57.531734721377759</v>
      </c>
      <c r="I1114" s="3">
        <f t="shared" si="465"/>
        <v>-99.983775140243438</v>
      </c>
      <c r="J1114" s="2">
        <f t="shared" si="452"/>
        <v>115.35447885256013</v>
      </c>
      <c r="K1114" s="2">
        <f t="shared" si="466"/>
        <v>115.35447885256013</v>
      </c>
      <c r="L1114" s="2">
        <f t="shared" si="453"/>
        <v>78.632909919945561</v>
      </c>
      <c r="M1114" s="5">
        <f t="shared" si="454"/>
        <v>0.35577380208560822</v>
      </c>
      <c r="N1114" s="4">
        <f t="shared" si="455"/>
        <v>0.20684205236372882</v>
      </c>
      <c r="O1114" s="4">
        <f t="shared" si="456"/>
        <v>0.21740920581600945</v>
      </c>
      <c r="P1114" s="4">
        <f t="shared" si="467"/>
        <v>0</v>
      </c>
      <c r="Q1114" s="4">
        <f t="shared" si="468"/>
        <v>0</v>
      </c>
      <c r="R1114" s="5">
        <f t="shared" si="469"/>
        <v>0</v>
      </c>
      <c r="S1114" s="5">
        <f t="shared" si="470"/>
        <v>-12.674319508669615</v>
      </c>
      <c r="T1114" s="5">
        <f t="shared" si="471"/>
        <v>22.026561826225361</v>
      </c>
      <c r="U1114" s="6">
        <f t="shared" si="472"/>
        <v>1743.0284088126439</v>
      </c>
      <c r="V1114" s="5">
        <f t="shared" si="473"/>
        <v>0</v>
      </c>
      <c r="W1114" s="5">
        <f t="shared" si="474"/>
        <v>13.460174092145728</v>
      </c>
      <c r="X1114" s="5">
        <f t="shared" si="475"/>
        <v>7.745128287931581</v>
      </c>
      <c r="Y1114" s="5">
        <f t="shared" si="476"/>
        <v>0</v>
      </c>
      <c r="Z1114" s="5">
        <f t="shared" si="476"/>
        <v>0.78585458347611237</v>
      </c>
      <c r="AA1114" s="5">
        <f t="shared" si="457"/>
        <v>-2.4023098858430565</v>
      </c>
      <c r="AB1114">
        <f t="shared" si="478"/>
        <v>0</v>
      </c>
    </row>
    <row r="1115" spans="1:28" x14ac:dyDescent="0.2">
      <c r="A1115">
        <f t="shared" si="477"/>
        <v>10.829999999999814</v>
      </c>
      <c r="B1115" s="5">
        <f t="shared" si="460"/>
        <v>0</v>
      </c>
      <c r="C1115" s="5">
        <f t="shared" si="461"/>
        <v>716.87199817120506</v>
      </c>
      <c r="D1115" s="5">
        <f t="shared" si="462"/>
        <v>-455.57896708290099</v>
      </c>
      <c r="E1115" s="2">
        <f t="shared" si="458"/>
        <v>716.87199817120506</v>
      </c>
      <c r="F1115" s="2">
        <f t="shared" si="459"/>
        <v>0</v>
      </c>
      <c r="G1115" s="3">
        <f t="shared" si="463"/>
        <v>0</v>
      </c>
      <c r="H1115" s="3">
        <f t="shared" si="464"/>
        <v>57.539593267212524</v>
      </c>
      <c r="I1115" s="3">
        <f t="shared" si="465"/>
        <v>-100.00779823910187</v>
      </c>
      <c r="J1115" s="2">
        <f t="shared" si="452"/>
        <v>115.37922040813569</v>
      </c>
      <c r="K1115" s="2">
        <f t="shared" si="466"/>
        <v>115.37922040813569</v>
      </c>
      <c r="L1115" s="2">
        <f t="shared" si="453"/>
        <v>78.649775329335853</v>
      </c>
      <c r="M1115" s="5">
        <f t="shared" si="454"/>
        <v>0.35575604875411571</v>
      </c>
      <c r="N1115" s="4">
        <f t="shared" si="455"/>
        <v>0.20673091421333728</v>
      </c>
      <c r="O1115" s="4">
        <f t="shared" si="456"/>
        <v>0.21734527686623537</v>
      </c>
      <c r="P1115" s="4">
        <f t="shared" si="467"/>
        <v>0</v>
      </c>
      <c r="Q1115" s="4">
        <f t="shared" si="468"/>
        <v>0</v>
      </c>
      <c r="R1115" s="5">
        <f t="shared" si="469"/>
        <v>0</v>
      </c>
      <c r="S1115" s="5">
        <f t="shared" si="470"/>
        <v>-12.678136873916543</v>
      </c>
      <c r="T1115" s="5">
        <f t="shared" si="471"/>
        <v>22.035479963269939</v>
      </c>
      <c r="U1115" s="6">
        <f t="shared" si="472"/>
        <v>1742.4474961671926</v>
      </c>
      <c r="V1115" s="5">
        <f t="shared" si="473"/>
        <v>0</v>
      </c>
      <c r="W1115" s="5">
        <f t="shared" si="474"/>
        <v>13.462336087523459</v>
      </c>
      <c r="X1115" s="5">
        <f t="shared" si="475"/>
        <v>7.7455694110036983</v>
      </c>
      <c r="Y1115" s="5">
        <f t="shared" si="476"/>
        <v>0</v>
      </c>
      <c r="Z1115" s="5">
        <f t="shared" si="476"/>
        <v>0.78419921360691625</v>
      </c>
      <c r="AA1115" s="5">
        <f t="shared" si="457"/>
        <v>-2.392950625726364</v>
      </c>
      <c r="AB1115">
        <f t="shared" si="478"/>
        <v>0</v>
      </c>
    </row>
    <row r="1116" spans="1:28" x14ac:dyDescent="0.2">
      <c r="A1116">
        <f t="shared" si="477"/>
        <v>10.839999999999813</v>
      </c>
      <c r="B1116" s="5">
        <f t="shared" si="460"/>
        <v>0</v>
      </c>
      <c r="C1116" s="5">
        <f t="shared" si="461"/>
        <v>717.44743331383791</v>
      </c>
      <c r="D1116" s="5">
        <f t="shared" si="462"/>
        <v>-456.57916471282329</v>
      </c>
      <c r="E1116" s="2">
        <f t="shared" si="458"/>
        <v>717.44743331383791</v>
      </c>
      <c r="F1116" s="2">
        <f t="shared" si="459"/>
        <v>0</v>
      </c>
      <c r="G1116" s="3">
        <f t="shared" si="463"/>
        <v>0</v>
      </c>
      <c r="H1116" s="3">
        <f t="shared" si="464"/>
        <v>57.547435259348596</v>
      </c>
      <c r="I1116" s="3">
        <f t="shared" si="465"/>
        <v>-100.03172774535913</v>
      </c>
      <c r="J1116" s="2">
        <f t="shared" si="452"/>
        <v>115.40387281478283</v>
      </c>
      <c r="K1116" s="2">
        <f t="shared" si="466"/>
        <v>115.40387281478283</v>
      </c>
      <c r="L1116" s="2">
        <f t="shared" si="453"/>
        <v>78.666579969177107</v>
      </c>
      <c r="M1116" s="5">
        <f t="shared" si="454"/>
        <v>0.3557383070422549</v>
      </c>
      <c r="N1116" s="4">
        <f t="shared" si="455"/>
        <v>0.20662002703057203</v>
      </c>
      <c r="O1116" s="4">
        <f t="shared" si="456"/>
        <v>0.21728146125652509</v>
      </c>
      <c r="P1116" s="4">
        <f t="shared" si="467"/>
        <v>0</v>
      </c>
      <c r="Q1116" s="4">
        <f t="shared" si="468"/>
        <v>0</v>
      </c>
      <c r="R1116" s="5">
        <f t="shared" si="469"/>
        <v>0</v>
      </c>
      <c r="S1116" s="5">
        <f t="shared" si="470"/>
        <v>-12.681941507111087</v>
      </c>
      <c r="T1116" s="5">
        <f t="shared" si="471"/>
        <v>22.044362436044828</v>
      </c>
      <c r="U1116" s="6">
        <f t="shared" si="472"/>
        <v>1741.8667771270209</v>
      </c>
      <c r="V1116" s="5">
        <f t="shared" si="473"/>
        <v>0</v>
      </c>
      <c r="W1116" s="5">
        <f t="shared" si="474"/>
        <v>13.464479893652078</v>
      </c>
      <c r="X1116" s="5">
        <f t="shared" si="475"/>
        <v>7.746005216996684</v>
      </c>
      <c r="Y1116" s="5">
        <f t="shared" si="476"/>
        <v>0</v>
      </c>
      <c r="Z1116" s="5">
        <f t="shared" si="476"/>
        <v>0.78253838654099006</v>
      </c>
      <c r="AA1116" s="5">
        <f t="shared" si="457"/>
        <v>-2.3836323469584855</v>
      </c>
      <c r="AB1116">
        <f t="shared" si="478"/>
        <v>0</v>
      </c>
    </row>
    <row r="1117" spans="1:28" x14ac:dyDescent="0.2">
      <c r="A1117">
        <f t="shared" si="477"/>
        <v>10.849999999999813</v>
      </c>
      <c r="B1117" s="5">
        <f t="shared" si="460"/>
        <v>0</v>
      </c>
      <c r="C1117" s="5">
        <f t="shared" si="461"/>
        <v>718.02294679335068</v>
      </c>
      <c r="D1117" s="5">
        <f t="shared" si="462"/>
        <v>-457.57960117189418</v>
      </c>
      <c r="E1117" s="2">
        <f t="shared" si="458"/>
        <v>718.02294679335068</v>
      </c>
      <c r="F1117" s="2">
        <f t="shared" si="459"/>
        <v>0</v>
      </c>
      <c r="G1117" s="3">
        <f t="shared" si="463"/>
        <v>0</v>
      </c>
      <c r="H1117" s="3">
        <f t="shared" si="464"/>
        <v>57.555260643214005</v>
      </c>
      <c r="I1117" s="3">
        <f t="shared" si="465"/>
        <v>-100.05556406882872</v>
      </c>
      <c r="J1117" s="2">
        <f t="shared" si="452"/>
        <v>115.42843639606224</v>
      </c>
      <c r="K1117" s="2">
        <f t="shared" si="466"/>
        <v>115.42843639606224</v>
      </c>
      <c r="L1117" s="2">
        <f t="shared" si="453"/>
        <v>78.683324060028795</v>
      </c>
      <c r="M1117" s="5">
        <f t="shared" si="454"/>
        <v>0.35572057693203879</v>
      </c>
      <c r="N1117" s="4">
        <f t="shared" si="455"/>
        <v>0.20650938975120234</v>
      </c>
      <c r="O1117" s="4">
        <f t="shared" si="456"/>
        <v>0.21721775856185199</v>
      </c>
      <c r="P1117" s="4">
        <f t="shared" si="467"/>
        <v>0</v>
      </c>
      <c r="Q1117" s="4">
        <f t="shared" si="468"/>
        <v>0</v>
      </c>
      <c r="R1117" s="5">
        <f t="shared" si="469"/>
        <v>0</v>
      </c>
      <c r="S1117" s="5">
        <f t="shared" si="470"/>
        <v>-12.685733427136068</v>
      </c>
      <c r="T1117" s="5">
        <f t="shared" si="471"/>
        <v>22.05320937641428</v>
      </c>
      <c r="U1117" s="6">
        <f t="shared" si="472"/>
        <v>1741.2862516276034</v>
      </c>
      <c r="V1117" s="5">
        <f t="shared" si="473"/>
        <v>0</v>
      </c>
      <c r="W1117" s="5">
        <f t="shared" si="474"/>
        <v>13.466605590137494</v>
      </c>
      <c r="X1117" s="5">
        <f t="shared" si="475"/>
        <v>7.7464357123262921</v>
      </c>
      <c r="Y1117" s="5">
        <f t="shared" si="476"/>
        <v>0</v>
      </c>
      <c r="Z1117" s="5">
        <f t="shared" si="476"/>
        <v>0.78087216300142615</v>
      </c>
      <c r="AA1117" s="5">
        <f t="shared" si="457"/>
        <v>-2.3743549112594273</v>
      </c>
      <c r="AB1117">
        <f t="shared" si="478"/>
        <v>0</v>
      </c>
    </row>
    <row r="1118" spans="1:28" x14ac:dyDescent="0.2">
      <c r="A1118">
        <f t="shared" si="477"/>
        <v>10.859999999999813</v>
      </c>
      <c r="B1118" s="5">
        <f t="shared" si="460"/>
        <v>0</v>
      </c>
      <c r="C1118" s="5">
        <f t="shared" si="461"/>
        <v>718.59853844339091</v>
      </c>
      <c r="D1118" s="5">
        <f t="shared" si="462"/>
        <v>-458.58027553032804</v>
      </c>
      <c r="E1118" s="2">
        <f t="shared" si="458"/>
        <v>718.59853844339091</v>
      </c>
      <c r="F1118" s="2">
        <f t="shared" si="459"/>
        <v>0</v>
      </c>
      <c r="G1118" s="3">
        <f t="shared" si="463"/>
        <v>0</v>
      </c>
      <c r="H1118" s="3">
        <f t="shared" si="464"/>
        <v>57.563069364844019</v>
      </c>
      <c r="I1118" s="3">
        <f t="shared" si="465"/>
        <v>-100.07930761794131</v>
      </c>
      <c r="J1118" s="2">
        <f t="shared" si="452"/>
        <v>115.45291147471497</v>
      </c>
      <c r="K1118" s="2">
        <f t="shared" si="466"/>
        <v>115.45291147471497</v>
      </c>
      <c r="L1118" s="2">
        <f t="shared" si="453"/>
        <v>78.700007821891589</v>
      </c>
      <c r="M1118" s="5">
        <f t="shared" si="454"/>
        <v>0.35570285840544957</v>
      </c>
      <c r="N1118" s="4">
        <f t="shared" si="455"/>
        <v>0.20639900131564945</v>
      </c>
      <c r="O1118" s="4">
        <f t="shared" si="456"/>
        <v>0.21715416835849147</v>
      </c>
      <c r="P1118" s="4">
        <f t="shared" si="467"/>
        <v>0</v>
      </c>
      <c r="Q1118" s="4">
        <f t="shared" si="468"/>
        <v>0</v>
      </c>
      <c r="R1118" s="5">
        <f t="shared" si="469"/>
        <v>0</v>
      </c>
      <c r="S1118" s="5">
        <f t="shared" si="470"/>
        <v>-12.689512652936177</v>
      </c>
      <c r="T1118" s="5">
        <f t="shared" si="471"/>
        <v>22.062020915975864</v>
      </c>
      <c r="U1118" s="6">
        <f t="shared" si="472"/>
        <v>1740.7059196044383</v>
      </c>
      <c r="V1118" s="5">
        <f t="shared" si="473"/>
        <v>0</v>
      </c>
      <c r="W1118" s="5">
        <f t="shared" si="474"/>
        <v>13.468713256319969</v>
      </c>
      <c r="X1118" s="5">
        <f t="shared" si="475"/>
        <v>7.7468609034396598</v>
      </c>
      <c r="Y1118" s="5">
        <f t="shared" si="476"/>
        <v>0</v>
      </c>
      <c r="Z1118" s="5">
        <f t="shared" si="476"/>
        <v>0.77920060338379216</v>
      </c>
      <c r="AA1118" s="5">
        <f t="shared" si="457"/>
        <v>-2.3651181805844743</v>
      </c>
      <c r="AB1118">
        <f t="shared" si="478"/>
        <v>0</v>
      </c>
    </row>
    <row r="1119" spans="1:28" x14ac:dyDescent="0.2">
      <c r="A1119">
        <f t="shared" si="477"/>
        <v>10.869999999999813</v>
      </c>
      <c r="B1119" s="5">
        <f t="shared" si="460"/>
        <v>0</v>
      </c>
      <c r="C1119" s="5">
        <f t="shared" si="461"/>
        <v>719.1742080970696</v>
      </c>
      <c r="D1119" s="5">
        <f t="shared" si="462"/>
        <v>-459.58118686241647</v>
      </c>
      <c r="E1119" s="2">
        <f t="shared" si="458"/>
        <v>719.1742080970696</v>
      </c>
      <c r="F1119" s="2">
        <f t="shared" si="459"/>
        <v>0</v>
      </c>
      <c r="G1119" s="3">
        <f t="shared" si="463"/>
        <v>0</v>
      </c>
      <c r="H1119" s="3">
        <f t="shared" si="464"/>
        <v>57.570861370877857</v>
      </c>
      <c r="I1119" s="3">
        <f t="shared" si="465"/>
        <v>-100.10295879974716</v>
      </c>
      <c r="J1119" s="2">
        <f t="shared" si="452"/>
        <v>115.47729837266159</v>
      </c>
      <c r="K1119" s="2">
        <f t="shared" si="466"/>
        <v>115.47729837266159</v>
      </c>
      <c r="L1119" s="2">
        <f t="shared" si="453"/>
        <v>78.716631474206949</v>
      </c>
      <c r="M1119" s="5">
        <f t="shared" si="454"/>
        <v>0.35568515144443918</v>
      </c>
      <c r="N1119" s="4">
        <f t="shared" si="455"/>
        <v>0.20628886066896712</v>
      </c>
      <c r="O1119" s="4">
        <f t="shared" si="456"/>
        <v>0.21709069022401922</v>
      </c>
      <c r="P1119" s="4">
        <f t="shared" si="467"/>
        <v>0</v>
      </c>
      <c r="Q1119" s="4">
        <f t="shared" si="468"/>
        <v>0</v>
      </c>
      <c r="R1119" s="5">
        <f t="shared" si="469"/>
        <v>0</v>
      </c>
      <c r="S1119" s="5">
        <f t="shared" si="470"/>
        <v>-12.693279203517244</v>
      </c>
      <c r="T1119" s="5">
        <f t="shared" si="471"/>
        <v>22.070797186059181</v>
      </c>
      <c r="U1119" s="6">
        <f t="shared" si="472"/>
        <v>1740.1257809930439</v>
      </c>
      <c r="V1119" s="5">
        <f t="shared" si="473"/>
        <v>0</v>
      </c>
      <c r="W1119" s="5">
        <f t="shared" si="474"/>
        <v>13.470802971274377</v>
      </c>
      <c r="X1119" s="5">
        <f t="shared" si="475"/>
        <v>7.7472807968150246</v>
      </c>
      <c r="Y1119" s="5">
        <f t="shared" si="476"/>
        <v>0</v>
      </c>
      <c r="Z1119" s="5">
        <f t="shared" si="476"/>
        <v>0.77752376775713294</v>
      </c>
      <c r="AA1119" s="5">
        <f t="shared" si="457"/>
        <v>-2.355922017125792</v>
      </c>
      <c r="AB1119">
        <f t="shared" si="478"/>
        <v>0</v>
      </c>
    </row>
    <row r="1120" spans="1:28" x14ac:dyDescent="0.2">
      <c r="A1120">
        <f t="shared" si="477"/>
        <v>10.879999999999812</v>
      </c>
      <c r="B1120" s="5">
        <f t="shared" si="460"/>
        <v>0</v>
      </c>
      <c r="C1120" s="5">
        <f t="shared" si="461"/>
        <v>719.74995558696673</v>
      </c>
      <c r="D1120" s="5">
        <f t="shared" si="462"/>
        <v>-460.58233424651485</v>
      </c>
      <c r="E1120" s="2">
        <f t="shared" si="458"/>
        <v>719.74995558696673</v>
      </c>
      <c r="F1120" s="2">
        <f t="shared" si="459"/>
        <v>0</v>
      </c>
      <c r="G1120" s="3">
        <f t="shared" si="463"/>
        <v>0</v>
      </c>
      <c r="H1120" s="3">
        <f t="shared" si="464"/>
        <v>57.578636608555428</v>
      </c>
      <c r="I1120" s="3">
        <f t="shared" si="465"/>
        <v>-100.12651801991842</v>
      </c>
      <c r="J1120" s="2">
        <f t="shared" ref="J1120:J1158" si="479">SQRT(G1120^2+H1120^2+I1120^2)</f>
        <v>115.50159741100175</v>
      </c>
      <c r="K1120" s="2">
        <f t="shared" si="466"/>
        <v>115.50159741100175</v>
      </c>
      <c r="L1120" s="2">
        <f t="shared" ref="L1120:L1158" si="480">J1120/1.467</f>
        <v>78.733195235856684</v>
      </c>
      <c r="M1120" s="5">
        <f t="shared" ref="M1120:M1158" si="481">cd0+cdspin*(spin/1000)*EXP(-A1120/(tau*146.7/K1120))</f>
        <v>0.35566745603093031</v>
      </c>
      <c r="N1120" s="4">
        <f t="shared" ref="N1120:N1158" si="482">(romega/K1120)*EXP(-A1120/(tau*146.7/K1120))</f>
        <v>0.20617896676082056</v>
      </c>
      <c r="O1120" s="4">
        <f t="shared" ref="O1120:O1158" si="483">cl2_*N1120/(cl0+cl1_*N1120)</f>
        <v>0.21702732373730885</v>
      </c>
      <c r="P1120" s="4">
        <f t="shared" si="467"/>
        <v>0</v>
      </c>
      <c r="Q1120" s="4">
        <f t="shared" si="468"/>
        <v>0</v>
      </c>
      <c r="R1120" s="5">
        <f t="shared" si="469"/>
        <v>0</v>
      </c>
      <c r="S1120" s="5">
        <f t="shared" si="470"/>
        <v>-12.697033097945567</v>
      </c>
      <c r="T1120" s="5">
        <f t="shared" si="471"/>
        <v>22.079538317724733</v>
      </c>
      <c r="U1120" s="6">
        <f t="shared" si="472"/>
        <v>1739.5458357289599</v>
      </c>
      <c r="V1120" s="5">
        <f t="shared" si="473"/>
        <v>0</v>
      </c>
      <c r="W1120" s="5">
        <f t="shared" si="474"/>
        <v>13.472874813810462</v>
      </c>
      <c r="X1120" s="5">
        <f t="shared" si="475"/>
        <v>7.7476953989614374</v>
      </c>
      <c r="Y1120" s="5">
        <f t="shared" si="476"/>
        <v>0</v>
      </c>
      <c r="Z1120" s="5">
        <f t="shared" si="476"/>
        <v>0.77584171586489425</v>
      </c>
      <c r="AA1120" s="5">
        <f t="shared" ref="AA1120:AA1158" si="484">T1120+X1120-32.174</f>
        <v>-2.3467662833138299</v>
      </c>
      <c r="AB1120">
        <f t="shared" si="478"/>
        <v>0</v>
      </c>
    </row>
    <row r="1121" spans="1:28" x14ac:dyDescent="0.2">
      <c r="A1121">
        <f t="shared" si="477"/>
        <v>10.889999999999812</v>
      </c>
      <c r="B1121" s="5">
        <f t="shared" si="460"/>
        <v>0</v>
      </c>
      <c r="C1121" s="5">
        <f t="shared" si="461"/>
        <v>720.3257807451381</v>
      </c>
      <c r="D1121" s="5">
        <f t="shared" si="462"/>
        <v>-461.58371676502821</v>
      </c>
      <c r="E1121" s="2">
        <f t="shared" ref="E1121:E1158" si="485">SQRT(B1121^2+C1121^2)</f>
        <v>720.3257807451381</v>
      </c>
      <c r="F1121" s="2">
        <f t="shared" ref="F1121:F1158" si="486">ATAN2(C1121,B1121)*180/PI()</f>
        <v>0</v>
      </c>
      <c r="G1121" s="3">
        <f t="shared" si="463"/>
        <v>0</v>
      </c>
      <c r="H1121" s="3">
        <f t="shared" si="464"/>
        <v>57.586395025714076</v>
      </c>
      <c r="I1121" s="3">
        <f t="shared" si="465"/>
        <v>-100.14998568275156</v>
      </c>
      <c r="J1121" s="2">
        <f t="shared" si="479"/>
        <v>115.5258089100134</v>
      </c>
      <c r="K1121" s="2">
        <f t="shared" si="466"/>
        <v>115.5258089100134</v>
      </c>
      <c r="L1121" s="2">
        <f t="shared" si="480"/>
        <v>78.749699325162496</v>
      </c>
      <c r="M1121" s="5">
        <f t="shared" si="481"/>
        <v>0.3556497721468167</v>
      </c>
      <c r="N1121" s="4">
        <f t="shared" si="482"/>
        <v>0.20606931854546692</v>
      </c>
      <c r="O1121" s="4">
        <f t="shared" si="483"/>
        <v>0.21696406847853042</v>
      </c>
      <c r="P1121" s="4">
        <f t="shared" si="467"/>
        <v>0</v>
      </c>
      <c r="Q1121" s="4">
        <f t="shared" si="468"/>
        <v>0</v>
      </c>
      <c r="R1121" s="5">
        <f t="shared" si="469"/>
        <v>0</v>
      </c>
      <c r="S1121" s="5">
        <f t="shared" si="470"/>
        <v>-12.70077435534718</v>
      </c>
      <c r="T1121" s="5">
        <f t="shared" si="471"/>
        <v>22.088244441762669</v>
      </c>
      <c r="U1121" s="6">
        <f t="shared" si="472"/>
        <v>1738.9660837477486</v>
      </c>
      <c r="V1121" s="5">
        <f t="shared" si="473"/>
        <v>0</v>
      </c>
      <c r="W1121" s="5">
        <f t="shared" si="474"/>
        <v>13.474928862473078</v>
      </c>
      <c r="X1121" s="5">
        <f t="shared" si="475"/>
        <v>7.7481047164184806</v>
      </c>
      <c r="Y1121" s="5">
        <f t="shared" si="476"/>
        <v>0</v>
      </c>
      <c r="Z1121" s="5">
        <f t="shared" si="476"/>
        <v>0.77415450712589795</v>
      </c>
      <c r="AA1121" s="5">
        <f t="shared" si="484"/>
        <v>-2.3376508418188493</v>
      </c>
      <c r="AB1121">
        <f t="shared" si="478"/>
        <v>0</v>
      </c>
    </row>
    <row r="1122" spans="1:28" x14ac:dyDescent="0.2">
      <c r="A1122">
        <f t="shared" si="477"/>
        <v>10.899999999999812</v>
      </c>
      <c r="B1122" s="5">
        <f t="shared" ref="B1122:B1158" si="487">B1121+G1121*dt+0.5*Y1121*dt*dt</f>
        <v>0</v>
      </c>
      <c r="C1122" s="5">
        <f t="shared" ref="C1122:C1158" si="488">C1121+H1121*dt+0.5*Z1121*dt*dt</f>
        <v>720.90168340312061</v>
      </c>
      <c r="D1122" s="5">
        <f t="shared" ref="D1122:D1158" si="489">D1121+I1121*dt+0.5*AA1121*dt*dt</f>
        <v>-462.58533350439785</v>
      </c>
      <c r="E1122" s="2">
        <f t="shared" si="485"/>
        <v>720.90168340312061</v>
      </c>
      <c r="F1122" s="2">
        <f t="shared" si="486"/>
        <v>0</v>
      </c>
      <c r="G1122" s="3">
        <f t="shared" ref="G1122:G1158" si="490">G1121+Y1121*dt</f>
        <v>0</v>
      </c>
      <c r="H1122" s="3">
        <f t="shared" ref="H1122:H1158" si="491">H1121+Z1121*dt</f>
        <v>57.594136570785338</v>
      </c>
      <c r="I1122" s="3">
        <f t="shared" ref="I1122:I1158" si="492">I1121+AA1121*dt</f>
        <v>-100.17336219116976</v>
      </c>
      <c r="J1122" s="2">
        <f t="shared" si="479"/>
        <v>115.54993318915227</v>
      </c>
      <c r="K1122" s="2">
        <f t="shared" ref="K1122:K1158" si="493">IF(D1122&gt;=hwind,SQRT((G1122-vxw)^2+(H1122-vyw)^2+I1122^2),J1122)</f>
        <v>115.54993318915227</v>
      </c>
      <c r="L1122" s="2">
        <f t="shared" si="480"/>
        <v>78.766143959885653</v>
      </c>
      <c r="M1122" s="5">
        <f t="shared" si="481"/>
        <v>0.35563209977396393</v>
      </c>
      <c r="N1122" s="4">
        <f t="shared" si="482"/>
        <v>0.20595991498173483</v>
      </c>
      <c r="O1122" s="4">
        <f t="shared" si="483"/>
        <v>0.21690092402914815</v>
      </c>
      <c r="P1122" s="4">
        <f t="shared" ref="P1122:P1158" si="494">IF(D1122&gt;=hwind,vxw,0)</f>
        <v>0</v>
      </c>
      <c r="Q1122" s="4">
        <f t="shared" ref="Q1122:Q1158" si="495">IF(D1122&gt;=hwind,vyw,0)</f>
        <v>0</v>
      </c>
      <c r="R1122" s="5">
        <f t="shared" ref="R1122:R1158" si="496">-const*$M1122*$K1122*(G1122-P1122)</f>
        <v>0</v>
      </c>
      <c r="S1122" s="5">
        <f t="shared" ref="S1122:S1158" si="497">-const*$M1122*$K1122*(H1122-Q1122)</f>
        <v>-12.704502994907156</v>
      </c>
      <c r="T1122" s="5">
        <f t="shared" ref="T1122:T1158" si="498">-const*$M1122*$K1122*I1122</f>
        <v>22.096915688691638</v>
      </c>
      <c r="U1122" s="6">
        <f t="shared" ref="U1122:U1158" si="499">omega*EXP(-A1122/tau)*30/PI()</f>
        <v>1738.3865249849928</v>
      </c>
      <c r="V1122" s="5">
        <f t="shared" ref="V1122:V1158" si="500">const*($O1122/omega)*K1122*(wy*I1122-wz*(H1122-Q1122))</f>
        <v>0</v>
      </c>
      <c r="W1122" s="5">
        <f t="shared" ref="W1122:W1158" si="501">const*($O1122/omega)*K1122*(wz*(G1122-P1122)-wx*I1122)</f>
        <v>13.476965195542464</v>
      </c>
      <c r="X1122" s="5">
        <f t="shared" ref="X1122:X1158" si="502">const*($O1122/omega)*K1122*(wx*(H1122-Q1122)-wy*(G1122-P1122))</f>
        <v>7.7485087557559744</v>
      </c>
      <c r="Y1122" s="5">
        <f t="shared" si="476"/>
        <v>0</v>
      </c>
      <c r="Z1122" s="5">
        <f t="shared" si="476"/>
        <v>0.77246220063530835</v>
      </c>
      <c r="AA1122" s="5">
        <f t="shared" si="484"/>
        <v>-2.328575555552387</v>
      </c>
      <c r="AB1122">
        <f t="shared" si="478"/>
        <v>0</v>
      </c>
    </row>
    <row r="1123" spans="1:28" x14ac:dyDescent="0.2">
      <c r="A1123">
        <f t="shared" si="477"/>
        <v>10.909999999999812</v>
      </c>
      <c r="B1123" s="5">
        <f t="shared" si="487"/>
        <v>0</v>
      </c>
      <c r="C1123" s="5">
        <f t="shared" si="488"/>
        <v>721.47766339193856</v>
      </c>
      <c r="D1123" s="5">
        <f t="shared" si="489"/>
        <v>-463.58718355508734</v>
      </c>
      <c r="E1123" s="2">
        <f t="shared" si="485"/>
        <v>721.47766339193856</v>
      </c>
      <c r="F1123" s="2">
        <f t="shared" si="486"/>
        <v>0</v>
      </c>
      <c r="G1123" s="3">
        <f t="shared" si="490"/>
        <v>0</v>
      </c>
      <c r="H1123" s="3">
        <f t="shared" si="491"/>
        <v>57.601861192791688</v>
      </c>
      <c r="I1123" s="3">
        <f t="shared" si="492"/>
        <v>-100.19664794672528</v>
      </c>
      <c r="J1123" s="2">
        <f t="shared" si="479"/>
        <v>115.57397056705133</v>
      </c>
      <c r="K1123" s="2">
        <f t="shared" si="493"/>
        <v>115.57397056705133</v>
      </c>
      <c r="L1123" s="2">
        <f t="shared" si="480"/>
        <v>78.782529357226537</v>
      </c>
      <c r="M1123" s="5">
        <f t="shared" si="481"/>
        <v>0.35561443889421002</v>
      </c>
      <c r="N1123" s="4">
        <f t="shared" si="482"/>
        <v>0.2058507550330046</v>
      </c>
      <c r="O1123" s="4">
        <f t="shared" si="483"/>
        <v>0.21683788997191836</v>
      </c>
      <c r="P1123" s="4">
        <f t="shared" si="494"/>
        <v>0</v>
      </c>
      <c r="Q1123" s="4">
        <f t="shared" si="495"/>
        <v>0</v>
      </c>
      <c r="R1123" s="5">
        <f t="shared" si="496"/>
        <v>0</v>
      </c>
      <c r="S1123" s="5">
        <f t="shared" si="497"/>
        <v>-12.708219035868909</v>
      </c>
      <c r="T1123" s="5">
        <f t="shared" si="498"/>
        <v>22.105552188757631</v>
      </c>
      <c r="U1123" s="6">
        <f t="shared" si="499"/>
        <v>1737.807159376297</v>
      </c>
      <c r="V1123" s="5">
        <f t="shared" si="500"/>
        <v>0</v>
      </c>
      <c r="W1123" s="5">
        <f t="shared" si="501"/>
        <v>13.478983891034494</v>
      </c>
      <c r="X1123" s="5">
        <f t="shared" si="502"/>
        <v>7.7489075235736928</v>
      </c>
      <c r="Y1123" s="5">
        <f t="shared" si="476"/>
        <v>0</v>
      </c>
      <c r="Z1123" s="5">
        <f t="shared" si="476"/>
        <v>0.77076485516558435</v>
      </c>
      <c r="AA1123" s="5">
        <f t="shared" si="484"/>
        <v>-2.3195402876686764</v>
      </c>
      <c r="AB1123">
        <f t="shared" si="478"/>
        <v>0</v>
      </c>
    </row>
    <row r="1124" spans="1:28" x14ac:dyDescent="0.2">
      <c r="A1124">
        <f t="shared" si="477"/>
        <v>10.919999999999812</v>
      </c>
      <c r="B1124" s="5">
        <f t="shared" si="487"/>
        <v>0</v>
      </c>
      <c r="C1124" s="5">
        <f t="shared" si="488"/>
        <v>722.0537205421092</v>
      </c>
      <c r="D1124" s="5">
        <f t="shared" si="489"/>
        <v>-464.58926601156895</v>
      </c>
      <c r="E1124" s="2">
        <f t="shared" si="485"/>
        <v>722.0537205421092</v>
      </c>
      <c r="F1124" s="2">
        <f t="shared" si="486"/>
        <v>0</v>
      </c>
      <c r="G1124" s="3">
        <f t="shared" si="490"/>
        <v>0</v>
      </c>
      <c r="H1124" s="3">
        <f t="shared" si="491"/>
        <v>57.609568841343346</v>
      </c>
      <c r="I1124" s="3">
        <f t="shared" si="492"/>
        <v>-100.21984334960196</v>
      </c>
      <c r="J1124" s="2">
        <f t="shared" si="479"/>
        <v>115.59792136152031</v>
      </c>
      <c r="K1124" s="2">
        <f t="shared" si="493"/>
        <v>115.59792136152031</v>
      </c>
      <c r="L1124" s="2">
        <f t="shared" si="480"/>
        <v>78.79885573382434</v>
      </c>
      <c r="M1124" s="5">
        <f t="shared" si="481"/>
        <v>0.35559678948936624</v>
      </c>
      <c r="N1124" s="4">
        <f t="shared" si="482"/>
        <v>0.2057418376671884</v>
      </c>
      <c r="O1124" s="4">
        <f t="shared" si="483"/>
        <v>0.21677496589088766</v>
      </c>
      <c r="P1124" s="4">
        <f t="shared" si="494"/>
        <v>0</v>
      </c>
      <c r="Q1124" s="4">
        <f t="shared" si="495"/>
        <v>0</v>
      </c>
      <c r="R1124" s="5">
        <f t="shared" si="496"/>
        <v>0</v>
      </c>
      <c r="S1124" s="5">
        <f t="shared" si="497"/>
        <v>-12.711922497533525</v>
      </c>
      <c r="T1124" s="5">
        <f t="shared" si="498"/>
        <v>22.114154071932884</v>
      </c>
      <c r="U1124" s="6">
        <f t="shared" si="499"/>
        <v>1737.2279868572873</v>
      </c>
      <c r="V1124" s="5">
        <f t="shared" si="500"/>
        <v>0</v>
      </c>
      <c r="W1124" s="5">
        <f t="shared" si="501"/>
        <v>13.480985026700974</v>
      </c>
      <c r="X1124" s="5">
        <f t="shared" si="502"/>
        <v>7.7493010265010875</v>
      </c>
      <c r="Y1124" s="5">
        <f t="shared" si="476"/>
        <v>0</v>
      </c>
      <c r="Z1124" s="5">
        <f t="shared" si="476"/>
        <v>0.76906252916744933</v>
      </c>
      <c r="AA1124" s="5">
        <f t="shared" si="484"/>
        <v>-2.3105449015660291</v>
      </c>
      <c r="AB1124">
        <f t="shared" si="478"/>
        <v>0</v>
      </c>
    </row>
    <row r="1125" spans="1:28" x14ac:dyDescent="0.2">
      <c r="A1125">
        <f t="shared" si="477"/>
        <v>10.929999999999811</v>
      </c>
      <c r="B1125" s="5">
        <f t="shared" si="487"/>
        <v>0</v>
      </c>
      <c r="C1125" s="5">
        <f t="shared" si="488"/>
        <v>722.62985468364911</v>
      </c>
      <c r="D1125" s="5">
        <f t="shared" si="489"/>
        <v>-465.59157997231006</v>
      </c>
      <c r="E1125" s="2">
        <f t="shared" si="485"/>
        <v>722.62985468364911</v>
      </c>
      <c r="F1125" s="2">
        <f t="shared" si="486"/>
        <v>0</v>
      </c>
      <c r="G1125" s="3">
        <f t="shared" si="490"/>
        <v>0</v>
      </c>
      <c r="H1125" s="3">
        <f t="shared" si="491"/>
        <v>57.617259466635019</v>
      </c>
      <c r="I1125" s="3">
        <f t="shared" si="492"/>
        <v>-100.24294879861762</v>
      </c>
      <c r="J1125" s="2">
        <f t="shared" si="479"/>
        <v>115.62178588954512</v>
      </c>
      <c r="K1125" s="2">
        <f t="shared" si="493"/>
        <v>115.62178588954512</v>
      </c>
      <c r="L1125" s="2">
        <f t="shared" si="480"/>
        <v>78.815123305756728</v>
      </c>
      <c r="M1125" s="5">
        <f t="shared" si="481"/>
        <v>0.35557915154121744</v>
      </c>
      <c r="N1125" s="4">
        <f t="shared" si="482"/>
        <v>0.20563316185671021</v>
      </c>
      <c r="O1125" s="4">
        <f t="shared" si="483"/>
        <v>0.21671215137139063</v>
      </c>
      <c r="P1125" s="4">
        <f t="shared" si="494"/>
        <v>0</v>
      </c>
      <c r="Q1125" s="4">
        <f t="shared" si="495"/>
        <v>0</v>
      </c>
      <c r="R1125" s="5">
        <f t="shared" si="496"/>
        <v>0</v>
      </c>
      <c r="S1125" s="5">
        <f t="shared" si="497"/>
        <v>-12.715613399259023</v>
      </c>
      <c r="T1125" s="5">
        <f t="shared" si="498"/>
        <v>22.122721467914708</v>
      </c>
      <c r="U1125" s="6">
        <f t="shared" si="499"/>
        <v>1736.6490073636116</v>
      </c>
      <c r="V1125" s="5">
        <f t="shared" si="500"/>
        <v>0</v>
      </c>
      <c r="W1125" s="5">
        <f t="shared" si="501"/>
        <v>13.482968680029913</v>
      </c>
      <c r="X1125" s="5">
        <f t="shared" si="502"/>
        <v>7.7496892711969974</v>
      </c>
      <c r="Y1125" s="5">
        <f t="shared" si="476"/>
        <v>0</v>
      </c>
      <c r="Z1125" s="5">
        <f t="shared" si="476"/>
        <v>0.76735528077088944</v>
      </c>
      <c r="AA1125" s="5">
        <f t="shared" si="484"/>
        <v>-2.3015892608882922</v>
      </c>
      <c r="AB1125">
        <f t="shared" si="478"/>
        <v>0</v>
      </c>
    </row>
    <row r="1126" spans="1:28" x14ac:dyDescent="0.2">
      <c r="A1126">
        <f t="shared" si="477"/>
        <v>10.939999999999811</v>
      </c>
      <c r="B1126" s="5">
        <f t="shared" si="487"/>
        <v>0</v>
      </c>
      <c r="C1126" s="5">
        <f t="shared" si="488"/>
        <v>723.20606564607954</v>
      </c>
      <c r="D1126" s="5">
        <f t="shared" si="489"/>
        <v>-466.59412453975926</v>
      </c>
      <c r="E1126" s="2">
        <f t="shared" si="485"/>
        <v>723.20606564607954</v>
      </c>
      <c r="F1126" s="2">
        <f t="shared" si="486"/>
        <v>0</v>
      </c>
      <c r="G1126" s="3">
        <f t="shared" si="490"/>
        <v>0</v>
      </c>
      <c r="H1126" s="3">
        <f t="shared" si="491"/>
        <v>57.624933019442729</v>
      </c>
      <c r="I1126" s="3">
        <f t="shared" si="492"/>
        <v>-100.2659646912265</v>
      </c>
      <c r="J1126" s="2">
        <f t="shared" si="479"/>
        <v>115.64556446728746</v>
      </c>
      <c r="K1126" s="2">
        <f t="shared" si="493"/>
        <v>115.64556446728746</v>
      </c>
      <c r="L1126" s="2">
        <f t="shared" si="480"/>
        <v>78.8313322885395</v>
      </c>
      <c r="M1126" s="5">
        <f t="shared" si="481"/>
        <v>0.35556152503152277</v>
      </c>
      <c r="N1126" s="4">
        <f t="shared" si="482"/>
        <v>0.20552472657848636</v>
      </c>
      <c r="O1126" s="4">
        <f t="shared" si="483"/>
        <v>0.21664944600004796</v>
      </c>
      <c r="P1126" s="4">
        <f t="shared" si="494"/>
        <v>0</v>
      </c>
      <c r="Q1126" s="4">
        <f t="shared" si="495"/>
        <v>0</v>
      </c>
      <c r="R1126" s="5">
        <f t="shared" si="496"/>
        <v>0</v>
      </c>
      <c r="S1126" s="5">
        <f t="shared" si="497"/>
        <v>-12.719291760459699</v>
      </c>
      <c r="T1126" s="5">
        <f t="shared" si="498"/>
        <v>22.131254506124431</v>
      </c>
      <c r="U1126" s="6">
        <f t="shared" si="499"/>
        <v>1736.0702208309383</v>
      </c>
      <c r="V1126" s="5">
        <f t="shared" si="500"/>
        <v>0</v>
      </c>
      <c r="W1126" s="5">
        <f t="shared" si="501"/>
        <v>13.484934928245794</v>
      </c>
      <c r="X1126" s="5">
        <f t="shared" si="502"/>
        <v>7.7500722643493685</v>
      </c>
      <c r="Y1126" s="5">
        <f t="shared" si="476"/>
        <v>0</v>
      </c>
      <c r="Z1126" s="5">
        <f t="shared" si="476"/>
        <v>0.76564316778609509</v>
      </c>
      <c r="AA1126" s="5">
        <f t="shared" si="484"/>
        <v>-2.2926732295262013</v>
      </c>
      <c r="AB1126">
        <f t="shared" si="478"/>
        <v>0</v>
      </c>
    </row>
    <row r="1127" spans="1:28" x14ac:dyDescent="0.2">
      <c r="A1127">
        <f t="shared" si="477"/>
        <v>10.949999999999811</v>
      </c>
      <c r="B1127" s="5">
        <f t="shared" si="487"/>
        <v>0</v>
      </c>
      <c r="C1127" s="5">
        <f t="shared" si="488"/>
        <v>723.78235325843229</v>
      </c>
      <c r="D1127" s="5">
        <f t="shared" si="489"/>
        <v>-467.59689882033302</v>
      </c>
      <c r="E1127" s="2">
        <f t="shared" si="485"/>
        <v>723.78235325843229</v>
      </c>
      <c r="F1127" s="2">
        <f t="shared" si="486"/>
        <v>0</v>
      </c>
      <c r="G1127" s="3">
        <f t="shared" si="490"/>
        <v>0</v>
      </c>
      <c r="H1127" s="3">
        <f t="shared" si="491"/>
        <v>57.632589451120587</v>
      </c>
      <c r="I1127" s="3">
        <f t="shared" si="492"/>
        <v>-100.28889142352176</v>
      </c>
      <c r="J1127" s="2">
        <f t="shared" si="479"/>
        <v>115.66925741008434</v>
      </c>
      <c r="K1127" s="2">
        <f t="shared" si="493"/>
        <v>115.66925741008434</v>
      </c>
      <c r="L1127" s="2">
        <f t="shared" si="480"/>
        <v>78.847482897126341</v>
      </c>
      <c r="M1127" s="5">
        <f t="shared" si="481"/>
        <v>0.35554390994201646</v>
      </c>
      <c r="N1127" s="4">
        <f t="shared" si="482"/>
        <v>0.2054165308139059</v>
      </c>
      <c r="O1127" s="4">
        <f t="shared" si="483"/>
        <v>0.21658684936476436</v>
      </c>
      <c r="P1127" s="4">
        <f t="shared" si="494"/>
        <v>0</v>
      </c>
      <c r="Q1127" s="4">
        <f t="shared" si="495"/>
        <v>0</v>
      </c>
      <c r="R1127" s="5">
        <f t="shared" si="496"/>
        <v>0</v>
      </c>
      <c r="S1127" s="5">
        <f t="shared" si="497"/>
        <v>-12.722957600605431</v>
      </c>
      <c r="T1127" s="5">
        <f t="shared" si="498"/>
        <v>22.139753315706336</v>
      </c>
      <c r="U1127" s="6">
        <f t="shared" si="499"/>
        <v>1735.491627194958</v>
      </c>
      <c r="V1127" s="5">
        <f t="shared" si="500"/>
        <v>0</v>
      </c>
      <c r="W1127" s="5">
        <f t="shared" si="501"/>
        <v>13.486883848309898</v>
      </c>
      <c r="X1127" s="5">
        <f t="shared" si="502"/>
        <v>7.7504500126749774</v>
      </c>
      <c r="Y1127" s="5">
        <f t="shared" si="476"/>
        <v>0</v>
      </c>
      <c r="Z1127" s="5">
        <f t="shared" si="476"/>
        <v>0.76392624770446638</v>
      </c>
      <c r="AA1127" s="5">
        <f t="shared" si="484"/>
        <v>-2.2837966716186848</v>
      </c>
      <c r="AB1127">
        <f t="shared" si="478"/>
        <v>0</v>
      </c>
    </row>
    <row r="1128" spans="1:28" x14ac:dyDescent="0.2">
      <c r="A1128">
        <f t="shared" si="477"/>
        <v>10.959999999999811</v>
      </c>
      <c r="B1128" s="5">
        <f t="shared" si="487"/>
        <v>0</v>
      </c>
      <c r="C1128" s="5">
        <f t="shared" si="488"/>
        <v>724.35871734925593</v>
      </c>
      <c r="D1128" s="5">
        <f t="shared" si="489"/>
        <v>-468.59990192440182</v>
      </c>
      <c r="E1128" s="2">
        <f t="shared" si="485"/>
        <v>724.35871734925593</v>
      </c>
      <c r="F1128" s="2">
        <f t="shared" si="486"/>
        <v>0</v>
      </c>
      <c r="G1128" s="3">
        <f t="shared" si="490"/>
        <v>0</v>
      </c>
      <c r="H1128" s="3">
        <f t="shared" si="491"/>
        <v>57.640228713597629</v>
      </c>
      <c r="I1128" s="3">
        <f t="shared" si="492"/>
        <v>-100.31172939023794</v>
      </c>
      <c r="J1128" s="2">
        <f t="shared" si="479"/>
        <v>115.69286503244776</v>
      </c>
      <c r="K1128" s="2">
        <f t="shared" si="493"/>
        <v>115.69286503244776</v>
      </c>
      <c r="L1128" s="2">
        <f t="shared" si="480"/>
        <v>78.863575345908487</v>
      </c>
      <c r="M1128" s="5">
        <f t="shared" si="481"/>
        <v>0.35552630625440829</v>
      </c>
      <c r="N1128" s="4">
        <f t="shared" si="482"/>
        <v>0.20530857354881074</v>
      </c>
      <c r="O1128" s="4">
        <f t="shared" si="483"/>
        <v>0.21652436105472625</v>
      </c>
      <c r="P1128" s="4">
        <f t="shared" si="494"/>
        <v>0</v>
      </c>
      <c r="Q1128" s="4">
        <f t="shared" si="495"/>
        <v>0</v>
      </c>
      <c r="R1128" s="5">
        <f t="shared" si="496"/>
        <v>0</v>
      </c>
      <c r="S1128" s="5">
        <f t="shared" si="497"/>
        <v>-12.726610939220995</v>
      </c>
      <c r="T1128" s="5">
        <f t="shared" si="498"/>
        <v>22.148218025526592</v>
      </c>
      <c r="U1128" s="6">
        <f t="shared" si="499"/>
        <v>1734.9132263913823</v>
      </c>
      <c r="V1128" s="5">
        <f t="shared" si="500"/>
        <v>0</v>
      </c>
      <c r="W1128" s="5">
        <f t="shared" si="501"/>
        <v>13.488815516920567</v>
      </c>
      <c r="X1128" s="5">
        <f t="shared" si="502"/>
        <v>7.7508225229191403</v>
      </c>
      <c r="Y1128" s="5">
        <f t="shared" si="476"/>
        <v>0</v>
      </c>
      <c r="Z1128" s="5">
        <f t="shared" si="476"/>
        <v>0.76220457769957228</v>
      </c>
      <c r="AA1128" s="5">
        <f t="shared" si="484"/>
        <v>-2.2749594515542668</v>
      </c>
      <c r="AB1128">
        <f t="shared" si="478"/>
        <v>0</v>
      </c>
    </row>
    <row r="1129" spans="1:28" x14ac:dyDescent="0.2">
      <c r="A1129">
        <f t="shared" si="477"/>
        <v>10.969999999999811</v>
      </c>
      <c r="B1129" s="5">
        <f t="shared" si="487"/>
        <v>0</v>
      </c>
      <c r="C1129" s="5">
        <f t="shared" si="488"/>
        <v>724.93515774662069</v>
      </c>
      <c r="D1129" s="5">
        <f t="shared" si="489"/>
        <v>-469.6031329662768</v>
      </c>
      <c r="E1129" s="2">
        <f t="shared" si="485"/>
        <v>724.93515774662069</v>
      </c>
      <c r="F1129" s="2">
        <f t="shared" si="486"/>
        <v>0</v>
      </c>
      <c r="G1129" s="3">
        <f t="shared" si="490"/>
        <v>0</v>
      </c>
      <c r="H1129" s="3">
        <f t="shared" si="491"/>
        <v>57.647850759374627</v>
      </c>
      <c r="I1129" s="3">
        <f t="shared" si="492"/>
        <v>-100.33447898475349</v>
      </c>
      <c r="J1129" s="2">
        <f t="shared" si="479"/>
        <v>115.71638764806421</v>
      </c>
      <c r="K1129" s="2">
        <f t="shared" si="493"/>
        <v>115.71638764806421</v>
      </c>
      <c r="L1129" s="2">
        <f t="shared" si="480"/>
        <v>78.879609848714523</v>
      </c>
      <c r="M1129" s="5">
        <f t="shared" si="481"/>
        <v>0.35550871395038419</v>
      </c>
      <c r="N1129" s="4">
        <f t="shared" si="482"/>
        <v>0.2052008537734766</v>
      </c>
      <c r="O1129" s="4">
        <f t="shared" si="483"/>
        <v>0.21646198066039996</v>
      </c>
      <c r="P1129" s="4">
        <f t="shared" si="494"/>
        <v>0</v>
      </c>
      <c r="Q1129" s="4">
        <f t="shared" si="495"/>
        <v>0</v>
      </c>
      <c r="R1129" s="5">
        <f t="shared" si="496"/>
        <v>0</v>
      </c>
      <c r="S1129" s="5">
        <f t="shared" si="497"/>
        <v>-12.730251795885383</v>
      </c>
      <c r="T1129" s="5">
        <f t="shared" si="498"/>
        <v>22.156648764172218</v>
      </c>
      <c r="U1129" s="6">
        <f t="shared" si="499"/>
        <v>1734.3350183559453</v>
      </c>
      <c r="V1129" s="5">
        <f t="shared" si="500"/>
        <v>0</v>
      </c>
      <c r="W1129" s="5">
        <f t="shared" si="501"/>
        <v>13.490730010513541</v>
      </c>
      <c r="X1129" s="5">
        <f t="shared" si="502"/>
        <v>7.7511898018554488</v>
      </c>
      <c r="Y1129" s="5">
        <f t="shared" si="476"/>
        <v>0</v>
      </c>
      <c r="Z1129" s="5">
        <f t="shared" si="476"/>
        <v>0.7604782146281579</v>
      </c>
      <c r="AA1129" s="5">
        <f t="shared" si="484"/>
        <v>-2.2661614339723322</v>
      </c>
      <c r="AB1129">
        <f t="shared" si="478"/>
        <v>0</v>
      </c>
    </row>
    <row r="1130" spans="1:28" x14ac:dyDescent="0.2">
      <c r="A1130">
        <f t="shared" si="477"/>
        <v>10.97999999999981</v>
      </c>
      <c r="B1130" s="5">
        <f t="shared" si="487"/>
        <v>0</v>
      </c>
      <c r="C1130" s="5">
        <f t="shared" si="488"/>
        <v>725.51167427812516</v>
      </c>
      <c r="D1130" s="5">
        <f t="shared" si="489"/>
        <v>-470.60659106419604</v>
      </c>
      <c r="E1130" s="2">
        <f t="shared" si="485"/>
        <v>725.51167427812516</v>
      </c>
      <c r="F1130" s="2">
        <f t="shared" si="486"/>
        <v>0</v>
      </c>
      <c r="G1130" s="3">
        <f t="shared" si="490"/>
        <v>0</v>
      </c>
      <c r="H1130" s="3">
        <f t="shared" si="491"/>
        <v>57.655455541520908</v>
      </c>
      <c r="I1130" s="3">
        <f t="shared" si="492"/>
        <v>-100.35714059909321</v>
      </c>
      <c r="J1130" s="2">
        <f t="shared" si="479"/>
        <v>115.7398255697945</v>
      </c>
      <c r="K1130" s="2">
        <f t="shared" si="493"/>
        <v>115.7398255697945</v>
      </c>
      <c r="L1130" s="2">
        <f t="shared" si="480"/>
        <v>78.895586618810157</v>
      </c>
      <c r="M1130" s="5">
        <f t="shared" si="481"/>
        <v>0.35549113301160684</v>
      </c>
      <c r="N1130" s="4">
        <f t="shared" si="482"/>
        <v>0.20509337048259324</v>
      </c>
      <c r="O1130" s="4">
        <f t="shared" si="483"/>
        <v>0.21639970777352924</v>
      </c>
      <c r="P1130" s="4">
        <f t="shared" si="494"/>
        <v>0</v>
      </c>
      <c r="Q1130" s="4">
        <f t="shared" si="495"/>
        <v>0</v>
      </c>
      <c r="R1130" s="5">
        <f t="shared" si="496"/>
        <v>0</v>
      </c>
      <c r="S1130" s="5">
        <f t="shared" si="497"/>
        <v>-12.733880190231124</v>
      </c>
      <c r="T1130" s="5">
        <f t="shared" si="498"/>
        <v>22.165045659950078</v>
      </c>
      <c r="U1130" s="6">
        <f t="shared" si="499"/>
        <v>1733.7570030244005</v>
      </c>
      <c r="V1130" s="5">
        <f t="shared" si="500"/>
        <v>0</v>
      </c>
      <c r="W1130" s="5">
        <f t="shared" si="501"/>
        <v>13.492627405262237</v>
      </c>
      <c r="X1130" s="5">
        <f t="shared" si="502"/>
        <v>7.7515518562854764</v>
      </c>
      <c r="Y1130" s="5">
        <f t="shared" si="476"/>
        <v>0</v>
      </c>
      <c r="Z1130" s="5">
        <f t="shared" si="476"/>
        <v>0.75874721503111253</v>
      </c>
      <c r="AA1130" s="5">
        <f t="shared" si="484"/>
        <v>-2.2574024837644444</v>
      </c>
      <c r="AB1130">
        <f t="shared" si="478"/>
        <v>0</v>
      </c>
    </row>
    <row r="1131" spans="1:28" x14ac:dyDescent="0.2">
      <c r="A1131">
        <f t="shared" si="477"/>
        <v>10.98999999999981</v>
      </c>
      <c r="B1131" s="5">
        <f t="shared" si="487"/>
        <v>0</v>
      </c>
      <c r="C1131" s="5">
        <f t="shared" si="488"/>
        <v>726.0882667709011</v>
      </c>
      <c r="D1131" s="5">
        <f t="shared" si="489"/>
        <v>-471.6102753403112</v>
      </c>
      <c r="E1131" s="2">
        <f t="shared" si="485"/>
        <v>726.0882667709011</v>
      </c>
      <c r="F1131" s="2">
        <f t="shared" si="486"/>
        <v>0</v>
      </c>
      <c r="G1131" s="3">
        <f t="shared" si="490"/>
        <v>0</v>
      </c>
      <c r="H1131" s="3">
        <f t="shared" si="491"/>
        <v>57.663043013671221</v>
      </c>
      <c r="I1131" s="3">
        <f t="shared" si="492"/>
        <v>-100.37971462393085</v>
      </c>
      <c r="J1131" s="2">
        <f t="shared" si="479"/>
        <v>115.76317910967327</v>
      </c>
      <c r="K1131" s="2">
        <f t="shared" si="493"/>
        <v>115.76317910967327</v>
      </c>
      <c r="L1131" s="2">
        <f t="shared" si="480"/>
        <v>78.911505868897933</v>
      </c>
      <c r="M1131" s="5">
        <f t="shared" si="481"/>
        <v>0.35547356341971637</v>
      </c>
      <c r="N1131" s="4">
        <f t="shared" si="482"/>
        <v>0.20498612267524541</v>
      </c>
      <c r="O1131" s="4">
        <f t="shared" si="483"/>
        <v>0.21633754198713351</v>
      </c>
      <c r="P1131" s="4">
        <f t="shared" si="494"/>
        <v>0</v>
      </c>
      <c r="Q1131" s="4">
        <f t="shared" si="495"/>
        <v>0</v>
      </c>
      <c r="R1131" s="5">
        <f t="shared" si="496"/>
        <v>0</v>
      </c>
      <c r="S1131" s="5">
        <f t="shared" si="497"/>
        <v>-12.737496141943613</v>
      </c>
      <c r="T1131" s="5">
        <f t="shared" si="498"/>
        <v>22.17340884088588</v>
      </c>
      <c r="U1131" s="6">
        <f t="shared" si="499"/>
        <v>1733.1791803325245</v>
      </c>
      <c r="V1131" s="5">
        <f t="shared" si="500"/>
        <v>0</v>
      </c>
      <c r="W1131" s="5">
        <f t="shared" si="501"/>
        <v>13.494507777078097</v>
      </c>
      <c r="X1131" s="5">
        <f t="shared" si="502"/>
        <v>7.7519086930385166</v>
      </c>
      <c r="Y1131" s="5">
        <f t="shared" si="476"/>
        <v>0</v>
      </c>
      <c r="Z1131" s="5">
        <f t="shared" si="476"/>
        <v>0.757011635134484</v>
      </c>
      <c r="AA1131" s="5">
        <f t="shared" si="484"/>
        <v>-2.2486824660756035</v>
      </c>
      <c r="AB1131">
        <f t="shared" si="478"/>
        <v>0</v>
      </c>
    </row>
    <row r="1132" spans="1:28" x14ac:dyDescent="0.2">
      <c r="A1132">
        <f t="shared" si="477"/>
        <v>10.99999999999981</v>
      </c>
      <c r="B1132" s="5">
        <f t="shared" si="487"/>
        <v>0</v>
      </c>
      <c r="C1132" s="5">
        <f t="shared" si="488"/>
        <v>726.66493505161952</v>
      </c>
      <c r="D1132" s="5">
        <f t="shared" si="489"/>
        <v>-472.61418492067384</v>
      </c>
      <c r="E1132" s="2">
        <f t="shared" si="485"/>
        <v>726.66493505161952</v>
      </c>
      <c r="F1132" s="2">
        <f t="shared" si="486"/>
        <v>0</v>
      </c>
      <c r="G1132" s="3">
        <f t="shared" si="490"/>
        <v>0</v>
      </c>
      <c r="H1132" s="3">
        <f t="shared" si="491"/>
        <v>57.670613130022566</v>
      </c>
      <c r="I1132" s="3">
        <f t="shared" si="492"/>
        <v>-100.40220144859161</v>
      </c>
      <c r="J1132" s="2">
        <f t="shared" si="479"/>
        <v>115.78644857890885</v>
      </c>
      <c r="K1132" s="2">
        <f t="shared" si="493"/>
        <v>115.78644857890885</v>
      </c>
      <c r="L1132" s="2">
        <f t="shared" si="480"/>
        <v>78.927367811117136</v>
      </c>
      <c r="M1132" s="5">
        <f t="shared" si="481"/>
        <v>0.35545600515633086</v>
      </c>
      <c r="N1132" s="4">
        <f t="shared" si="482"/>
        <v>0.20487910935489362</v>
      </c>
      <c r="O1132" s="4">
        <f t="shared" si="483"/>
        <v>0.21627548289550536</v>
      </c>
      <c r="P1132" s="4">
        <f t="shared" si="494"/>
        <v>0</v>
      </c>
      <c r="Q1132" s="4">
        <f t="shared" si="495"/>
        <v>0</v>
      </c>
      <c r="R1132" s="5">
        <f t="shared" si="496"/>
        <v>0</v>
      </c>
      <c r="S1132" s="5">
        <f t="shared" si="497"/>
        <v>-12.741099670760445</v>
      </c>
      <c r="T1132" s="5">
        <f t="shared" si="498"/>
        <v>22.181738434723208</v>
      </c>
      <c r="U1132" s="6">
        <f t="shared" si="499"/>
        <v>1732.6015502161147</v>
      </c>
      <c r="V1132" s="5">
        <f t="shared" si="500"/>
        <v>0</v>
      </c>
      <c r="W1132" s="5">
        <f t="shared" si="501"/>
        <v>13.496371201610883</v>
      </c>
      <c r="X1132" s="5">
        <f t="shared" si="502"/>
        <v>7.7522603189712944</v>
      </c>
      <c r="Y1132" s="5">
        <f t="shared" si="476"/>
        <v>0</v>
      </c>
      <c r="Z1132" s="5">
        <f t="shared" si="476"/>
        <v>0.75527153085043786</v>
      </c>
      <c r="AA1132" s="5">
        <f t="shared" si="484"/>
        <v>-2.2400012463054964</v>
      </c>
      <c r="AB1132">
        <f t="shared" si="478"/>
        <v>0</v>
      </c>
    </row>
    <row r="1133" spans="1:28" x14ac:dyDescent="0.2">
      <c r="A1133">
        <f t="shared" si="477"/>
        <v>11.00999999999981</v>
      </c>
      <c r="B1133" s="5">
        <f t="shared" si="487"/>
        <v>0</v>
      </c>
      <c r="C1133" s="5">
        <f t="shared" si="488"/>
        <v>727.24167894649622</v>
      </c>
      <c r="D1133" s="5">
        <f t="shared" si="489"/>
        <v>-473.61831893522208</v>
      </c>
      <c r="E1133" s="2">
        <f t="shared" si="485"/>
        <v>727.24167894649622</v>
      </c>
      <c r="F1133" s="2">
        <f t="shared" si="486"/>
        <v>0</v>
      </c>
      <c r="G1133" s="3">
        <f t="shared" si="490"/>
        <v>0</v>
      </c>
      <c r="H1133" s="3">
        <f t="shared" si="491"/>
        <v>57.678165845331073</v>
      </c>
      <c r="I1133" s="3">
        <f t="shared" si="492"/>
        <v>-100.42460146105466</v>
      </c>
      <c r="J1133" s="2">
        <f t="shared" si="479"/>
        <v>115.80963428788287</v>
      </c>
      <c r="K1133" s="2">
        <f t="shared" si="493"/>
        <v>115.80963428788287</v>
      </c>
      <c r="L1133" s="2">
        <f t="shared" si="480"/>
        <v>78.943172657043533</v>
      </c>
      <c r="M1133" s="5">
        <f t="shared" si="481"/>
        <v>0.35543845820304687</v>
      </c>
      <c r="N1133" s="4">
        <f t="shared" si="482"/>
        <v>0.20477232952935481</v>
      </c>
      <c r="O1133" s="4">
        <f t="shared" si="483"/>
        <v>0.21621353009420863</v>
      </c>
      <c r="P1133" s="4">
        <f t="shared" si="494"/>
        <v>0</v>
      </c>
      <c r="Q1133" s="4">
        <f t="shared" si="495"/>
        <v>0</v>
      </c>
      <c r="R1133" s="5">
        <f t="shared" si="496"/>
        <v>0</v>
      </c>
      <c r="S1133" s="5">
        <f t="shared" si="497"/>
        <v>-12.744690796470733</v>
      </c>
      <c r="T1133" s="5">
        <f t="shared" si="498"/>
        <v>22.190034568922552</v>
      </c>
      <c r="U1133" s="6">
        <f t="shared" si="499"/>
        <v>1732.0241126109904</v>
      </c>
      <c r="V1133" s="5">
        <f t="shared" si="500"/>
        <v>0</v>
      </c>
      <c r="W1133" s="5">
        <f t="shared" si="501"/>
        <v>13.498217754249024</v>
      </c>
      <c r="X1133" s="5">
        <f t="shared" si="502"/>
        <v>7.7526067409677042</v>
      </c>
      <c r="Y1133" s="5">
        <f t="shared" si="476"/>
        <v>0</v>
      </c>
      <c r="Z1133" s="5">
        <f t="shared" si="476"/>
        <v>0.75352695777829126</v>
      </c>
      <c r="AA1133" s="5">
        <f t="shared" si="484"/>
        <v>-2.2313586901097437</v>
      </c>
      <c r="AB1133">
        <f t="shared" si="478"/>
        <v>0</v>
      </c>
    </row>
    <row r="1134" spans="1:28" x14ac:dyDescent="0.2">
      <c r="A1134">
        <f t="shared" si="477"/>
        <v>11.01999999999981</v>
      </c>
      <c r="B1134" s="5">
        <f t="shared" si="487"/>
        <v>0</v>
      </c>
      <c r="C1134" s="5">
        <f t="shared" si="488"/>
        <v>727.81849828129748</v>
      </c>
      <c r="D1134" s="5">
        <f t="shared" si="489"/>
        <v>-474.6226765177671</v>
      </c>
      <c r="E1134" s="2">
        <f t="shared" si="485"/>
        <v>727.81849828129748</v>
      </c>
      <c r="F1134" s="2">
        <f t="shared" si="486"/>
        <v>0</v>
      </c>
      <c r="G1134" s="3">
        <f t="shared" si="490"/>
        <v>0</v>
      </c>
      <c r="H1134" s="3">
        <f t="shared" si="491"/>
        <v>57.685701114908852</v>
      </c>
      <c r="I1134" s="3">
        <f t="shared" si="492"/>
        <v>-100.44691504795576</v>
      </c>
      <c r="J1134" s="2">
        <f t="shared" si="479"/>
        <v>115.83273654615019</v>
      </c>
      <c r="K1134" s="2">
        <f t="shared" si="493"/>
        <v>115.83273654615019</v>
      </c>
      <c r="L1134" s="2">
        <f t="shared" si="480"/>
        <v>78.958920617689287</v>
      </c>
      <c r="M1134" s="5">
        <f t="shared" si="481"/>
        <v>0.3554209225414402</v>
      </c>
      <c r="N1134" s="4">
        <f t="shared" si="482"/>
        <v>0.20466578221078338</v>
      </c>
      <c r="O1134" s="4">
        <f t="shared" si="483"/>
        <v>0.21615168318007594</v>
      </c>
      <c r="P1134" s="4">
        <f t="shared" si="494"/>
        <v>0</v>
      </c>
      <c r="Q1134" s="4">
        <f t="shared" si="495"/>
        <v>0</v>
      </c>
      <c r="R1134" s="5">
        <f t="shared" si="496"/>
        <v>0</v>
      </c>
      <c r="S1134" s="5">
        <f t="shared" si="497"/>
        <v>-12.74826953891445</v>
      </c>
      <c r="T1134" s="5">
        <f t="shared" si="498"/>
        <v>22.198297370660381</v>
      </c>
      <c r="U1134" s="6">
        <f t="shared" si="499"/>
        <v>1731.4468674529915</v>
      </c>
      <c r="V1134" s="5">
        <f t="shared" si="500"/>
        <v>0</v>
      </c>
      <c r="W1134" s="5">
        <f t="shared" si="501"/>
        <v>13.500047510119924</v>
      </c>
      <c r="X1134" s="5">
        <f t="shared" si="502"/>
        <v>7.7529479659385148</v>
      </c>
      <c r="Y1134" s="5">
        <f t="shared" si="476"/>
        <v>0</v>
      </c>
      <c r="Z1134" s="5">
        <f t="shared" si="476"/>
        <v>0.75177797120547396</v>
      </c>
      <c r="AA1134" s="5">
        <f t="shared" si="484"/>
        <v>-2.2227546634011048</v>
      </c>
      <c r="AB1134">
        <f t="shared" si="478"/>
        <v>0</v>
      </c>
    </row>
    <row r="1135" spans="1:28" x14ac:dyDescent="0.2">
      <c r="A1135">
        <f t="shared" si="477"/>
        <v>11.029999999999809</v>
      </c>
      <c r="B1135" s="5">
        <f t="shared" si="487"/>
        <v>0</v>
      </c>
      <c r="C1135" s="5">
        <f t="shared" si="488"/>
        <v>728.39539288134506</v>
      </c>
      <c r="D1135" s="5">
        <f t="shared" si="489"/>
        <v>-475.62725680597981</v>
      </c>
      <c r="E1135" s="2">
        <f t="shared" si="485"/>
        <v>728.39539288134506</v>
      </c>
      <c r="F1135" s="2">
        <f t="shared" si="486"/>
        <v>0</v>
      </c>
      <c r="G1135" s="3">
        <f t="shared" si="490"/>
        <v>0</v>
      </c>
      <c r="H1135" s="3">
        <f t="shared" si="491"/>
        <v>57.693218894620905</v>
      </c>
      <c r="I1135" s="3">
        <f t="shared" si="492"/>
        <v>-100.46914259458977</v>
      </c>
      <c r="J1135" s="2">
        <f t="shared" si="479"/>
        <v>115.85575566243851</v>
      </c>
      <c r="K1135" s="2">
        <f t="shared" si="493"/>
        <v>115.85575566243851</v>
      </c>
      <c r="L1135" s="2">
        <f t="shared" si="480"/>
        <v>78.974611903502733</v>
      </c>
      <c r="M1135" s="5">
        <f t="shared" si="481"/>
        <v>0.35540339815306637</v>
      </c>
      <c r="N1135" s="4">
        <f t="shared" si="482"/>
        <v>0.2045594664156524</v>
      </c>
      <c r="O1135" s="4">
        <f t="shared" si="483"/>
        <v>0.21608994175120677</v>
      </c>
      <c r="P1135" s="4">
        <f t="shared" si="494"/>
        <v>0</v>
      </c>
      <c r="Q1135" s="4">
        <f t="shared" si="495"/>
        <v>0</v>
      </c>
      <c r="R1135" s="5">
        <f t="shared" si="496"/>
        <v>0</v>
      </c>
      <c r="S1135" s="5">
        <f t="shared" si="497"/>
        <v>-12.75183591798177</v>
      </c>
      <c r="T1135" s="5">
        <f t="shared" si="498"/>
        <v>22.206526966828211</v>
      </c>
      <c r="U1135" s="6">
        <f t="shared" si="499"/>
        <v>1730.8698146779791</v>
      </c>
      <c r="V1135" s="5">
        <f t="shared" si="500"/>
        <v>0</v>
      </c>
      <c r="W1135" s="5">
        <f t="shared" si="501"/>
        <v>13.501860544090324</v>
      </c>
      <c r="X1135" s="5">
        <f t="shared" si="502"/>
        <v>7.753284000821119</v>
      </c>
      <c r="Y1135" s="5">
        <f t="shared" si="476"/>
        <v>0</v>
      </c>
      <c r="Z1135" s="5">
        <f t="shared" si="476"/>
        <v>0.75002462610855325</v>
      </c>
      <c r="AA1135" s="5">
        <f t="shared" si="484"/>
        <v>-2.2141890323506708</v>
      </c>
      <c r="AB1135">
        <f t="shared" si="478"/>
        <v>0</v>
      </c>
    </row>
    <row r="1136" spans="1:28" x14ac:dyDescent="0.2">
      <c r="A1136">
        <f t="shared" si="477"/>
        <v>11.039999999999809</v>
      </c>
      <c r="B1136" s="5">
        <f t="shared" si="487"/>
        <v>0</v>
      </c>
      <c r="C1136" s="5">
        <f t="shared" si="488"/>
        <v>728.97236257152258</v>
      </c>
      <c r="D1136" s="5">
        <f t="shared" si="489"/>
        <v>-476.63205894137735</v>
      </c>
      <c r="E1136" s="2">
        <f t="shared" si="485"/>
        <v>728.97236257152258</v>
      </c>
      <c r="F1136" s="2">
        <f t="shared" si="486"/>
        <v>0</v>
      </c>
      <c r="G1136" s="3">
        <f t="shared" si="490"/>
        <v>0</v>
      </c>
      <c r="H1136" s="3">
        <f t="shared" si="491"/>
        <v>57.700719140881993</v>
      </c>
      <c r="I1136" s="3">
        <f t="shared" si="492"/>
        <v>-100.49128448491328</v>
      </c>
      <c r="J1136" s="2">
        <f t="shared" si="479"/>
        <v>115.87869194464838</v>
      </c>
      <c r="K1136" s="2">
        <f t="shared" si="493"/>
        <v>115.87869194464838</v>
      </c>
      <c r="L1136" s="2">
        <f t="shared" si="480"/>
        <v>78.990246724368347</v>
      </c>
      <c r="M1136" s="5">
        <f t="shared" si="481"/>
        <v>0.35538588501946117</v>
      </c>
      <c r="N1136" s="4">
        <f t="shared" si="482"/>
        <v>0.20445338116473433</v>
      </c>
      <c r="O1136" s="4">
        <f t="shared" si="483"/>
        <v>0.21602830540696513</v>
      </c>
      <c r="P1136" s="4">
        <f t="shared" si="494"/>
        <v>0</v>
      </c>
      <c r="Q1136" s="4">
        <f t="shared" si="495"/>
        <v>0</v>
      </c>
      <c r="R1136" s="5">
        <f t="shared" si="496"/>
        <v>0</v>
      </c>
      <c r="S1136" s="5">
        <f t="shared" si="497"/>
        <v>-12.755389953612406</v>
      </c>
      <c r="T1136" s="5">
        <f t="shared" si="498"/>
        <v>22.214723484031708</v>
      </c>
      <c r="U1136" s="6">
        <f t="shared" si="499"/>
        <v>1730.2929542218369</v>
      </c>
      <c r="V1136" s="5">
        <f t="shared" si="500"/>
        <v>0</v>
      </c>
      <c r="W1136" s="5">
        <f t="shared" si="501"/>
        <v>13.503656930766637</v>
      </c>
      <c r="X1136" s="5">
        <f t="shared" si="502"/>
        <v>7.7536148525792496</v>
      </c>
      <c r="Y1136" s="5">
        <f t="shared" ref="Y1136:Z1158" si="503">R1136+V1136</f>
        <v>0</v>
      </c>
      <c r="Z1136" s="5">
        <f t="shared" si="503"/>
        <v>0.74826697715423052</v>
      </c>
      <c r="AA1136" s="5">
        <f t="shared" si="484"/>
        <v>-2.2056616633890407</v>
      </c>
      <c r="AB1136">
        <f t="shared" si="478"/>
        <v>0</v>
      </c>
    </row>
    <row r="1137" spans="1:28" x14ac:dyDescent="0.2">
      <c r="A1137">
        <f t="shared" si="477"/>
        <v>11.049999999999809</v>
      </c>
      <c r="B1137" s="5">
        <f t="shared" si="487"/>
        <v>0</v>
      </c>
      <c r="C1137" s="5">
        <f t="shared" si="488"/>
        <v>729.54940717628028</v>
      </c>
      <c r="D1137" s="5">
        <f t="shared" si="489"/>
        <v>-477.63708206930966</v>
      </c>
      <c r="E1137" s="2">
        <f t="shared" si="485"/>
        <v>729.54940717628028</v>
      </c>
      <c r="F1137" s="2">
        <f t="shared" si="486"/>
        <v>0</v>
      </c>
      <c r="G1137" s="3">
        <f t="shared" si="490"/>
        <v>0</v>
      </c>
      <c r="H1137" s="3">
        <f t="shared" si="491"/>
        <v>57.708201810653534</v>
      </c>
      <c r="I1137" s="3">
        <f t="shared" si="492"/>
        <v>-100.51334110154717</v>
      </c>
      <c r="J1137" s="2">
        <f t="shared" si="479"/>
        <v>115.90154569985289</v>
      </c>
      <c r="K1137" s="2">
        <f t="shared" si="493"/>
        <v>115.90154569985289</v>
      </c>
      <c r="L1137" s="2">
        <f t="shared" si="480"/>
        <v>79.005825289606605</v>
      </c>
      <c r="M1137" s="5">
        <f t="shared" si="481"/>
        <v>0.35536838312214125</v>
      </c>
      <c r="N1137" s="4">
        <f t="shared" si="482"/>
        <v>0.20434752548308255</v>
      </c>
      <c r="O1137" s="4">
        <f t="shared" si="483"/>
        <v>0.21596677374797721</v>
      </c>
      <c r="P1137" s="4">
        <f t="shared" si="494"/>
        <v>0</v>
      </c>
      <c r="Q1137" s="4">
        <f t="shared" si="495"/>
        <v>0</v>
      </c>
      <c r="R1137" s="5">
        <f t="shared" si="496"/>
        <v>0</v>
      </c>
      <c r="S1137" s="5">
        <f t="shared" si="497"/>
        <v>-12.758931665794947</v>
      </c>
      <c r="T1137" s="5">
        <f t="shared" si="498"/>
        <v>22.222887048589801</v>
      </c>
      <c r="U1137" s="6">
        <f t="shared" si="499"/>
        <v>1729.7162860204696</v>
      </c>
      <c r="V1137" s="5">
        <f t="shared" si="500"/>
        <v>0</v>
      </c>
      <c r="W1137" s="5">
        <f t="shared" si="501"/>
        <v>13.50543674449529</v>
      </c>
      <c r="X1137" s="5">
        <f t="shared" si="502"/>
        <v>7.7539405282027101</v>
      </c>
      <c r="Y1137" s="5">
        <f t="shared" si="503"/>
        <v>0</v>
      </c>
      <c r="Z1137" s="5">
        <f t="shared" si="503"/>
        <v>0.74650507870034311</v>
      </c>
      <c r="AA1137" s="5">
        <f t="shared" si="484"/>
        <v>-2.1971724232074905</v>
      </c>
      <c r="AB1137">
        <f t="shared" si="478"/>
        <v>0</v>
      </c>
    </row>
    <row r="1138" spans="1:28" x14ac:dyDescent="0.2">
      <c r="A1138">
        <f t="shared" si="477"/>
        <v>11.059999999999809</v>
      </c>
      <c r="B1138" s="5">
        <f t="shared" si="487"/>
        <v>0</v>
      </c>
      <c r="C1138" s="5">
        <f t="shared" si="488"/>
        <v>730.12652651964083</v>
      </c>
      <c r="D1138" s="5">
        <f t="shared" si="489"/>
        <v>-478.64232533894631</v>
      </c>
      <c r="E1138" s="2">
        <f t="shared" si="485"/>
        <v>730.12652651964083</v>
      </c>
      <c r="F1138" s="2">
        <f t="shared" si="486"/>
        <v>0</v>
      </c>
      <c r="G1138" s="3">
        <f t="shared" si="490"/>
        <v>0</v>
      </c>
      <c r="H1138" s="3">
        <f t="shared" si="491"/>
        <v>57.715666861440539</v>
      </c>
      <c r="I1138" s="3">
        <f t="shared" si="492"/>
        <v>-100.53531282577924</v>
      </c>
      <c r="J1138" s="2">
        <f t="shared" si="479"/>
        <v>115.92431723429765</v>
      </c>
      <c r="K1138" s="2">
        <f t="shared" si="493"/>
        <v>115.92431723429765</v>
      </c>
      <c r="L1138" s="2">
        <f t="shared" si="480"/>
        <v>79.021347807973854</v>
      </c>
      <c r="M1138" s="5">
        <f t="shared" si="481"/>
        <v>0.35535089244260459</v>
      </c>
      <c r="N1138" s="4">
        <f t="shared" si="482"/>
        <v>0.20424189840001258</v>
      </c>
      <c r="O1138" s="4">
        <f t="shared" si="483"/>
        <v>0.2159053463761294</v>
      </c>
      <c r="P1138" s="4">
        <f t="shared" si="494"/>
        <v>0</v>
      </c>
      <c r="Q1138" s="4">
        <f t="shared" si="495"/>
        <v>0</v>
      </c>
      <c r="R1138" s="5">
        <f t="shared" si="496"/>
        <v>0</v>
      </c>
      <c r="S1138" s="5">
        <f t="shared" si="497"/>
        <v>-12.762461074566202</v>
      </c>
      <c r="T1138" s="5">
        <f t="shared" si="498"/>
        <v>22.231017786533798</v>
      </c>
      <c r="U1138" s="6">
        <f t="shared" si="499"/>
        <v>1729.139810009802</v>
      </c>
      <c r="V1138" s="5">
        <f t="shared" si="500"/>
        <v>0</v>
      </c>
      <c r="W1138" s="5">
        <f t="shared" si="501"/>
        <v>13.507200059363084</v>
      </c>
      <c r="X1138" s="5">
        <f t="shared" si="502"/>
        <v>7.7542610347071061</v>
      </c>
      <c r="Y1138" s="5">
        <f t="shared" si="503"/>
        <v>0</v>
      </c>
      <c r="Z1138" s="5">
        <f t="shared" si="503"/>
        <v>0.74473898479688216</v>
      </c>
      <c r="AA1138" s="5">
        <f t="shared" si="484"/>
        <v>-2.1887211787590957</v>
      </c>
      <c r="AB1138">
        <f t="shared" si="478"/>
        <v>0</v>
      </c>
    </row>
    <row r="1139" spans="1:28" x14ac:dyDescent="0.2">
      <c r="A1139">
        <f t="shared" si="477"/>
        <v>11.069999999999808</v>
      </c>
      <c r="B1139" s="5">
        <f t="shared" si="487"/>
        <v>0</v>
      </c>
      <c r="C1139" s="5">
        <f t="shared" si="488"/>
        <v>730.70372042520444</v>
      </c>
      <c r="D1139" s="5">
        <f t="shared" si="489"/>
        <v>-479.64778790326307</v>
      </c>
      <c r="E1139" s="2">
        <f t="shared" si="485"/>
        <v>730.70372042520444</v>
      </c>
      <c r="F1139" s="2">
        <f t="shared" si="486"/>
        <v>0</v>
      </c>
      <c r="G1139" s="3">
        <f t="shared" si="490"/>
        <v>0</v>
      </c>
      <c r="H1139" s="3">
        <f t="shared" si="491"/>
        <v>57.723114251288507</v>
      </c>
      <c r="I1139" s="3">
        <f t="shared" si="492"/>
        <v>-100.55720003756683</v>
      </c>
      <c r="J1139" s="2">
        <f t="shared" si="479"/>
        <v>115.94700685340065</v>
      </c>
      <c r="K1139" s="2">
        <f t="shared" si="493"/>
        <v>115.94700685340065</v>
      </c>
      <c r="L1139" s="2">
        <f t="shared" si="480"/>
        <v>79.03681448766234</v>
      </c>
      <c r="M1139" s="5">
        <f t="shared" si="481"/>
        <v>0.3553334129623314</v>
      </c>
      <c r="N1139" s="4">
        <f t="shared" si="482"/>
        <v>0.20413649894908314</v>
      </c>
      <c r="O1139" s="4">
        <f t="shared" si="483"/>
        <v>0.21584402289456575</v>
      </c>
      <c r="P1139" s="4">
        <f t="shared" si="494"/>
        <v>0</v>
      </c>
      <c r="Q1139" s="4">
        <f t="shared" si="495"/>
        <v>0</v>
      </c>
      <c r="R1139" s="5">
        <f t="shared" si="496"/>
        <v>0</v>
      </c>
      <c r="S1139" s="5">
        <f t="shared" si="497"/>
        <v>-12.765978200010579</v>
      </c>
      <c r="T1139" s="5">
        <f t="shared" si="498"/>
        <v>22.239115823606586</v>
      </c>
      <c r="U1139" s="6">
        <f t="shared" si="499"/>
        <v>1728.5635261257823</v>
      </c>
      <c r="V1139" s="5">
        <f t="shared" si="500"/>
        <v>0</v>
      </c>
      <c r="W1139" s="5">
        <f t="shared" si="501"/>
        <v>13.508946949197549</v>
      </c>
      <c r="X1139" s="5">
        <f t="shared" si="502"/>
        <v>7.7545763791335736</v>
      </c>
      <c r="Y1139" s="5">
        <f t="shared" si="503"/>
        <v>0</v>
      </c>
      <c r="Z1139" s="5">
        <f t="shared" si="503"/>
        <v>0.74296874918696965</v>
      </c>
      <c r="AA1139" s="5">
        <f t="shared" si="484"/>
        <v>-2.1803077972598395</v>
      </c>
      <c r="AB1139">
        <f t="shared" si="478"/>
        <v>0</v>
      </c>
    </row>
    <row r="1140" spans="1:28" x14ac:dyDescent="0.2">
      <c r="A1140">
        <f t="shared" si="477"/>
        <v>11.079999999999808</v>
      </c>
      <c r="B1140" s="5">
        <f t="shared" si="487"/>
        <v>0</v>
      </c>
      <c r="C1140" s="5">
        <f t="shared" si="488"/>
        <v>731.28098871615487</v>
      </c>
      <c r="D1140" s="5">
        <f t="shared" si="489"/>
        <v>-480.65346891902857</v>
      </c>
      <c r="E1140" s="2">
        <f t="shared" si="485"/>
        <v>731.28098871615487</v>
      </c>
      <c r="F1140" s="2">
        <f t="shared" si="486"/>
        <v>0</v>
      </c>
      <c r="G1140" s="3">
        <f t="shared" si="490"/>
        <v>0</v>
      </c>
      <c r="H1140" s="3">
        <f t="shared" si="491"/>
        <v>57.730543938780379</v>
      </c>
      <c r="I1140" s="3">
        <f t="shared" si="492"/>
        <v>-100.57900311553942</v>
      </c>
      <c r="J1140" s="2">
        <f t="shared" si="479"/>
        <v>115.96961486175222</v>
      </c>
      <c r="K1140" s="2">
        <f t="shared" si="493"/>
        <v>115.96961486175222</v>
      </c>
      <c r="L1140" s="2">
        <f t="shared" si="480"/>
        <v>79.052225536300071</v>
      </c>
      <c r="M1140" s="5">
        <f t="shared" si="481"/>
        <v>0.35531594466278427</v>
      </c>
      <c r="N1140" s="4">
        <f t="shared" si="482"/>
        <v>0.20403132616807795</v>
      </c>
      <c r="O1140" s="4">
        <f t="shared" si="483"/>
        <v>0.21578280290768584</v>
      </c>
      <c r="P1140" s="4">
        <f t="shared" si="494"/>
        <v>0</v>
      </c>
      <c r="Q1140" s="4">
        <f t="shared" si="495"/>
        <v>0</v>
      </c>
      <c r="R1140" s="5">
        <f t="shared" si="496"/>
        <v>0</v>
      </c>
      <c r="S1140" s="5">
        <f t="shared" si="497"/>
        <v>-12.769483062259397</v>
      </c>
      <c r="T1140" s="5">
        <f t="shared" si="498"/>
        <v>22.247181285261746</v>
      </c>
      <c r="U1140" s="6">
        <f t="shared" si="499"/>
        <v>1727.9874343043782</v>
      </c>
      <c r="V1140" s="5">
        <f t="shared" si="500"/>
        <v>0</v>
      </c>
      <c r="W1140" s="5">
        <f t="shared" si="501"/>
        <v>13.51067748756731</v>
      </c>
      <c r="X1140" s="5">
        <f t="shared" si="502"/>
        <v>7.7548865685485113</v>
      </c>
      <c r="Y1140" s="5">
        <f t="shared" si="503"/>
        <v>0</v>
      </c>
      <c r="Z1140" s="5">
        <f t="shared" si="503"/>
        <v>0.74119442530791346</v>
      </c>
      <c r="AA1140" s="5">
        <f t="shared" si="484"/>
        <v>-2.171932146189743</v>
      </c>
      <c r="AB1140">
        <f t="shared" si="478"/>
        <v>0</v>
      </c>
    </row>
    <row r="1141" spans="1:28" x14ac:dyDescent="0.2">
      <c r="A1141">
        <f t="shared" si="477"/>
        <v>11.089999999999808</v>
      </c>
      <c r="B1141" s="5">
        <f t="shared" si="487"/>
        <v>0</v>
      </c>
      <c r="C1141" s="5">
        <f t="shared" si="488"/>
        <v>731.858331215264</v>
      </c>
      <c r="D1141" s="5">
        <f t="shared" si="489"/>
        <v>-481.65936754679132</v>
      </c>
      <c r="E1141" s="2">
        <f t="shared" si="485"/>
        <v>731.858331215264</v>
      </c>
      <c r="F1141" s="2">
        <f t="shared" si="486"/>
        <v>0</v>
      </c>
      <c r="G1141" s="3">
        <f t="shared" si="490"/>
        <v>0</v>
      </c>
      <c r="H1141" s="3">
        <f t="shared" si="491"/>
        <v>57.737955883033457</v>
      </c>
      <c r="I1141" s="3">
        <f t="shared" si="492"/>
        <v>-100.60072243700132</v>
      </c>
      <c r="J1141" s="2">
        <f t="shared" si="479"/>
        <v>115.99214156311496</v>
      </c>
      <c r="K1141" s="2">
        <f t="shared" si="493"/>
        <v>115.99214156311496</v>
      </c>
      <c r="L1141" s="2">
        <f t="shared" si="480"/>
        <v>79.06758116095088</v>
      </c>
      <c r="M1141" s="5">
        <f t="shared" si="481"/>
        <v>0.35529848752540882</v>
      </c>
      <c r="N1141" s="4">
        <f t="shared" si="482"/>
        <v>0.20392637909898675</v>
      </c>
      <c r="O1141" s="4">
        <f t="shared" si="483"/>
        <v>0.21572168602114253</v>
      </c>
      <c r="P1141" s="4">
        <f t="shared" si="494"/>
        <v>0</v>
      </c>
      <c r="Q1141" s="4">
        <f t="shared" si="495"/>
        <v>0</v>
      </c>
      <c r="R1141" s="5">
        <f t="shared" si="496"/>
        <v>0</v>
      </c>
      <c r="S1141" s="5">
        <f t="shared" si="497"/>
        <v>-12.77297568149026</v>
      </c>
      <c r="T1141" s="5">
        <f t="shared" si="498"/>
        <v>22.255214296662754</v>
      </c>
      <c r="U1141" s="6">
        <f t="shared" si="499"/>
        <v>1727.4115344815798</v>
      </c>
      <c r="V1141" s="5">
        <f t="shared" si="500"/>
        <v>0</v>
      </c>
      <c r="W1141" s="5">
        <f t="shared" si="501"/>
        <v>13.512391747782463</v>
      </c>
      <c r="X1141" s="5">
        <f t="shared" si="502"/>
        <v>7.755191610043318</v>
      </c>
      <c r="Y1141" s="5">
        <f t="shared" si="503"/>
        <v>0</v>
      </c>
      <c r="Z1141" s="5">
        <f t="shared" si="503"/>
        <v>0.73941606629220225</v>
      </c>
      <c r="AA1141" s="5">
        <f t="shared" si="484"/>
        <v>-2.163594093293927</v>
      </c>
      <c r="AB1141">
        <f t="shared" si="478"/>
        <v>0</v>
      </c>
    </row>
    <row r="1142" spans="1:28" x14ac:dyDescent="0.2">
      <c r="A1142">
        <f t="shared" si="477"/>
        <v>11.099999999999808</v>
      </c>
      <c r="B1142" s="5">
        <f t="shared" si="487"/>
        <v>0</v>
      </c>
      <c r="C1142" s="5">
        <f t="shared" si="488"/>
        <v>732.43574774489764</v>
      </c>
      <c r="D1142" s="5">
        <f t="shared" si="489"/>
        <v>-482.66548295086602</v>
      </c>
      <c r="E1142" s="2">
        <f t="shared" si="485"/>
        <v>732.43574774489764</v>
      </c>
      <c r="F1142" s="2">
        <f t="shared" si="486"/>
        <v>0</v>
      </c>
      <c r="G1142" s="3">
        <f t="shared" si="490"/>
        <v>0</v>
      </c>
      <c r="H1142" s="3">
        <f t="shared" si="491"/>
        <v>57.745350043696376</v>
      </c>
      <c r="I1142" s="3">
        <f t="shared" si="492"/>
        <v>-100.62235837793426</v>
      </c>
      <c r="J1142" s="2">
        <f t="shared" si="479"/>
        <v>116.0145872604237</v>
      </c>
      <c r="K1142" s="2">
        <f t="shared" si="493"/>
        <v>116.0145872604237</v>
      </c>
      <c r="L1142" s="2">
        <f t="shared" si="480"/>
        <v>79.082881568114303</v>
      </c>
      <c r="M1142" s="5">
        <f t="shared" si="481"/>
        <v>0.35528104153163448</v>
      </c>
      <c r="N1142" s="4">
        <f t="shared" si="482"/>
        <v>0.20382165678798761</v>
      </c>
      <c r="O1142" s="4">
        <f t="shared" si="483"/>
        <v>0.21566067184183957</v>
      </c>
      <c r="P1142" s="4">
        <f t="shared" si="494"/>
        <v>0</v>
      </c>
      <c r="Q1142" s="4">
        <f t="shared" si="495"/>
        <v>0</v>
      </c>
      <c r="R1142" s="5">
        <f t="shared" si="496"/>
        <v>0</v>
      </c>
      <c r="S1142" s="5">
        <f t="shared" si="497"/>
        <v>-12.776456077926424</v>
      </c>
      <c r="T1142" s="5">
        <f t="shared" si="498"/>
        <v>22.263214982682193</v>
      </c>
      <c r="U1142" s="6">
        <f t="shared" si="499"/>
        <v>1726.835826593398</v>
      </c>
      <c r="V1142" s="5">
        <f t="shared" si="500"/>
        <v>0</v>
      </c>
      <c r="W1142" s="5">
        <f t="shared" si="501"/>
        <v>13.514089802894928</v>
      </c>
      <c r="X1142" s="5">
        <f t="shared" si="502"/>
        <v>7.75549151073412</v>
      </c>
      <c r="Y1142" s="5">
        <f t="shared" si="503"/>
        <v>0</v>
      </c>
      <c r="Z1142" s="5">
        <f t="shared" si="503"/>
        <v>0.73763372496850366</v>
      </c>
      <c r="AA1142" s="5">
        <f t="shared" si="484"/>
        <v>-2.1552935065836856</v>
      </c>
      <c r="AB1142">
        <f t="shared" si="478"/>
        <v>0</v>
      </c>
    </row>
    <row r="1143" spans="1:28" x14ac:dyDescent="0.2">
      <c r="A1143">
        <f t="shared" si="477"/>
        <v>11.109999999999808</v>
      </c>
      <c r="B1143" s="5">
        <f t="shared" si="487"/>
        <v>0</v>
      </c>
      <c r="C1143" s="5">
        <f t="shared" si="488"/>
        <v>733.01323812702083</v>
      </c>
      <c r="D1143" s="5">
        <f t="shared" si="489"/>
        <v>-483.67181429932066</v>
      </c>
      <c r="E1143" s="2">
        <f t="shared" si="485"/>
        <v>733.01323812702083</v>
      </c>
      <c r="F1143" s="2">
        <f t="shared" si="486"/>
        <v>0</v>
      </c>
      <c r="G1143" s="3">
        <f t="shared" si="490"/>
        <v>0</v>
      </c>
      <c r="H1143" s="3">
        <f t="shared" si="491"/>
        <v>57.752726380946065</v>
      </c>
      <c r="I1143" s="3">
        <f t="shared" si="492"/>
        <v>-100.6439113130001</v>
      </c>
      <c r="J1143" s="2">
        <f t="shared" si="479"/>
        <v>116.03695225578555</v>
      </c>
      <c r="K1143" s="2">
        <f t="shared" si="493"/>
        <v>116.03695225578555</v>
      </c>
      <c r="L1143" s="2">
        <f t="shared" si="480"/>
        <v>79.098126963725662</v>
      </c>
      <c r="M1143" s="5">
        <f t="shared" si="481"/>
        <v>0.35526360666287476</v>
      </c>
      <c r="N1143" s="4">
        <f t="shared" si="482"/>
        <v>0.20371715828542777</v>
      </c>
      <c r="O1143" s="4">
        <f t="shared" si="483"/>
        <v>0.21559975997792943</v>
      </c>
      <c r="P1143" s="4">
        <f t="shared" si="494"/>
        <v>0</v>
      </c>
      <c r="Q1143" s="4">
        <f t="shared" si="495"/>
        <v>0</v>
      </c>
      <c r="R1143" s="5">
        <f t="shared" si="496"/>
        <v>0</v>
      </c>
      <c r="S1143" s="5">
        <f t="shared" si="497"/>
        <v>-12.779924271836149</v>
      </c>
      <c r="T1143" s="5">
        <f t="shared" si="498"/>
        <v>22.271183467900983</v>
      </c>
      <c r="U1143" s="6">
        <f t="shared" si="499"/>
        <v>1726.2603105758649</v>
      </c>
      <c r="V1143" s="5">
        <f t="shared" si="500"/>
        <v>0</v>
      </c>
      <c r="W1143" s="5">
        <f t="shared" si="501"/>
        <v>13.515771725698853</v>
      </c>
      <c r="X1143" s="5">
        <f t="shared" si="502"/>
        <v>7.7557862777615156</v>
      </c>
      <c r="Y1143" s="5">
        <f t="shared" si="503"/>
        <v>0</v>
      </c>
      <c r="Z1143" s="5">
        <f t="shared" si="503"/>
        <v>0.73584745386270356</v>
      </c>
      <c r="AA1143" s="5">
        <f t="shared" si="484"/>
        <v>-2.1470302543375013</v>
      </c>
      <c r="AB1143">
        <f t="shared" si="478"/>
        <v>0</v>
      </c>
    </row>
    <row r="1144" spans="1:28" x14ac:dyDescent="0.2">
      <c r="A1144">
        <f t="shared" si="477"/>
        <v>11.119999999999807</v>
      </c>
      <c r="B1144" s="5">
        <f t="shared" si="487"/>
        <v>0</v>
      </c>
      <c r="C1144" s="5">
        <f t="shared" si="488"/>
        <v>733.59080218320298</v>
      </c>
      <c r="D1144" s="5">
        <f t="shared" si="489"/>
        <v>-484.67836076396338</v>
      </c>
      <c r="E1144" s="2">
        <f t="shared" si="485"/>
        <v>733.59080218320298</v>
      </c>
      <c r="F1144" s="2">
        <f t="shared" si="486"/>
        <v>0</v>
      </c>
      <c r="G1144" s="3">
        <f t="shared" si="490"/>
        <v>0</v>
      </c>
      <c r="H1144" s="3">
        <f t="shared" si="491"/>
        <v>57.760084855484692</v>
      </c>
      <c r="I1144" s="3">
        <f t="shared" si="492"/>
        <v>-100.66538161554348</v>
      </c>
      <c r="J1144" s="2">
        <f t="shared" si="479"/>
        <v>116.05923685047989</v>
      </c>
      <c r="K1144" s="2">
        <f t="shared" si="493"/>
        <v>116.05923685047989</v>
      </c>
      <c r="L1144" s="2">
        <f t="shared" si="480"/>
        <v>79.113317553156023</v>
      </c>
      <c r="M1144" s="5">
        <f t="shared" si="481"/>
        <v>0.3552461829005279</v>
      </c>
      <c r="N1144" s="4">
        <f t="shared" si="482"/>
        <v>0.20361288264580607</v>
      </c>
      <c r="O1144" s="4">
        <f t="shared" si="483"/>
        <v>0.21553895003881071</v>
      </c>
      <c r="P1144" s="4">
        <f t="shared" si="494"/>
        <v>0</v>
      </c>
      <c r="Q1144" s="4">
        <f t="shared" si="495"/>
        <v>0</v>
      </c>
      <c r="R1144" s="5">
        <f t="shared" si="496"/>
        <v>0</v>
      </c>
      <c r="S1144" s="5">
        <f t="shared" si="497"/>
        <v>-12.783380283532052</v>
      </c>
      <c r="T1144" s="5">
        <f t="shared" si="498"/>
        <v>22.279119876607563</v>
      </c>
      <c r="U1144" s="6">
        <f t="shared" si="499"/>
        <v>1725.6849863650355</v>
      </c>
      <c r="V1144" s="5">
        <f t="shared" si="500"/>
        <v>0</v>
      </c>
      <c r="W1144" s="5">
        <f t="shared" si="501"/>
        <v>13.517437588730964</v>
      </c>
      <c r="X1144" s="5">
        <f t="shared" si="502"/>
        <v>7.7560759182902901</v>
      </c>
      <c r="Y1144" s="5">
        <f t="shared" si="503"/>
        <v>0</v>
      </c>
      <c r="Z1144" s="5">
        <f t="shared" si="503"/>
        <v>0.73405730519891144</v>
      </c>
      <c r="AA1144" s="5">
        <f t="shared" si="484"/>
        <v>-2.1388042051021472</v>
      </c>
      <c r="AB1144">
        <f t="shared" si="478"/>
        <v>0</v>
      </c>
    </row>
    <row r="1145" spans="1:28" x14ac:dyDescent="0.2">
      <c r="A1145">
        <f t="shared" si="477"/>
        <v>11.129999999999807</v>
      </c>
      <c r="B1145" s="5">
        <f t="shared" si="487"/>
        <v>0</v>
      </c>
      <c r="C1145" s="5">
        <f t="shared" si="488"/>
        <v>734.16843973462312</v>
      </c>
      <c r="D1145" s="5">
        <f t="shared" si="489"/>
        <v>-485.68512152032906</v>
      </c>
      <c r="E1145" s="2">
        <f t="shared" si="485"/>
        <v>734.16843973462312</v>
      </c>
      <c r="F1145" s="2">
        <f t="shared" si="486"/>
        <v>0</v>
      </c>
      <c r="G1145" s="3">
        <f t="shared" si="490"/>
        <v>0</v>
      </c>
      <c r="H1145" s="3">
        <f t="shared" si="491"/>
        <v>57.767425428536683</v>
      </c>
      <c r="I1145" s="3">
        <f t="shared" si="492"/>
        <v>-100.6867696575945</v>
      </c>
      <c r="J1145" s="2">
        <f t="shared" si="479"/>
        <v>116.08144134495849</v>
      </c>
      <c r="K1145" s="2">
        <f t="shared" si="493"/>
        <v>116.08144134495849</v>
      </c>
      <c r="L1145" s="2">
        <f t="shared" si="480"/>
        <v>79.128453541212323</v>
      </c>
      <c r="M1145" s="5">
        <f t="shared" si="481"/>
        <v>0.35522877022597754</v>
      </c>
      <c r="N1145" s="4">
        <f t="shared" si="482"/>
        <v>0.20350882892775418</v>
      </c>
      <c r="O1145" s="4">
        <f t="shared" si="483"/>
        <v>0.21547824163512611</v>
      </c>
      <c r="P1145" s="4">
        <f t="shared" si="494"/>
        <v>0</v>
      </c>
      <c r="Q1145" s="4">
        <f t="shared" si="495"/>
        <v>0</v>
      </c>
      <c r="R1145" s="5">
        <f t="shared" si="496"/>
        <v>0</v>
      </c>
      <c r="S1145" s="5">
        <f t="shared" si="497"/>
        <v>-12.786824133370505</v>
      </c>
      <c r="T1145" s="5">
        <f t="shared" si="498"/>
        <v>22.287024332797227</v>
      </c>
      <c r="U1145" s="6">
        <f t="shared" si="499"/>
        <v>1725.1098538969839</v>
      </c>
      <c r="V1145" s="5">
        <f t="shared" si="500"/>
        <v>0</v>
      </c>
      <c r="W1145" s="5">
        <f t="shared" si="501"/>
        <v>13.519087464270999</v>
      </c>
      <c r="X1145" s="5">
        <f t="shared" si="502"/>
        <v>7.7563604395091881</v>
      </c>
      <c r="Y1145" s="5">
        <f t="shared" si="503"/>
        <v>0</v>
      </c>
      <c r="Z1145" s="5">
        <f t="shared" si="503"/>
        <v>0.73226333090049422</v>
      </c>
      <c r="AA1145" s="5">
        <f t="shared" si="484"/>
        <v>-2.1306152276935855</v>
      </c>
      <c r="AB1145">
        <f t="shared" si="478"/>
        <v>0</v>
      </c>
    </row>
    <row r="1146" spans="1:28" x14ac:dyDescent="0.2">
      <c r="A1146">
        <f t="shared" si="477"/>
        <v>11.139999999999807</v>
      </c>
      <c r="B1146" s="5">
        <f t="shared" si="487"/>
        <v>0</v>
      </c>
      <c r="C1146" s="5">
        <f t="shared" si="488"/>
        <v>734.74615060207509</v>
      </c>
      <c r="D1146" s="5">
        <f t="shared" si="489"/>
        <v>-486.69209574766643</v>
      </c>
      <c r="E1146" s="2">
        <f t="shared" si="485"/>
        <v>734.74615060207509</v>
      </c>
      <c r="F1146" s="2">
        <f t="shared" si="486"/>
        <v>0</v>
      </c>
      <c r="G1146" s="3">
        <f t="shared" si="490"/>
        <v>0</v>
      </c>
      <c r="H1146" s="3">
        <f t="shared" si="491"/>
        <v>57.774748061845685</v>
      </c>
      <c r="I1146" s="3">
        <f t="shared" si="492"/>
        <v>-100.70807580987143</v>
      </c>
      <c r="J1146" s="2">
        <f t="shared" si="479"/>
        <v>116.10356603884547</v>
      </c>
      <c r="K1146" s="2">
        <f t="shared" si="493"/>
        <v>116.10356603884547</v>
      </c>
      <c r="L1146" s="2">
        <f t="shared" si="480"/>
        <v>79.14353513213733</v>
      </c>
      <c r="M1146" s="5">
        <f t="shared" si="481"/>
        <v>0.35521136862059283</v>
      </c>
      <c r="N1146" s="4">
        <f t="shared" si="482"/>
        <v>0.20340499619401911</v>
      </c>
      <c r="O1146" s="4">
        <f t="shared" si="483"/>
        <v>0.21541763437875996</v>
      </c>
      <c r="P1146" s="4">
        <f t="shared" si="494"/>
        <v>0</v>
      </c>
      <c r="Q1146" s="4">
        <f t="shared" si="495"/>
        <v>0</v>
      </c>
      <c r="R1146" s="5">
        <f t="shared" si="496"/>
        <v>0</v>
      </c>
      <c r="S1146" s="5">
        <f t="shared" si="497"/>
        <v>-12.79025584175097</v>
      </c>
      <c r="T1146" s="5">
        <f t="shared" si="498"/>
        <v>22.294896960171325</v>
      </c>
      <c r="U1146" s="6">
        <f t="shared" si="499"/>
        <v>1724.5349131078065</v>
      </c>
      <c r="V1146" s="5">
        <f t="shared" si="500"/>
        <v>0</v>
      </c>
      <c r="W1146" s="5">
        <f t="shared" si="501"/>
        <v>13.52072142434206</v>
      </c>
      <c r="X1146" s="5">
        <f t="shared" si="502"/>
        <v>7.7566398486306172</v>
      </c>
      <c r="Y1146" s="5">
        <f t="shared" si="503"/>
        <v>0</v>
      </c>
      <c r="Z1146" s="5">
        <f t="shared" si="503"/>
        <v>0.73046558259109062</v>
      </c>
      <c r="AA1146" s="5">
        <f t="shared" si="484"/>
        <v>-2.122463191198058</v>
      </c>
      <c r="AB1146">
        <f t="shared" si="478"/>
        <v>0</v>
      </c>
    </row>
    <row r="1147" spans="1:28" x14ac:dyDescent="0.2">
      <c r="A1147">
        <f t="shared" si="477"/>
        <v>11.149999999999807</v>
      </c>
      <c r="B1147" s="5">
        <f t="shared" si="487"/>
        <v>0</v>
      </c>
      <c r="C1147" s="5">
        <f t="shared" si="488"/>
        <v>735.32393460597268</v>
      </c>
      <c r="D1147" s="5">
        <f t="shared" si="489"/>
        <v>-487.69928262892472</v>
      </c>
      <c r="E1147" s="2">
        <f t="shared" si="485"/>
        <v>735.32393460597268</v>
      </c>
      <c r="F1147" s="2">
        <f t="shared" si="486"/>
        <v>0</v>
      </c>
      <c r="G1147" s="3">
        <f t="shared" si="490"/>
        <v>0</v>
      </c>
      <c r="H1147" s="3">
        <f t="shared" si="491"/>
        <v>57.782052717671597</v>
      </c>
      <c r="I1147" s="3">
        <f t="shared" si="492"/>
        <v>-100.72930044178341</v>
      </c>
      <c r="J1147" s="2">
        <f t="shared" si="479"/>
        <v>116.12561123093754</v>
      </c>
      <c r="K1147" s="2">
        <f t="shared" si="493"/>
        <v>116.12561123093754</v>
      </c>
      <c r="L1147" s="2">
        <f t="shared" si="480"/>
        <v>79.158562529609767</v>
      </c>
      <c r="M1147" s="5">
        <f t="shared" si="481"/>
        <v>0.35519397806572944</v>
      </c>
      <c r="N1147" s="4">
        <f t="shared" si="482"/>
        <v>0.20330138351144453</v>
      </c>
      <c r="O1147" s="4">
        <f t="shared" si="483"/>
        <v>0.2153571278828359</v>
      </c>
      <c r="P1147" s="4">
        <f t="shared" si="494"/>
        <v>0</v>
      </c>
      <c r="Q1147" s="4">
        <f t="shared" si="495"/>
        <v>0</v>
      </c>
      <c r="R1147" s="5">
        <f t="shared" si="496"/>
        <v>0</v>
      </c>
      <c r="S1147" s="5">
        <f t="shared" si="497"/>
        <v>-12.7936754291154</v>
      </c>
      <c r="T1147" s="5">
        <f t="shared" si="498"/>
        <v>22.302737882136583</v>
      </c>
      <c r="U1147" s="6">
        <f t="shared" si="499"/>
        <v>1723.9601639336213</v>
      </c>
      <c r="V1147" s="5">
        <f t="shared" si="500"/>
        <v>0</v>
      </c>
      <c r="W1147" s="5">
        <f t="shared" si="501"/>
        <v>13.522339540711021</v>
      </c>
      <c r="X1147" s="5">
        <f t="shared" si="502"/>
        <v>7.7569141528904044</v>
      </c>
      <c r="Y1147" s="5">
        <f t="shared" si="503"/>
        <v>0</v>
      </c>
      <c r="Z1147" s="5">
        <f t="shared" si="503"/>
        <v>0.72866411159562183</v>
      </c>
      <c r="AA1147" s="5">
        <f t="shared" si="484"/>
        <v>-2.1143479649730139</v>
      </c>
      <c r="AB1147">
        <f t="shared" si="478"/>
        <v>0</v>
      </c>
    </row>
    <row r="1148" spans="1:28" x14ac:dyDescent="0.2">
      <c r="A1148">
        <f t="shared" si="477"/>
        <v>11.159999999999807</v>
      </c>
      <c r="B1148" s="5">
        <f t="shared" si="487"/>
        <v>0</v>
      </c>
      <c r="C1148" s="5">
        <f t="shared" si="488"/>
        <v>735.90179156635497</v>
      </c>
      <c r="D1148" s="5">
        <f t="shared" si="489"/>
        <v>-488.70668135074078</v>
      </c>
      <c r="E1148" s="2">
        <f t="shared" si="485"/>
        <v>735.90179156635497</v>
      </c>
      <c r="F1148" s="2">
        <f t="shared" si="486"/>
        <v>0</v>
      </c>
      <c r="G1148" s="3">
        <f t="shared" si="490"/>
        <v>0</v>
      </c>
      <c r="H1148" s="3">
        <f t="shared" si="491"/>
        <v>57.789339358787551</v>
      </c>
      <c r="I1148" s="3">
        <f t="shared" si="492"/>
        <v>-100.75044392143315</v>
      </c>
      <c r="J1148" s="2">
        <f t="shared" si="479"/>
        <v>116.14757721920401</v>
      </c>
      <c r="K1148" s="2">
        <f t="shared" si="493"/>
        <v>116.14757721920401</v>
      </c>
      <c r="L1148" s="2">
        <f t="shared" si="480"/>
        <v>79.173535936744372</v>
      </c>
      <c r="M1148" s="5">
        <f t="shared" si="481"/>
        <v>0.35517659854272987</v>
      </c>
      <c r="N1148" s="4">
        <f t="shared" si="482"/>
        <v>0.20319798995095331</v>
      </c>
      <c r="O1148" s="4">
        <f t="shared" si="483"/>
        <v>0.21529672176171427</v>
      </c>
      <c r="P1148" s="4">
        <f t="shared" si="494"/>
        <v>0</v>
      </c>
      <c r="Q1148" s="4">
        <f t="shared" si="495"/>
        <v>0</v>
      </c>
      <c r="R1148" s="5">
        <f t="shared" si="496"/>
        <v>0</v>
      </c>
      <c r="S1148" s="5">
        <f t="shared" si="497"/>
        <v>-12.797082915947604</v>
      </c>
      <c r="T1148" s="5">
        <f t="shared" si="498"/>
        <v>22.310547221804399</v>
      </c>
      <c r="U1148" s="6">
        <f t="shared" si="499"/>
        <v>1723.385606310567</v>
      </c>
      <c r="V1148" s="5">
        <f t="shared" si="500"/>
        <v>0</v>
      </c>
      <c r="W1148" s="5">
        <f t="shared" si="501"/>
        <v>13.523941884888943</v>
      </c>
      <c r="X1148" s="5">
        <f t="shared" si="502"/>
        <v>7.7571833595475335</v>
      </c>
      <c r="Y1148" s="5">
        <f t="shared" si="503"/>
        <v>0</v>
      </c>
      <c r="Z1148" s="5">
        <f t="shared" si="503"/>
        <v>0.72685896894133961</v>
      </c>
      <c r="AA1148" s="5">
        <f t="shared" si="484"/>
        <v>-2.1062694186480684</v>
      </c>
      <c r="AB1148">
        <f t="shared" si="478"/>
        <v>0</v>
      </c>
    </row>
    <row r="1149" spans="1:28" x14ac:dyDescent="0.2">
      <c r="A1149">
        <f t="shared" ref="A1149:A1158" si="504">A1148+dt</f>
        <v>11.169999999999806</v>
      </c>
      <c r="B1149" s="5">
        <f t="shared" si="487"/>
        <v>0</v>
      </c>
      <c r="C1149" s="5">
        <f t="shared" si="488"/>
        <v>736.47972130289122</v>
      </c>
      <c r="D1149" s="5">
        <f t="shared" si="489"/>
        <v>-489.71429110342609</v>
      </c>
      <c r="E1149" s="2">
        <f t="shared" si="485"/>
        <v>736.47972130289122</v>
      </c>
      <c r="F1149" s="2">
        <f t="shared" si="486"/>
        <v>0</v>
      </c>
      <c r="G1149" s="3">
        <f t="shared" si="490"/>
        <v>0</v>
      </c>
      <c r="H1149" s="3">
        <f t="shared" si="491"/>
        <v>57.796607948476961</v>
      </c>
      <c r="I1149" s="3">
        <f t="shared" si="492"/>
        <v>-100.77150661561963</v>
      </c>
      <c r="J1149" s="2">
        <f t="shared" si="479"/>
        <v>116.16946430078698</v>
      </c>
      <c r="K1149" s="2">
        <f t="shared" si="493"/>
        <v>116.16946430078698</v>
      </c>
      <c r="L1149" s="2">
        <f t="shared" si="480"/>
        <v>79.188455556092009</v>
      </c>
      <c r="M1149" s="5">
        <f t="shared" si="481"/>
        <v>0.35515923003292382</v>
      </c>
      <c r="N1149" s="4">
        <f t="shared" si="482"/>
        <v>0.20309481458752957</v>
      </c>
      <c r="O1149" s="4">
        <f t="shared" si="483"/>
        <v>0.21523641563099014</v>
      </c>
      <c r="P1149" s="4">
        <f t="shared" si="494"/>
        <v>0</v>
      </c>
      <c r="Q1149" s="4">
        <f t="shared" si="495"/>
        <v>0</v>
      </c>
      <c r="R1149" s="5">
        <f t="shared" si="496"/>
        <v>0</v>
      </c>
      <c r="S1149" s="5">
        <f t="shared" si="497"/>
        <v>-12.800478322772619</v>
      </c>
      <c r="T1149" s="5">
        <f t="shared" si="498"/>
        <v>22.318325101990148</v>
      </c>
      <c r="U1149" s="6">
        <f t="shared" si="499"/>
        <v>1722.8112401748047</v>
      </c>
      <c r="V1149" s="5">
        <f t="shared" si="500"/>
        <v>0</v>
      </c>
      <c r="W1149" s="5">
        <f t="shared" si="501"/>
        <v>13.525528528131451</v>
      </c>
      <c r="X1149" s="5">
        <f t="shared" si="502"/>
        <v>7.757447475883879</v>
      </c>
      <c r="Y1149" s="5">
        <f t="shared" si="503"/>
        <v>0</v>
      </c>
      <c r="Z1149" s="5">
        <f t="shared" si="503"/>
        <v>0.72505020535883169</v>
      </c>
      <c r="AA1149" s="5">
        <f t="shared" si="484"/>
        <v>-2.0982274221259729</v>
      </c>
      <c r="AB1149">
        <f t="shared" si="478"/>
        <v>0</v>
      </c>
    </row>
    <row r="1150" spans="1:28" x14ac:dyDescent="0.2">
      <c r="A1150">
        <f t="shared" si="504"/>
        <v>11.179999999999806</v>
      </c>
      <c r="B1150" s="5">
        <f t="shared" si="487"/>
        <v>0</v>
      </c>
      <c r="C1150" s="5">
        <f t="shared" si="488"/>
        <v>737.05772363488632</v>
      </c>
      <c r="D1150" s="5">
        <f t="shared" si="489"/>
        <v>-490.72211108095343</v>
      </c>
      <c r="E1150" s="2">
        <f t="shared" si="485"/>
        <v>737.05772363488632</v>
      </c>
      <c r="F1150" s="2">
        <f t="shared" si="486"/>
        <v>0</v>
      </c>
      <c r="G1150" s="3">
        <f t="shared" si="490"/>
        <v>0</v>
      </c>
      <c r="H1150" s="3">
        <f t="shared" si="491"/>
        <v>57.803858450530548</v>
      </c>
      <c r="I1150" s="3">
        <f t="shared" si="492"/>
        <v>-100.79248888984088</v>
      </c>
      <c r="J1150" s="2">
        <f t="shared" si="479"/>
        <v>116.19127277200155</v>
      </c>
      <c r="K1150" s="2">
        <f t="shared" si="493"/>
        <v>116.19127277200155</v>
      </c>
      <c r="L1150" s="2">
        <f t="shared" si="480"/>
        <v>79.203321589639771</v>
      </c>
      <c r="M1150" s="5">
        <f t="shared" si="481"/>
        <v>0.35514187251762902</v>
      </c>
      <c r="N1150" s="4">
        <f t="shared" si="482"/>
        <v>0.20299185650020068</v>
      </c>
      <c r="O1150" s="4">
        <f t="shared" si="483"/>
        <v>0.21517620910749072</v>
      </c>
      <c r="P1150" s="4">
        <f t="shared" si="494"/>
        <v>0</v>
      </c>
      <c r="Q1150" s="4">
        <f t="shared" si="495"/>
        <v>0</v>
      </c>
      <c r="R1150" s="5">
        <f t="shared" si="496"/>
        <v>0</v>
      </c>
      <c r="S1150" s="5">
        <f t="shared" si="497"/>
        <v>-12.803861670156115</v>
      </c>
      <c r="T1150" s="5">
        <f t="shared" si="498"/>
        <v>22.326071645212547</v>
      </c>
      <c r="U1150" s="6">
        <f t="shared" si="499"/>
        <v>1722.2370654625147</v>
      </c>
      <c r="V1150" s="5">
        <f t="shared" si="500"/>
        <v>0</v>
      </c>
      <c r="W1150" s="5">
        <f t="shared" si="501"/>
        <v>13.527099541439188</v>
      </c>
      <c r="X1150" s="5">
        <f t="shared" si="502"/>
        <v>7.7577065092039703</v>
      </c>
      <c r="Y1150" s="5">
        <f t="shared" si="503"/>
        <v>0</v>
      </c>
      <c r="Z1150" s="5">
        <f t="shared" si="503"/>
        <v>0.72323787128307337</v>
      </c>
      <c r="AA1150" s="5">
        <f t="shared" si="484"/>
        <v>-2.090221845583482</v>
      </c>
      <c r="AB1150">
        <f t="shared" si="478"/>
        <v>0</v>
      </c>
    </row>
    <row r="1151" spans="1:28" x14ac:dyDescent="0.2">
      <c r="A1151">
        <f t="shared" si="504"/>
        <v>11.189999999999806</v>
      </c>
      <c r="B1151" s="5">
        <f t="shared" si="487"/>
        <v>0</v>
      </c>
      <c r="C1151" s="5">
        <f t="shared" si="488"/>
        <v>737.63579838128521</v>
      </c>
      <c r="D1151" s="5">
        <f t="shared" si="489"/>
        <v>-491.7301404809441</v>
      </c>
      <c r="E1151" s="2">
        <f t="shared" si="485"/>
        <v>737.63579838128521</v>
      </c>
      <c r="F1151" s="2">
        <f t="shared" si="486"/>
        <v>0</v>
      </c>
      <c r="G1151" s="3">
        <f t="shared" si="490"/>
        <v>0</v>
      </c>
      <c r="H1151" s="3">
        <f t="shared" si="491"/>
        <v>57.811090829243376</v>
      </c>
      <c r="I1151" s="3">
        <f t="shared" si="492"/>
        <v>-100.81339110829671</v>
      </c>
      <c r="J1151" s="2">
        <f t="shared" si="479"/>
        <v>116.21300292833598</v>
      </c>
      <c r="K1151" s="2">
        <f t="shared" si="493"/>
        <v>116.21300292833598</v>
      </c>
      <c r="L1151" s="2">
        <f t="shared" si="480"/>
        <v>79.21813423881116</v>
      </c>
      <c r="M1151" s="5">
        <f t="shared" si="481"/>
        <v>0.35512452597815142</v>
      </c>
      <c r="N1151" s="4">
        <f t="shared" si="482"/>
        <v>0.20288911477201968</v>
      </c>
      <c r="O1151" s="4">
        <f t="shared" si="483"/>
        <v>0.21511610180927285</v>
      </c>
      <c r="P1151" s="4">
        <f t="shared" si="494"/>
        <v>0</v>
      </c>
      <c r="Q1151" s="4">
        <f t="shared" si="495"/>
        <v>0</v>
      </c>
      <c r="R1151" s="5">
        <f t="shared" si="496"/>
        <v>0</v>
      </c>
      <c r="S1151" s="5">
        <f t="shared" si="497"/>
        <v>-12.807232978703754</v>
      </c>
      <c r="T1151" s="5">
        <f t="shared" si="498"/>
        <v>22.33378697369298</v>
      </c>
      <c r="U1151" s="6">
        <f t="shared" si="499"/>
        <v>1721.6630821099006</v>
      </c>
      <c r="V1151" s="5">
        <f t="shared" si="500"/>
        <v>0</v>
      </c>
      <c r="W1151" s="5">
        <f t="shared" si="501"/>
        <v>13.528654995558185</v>
      </c>
      <c r="X1151" s="5">
        <f t="shared" si="502"/>
        <v>7.7579604668347066</v>
      </c>
      <c r="Y1151" s="5">
        <f t="shared" si="503"/>
        <v>0</v>
      </c>
      <c r="Z1151" s="5">
        <f t="shared" si="503"/>
        <v>0.72142201685443119</v>
      </c>
      <c r="AA1151" s="5">
        <f t="shared" si="484"/>
        <v>-2.0822525594723125</v>
      </c>
      <c r="AB1151">
        <f t="shared" si="478"/>
        <v>0</v>
      </c>
    </row>
    <row r="1152" spans="1:28" x14ac:dyDescent="0.2">
      <c r="A1152">
        <f t="shared" si="504"/>
        <v>11.199999999999806</v>
      </c>
      <c r="B1152" s="5">
        <f t="shared" si="487"/>
        <v>0</v>
      </c>
      <c r="C1152" s="5">
        <f t="shared" si="488"/>
        <v>738.21394536067839</v>
      </c>
      <c r="D1152" s="5">
        <f t="shared" si="489"/>
        <v>-492.73837850465503</v>
      </c>
      <c r="E1152" s="2">
        <f t="shared" si="485"/>
        <v>738.21394536067839</v>
      </c>
      <c r="F1152" s="2">
        <f t="shared" si="486"/>
        <v>0</v>
      </c>
      <c r="G1152" s="3">
        <f t="shared" si="490"/>
        <v>0</v>
      </c>
      <c r="H1152" s="3">
        <f t="shared" si="491"/>
        <v>57.818305049411919</v>
      </c>
      <c r="I1152" s="3">
        <f t="shared" si="492"/>
        <v>-100.83421363389144</v>
      </c>
      <c r="J1152" s="2">
        <f t="shared" si="479"/>
        <v>116.23465506445189</v>
      </c>
      <c r="K1152" s="2">
        <f t="shared" si="493"/>
        <v>116.23465506445189</v>
      </c>
      <c r="L1152" s="2">
        <f t="shared" si="480"/>
        <v>79.232893704466179</v>
      </c>
      <c r="M1152" s="5">
        <f t="shared" si="481"/>
        <v>0.35510719039578592</v>
      </c>
      <c r="N1152" s="4">
        <f t="shared" si="482"/>
        <v>0.20278658849004766</v>
      </c>
      <c r="O1152" s="4">
        <f t="shared" si="483"/>
        <v>0.21505609335562087</v>
      </c>
      <c r="P1152" s="4">
        <f t="shared" si="494"/>
        <v>0</v>
      </c>
      <c r="Q1152" s="4">
        <f t="shared" si="495"/>
        <v>0</v>
      </c>
      <c r="R1152" s="5">
        <f t="shared" si="496"/>
        <v>0</v>
      </c>
      <c r="S1152" s="5">
        <f t="shared" si="497"/>
        <v>-12.810592269060599</v>
      </c>
      <c r="T1152" s="5">
        <f t="shared" si="498"/>
        <v>22.341471209354886</v>
      </c>
      <c r="U1152" s="6">
        <f t="shared" si="499"/>
        <v>1721.0892900531862</v>
      </c>
      <c r="V1152" s="5">
        <f t="shared" si="500"/>
        <v>0</v>
      </c>
      <c r="W1152" s="5">
        <f t="shared" si="501"/>
        <v>13.530194960980314</v>
      </c>
      <c r="X1152" s="5">
        <f t="shared" si="502"/>
        <v>7.7582093561251204</v>
      </c>
      <c r="Y1152" s="5">
        <f t="shared" si="503"/>
        <v>0</v>
      </c>
      <c r="Z1152" s="5">
        <f t="shared" si="503"/>
        <v>0.71960269191971449</v>
      </c>
      <c r="AA1152" s="5">
        <f t="shared" si="484"/>
        <v>-2.0743194345199925</v>
      </c>
      <c r="AB1152">
        <f t="shared" si="478"/>
        <v>0</v>
      </c>
    </row>
    <row r="1153" spans="1:28" x14ac:dyDescent="0.2">
      <c r="A1153">
        <f t="shared" si="504"/>
        <v>11.209999999999805</v>
      </c>
      <c r="B1153" s="5">
        <f t="shared" si="487"/>
        <v>0</v>
      </c>
      <c r="C1153" s="5">
        <f t="shared" si="488"/>
        <v>738.7921643913071</v>
      </c>
      <c r="D1153" s="5">
        <f t="shared" si="489"/>
        <v>-493.74682435696565</v>
      </c>
      <c r="E1153" s="2">
        <f t="shared" si="485"/>
        <v>738.7921643913071</v>
      </c>
      <c r="F1153" s="2">
        <f t="shared" si="486"/>
        <v>0</v>
      </c>
      <c r="G1153" s="3">
        <f t="shared" si="490"/>
        <v>0</v>
      </c>
      <c r="H1153" s="3">
        <f t="shared" si="491"/>
        <v>57.825501076331115</v>
      </c>
      <c r="I1153" s="3">
        <f t="shared" si="492"/>
        <v>-100.85495682823664</v>
      </c>
      <c r="J1153" s="2">
        <f t="shared" si="479"/>
        <v>116.25622947418451</v>
      </c>
      <c r="K1153" s="2">
        <f t="shared" si="493"/>
        <v>116.25622947418451</v>
      </c>
      <c r="L1153" s="2">
        <f t="shared" si="480"/>
        <v>79.247600186901494</v>
      </c>
      <c r="M1153" s="5">
        <f t="shared" si="481"/>
        <v>0.35508986575181678</v>
      </c>
      <c r="N1153" s="4">
        <f t="shared" si="482"/>
        <v>0.20268427674533612</v>
      </c>
      <c r="O1153" s="4">
        <f t="shared" si="483"/>
        <v>0.21499618336704382</v>
      </c>
      <c r="P1153" s="4">
        <f t="shared" si="494"/>
        <v>0</v>
      </c>
      <c r="Q1153" s="4">
        <f t="shared" si="495"/>
        <v>0</v>
      </c>
      <c r="R1153" s="5">
        <f t="shared" si="496"/>
        <v>0</v>
      </c>
      <c r="S1153" s="5">
        <f t="shared" si="497"/>
        <v>-12.813939561910495</v>
      </c>
      <c r="T1153" s="5">
        <f t="shared" si="498"/>
        <v>22.34912447382311</v>
      </c>
      <c r="U1153" s="6">
        <f t="shared" si="499"/>
        <v>1720.5156892286175</v>
      </c>
      <c r="V1153" s="5">
        <f t="shared" si="500"/>
        <v>0</v>
      </c>
      <c r="W1153" s="5">
        <f t="shared" si="501"/>
        <v>13.531719507943677</v>
      </c>
      <c r="X1153" s="5">
        <f t="shared" si="502"/>
        <v>7.7584531844461138</v>
      </c>
      <c r="Y1153" s="5">
        <f t="shared" si="503"/>
        <v>0</v>
      </c>
      <c r="Z1153" s="5">
        <f t="shared" si="503"/>
        <v>0.71777994603318263</v>
      </c>
      <c r="AA1153" s="5">
        <f t="shared" si="484"/>
        <v>-2.0664223417307745</v>
      </c>
      <c r="AB1153">
        <f t="shared" si="478"/>
        <v>0</v>
      </c>
    </row>
    <row r="1154" spans="1:28" x14ac:dyDescent="0.2">
      <c r="A1154">
        <f t="shared" si="504"/>
        <v>11.219999999999805</v>
      </c>
      <c r="B1154" s="5">
        <f t="shared" si="487"/>
        <v>0</v>
      </c>
      <c r="C1154" s="5">
        <f t="shared" si="488"/>
        <v>739.37045529106774</v>
      </c>
      <c r="D1154" s="5">
        <f t="shared" si="489"/>
        <v>-494.7554772463651</v>
      </c>
      <c r="E1154" s="2">
        <f t="shared" si="485"/>
        <v>739.37045529106774</v>
      </c>
      <c r="F1154" s="2">
        <f t="shared" si="486"/>
        <v>0</v>
      </c>
      <c r="G1154" s="3">
        <f t="shared" si="490"/>
        <v>0</v>
      </c>
      <c r="H1154" s="3">
        <f t="shared" si="491"/>
        <v>57.832678875791444</v>
      </c>
      <c r="I1154" s="3">
        <f t="shared" si="492"/>
        <v>-100.87562105165395</v>
      </c>
      <c r="J1154" s="2">
        <f t="shared" si="479"/>
        <v>116.27772645054299</v>
      </c>
      <c r="K1154" s="2">
        <f t="shared" si="493"/>
        <v>116.27772645054299</v>
      </c>
      <c r="L1154" s="2">
        <f t="shared" si="480"/>
        <v>79.262253885850697</v>
      </c>
      <c r="M1154" s="5">
        <f t="shared" si="481"/>
        <v>0.35507255202751808</v>
      </c>
      <c r="N1154" s="4">
        <f t="shared" si="482"/>
        <v>0.20258217863290962</v>
      </c>
      <c r="O1154" s="4">
        <f t="shared" si="483"/>
        <v>0.21493637146527342</v>
      </c>
      <c r="P1154" s="4">
        <f t="shared" si="494"/>
        <v>0</v>
      </c>
      <c r="Q1154" s="4">
        <f t="shared" si="495"/>
        <v>0</v>
      </c>
      <c r="R1154" s="5">
        <f t="shared" si="496"/>
        <v>0</v>
      </c>
      <c r="S1154" s="5">
        <f t="shared" si="497"/>
        <v>-12.817274877975464</v>
      </c>
      <c r="T1154" s="5">
        <f t="shared" si="498"/>
        <v>22.356746888423348</v>
      </c>
      <c r="U1154" s="6">
        <f t="shared" si="499"/>
        <v>1719.9422795724597</v>
      </c>
      <c r="V1154" s="5">
        <f t="shared" si="500"/>
        <v>0</v>
      </c>
      <c r="W1154" s="5">
        <f t="shared" si="501"/>
        <v>13.53322870643307</v>
      </c>
      <c r="X1154" s="5">
        <f t="shared" si="502"/>
        <v>7.7586919591902097</v>
      </c>
      <c r="Y1154" s="5">
        <f t="shared" si="503"/>
        <v>0</v>
      </c>
      <c r="Z1154" s="5">
        <f t="shared" si="503"/>
        <v>0.71595382845760547</v>
      </c>
      <c r="AA1154" s="5">
        <f t="shared" si="484"/>
        <v>-2.0585611523864422</v>
      </c>
      <c r="AB1154">
        <f t="shared" si="478"/>
        <v>0</v>
      </c>
    </row>
    <row r="1155" spans="1:28" x14ac:dyDescent="0.2">
      <c r="A1155">
        <f t="shared" si="504"/>
        <v>11.229999999999805</v>
      </c>
      <c r="B1155" s="5">
        <f t="shared" si="487"/>
        <v>0</v>
      </c>
      <c r="C1155" s="5">
        <f t="shared" si="488"/>
        <v>739.94881787751706</v>
      </c>
      <c r="D1155" s="5">
        <f t="shared" si="489"/>
        <v>-495.76433638493927</v>
      </c>
      <c r="E1155" s="2">
        <f t="shared" si="485"/>
        <v>739.94881787751706</v>
      </c>
      <c r="F1155" s="2">
        <f t="shared" si="486"/>
        <v>0</v>
      </c>
      <c r="G1155" s="3">
        <f t="shared" si="490"/>
        <v>0</v>
      </c>
      <c r="H1155" s="3">
        <f t="shared" si="491"/>
        <v>57.83983841407602</v>
      </c>
      <c r="I1155" s="3">
        <f t="shared" si="492"/>
        <v>-100.89620666317782</v>
      </c>
      <c r="J1155" s="2">
        <f t="shared" si="479"/>
        <v>116.29914628571059</v>
      </c>
      <c r="K1155" s="2">
        <f t="shared" si="493"/>
        <v>116.29914628571059</v>
      </c>
      <c r="L1155" s="2">
        <f t="shared" si="480"/>
        <v>79.276855000484375</v>
      </c>
      <c r="M1155" s="5">
        <f t="shared" si="481"/>
        <v>0.35505524920415432</v>
      </c>
      <c r="N1155" s="4">
        <f t="shared" si="482"/>
        <v>0.20248029325174813</v>
      </c>
      <c r="O1155" s="4">
        <f t="shared" si="483"/>
        <v>0.21487665727326133</v>
      </c>
      <c r="P1155" s="4">
        <f t="shared" si="494"/>
        <v>0</v>
      </c>
      <c r="Q1155" s="4">
        <f t="shared" si="495"/>
        <v>0</v>
      </c>
      <c r="R1155" s="5">
        <f t="shared" si="496"/>
        <v>0</v>
      </c>
      <c r="S1155" s="5">
        <f t="shared" si="497"/>
        <v>-12.82059823801511</v>
      </c>
      <c r="T1155" s="5">
        <f t="shared" si="498"/>
        <v>22.364338574181513</v>
      </c>
      <c r="U1155" s="6">
        <f t="shared" si="499"/>
        <v>1719.3690610210017</v>
      </c>
      <c r="V1155" s="5">
        <f t="shared" si="500"/>
        <v>0</v>
      </c>
      <c r="W1155" s="5">
        <f t="shared" si="501"/>
        <v>13.534722626180374</v>
      </c>
      <c r="X1155" s="5">
        <f t="shared" si="502"/>
        <v>7.7589256877712929</v>
      </c>
      <c r="Y1155" s="5">
        <f t="shared" si="503"/>
        <v>0</v>
      </c>
      <c r="Z1155" s="5">
        <f t="shared" si="503"/>
        <v>0.71412438816526347</v>
      </c>
      <c r="AA1155" s="5">
        <f t="shared" si="484"/>
        <v>-2.0507357380471944</v>
      </c>
      <c r="AB1155">
        <f t="shared" si="478"/>
        <v>0</v>
      </c>
    </row>
    <row r="1156" spans="1:28" x14ac:dyDescent="0.2">
      <c r="A1156">
        <f t="shared" si="504"/>
        <v>11.239999999999805</v>
      </c>
      <c r="B1156" s="5">
        <f t="shared" si="487"/>
        <v>0</v>
      </c>
      <c r="C1156" s="5">
        <f t="shared" si="488"/>
        <v>740.52725196787719</v>
      </c>
      <c r="D1156" s="5">
        <f t="shared" si="489"/>
        <v>-496.77340098835799</v>
      </c>
      <c r="E1156" s="2">
        <f t="shared" si="485"/>
        <v>740.52725196787719</v>
      </c>
      <c r="F1156" s="2">
        <f t="shared" si="486"/>
        <v>0</v>
      </c>
      <c r="G1156" s="3">
        <f t="shared" si="490"/>
        <v>0</v>
      </c>
      <c r="H1156" s="3">
        <f t="shared" si="491"/>
        <v>57.846979657957675</v>
      </c>
      <c r="I1156" s="3">
        <f t="shared" si="492"/>
        <v>-100.91671402055829</v>
      </c>
      <c r="J1156" s="2">
        <f t="shared" si="479"/>
        <v>116.32048927104509</v>
      </c>
      <c r="K1156" s="2">
        <f t="shared" si="493"/>
        <v>116.32048927104509</v>
      </c>
      <c r="L1156" s="2">
        <f t="shared" si="480"/>
        <v>79.291403729410419</v>
      </c>
      <c r="M1156" s="5">
        <f t="shared" si="481"/>
        <v>0.35503795726298076</v>
      </c>
      <c r="N1156" s="4">
        <f t="shared" si="482"/>
        <v>0.20237861970476995</v>
      </c>
      <c r="O1156" s="4">
        <f t="shared" si="483"/>
        <v>0.21481704041517691</v>
      </c>
      <c r="P1156" s="4">
        <f t="shared" si="494"/>
        <v>0</v>
      </c>
      <c r="Q1156" s="4">
        <f t="shared" si="495"/>
        <v>0</v>
      </c>
      <c r="R1156" s="5">
        <f t="shared" si="496"/>
        <v>0</v>
      </c>
      <c r="S1156" s="5">
        <f t="shared" si="497"/>
        <v>-12.823909662826011</v>
      </c>
      <c r="T1156" s="5">
        <f t="shared" si="498"/>
        <v>22.371899651823192</v>
      </c>
      <c r="U1156" s="6">
        <f t="shared" si="499"/>
        <v>1718.7960335105524</v>
      </c>
      <c r="V1156" s="5">
        <f t="shared" si="500"/>
        <v>0</v>
      </c>
      <c r="W1156" s="5">
        <f t="shared" si="501"/>
        <v>13.536201336665039</v>
      </c>
      <c r="X1156" s="5">
        <f t="shared" si="502"/>
        <v>7.7591543776243741</v>
      </c>
      <c r="Y1156" s="5">
        <f t="shared" si="503"/>
        <v>0</v>
      </c>
      <c r="Z1156" s="5">
        <f t="shared" si="503"/>
        <v>0.71229167383902769</v>
      </c>
      <c r="AA1156" s="5">
        <f t="shared" si="484"/>
        <v>-2.0429459705524344</v>
      </c>
      <c r="AB1156">
        <f t="shared" si="478"/>
        <v>0</v>
      </c>
    </row>
    <row r="1157" spans="1:28" x14ac:dyDescent="0.2">
      <c r="A1157">
        <f t="shared" si="504"/>
        <v>11.249999999999805</v>
      </c>
      <c r="B1157" s="5">
        <f t="shared" si="487"/>
        <v>0</v>
      </c>
      <c r="C1157" s="5">
        <f t="shared" si="488"/>
        <v>741.10575737904048</v>
      </c>
      <c r="D1157" s="5">
        <f t="shared" si="489"/>
        <v>-497.78267027586213</v>
      </c>
      <c r="E1157" s="2">
        <f t="shared" si="485"/>
        <v>741.10575737904048</v>
      </c>
      <c r="F1157" s="2">
        <f t="shared" si="486"/>
        <v>0</v>
      </c>
      <c r="G1157" s="3">
        <f t="shared" si="490"/>
        <v>0</v>
      </c>
      <c r="H1157" s="3">
        <f t="shared" si="491"/>
        <v>57.854102574696064</v>
      </c>
      <c r="I1157" s="3">
        <f t="shared" si="492"/>
        <v>-100.93714348026381</v>
      </c>
      <c r="J1157" s="2">
        <f t="shared" si="479"/>
        <v>116.34175569707902</v>
      </c>
      <c r="K1157" s="2">
        <f t="shared" si="493"/>
        <v>116.34175569707902</v>
      </c>
      <c r="L1157" s="2">
        <f t="shared" si="480"/>
        <v>79.305900270674172</v>
      </c>
      <c r="M1157" s="5">
        <f t="shared" si="481"/>
        <v>0.35502067618524402</v>
      </c>
      <c r="N1157" s="4">
        <f t="shared" si="482"/>
        <v>0.20227715709881441</v>
      </c>
      <c r="O1157" s="4">
        <f t="shared" si="483"/>
        <v>0.21475752051640462</v>
      </c>
      <c r="P1157" s="4">
        <f t="shared" si="494"/>
        <v>0</v>
      </c>
      <c r="Q1157" s="4">
        <f t="shared" si="495"/>
        <v>0</v>
      </c>
      <c r="R1157" s="5">
        <f t="shared" si="496"/>
        <v>0</v>
      </c>
      <c r="S1157" s="5">
        <f t="shared" si="497"/>
        <v>-12.827209173241123</v>
      </c>
      <c r="T1157" s="5">
        <f t="shared" si="498"/>
        <v>22.37943024177309</v>
      </c>
      <c r="U1157" s="6">
        <f t="shared" si="499"/>
        <v>1718.2231969774418</v>
      </c>
      <c r="V1157" s="5">
        <f t="shared" si="500"/>
        <v>0</v>
      </c>
      <c r="W1157" s="5">
        <f t="shared" si="501"/>
        <v>13.537664907114477</v>
      </c>
      <c r="X1157" s="5">
        <f t="shared" si="502"/>
        <v>7.7593780362053204</v>
      </c>
      <c r="Y1157" s="5">
        <f t="shared" si="503"/>
        <v>0</v>
      </c>
      <c r="Z1157" s="5">
        <f t="shared" si="503"/>
        <v>0.71045573387335459</v>
      </c>
      <c r="AA1157" s="5">
        <f t="shared" si="484"/>
        <v>-2.0351917220215903</v>
      </c>
      <c r="AB1157">
        <f t="shared" si="478"/>
        <v>0</v>
      </c>
    </row>
    <row r="1158" spans="1:28" x14ac:dyDescent="0.2">
      <c r="A1158">
        <f t="shared" si="504"/>
        <v>11.259999999999804</v>
      </c>
      <c r="B1158" s="5">
        <f t="shared" si="487"/>
        <v>0</v>
      </c>
      <c r="C1158" s="5">
        <f t="shared" si="488"/>
        <v>741.68433392757413</v>
      </c>
      <c r="D1158" s="5">
        <f t="shared" si="489"/>
        <v>-498.79214347025083</v>
      </c>
      <c r="E1158" s="2">
        <f t="shared" si="485"/>
        <v>741.68433392757413</v>
      </c>
      <c r="F1158" s="2">
        <f t="shared" si="486"/>
        <v>0</v>
      </c>
      <c r="G1158" s="3">
        <f t="shared" si="490"/>
        <v>0</v>
      </c>
      <c r="H1158" s="3">
        <f t="shared" si="491"/>
        <v>57.861207132034799</v>
      </c>
      <c r="I1158" s="3">
        <f t="shared" si="492"/>
        <v>-100.95749539748402</v>
      </c>
      <c r="J1158" s="2">
        <f t="shared" si="479"/>
        <v>116.36294585352007</v>
      </c>
      <c r="K1158" s="2">
        <f t="shared" si="493"/>
        <v>116.36294585352007</v>
      </c>
      <c r="L1158" s="2">
        <f t="shared" si="480"/>
        <v>79.320344821758738</v>
      </c>
      <c r="M1158" s="5">
        <f t="shared" si="481"/>
        <v>0.35500340595218255</v>
      </c>
      <c r="N1158" s="4">
        <f t="shared" si="482"/>
        <v>0.20217590454462439</v>
      </c>
      <c r="O1158" s="4">
        <f t="shared" si="483"/>
        <v>0.21469809720354158</v>
      </c>
      <c r="P1158" s="4">
        <f t="shared" si="494"/>
        <v>0</v>
      </c>
      <c r="Q1158" s="4">
        <f t="shared" si="495"/>
        <v>0</v>
      </c>
      <c r="R1158" s="5">
        <f t="shared" si="496"/>
        <v>0</v>
      </c>
      <c r="S1158" s="5">
        <f t="shared" si="497"/>
        <v>-12.830496790129194</v>
      </c>
      <c r="T1158" s="5">
        <f t="shared" si="498"/>
        <v>22.386930464154467</v>
      </c>
      <c r="U1158" s="6">
        <f t="shared" si="499"/>
        <v>1717.6505513580214</v>
      </c>
      <c r="V1158" s="5">
        <f t="shared" si="500"/>
        <v>0</v>
      </c>
      <c r="W1158" s="5">
        <f t="shared" si="501"/>
        <v>13.539113406504523</v>
      </c>
      <c r="X1158" s="5">
        <f t="shared" si="502"/>
        <v>7.7595966709906161</v>
      </c>
      <c r="Y1158" s="5">
        <f t="shared" si="503"/>
        <v>0</v>
      </c>
      <c r="Z1158" s="5">
        <f t="shared" si="503"/>
        <v>0.70861661637532869</v>
      </c>
      <c r="AA1158" s="5">
        <f t="shared" si="484"/>
        <v>-2.0274728648549143</v>
      </c>
      <c r="AB1158">
        <f t="shared" si="478"/>
        <v>0</v>
      </c>
    </row>
    <row r="1159" spans="1:28" x14ac:dyDescent="0.2">
      <c r="O1159" s="5"/>
    </row>
  </sheetData>
  <mergeCells count="2">
    <mergeCell ref="F1:G1"/>
    <mergeCell ref="A23:B23"/>
  </mergeCell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58"/>
  <sheetViews>
    <sheetView zoomScale="103" zoomScaleNormal="90" workbookViewId="0">
      <selection activeCell="A23" sqref="A23:B23"/>
    </sheetView>
  </sheetViews>
  <sheetFormatPr defaultColWidth="8.85546875" defaultRowHeight="12.75" x14ac:dyDescent="0.2"/>
  <cols>
    <col min="1" max="1" width="27.85546875" bestFit="1" customWidth="1"/>
    <col min="3" max="3" width="26.7109375" bestFit="1" customWidth="1"/>
    <col min="4" max="4" width="11" bestFit="1" customWidth="1"/>
    <col min="5" max="5" width="10" customWidth="1"/>
    <col min="6" max="6" width="11.140625" style="2" bestFit="1" customWidth="1"/>
    <col min="12" max="12" width="9.5703125" bestFit="1" customWidth="1"/>
    <col min="13" max="13" width="16.7109375" bestFit="1" customWidth="1"/>
    <col min="14" max="14" width="7.28515625" customWidth="1"/>
    <col min="24" max="24" width="12.42578125" bestFit="1" customWidth="1"/>
  </cols>
  <sheetData>
    <row r="1" spans="1:23" ht="15.75" thickBot="1" x14ac:dyDescent="0.3">
      <c r="A1" s="74" t="s">
        <v>22</v>
      </c>
      <c r="B1" s="75">
        <f>5.125</f>
        <v>5.125</v>
      </c>
      <c r="C1" s="42" t="s">
        <v>58</v>
      </c>
      <c r="D1" s="28">
        <f>D2*0.06261</f>
        <v>7.4741765898937315E-2</v>
      </c>
      <c r="E1" s="54"/>
      <c r="F1" s="78" t="s">
        <v>147</v>
      </c>
      <c r="G1" s="78"/>
      <c r="H1" s="19"/>
      <c r="I1" s="19"/>
      <c r="J1" s="19"/>
      <c r="K1" s="19"/>
      <c r="W1" s="8" t="s">
        <v>61</v>
      </c>
    </row>
    <row r="2" spans="1:23" x14ac:dyDescent="0.2">
      <c r="A2" s="61" t="s">
        <v>23</v>
      </c>
      <c r="B2" s="76">
        <f>9.125</f>
        <v>9.125</v>
      </c>
      <c r="C2" s="43" t="s">
        <v>57</v>
      </c>
      <c r="D2" s="30">
        <f>1.2929*(273/(temp+273)*(pressure*EXP(-beta*elev)-0.3783*RH*SVP/100)/760)</f>
        <v>1.1937672240686363</v>
      </c>
      <c r="E2" s="29"/>
      <c r="F2" s="48" t="s">
        <v>68</v>
      </c>
      <c r="G2" s="49">
        <v>0.30080000000000001</v>
      </c>
      <c r="H2" s="14"/>
      <c r="I2" s="14"/>
      <c r="J2" s="14"/>
      <c r="K2" s="14"/>
    </row>
    <row r="3" spans="1:23" x14ac:dyDescent="0.2">
      <c r="A3" s="20" t="s">
        <v>41</v>
      </c>
      <c r="B3" s="25">
        <v>0</v>
      </c>
      <c r="C3" s="77" t="s">
        <v>37</v>
      </c>
      <c r="D3" s="31">
        <f>c0</f>
        <v>5.367953626861678E-3</v>
      </c>
      <c r="E3" s="31"/>
      <c r="F3" s="50" t="s">
        <v>69</v>
      </c>
      <c r="G3" s="16">
        <v>2.92E-2</v>
      </c>
      <c r="H3" s="14"/>
      <c r="I3" s="14"/>
      <c r="J3" s="14"/>
      <c r="K3" s="14"/>
    </row>
    <row r="4" spans="1:23" x14ac:dyDescent="0.2">
      <c r="A4" s="20" t="s">
        <v>42</v>
      </c>
      <c r="B4" s="25">
        <v>2</v>
      </c>
      <c r="C4" s="43" t="s">
        <v>51</v>
      </c>
      <c r="D4" s="31">
        <f>0.07182*rho*(5.125/mass)*(circ/9.125)^2</f>
        <v>5.367953626861678E-3</v>
      </c>
      <c r="E4" s="31"/>
      <c r="F4" s="50" t="s">
        <v>140</v>
      </c>
      <c r="G4" s="17">
        <f>-763+120*theta+21*phi*sign</f>
        <v>2537</v>
      </c>
    </row>
    <row r="5" spans="1:23" x14ac:dyDescent="0.2">
      <c r="A5" s="20" t="s">
        <v>0</v>
      </c>
      <c r="B5" s="25">
        <v>3</v>
      </c>
      <c r="C5" s="43" t="s">
        <v>53</v>
      </c>
      <c r="D5" s="29">
        <v>1.217E-4</v>
      </c>
      <c r="E5" s="29"/>
      <c r="F5" s="50" t="s">
        <v>141</v>
      </c>
      <c r="G5" s="17">
        <f>-sign*849-94*phi</f>
        <v>-849</v>
      </c>
      <c r="H5" s="56" t="s">
        <v>148</v>
      </c>
      <c r="I5" s="57">
        <f>SQRT(wb^2+ws^2)</f>
        <v>2675.2887694602241</v>
      </c>
    </row>
    <row r="6" spans="1:23" x14ac:dyDescent="0.2">
      <c r="A6" s="20" t="s">
        <v>72</v>
      </c>
      <c r="B6" s="25">
        <v>100</v>
      </c>
      <c r="C6" s="43" t="s">
        <v>25</v>
      </c>
      <c r="D6" s="29">
        <f>v0*1.467</f>
        <v>146.70000000000002</v>
      </c>
      <c r="E6" s="32"/>
      <c r="F6" s="50" t="s">
        <v>144</v>
      </c>
      <c r="G6" s="51">
        <v>0.58299999999999996</v>
      </c>
      <c r="H6" s="56" t="s">
        <v>149</v>
      </c>
      <c r="I6" s="58">
        <f>cd0+cdspin*I5/1000</f>
        <v>0.37891843206823855</v>
      </c>
    </row>
    <row r="7" spans="1:23" x14ac:dyDescent="0.2">
      <c r="A7" s="20" t="s">
        <v>73</v>
      </c>
      <c r="B7" s="25">
        <v>27.5</v>
      </c>
      <c r="C7" s="43" t="s">
        <v>32</v>
      </c>
      <c r="D7" s="32">
        <f>1.467*v0*COS(theta*PI()/180)*SIN(phi*PI()/180)</f>
        <v>0</v>
      </c>
      <c r="E7" s="32"/>
      <c r="F7" s="50" t="s">
        <v>145</v>
      </c>
      <c r="G7" s="55">
        <v>2.3330000000000002</v>
      </c>
    </row>
    <row r="8" spans="1:23" ht="13.5" thickBot="1" x14ac:dyDescent="0.25">
      <c r="A8" s="20" t="s">
        <v>74</v>
      </c>
      <c r="B8" s="25">
        <v>0</v>
      </c>
      <c r="C8" s="43" t="s">
        <v>33</v>
      </c>
      <c r="D8" s="32">
        <f>1.467*v0*COS(theta*PI()/180)*COS(phi*PI()/180)</f>
        <v>130.12448922724514</v>
      </c>
      <c r="E8" s="32"/>
      <c r="F8" s="52" t="s">
        <v>146</v>
      </c>
      <c r="G8" s="53">
        <v>1.1200000000000001</v>
      </c>
    </row>
    <row r="9" spans="1:23" x14ac:dyDescent="0.2">
      <c r="A9" s="25" t="s">
        <v>142</v>
      </c>
      <c r="B9" s="26" t="s">
        <v>138</v>
      </c>
      <c r="C9" s="43" t="s">
        <v>3</v>
      </c>
      <c r="D9" s="32">
        <f>1.467*v0*SIN(theta*PI()/180)</f>
        <v>67.738521561579489</v>
      </c>
      <c r="E9" s="33"/>
    </row>
    <row r="10" spans="1:23" x14ac:dyDescent="0.2">
      <c r="A10" s="40" t="s">
        <v>75</v>
      </c>
      <c r="B10" s="41">
        <f>backspin</f>
        <v>2537</v>
      </c>
      <c r="C10" s="43" t="s">
        <v>4</v>
      </c>
      <c r="D10" s="32">
        <f>(wb*COS(phi*PI()/180)-ws*SIN(theta*PI()/180)*SIN(phi*PI()/180)+wg*v0x/D6)*PI()/30</f>
        <v>265.67401873857682</v>
      </c>
      <c r="E10" s="33"/>
      <c r="F10"/>
    </row>
    <row r="11" spans="1:23" x14ac:dyDescent="0.2">
      <c r="A11" s="40" t="s">
        <v>76</v>
      </c>
      <c r="B11" s="29">
        <f>sidespin</f>
        <v>-849</v>
      </c>
      <c r="C11" s="43" t="s">
        <v>5</v>
      </c>
      <c r="D11" s="32">
        <f>(-wb*SIN(phi*PI()/180)-ws*SIN(theta*PI()/180)*COS(phi*PI()/180)+wg*v0y/D6)*PI()/30</f>
        <v>41.052717247388138</v>
      </c>
      <c r="E11" s="33"/>
      <c r="F11" s="24"/>
      <c r="G11" s="24"/>
    </row>
    <row r="12" spans="1:23" x14ac:dyDescent="0.2">
      <c r="A12" s="40" t="s">
        <v>24</v>
      </c>
      <c r="B12" s="29">
        <v>0</v>
      </c>
      <c r="C12" s="43" t="s">
        <v>6</v>
      </c>
      <c r="D12" s="32">
        <f>(ws*COS(theta*PI()/180)+wg*v0z/D6)*PI()/30</f>
        <v>-78.861536095833543</v>
      </c>
      <c r="E12" s="33"/>
      <c r="F12"/>
    </row>
    <row r="13" spans="1:23" ht="13.5" customHeight="1" x14ac:dyDescent="0.2">
      <c r="A13" s="40" t="s">
        <v>1</v>
      </c>
      <c r="B13" s="29">
        <v>10000</v>
      </c>
      <c r="C13" s="43" t="s">
        <v>40</v>
      </c>
      <c r="D13" s="32">
        <f>SQRT(backspin^2+sidespin^2)*PI()/30</f>
        <v>280.15558481225059</v>
      </c>
      <c r="E13" s="33"/>
      <c r="F13"/>
    </row>
    <row r="14" spans="1:23" x14ac:dyDescent="0.2">
      <c r="A14" s="40" t="s">
        <v>2</v>
      </c>
      <c r="B14" s="29">
        <v>0.01</v>
      </c>
      <c r="C14" s="43" t="s">
        <v>12</v>
      </c>
      <c r="D14" s="32">
        <f>(circ/2/PI())*omega/12</f>
        <v>33.90556947406187</v>
      </c>
      <c r="E14" s="33"/>
      <c r="F14"/>
    </row>
    <row r="15" spans="1:23" ht="12.75" customHeight="1" x14ac:dyDescent="0.2">
      <c r="A15" s="61" t="s">
        <v>49</v>
      </c>
      <c r="B15" s="62">
        <v>70</v>
      </c>
      <c r="C15" s="43" t="s">
        <v>28</v>
      </c>
      <c r="D15" s="32">
        <f>(5/9)*(B15-32)</f>
        <v>21.111111111111111</v>
      </c>
      <c r="E15" s="33"/>
      <c r="F15"/>
      <c r="G15" s="2"/>
      <c r="H15" s="2"/>
    </row>
    <row r="16" spans="1:23" x14ac:dyDescent="0.2">
      <c r="A16" s="61" t="s">
        <v>50</v>
      </c>
      <c r="B16" s="63">
        <v>15</v>
      </c>
      <c r="C16" s="43" t="s">
        <v>52</v>
      </c>
      <c r="D16" s="32">
        <f>B16/3.2808</f>
        <v>4.5720555961960496</v>
      </c>
      <c r="E16" s="33"/>
      <c r="F16"/>
      <c r="G16" s="2"/>
      <c r="H16" s="2"/>
    </row>
    <row r="17" spans="1:28" x14ac:dyDescent="0.2">
      <c r="A17" s="61" t="s">
        <v>55</v>
      </c>
      <c r="B17" s="62">
        <v>0</v>
      </c>
      <c r="C17" s="43" t="s">
        <v>56</v>
      </c>
      <c r="D17" s="32">
        <f>vwind*1.467*SIN(phiwind*PI()/180)</f>
        <v>0</v>
      </c>
      <c r="E17" s="33"/>
      <c r="F17"/>
      <c r="G17" s="2"/>
      <c r="H17" s="2"/>
    </row>
    <row r="18" spans="1:28" x14ac:dyDescent="0.2">
      <c r="A18" s="61" t="s">
        <v>54</v>
      </c>
      <c r="B18" s="62">
        <v>0</v>
      </c>
      <c r="C18" s="43" t="s">
        <v>20</v>
      </c>
      <c r="D18" s="32">
        <f>vwind*1.467*COS(phiwind*PI()/180)</f>
        <v>0</v>
      </c>
      <c r="E18" s="33"/>
      <c r="F18"/>
      <c r="G18" s="2"/>
      <c r="H18" s="2"/>
    </row>
    <row r="19" spans="1:28" x14ac:dyDescent="0.2">
      <c r="A19" s="61" t="s">
        <v>64</v>
      </c>
      <c r="B19" s="62">
        <v>0</v>
      </c>
      <c r="C19" s="44" t="s">
        <v>143</v>
      </c>
      <c r="D19" s="29">
        <f>IF(batterhand="R",1,-1)</f>
        <v>1</v>
      </c>
      <c r="E19" s="33"/>
      <c r="F19"/>
      <c r="G19" s="2"/>
      <c r="H19" s="2"/>
    </row>
    <row r="20" spans="1:28" x14ac:dyDescent="0.2">
      <c r="A20" s="61" t="s">
        <v>26</v>
      </c>
      <c r="B20" s="62">
        <v>50</v>
      </c>
      <c r="C20" s="43" t="s">
        <v>27</v>
      </c>
      <c r="D20" s="32">
        <f>4.5841*EXP((18.687-temp/234.5)*temp/(257.14+temp))</f>
        <v>18.794410804467137</v>
      </c>
      <c r="E20" s="33"/>
      <c r="F20"/>
      <c r="G20" s="2"/>
      <c r="H20" s="2"/>
    </row>
    <row r="21" spans="1:28" ht="13.5" thickBot="1" x14ac:dyDescent="0.25">
      <c r="A21" s="64" t="s">
        <v>60</v>
      </c>
      <c r="B21" s="65">
        <v>29.92</v>
      </c>
      <c r="C21" s="43" t="s">
        <v>59</v>
      </c>
      <c r="D21" s="32">
        <f>B21*1000/39.37</f>
        <v>759.96951993903997</v>
      </c>
      <c r="E21" s="33"/>
      <c r="F21"/>
      <c r="G21" s="2"/>
      <c r="H21" s="2"/>
    </row>
    <row r="22" spans="1:28" ht="13.5" thickBot="1" x14ac:dyDescent="0.25">
      <c r="A22" s="10"/>
      <c r="B22" s="9"/>
      <c r="C22" s="45" t="s">
        <v>29</v>
      </c>
      <c r="D22" s="46">
        <f>D2*44.7*(circ/(PI()*39.37))*(temp+273.16+120)/(0.000001512*(temp+273.16)^1.5)</f>
        <v>213676.2109788901</v>
      </c>
      <c r="E22" s="47"/>
      <c r="F22"/>
      <c r="G22" s="2"/>
      <c r="H22" s="2"/>
    </row>
    <row r="23" spans="1:28" ht="13.5" thickBot="1" x14ac:dyDescent="0.25">
      <c r="A23" s="79" t="s">
        <v>151</v>
      </c>
      <c r="B23" s="80"/>
      <c r="C23" s="42">
        <f>MATCH(1,AB32:AB1058,0)+31</f>
        <v>560</v>
      </c>
      <c r="D23" s="54">
        <f>C23+1</f>
        <v>561</v>
      </c>
      <c r="E23" s="66"/>
      <c r="F23"/>
      <c r="G23" s="2"/>
      <c r="H23" s="2"/>
    </row>
    <row r="24" spans="1:28" x14ac:dyDescent="0.2">
      <c r="A24" s="34" t="s">
        <v>46</v>
      </c>
      <c r="B24" s="35">
        <f ca="1">D24-E26*(D24-C24)</f>
        <v>40.936468041954072</v>
      </c>
      <c r="C24" s="67">
        <f ca="1">INDIRECT(ADDRESS(C$23,2,1,TRUE))</f>
        <v>40.863340651884023</v>
      </c>
      <c r="D24" s="68">
        <f ca="1">INDIRECT(ADDRESS(D$23,2,1,TRUE))</f>
        <v>40.955420572217619</v>
      </c>
      <c r="E24" s="69"/>
      <c r="F24"/>
      <c r="G24" s="2"/>
      <c r="H24" s="2"/>
    </row>
    <row r="25" spans="1:28" x14ac:dyDescent="0.2">
      <c r="A25" s="36" t="s">
        <v>47</v>
      </c>
      <c r="B25" s="18">
        <f ca="1">D25-E26*(D25-C25)</f>
        <v>398.45247378862297</v>
      </c>
      <c r="C25" s="67">
        <f ca="1">INDIRECT(ADDRESS(C$23,3,1,TRUE))</f>
        <v>398.02102344669026</v>
      </c>
      <c r="D25" s="68">
        <f ca="1">INDIRECT(ADDRESS(D$23,3,1,TRUE))</f>
        <v>398.56429339075646</v>
      </c>
      <c r="E25" s="69"/>
      <c r="F25"/>
    </row>
    <row r="26" spans="1:28" x14ac:dyDescent="0.2">
      <c r="A26" s="36" t="s">
        <v>48</v>
      </c>
      <c r="B26" s="18">
        <f ca="1">D26-E26*(D26-C26)</f>
        <v>0</v>
      </c>
      <c r="C26" s="67">
        <f ca="1">INDIRECT(ADDRESS(C$23,4,1,TRUE))</f>
        <v>0.4616858444374321</v>
      </c>
      <c r="D26" s="68">
        <f ca="1">INDIRECT(ADDRESS(D$23,4,1,TRUE))</f>
        <v>-0.11965578055731001</v>
      </c>
      <c r="E26" s="70">
        <f ca="1">(D26-height)/(D26-C26)</f>
        <v>0.20582696200085832</v>
      </c>
      <c r="F26"/>
    </row>
    <row r="27" spans="1:28" x14ac:dyDescent="0.2">
      <c r="A27" s="36" t="s">
        <v>70</v>
      </c>
      <c r="B27" s="37">
        <f ca="1">D27-E26*(D27-C27)</f>
        <v>5.2879417303799228</v>
      </c>
      <c r="C27" s="67">
        <f ca="1">INDIRECT(ADDRESS(C$23,1,1,TRUE))</f>
        <v>5.2799999999999319</v>
      </c>
      <c r="D27" s="68">
        <f ca="1">INDIRECT(ADDRESS(D$23,1,1,TRUE))</f>
        <v>5.2899999999999316</v>
      </c>
      <c r="E27" s="69"/>
      <c r="F27"/>
    </row>
    <row r="28" spans="1:28" x14ac:dyDescent="0.2">
      <c r="A28" s="36" t="s">
        <v>139</v>
      </c>
      <c r="B28" s="18">
        <f ca="1">D28-E26*(D28-C28)</f>
        <v>5.865908803670477</v>
      </c>
      <c r="C28" s="67">
        <f ca="1">INDIRECT(ADDRESS(C$23,6,1,TRUE))</f>
        <v>5.8618073188650621</v>
      </c>
      <c r="D28" s="68">
        <f ca="1">INDIRECT(ADDRESS(D$23,6,1,TRUE))</f>
        <v>5.8669717913530084</v>
      </c>
      <c r="E28" s="69"/>
      <c r="F28"/>
    </row>
    <row r="29" spans="1:28" ht="13.5" thickBot="1" x14ac:dyDescent="0.25">
      <c r="A29" s="38" t="s">
        <v>71</v>
      </c>
      <c r="B29" s="39">
        <f ca="1">SQRT(B24^2+B25^2)</f>
        <v>400.5498324603609</v>
      </c>
      <c r="C29" s="71">
        <f ca="1">INDIRECT(ADDRESS(C$23,5,1,TRUE))</f>
        <v>400.11316863455352</v>
      </c>
      <c r="D29" s="72">
        <f ca="1">INDIRECT(ADDRESS(D$23,5,1,TRUE))</f>
        <v>400.66300358321109</v>
      </c>
      <c r="E29" s="73"/>
      <c r="F29"/>
    </row>
    <row r="30" spans="1:28" ht="13.5" thickBot="1" x14ac:dyDescent="0.25">
      <c r="F30" s="15"/>
    </row>
    <row r="31" spans="1:28" s="1" customFormat="1" ht="13.5" thickBot="1" x14ac:dyDescent="0.25">
      <c r="A31" s="11" t="s">
        <v>30</v>
      </c>
      <c r="B31" s="12" t="s">
        <v>31</v>
      </c>
      <c r="C31" s="12" t="s">
        <v>34</v>
      </c>
      <c r="D31" s="12" t="s">
        <v>7</v>
      </c>
      <c r="E31" s="12" t="s">
        <v>21</v>
      </c>
      <c r="F31" s="13" t="s">
        <v>63</v>
      </c>
      <c r="G31" s="12" t="s">
        <v>35</v>
      </c>
      <c r="H31" s="12" t="s">
        <v>36</v>
      </c>
      <c r="I31" s="12" t="s">
        <v>8</v>
      </c>
      <c r="J31" s="12" t="s">
        <v>10</v>
      </c>
      <c r="K31" s="12" t="s">
        <v>19</v>
      </c>
      <c r="L31" s="12" t="s">
        <v>67</v>
      </c>
      <c r="M31" s="12" t="s">
        <v>13</v>
      </c>
      <c r="N31" s="12" t="s">
        <v>15</v>
      </c>
      <c r="O31" s="12" t="s">
        <v>14</v>
      </c>
      <c r="P31" s="12" t="s">
        <v>65</v>
      </c>
      <c r="Q31" s="12" t="s">
        <v>66</v>
      </c>
      <c r="R31" s="12" t="s">
        <v>16</v>
      </c>
      <c r="S31" s="12" t="s">
        <v>17</v>
      </c>
      <c r="T31" s="12" t="s">
        <v>18</v>
      </c>
      <c r="U31" s="12" t="s">
        <v>11</v>
      </c>
      <c r="V31" s="12" t="s">
        <v>43</v>
      </c>
      <c r="W31" s="12" t="s">
        <v>44</v>
      </c>
      <c r="X31" s="12" t="s">
        <v>45</v>
      </c>
      <c r="Y31" s="12" t="s">
        <v>38</v>
      </c>
      <c r="Z31" s="12" t="s">
        <v>39</v>
      </c>
      <c r="AA31" s="12" t="s">
        <v>9</v>
      </c>
      <c r="AB31" s="7" t="s">
        <v>62</v>
      </c>
    </row>
    <row r="32" spans="1:28" x14ac:dyDescent="0.2">
      <c r="A32" s="3">
        <v>0</v>
      </c>
      <c r="B32">
        <f>x0</f>
        <v>0</v>
      </c>
      <c r="C32">
        <f>y0</f>
        <v>2</v>
      </c>
      <c r="D32">
        <f>z0</f>
        <v>3</v>
      </c>
      <c r="E32">
        <f>SQRT(B32^2+C32^2)</f>
        <v>2</v>
      </c>
      <c r="F32" s="2">
        <v>0</v>
      </c>
      <c r="G32" s="3">
        <f>v0x</f>
        <v>0</v>
      </c>
      <c r="H32" s="3">
        <f>v0y</f>
        <v>130.12448922724514</v>
      </c>
      <c r="I32" s="3">
        <f>v0z</f>
        <v>67.738521561579489</v>
      </c>
      <c r="J32" s="2">
        <f t="shared" ref="J32:J33" si="0">SQRT(G32^2+H32^2+I32^2)</f>
        <v>146.70000000000002</v>
      </c>
      <c r="K32" s="2">
        <f t="shared" ref="K32:K33" si="1">IF(D32&gt;=hwind,SQRT((G32-vxw)^2+(H32-vyw)^2+I32^2),J32)</f>
        <v>146.70000000000002</v>
      </c>
      <c r="L32" s="2">
        <f t="shared" ref="L32:L33" si="2">J32/1.467</f>
        <v>100</v>
      </c>
      <c r="M32" s="5">
        <f t="shared" ref="M32:M95" si="3">cd0+cdspin*(spin/1000)*EXP(-A32/(tau*146.7/K32))</f>
        <v>0.37891843206823855</v>
      </c>
      <c r="N32" s="4">
        <f t="shared" ref="N32:N95" si="4">(romega/K32)*EXP(-A32/(tau*146.7/K32))</f>
        <v>0.2311218096391402</v>
      </c>
      <c r="O32" s="4">
        <f t="shared" ref="O32:O95" si="5">cl2_*N32/(cl0+cl1_*N32)</f>
        <v>0.2306672341557385</v>
      </c>
      <c r="P32" s="4">
        <f t="shared" ref="P32" si="6">IF(D32&gt;=hwind,vxw,0)</f>
        <v>0</v>
      </c>
      <c r="Q32" s="4">
        <f t="shared" ref="Q32:Q33" si="7">IF(D32&gt;=hwind,vyw,0)</f>
        <v>0</v>
      </c>
      <c r="R32" s="5">
        <f t="shared" ref="R32:R33" si="8">-const*$M32*$K32*(G32-P32)</f>
        <v>0</v>
      </c>
      <c r="S32" s="5">
        <f t="shared" ref="S32:S33" si="9">-const*$M32*$K32*(H32-Q32)</f>
        <v>-38.827876408277781</v>
      </c>
      <c r="T32" s="5">
        <f t="shared" ref="T32:T33" si="10">-const*$M32*$K32*I32</f>
        <v>-20.212513101044898</v>
      </c>
      <c r="U32" s="6">
        <f t="shared" ref="U32:U33" si="11">omega*EXP(-A32/tau)*30/PI()</f>
        <v>2675.2887694602241</v>
      </c>
      <c r="V32" s="5">
        <f t="shared" ref="V32:V34" si="12">const*($O32/omega)*K32*(wy*I32-wz*(H32-Q32))</f>
        <v>8.4565245703058114</v>
      </c>
      <c r="W32" s="5">
        <f t="shared" ref="W32:W33" si="13">const*($O32/omega)*K32*(wz*(G32-P32)-wx*I32)</f>
        <v>-11.66837268205234</v>
      </c>
      <c r="X32" s="5">
        <f t="shared" ref="X32:X33" si="14">const*($O32/omega)*K32*(wx*(H32-Q32)-wy*(G32-P32))</f>
        <v>22.414735373061152</v>
      </c>
      <c r="Y32" s="5">
        <f t="shared" ref="Y32:Y33" si="15">R32+V32</f>
        <v>8.4565245703058114</v>
      </c>
      <c r="Z32" s="5">
        <f t="shared" ref="Z32:Z95" si="16">S32+W32</f>
        <v>-50.496249090330124</v>
      </c>
      <c r="AA32" s="5">
        <f t="shared" ref="AA32:AA95" si="17">T32+X32-32.174</f>
        <v>-29.971777727983746</v>
      </c>
      <c r="AB32">
        <v>0</v>
      </c>
    </row>
    <row r="33" spans="1:28" x14ac:dyDescent="0.2">
      <c r="A33">
        <f t="shared" ref="A33:A96" si="18">A32+dt</f>
        <v>0.01</v>
      </c>
      <c r="B33" s="5">
        <f t="shared" ref="B33" si="19">B32+G32*dt+0.5*Y32*dt*dt</f>
        <v>4.2282622851529057E-4</v>
      </c>
      <c r="C33" s="5">
        <f t="shared" ref="C33" si="20">C32+H32*dt+0.5*Z32*dt*dt</f>
        <v>3.2987200798179348</v>
      </c>
      <c r="D33" s="5">
        <f t="shared" ref="D33" si="21">D32+I32*dt+0.5*AA32*dt*dt</f>
        <v>3.6758866267293957</v>
      </c>
      <c r="E33" s="2">
        <f t="shared" ref="E33" si="22">SQRT(B33^2+C33^2)</f>
        <v>3.2987201069166301</v>
      </c>
      <c r="F33" s="2">
        <f t="shared" ref="F33" si="23">ATAN2(C33,B33)*180/PI()</f>
        <v>7.3441085155731625E-3</v>
      </c>
      <c r="G33" s="3">
        <f t="shared" ref="G33" si="24">G32+Y32*dt</f>
        <v>8.4565245703058109E-2</v>
      </c>
      <c r="H33" s="3">
        <f t="shared" ref="H33" si="25">H32+Z32*dt</f>
        <v>129.61952673634184</v>
      </c>
      <c r="I33" s="3">
        <f t="shared" ref="I33" si="26">I32+AA32*dt</f>
        <v>67.438803784299651</v>
      </c>
      <c r="J33" s="2">
        <f t="shared" si="0"/>
        <v>146.1137266600619</v>
      </c>
      <c r="K33" s="2">
        <f t="shared" si="1"/>
        <v>146.1137266600619</v>
      </c>
      <c r="L33" s="2">
        <f t="shared" si="2"/>
        <v>99.600359004813839</v>
      </c>
      <c r="M33" s="5">
        <f t="shared" si="3"/>
        <v>0.37891835426203851</v>
      </c>
      <c r="N33" s="4">
        <f t="shared" si="4"/>
        <v>0.23204894214280117</v>
      </c>
      <c r="O33" s="4">
        <f t="shared" si="5"/>
        <v>0.23114701844299682</v>
      </c>
      <c r="P33" s="4">
        <f t="shared" ref="P33" si="27">IF(D33&gt;=hwind,vxw,0)</f>
        <v>0</v>
      </c>
      <c r="Q33" s="4">
        <f t="shared" si="7"/>
        <v>0</v>
      </c>
      <c r="R33" s="5">
        <f t="shared" si="8"/>
        <v>-2.5132594861543282E-2</v>
      </c>
      <c r="S33" s="5">
        <f t="shared" si="9"/>
        <v>-38.522622674667524</v>
      </c>
      <c r="T33" s="5">
        <f t="shared" si="10"/>
        <v>-20.042656050565018</v>
      </c>
      <c r="U33" s="6">
        <f t="shared" si="11"/>
        <v>2675.2860941727922</v>
      </c>
      <c r="V33" s="5">
        <f t="shared" si="12"/>
        <v>8.4065156680166186</v>
      </c>
      <c r="W33" s="5">
        <f t="shared" si="13"/>
        <v>-11.598700929785767</v>
      </c>
      <c r="X33" s="5">
        <f t="shared" si="14"/>
        <v>22.282530855953148</v>
      </c>
      <c r="Y33" s="5">
        <f t="shared" si="15"/>
        <v>8.3813830731550762</v>
      </c>
      <c r="Z33" s="5">
        <f t="shared" si="16"/>
        <v>-50.121323604453295</v>
      </c>
      <c r="AA33" s="5">
        <f t="shared" si="17"/>
        <v>-29.93412519461187</v>
      </c>
      <c r="AB33">
        <v>0</v>
      </c>
    </row>
    <row r="34" spans="1:28" x14ac:dyDescent="0.2">
      <c r="A34">
        <f t="shared" si="18"/>
        <v>0.02</v>
      </c>
      <c r="B34" s="5">
        <f t="shared" ref="B34:B97" si="28">B33+G33*dt+0.5*Y33*dt*dt</f>
        <v>1.6875478392036256E-3</v>
      </c>
      <c r="C34" s="5">
        <f t="shared" ref="C34:C97" si="29">C33+H33*dt+0.5*Z33*dt*dt</f>
        <v>4.5924092810011308</v>
      </c>
      <c r="D34" s="5">
        <f t="shared" ref="D34:D97" si="30">D33+I33*dt+0.5*AA33*dt*dt</f>
        <v>4.3487779583126622</v>
      </c>
      <c r="E34" s="2">
        <f t="shared" ref="E34:E97" si="31">SQRT(B34^2+C34^2)</f>
        <v>4.5924095910581659</v>
      </c>
      <c r="F34" s="2">
        <f t="shared" ref="F34:F97" si="32">ATAN2(C34,B34)*180/PI()</f>
        <v>2.1054169749372999E-2</v>
      </c>
      <c r="G34" s="3">
        <f t="shared" ref="G34:G97" si="33">G33+Y33*dt</f>
        <v>0.16837907643460887</v>
      </c>
      <c r="H34" s="3">
        <f t="shared" ref="H34:H97" si="34">H33+Z33*dt</f>
        <v>129.11831350029732</v>
      </c>
      <c r="I34" s="3">
        <f t="shared" ref="I34:I97" si="35">I33+AA33*dt</f>
        <v>67.139462532353534</v>
      </c>
      <c r="J34" s="2">
        <f t="shared" ref="J34:J97" si="36">SQRT(G34^2+H34^2+I34^2)</f>
        <v>145.53100927914898</v>
      </c>
      <c r="K34" s="2">
        <f t="shared" ref="K34:K97" si="37">IF(D34&gt;=hwind,SQRT((G34-vxw)^2+(H34-vyw)^2+I34^2),J34)</f>
        <v>145.53100927914898</v>
      </c>
      <c r="L34" s="2">
        <f t="shared" ref="L34:L97" si="38">J34/1.467</f>
        <v>99.20314197624333</v>
      </c>
      <c r="M34" s="5">
        <f t="shared" si="3"/>
        <v>0.37891827707651415</v>
      </c>
      <c r="N34" s="4">
        <f t="shared" si="4"/>
        <v>0.23297785380099048</v>
      </c>
      <c r="O34" s="4">
        <f t="shared" si="5"/>
        <v>0.23162587571003271</v>
      </c>
      <c r="P34" s="4">
        <f t="shared" ref="P34:P97" si="39">IF(D34&gt;=hwind,vxw,0)</f>
        <v>0</v>
      </c>
      <c r="Q34" s="4">
        <f t="shared" ref="Q34:Q97" si="40">IF(D34&gt;=hwind,vyw,0)</f>
        <v>0</v>
      </c>
      <c r="R34" s="5">
        <f t="shared" ref="R34:R97" si="41">-const*$M34*$K34*(G34-P34)</f>
        <v>-4.9842288377789368E-2</v>
      </c>
      <c r="S34" s="5">
        <f t="shared" ref="S34:S97" si="42">-const*$M34*$K34*(H34-Q34)</f>
        <v>-38.220617149155835</v>
      </c>
      <c r="T34" s="5">
        <f t="shared" ref="T34:T97" si="43">-const*$M34*$K34*I34</f>
        <v>-19.874110987697094</v>
      </c>
      <c r="U34" s="6">
        <f t="shared" ref="U34:U97" si="44">omega*EXP(-A34/tau)*30/PI()</f>
        <v>2675.2834188880356</v>
      </c>
      <c r="V34" s="5">
        <f t="shared" si="12"/>
        <v>8.3568691001881277</v>
      </c>
      <c r="W34" s="5">
        <f t="shared" ref="W34:W97" si="45">const*($O34/omega)*K34*(wz*(G34-P34)-wx*I34)</f>
        <v>-11.529280765328121</v>
      </c>
      <c r="X34" s="5">
        <f t="shared" ref="X34:X97" si="46">const*($O34/omega)*K34*(wx*(H34-Q34)-wy*(G34-P34))</f>
        <v>22.151416027093351</v>
      </c>
      <c r="Y34" s="5">
        <f t="shared" ref="Y34:Y97" si="47">R34+V34</f>
        <v>8.3070268118103385</v>
      </c>
      <c r="Z34" s="5">
        <f t="shared" si="16"/>
        <v>-49.749897914483952</v>
      </c>
      <c r="AA34" s="5">
        <f t="shared" si="17"/>
        <v>-29.896694960603742</v>
      </c>
      <c r="AB34">
        <v>0</v>
      </c>
    </row>
    <row r="35" spans="1:28" x14ac:dyDescent="0.2">
      <c r="A35">
        <f t="shared" si="18"/>
        <v>0.03</v>
      </c>
      <c r="B35" s="5">
        <f t="shared" si="28"/>
        <v>3.7866899441402315E-3</v>
      </c>
      <c r="C35" s="5">
        <f t="shared" si="29"/>
        <v>5.8811049211083803</v>
      </c>
      <c r="D35" s="5">
        <f t="shared" si="30"/>
        <v>5.0186777488881678</v>
      </c>
      <c r="E35" s="2">
        <f t="shared" si="31"/>
        <v>5.8811061401836593</v>
      </c>
      <c r="F35" s="2">
        <f t="shared" si="32"/>
        <v>3.68912517379189E-2</v>
      </c>
      <c r="G35" s="3">
        <f t="shared" si="33"/>
        <v>0.25144934455271228</v>
      </c>
      <c r="H35" s="3">
        <f t="shared" si="34"/>
        <v>128.62081452115248</v>
      </c>
      <c r="I35" s="3">
        <f t="shared" si="35"/>
        <v>66.840495582747494</v>
      </c>
      <c r="J35" s="2">
        <f t="shared" si="36"/>
        <v>144.95181614800441</v>
      </c>
      <c r="K35" s="2">
        <f t="shared" si="37"/>
        <v>144.95181614800441</v>
      </c>
      <c r="L35" s="2">
        <f t="shared" si="38"/>
        <v>98.808327299253179</v>
      </c>
      <c r="M35" s="5">
        <f t="shared" si="3"/>
        <v>0.37891820050603364</v>
      </c>
      <c r="N35" s="4">
        <f t="shared" si="4"/>
        <v>0.23390854885883705</v>
      </c>
      <c r="O35" s="4">
        <f t="shared" si="5"/>
        <v>0.23210380818941279</v>
      </c>
      <c r="P35" s="4">
        <f t="shared" si="39"/>
        <v>0</v>
      </c>
      <c r="Q35" s="4">
        <f t="shared" si="40"/>
        <v>0</v>
      </c>
      <c r="R35" s="5">
        <f t="shared" si="41"/>
        <v>-7.4135870356497768E-2</v>
      </c>
      <c r="S35" s="5">
        <f t="shared" si="42"/>
        <v>-37.921817006320971</v>
      </c>
      <c r="T35" s="5">
        <f t="shared" si="43"/>
        <v>-19.706865109953931</v>
      </c>
      <c r="U35" s="6">
        <f t="shared" si="44"/>
        <v>2675.2807436059543</v>
      </c>
      <c r="V35" s="5">
        <f t="shared" ref="V35:V97" si="48">const*($O35/omega)*K35*(wy*I35-wz*(H35-Q35))</f>
        <v>8.3075814145542122</v>
      </c>
      <c r="W35" s="5">
        <f t="shared" si="45"/>
        <v>-11.460111421272506</v>
      </c>
      <c r="X35" s="5">
        <f t="shared" si="46"/>
        <v>22.021379655743427</v>
      </c>
      <c r="Y35" s="5">
        <f t="shared" si="47"/>
        <v>8.2334455441977141</v>
      </c>
      <c r="Z35" s="5">
        <f t="shared" si="16"/>
        <v>-49.381928427593479</v>
      </c>
      <c r="AA35" s="5">
        <f t="shared" si="17"/>
        <v>-29.859485454210503</v>
      </c>
      <c r="AB35">
        <v>0</v>
      </c>
    </row>
    <row r="36" spans="1:28" x14ac:dyDescent="0.2">
      <c r="A36">
        <f t="shared" si="18"/>
        <v>0.04</v>
      </c>
      <c r="B36" s="5">
        <f t="shared" si="28"/>
        <v>6.7128556668772394E-3</v>
      </c>
      <c r="C36" s="5">
        <f t="shared" si="29"/>
        <v>7.1648439698985253</v>
      </c>
      <c r="D36" s="5">
        <f t="shared" si="30"/>
        <v>5.6855897304429321</v>
      </c>
      <c r="E36" s="2">
        <f t="shared" si="31"/>
        <v>7.1648471145881727</v>
      </c>
      <c r="F36" s="2">
        <f t="shared" si="32"/>
        <v>5.3681306566860675E-2</v>
      </c>
      <c r="G36" s="3">
        <f t="shared" si="33"/>
        <v>0.33378379999468943</v>
      </c>
      <c r="H36" s="3">
        <f t="shared" si="34"/>
        <v>128.12699523687655</v>
      </c>
      <c r="I36" s="3">
        <f t="shared" si="35"/>
        <v>66.541900728205391</v>
      </c>
      <c r="J36" s="2">
        <f t="shared" si="36"/>
        <v>144.37611600461506</v>
      </c>
      <c r="K36" s="2">
        <f t="shared" si="37"/>
        <v>144.37611600461506</v>
      </c>
      <c r="L36" s="2">
        <f t="shared" si="38"/>
        <v>98.415893663677608</v>
      </c>
      <c r="M36" s="5">
        <f t="shared" si="3"/>
        <v>0.37891812454503171</v>
      </c>
      <c r="N36" s="4">
        <f t="shared" si="4"/>
        <v>0.23484103145816712</v>
      </c>
      <c r="O36" s="4">
        <f t="shared" si="5"/>
        <v>0.23258081804748743</v>
      </c>
      <c r="P36" s="4">
        <f t="shared" si="39"/>
        <v>0</v>
      </c>
      <c r="Q36" s="4">
        <f t="shared" si="40"/>
        <v>0</v>
      </c>
      <c r="R36" s="5">
        <f t="shared" si="41"/>
        <v>-9.8020010196318771E-2</v>
      </c>
      <c r="S36" s="5">
        <f t="shared" si="42"/>
        <v>-37.62618011941305</v>
      </c>
      <c r="T36" s="5">
        <f t="shared" si="43"/>
        <v>-19.540905783818438</v>
      </c>
      <c r="U36" s="6">
        <f t="shared" si="44"/>
        <v>2675.2780683265487</v>
      </c>
      <c r="V36" s="5">
        <f t="shared" si="48"/>
        <v>8.2586492034746684</v>
      </c>
      <c r="W36" s="5">
        <f t="shared" si="45"/>
        <v>-11.391192132932666</v>
      </c>
      <c r="X36" s="5">
        <f t="shared" si="46"/>
        <v>21.892410660087538</v>
      </c>
      <c r="Y36" s="5">
        <f t="shared" si="47"/>
        <v>8.1606291932783499</v>
      </c>
      <c r="Z36" s="5">
        <f t="shared" si="16"/>
        <v>-49.017372252345716</v>
      </c>
      <c r="AA36" s="5">
        <f t="shared" si="17"/>
        <v>-29.822495123730899</v>
      </c>
      <c r="AB36">
        <v>0</v>
      </c>
    </row>
    <row r="37" spans="1:28" x14ac:dyDescent="0.2">
      <c r="A37">
        <f t="shared" si="18"/>
        <v>0.05</v>
      </c>
      <c r="B37" s="5">
        <f t="shared" si="28"/>
        <v>1.0458725126488051E-2</v>
      </c>
      <c r="C37" s="5">
        <f t="shared" si="29"/>
        <v>8.4436630536546726</v>
      </c>
      <c r="D37" s="5">
        <f t="shared" si="30"/>
        <v>6.3495176129687998</v>
      </c>
      <c r="E37" s="2">
        <f t="shared" si="31"/>
        <v>8.443669530990908</v>
      </c>
      <c r="F37" s="2">
        <f t="shared" si="32"/>
        <v>7.0969258077472328E-2</v>
      </c>
      <c r="G37" s="3">
        <f t="shared" si="33"/>
        <v>0.41539009192747295</v>
      </c>
      <c r="H37" s="3">
        <f t="shared" si="34"/>
        <v>127.6368215143531</v>
      </c>
      <c r="I37" s="3">
        <f t="shared" si="35"/>
        <v>66.243675776968075</v>
      </c>
      <c r="J37" s="2">
        <f t="shared" si="36"/>
        <v>143.8038780271915</v>
      </c>
      <c r="K37" s="2">
        <f t="shared" si="37"/>
        <v>143.8038780271915</v>
      </c>
      <c r="L37" s="2">
        <f t="shared" si="38"/>
        <v>98.025820059435233</v>
      </c>
      <c r="M37" s="5">
        <f t="shared" si="3"/>
        <v>0.37891804918800859</v>
      </c>
      <c r="N37" s="4">
        <f t="shared" si="4"/>
        <v>0.235775305635328</v>
      </c>
      <c r="O37" s="4">
        <f t="shared" si="5"/>
        <v>0.23305690738442555</v>
      </c>
      <c r="P37" s="4">
        <f t="shared" si="39"/>
        <v>0</v>
      </c>
      <c r="Q37" s="4">
        <f t="shared" si="40"/>
        <v>0</v>
      </c>
      <c r="R37" s="5">
        <f t="shared" si="41"/>
        <v>-0.1215012593685439</v>
      </c>
      <c r="S37" s="5">
        <f t="shared" si="42"/>
        <v>-37.333665046829431</v>
      </c>
      <c r="T37" s="5">
        <f t="shared" si="43"/>
        <v>-19.376220541891083</v>
      </c>
      <c r="U37" s="6">
        <f t="shared" si="44"/>
        <v>2675.2753930498179</v>
      </c>
      <c r="V37" s="5">
        <f t="shared" si="48"/>
        <v>8.2100691032256385</v>
      </c>
      <c r="W37" s="5">
        <f t="shared" si="45"/>
        <v>-11.322522138349823</v>
      </c>
      <c r="X37" s="5">
        <f t="shared" si="46"/>
        <v>21.764498104838356</v>
      </c>
      <c r="Y37" s="5">
        <f t="shared" si="47"/>
        <v>8.0885678438570938</v>
      </c>
      <c r="Z37" s="5">
        <f t="shared" si="16"/>
        <v>-48.656187185179256</v>
      </c>
      <c r="AA37" s="5">
        <f t="shared" si="17"/>
        <v>-29.785722437052726</v>
      </c>
      <c r="AB37">
        <v>0</v>
      </c>
    </row>
    <row r="38" spans="1:28" x14ac:dyDescent="0.2">
      <c r="A38">
        <f t="shared" si="18"/>
        <v>6.0000000000000005E-2</v>
      </c>
      <c r="B38" s="5">
        <f t="shared" si="28"/>
        <v>1.5017054437955635E-2</v>
      </c>
      <c r="C38" s="5">
        <f t="shared" si="29"/>
        <v>9.7175984594389444</v>
      </c>
      <c r="D38" s="5">
        <f t="shared" si="30"/>
        <v>7.0104650846166283</v>
      </c>
      <c r="E38" s="2">
        <f t="shared" si="31"/>
        <v>9.7176100627064752</v>
      </c>
      <c r="F38" s="2">
        <f t="shared" si="32"/>
        <v>8.8541748116955768E-2</v>
      </c>
      <c r="G38" s="3">
        <f t="shared" si="33"/>
        <v>0.49627577036604387</v>
      </c>
      <c r="H38" s="3">
        <f t="shared" si="34"/>
        <v>127.15025964250131</v>
      </c>
      <c r="I38" s="3">
        <f t="shared" si="35"/>
        <v>65.945818552597544</v>
      </c>
      <c r="J38" s="2">
        <f t="shared" si="36"/>
        <v>143.2350718272863</v>
      </c>
      <c r="K38" s="2">
        <f t="shared" si="37"/>
        <v>143.2350718272863</v>
      </c>
      <c r="L38" s="2">
        <f t="shared" si="38"/>
        <v>97.638085771837964</v>
      </c>
      <c r="M38" s="5">
        <f t="shared" si="3"/>
        <v>0.37891797442952879</v>
      </c>
      <c r="N38" s="4">
        <f t="shared" si="4"/>
        <v>0.23671137531897879</v>
      </c>
      <c r="O38" s="4">
        <f t="shared" si="5"/>
        <v>0.23353207823424549</v>
      </c>
      <c r="P38" s="4">
        <f t="shared" si="39"/>
        <v>0</v>
      </c>
      <c r="Q38" s="4">
        <f t="shared" si="40"/>
        <v>0</v>
      </c>
      <c r="R38" s="5">
        <f t="shared" si="41"/>
        <v>-0.14458605384062484</v>
      </c>
      <c r="S38" s="5">
        <f t="shared" si="42"/>
        <v>-37.044231018895623</v>
      </c>
      <c r="T38" s="5">
        <f t="shared" si="43"/>
        <v>-19.21279708009363</v>
      </c>
      <c r="U38" s="6">
        <f t="shared" si="44"/>
        <v>2675.2727177757624</v>
      </c>
      <c r="V38" s="5">
        <f t="shared" si="48"/>
        <v>8.1618377933037394</v>
      </c>
      <c r="W38" s="5">
        <f t="shared" si="45"/>
        <v>-11.254100678298343</v>
      </c>
      <c r="X38" s="5">
        <f t="shared" si="46"/>
        <v>21.637631198889792</v>
      </c>
      <c r="Y38" s="5">
        <f t="shared" si="47"/>
        <v>8.0172517394631146</v>
      </c>
      <c r="Z38" s="5">
        <f t="shared" si="16"/>
        <v>-48.298331697193966</v>
      </c>
      <c r="AA38" s="5">
        <f t="shared" si="17"/>
        <v>-29.749165881203837</v>
      </c>
      <c r="AB38">
        <v>0</v>
      </c>
    </row>
    <row r="39" spans="1:28" x14ac:dyDescent="0.2">
      <c r="A39">
        <f t="shared" si="18"/>
        <v>7.0000000000000007E-2</v>
      </c>
      <c r="B39" s="5">
        <f t="shared" si="28"/>
        <v>2.0380674728589229E-2</v>
      </c>
      <c r="C39" s="5">
        <f t="shared" si="29"/>
        <v>10.986686139279097</v>
      </c>
      <c r="D39" s="5">
        <f t="shared" si="30"/>
        <v>7.6684358118485436</v>
      </c>
      <c r="E39" s="2">
        <f t="shared" si="31"/>
        <v>10.986705042683626</v>
      </c>
      <c r="F39" s="2">
        <f t="shared" si="32"/>
        <v>0.1062854887575229</v>
      </c>
      <c r="G39" s="3">
        <f t="shared" si="33"/>
        <v>0.57644828776067503</v>
      </c>
      <c r="H39" s="3">
        <f t="shared" si="34"/>
        <v>126.66727632552937</v>
      </c>
      <c r="I39" s="3">
        <f t="shared" si="35"/>
        <v>65.648326893785509</v>
      </c>
      <c r="J39" s="2">
        <f t="shared" si="36"/>
        <v>142.66966744304762</v>
      </c>
      <c r="K39" s="2">
        <f t="shared" si="37"/>
        <v>142.66966744304762</v>
      </c>
      <c r="L39" s="2">
        <f t="shared" si="38"/>
        <v>97.252670376992228</v>
      </c>
      <c r="M39" s="5">
        <f t="shared" si="3"/>
        <v>0.37891790026422001</v>
      </c>
      <c r="N39" s="4">
        <f t="shared" si="4"/>
        <v>0.23764924432784698</v>
      </c>
      <c r="O39" s="4">
        <f t="shared" si="5"/>
        <v>0.2340063325648421</v>
      </c>
      <c r="P39" s="4">
        <f t="shared" si="39"/>
        <v>0</v>
      </c>
      <c r="Q39" s="4">
        <f t="shared" si="40"/>
        <v>0</v>
      </c>
      <c r="R39" s="5">
        <f t="shared" si="41"/>
        <v>-0.16728071644300349</v>
      </c>
      <c r="S39" s="5">
        <f t="shared" si="42"/>
        <v>-36.757837924944127</v>
      </c>
      <c r="T39" s="5">
        <f t="shared" si="43"/>
        <v>-19.050623254927981</v>
      </c>
      <c r="U39" s="6">
        <f t="shared" si="44"/>
        <v>2675.2700425043827</v>
      </c>
      <c r="V39" s="5">
        <f t="shared" si="48"/>
        <v>8.1139519957435571</v>
      </c>
      <c r="W39" s="5">
        <f t="shared" si="45"/>
        <v>-11.185926996290243</v>
      </c>
      <c r="X39" s="5">
        <f t="shared" si="46"/>
        <v>21.511799293015365</v>
      </c>
      <c r="Y39" s="5">
        <f t="shared" si="47"/>
        <v>7.9466712793005536</v>
      </c>
      <c r="Z39" s="5">
        <f t="shared" si="16"/>
        <v>-47.943764921234369</v>
      </c>
      <c r="AA39" s="5">
        <f t="shared" si="17"/>
        <v>-29.712823961912616</v>
      </c>
      <c r="AB39">
        <v>0</v>
      </c>
    </row>
    <row r="40" spans="1:28" x14ac:dyDescent="0.2">
      <c r="A40">
        <f t="shared" si="18"/>
        <v>0.08</v>
      </c>
      <c r="B40" s="5">
        <f t="shared" si="28"/>
        <v>2.6542491170161005E-2</v>
      </c>
      <c r="C40" s="5">
        <f t="shared" si="29"/>
        <v>12.250961714288328</v>
      </c>
      <c r="D40" s="5">
        <f t="shared" si="30"/>
        <v>8.3234334395883032</v>
      </c>
      <c r="E40" s="2">
        <f t="shared" si="31"/>
        <v>12.25099046725594</v>
      </c>
      <c r="F40" s="2">
        <f t="shared" si="32"/>
        <v>0.12413477225584638</v>
      </c>
      <c r="G40" s="3">
        <f t="shared" si="33"/>
        <v>0.65591500055368057</v>
      </c>
      <c r="H40" s="3">
        <f t="shared" si="34"/>
        <v>126.18783867631703</v>
      </c>
      <c r="I40" s="3">
        <f t="shared" si="35"/>
        <v>65.351198654166382</v>
      </c>
      <c r="J40" s="2">
        <f t="shared" si="36"/>
        <v>142.10763533260442</v>
      </c>
      <c r="K40" s="2">
        <f t="shared" si="37"/>
        <v>142.10763533260442</v>
      </c>
      <c r="L40" s="2">
        <f t="shared" si="38"/>
        <v>96.869553737289991</v>
      </c>
      <c r="M40" s="5">
        <f t="shared" si="3"/>
        <v>0.37891782668677204</v>
      </c>
      <c r="N40" s="4">
        <f t="shared" si="4"/>
        <v>0.23858891636845211</v>
      </c>
      <c r="O40" s="4">
        <f t="shared" si="5"/>
        <v>0.23447967227800931</v>
      </c>
      <c r="P40" s="4">
        <f t="shared" si="39"/>
        <v>0</v>
      </c>
      <c r="Q40" s="4">
        <f t="shared" si="40"/>
        <v>0</v>
      </c>
      <c r="R40" s="5">
        <f t="shared" si="41"/>
        <v>-0.18959145918074846</v>
      </c>
      <c r="S40" s="5">
        <f t="shared" si="42"/>
        <v>-36.474446300683226</v>
      </c>
      <c r="T40" s="5">
        <f t="shared" si="43"/>
        <v>-18.889687080788697</v>
      </c>
      <c r="U40" s="6">
        <f t="shared" si="44"/>
        <v>2675.2673672356777</v>
      </c>
      <c r="V40" s="5">
        <f t="shared" si="48"/>
        <v>8.0664084744481244</v>
      </c>
      <c r="W40" s="5">
        <f t="shared" si="45"/>
        <v>-11.118000338578501</v>
      </c>
      <c r="X40" s="5">
        <f t="shared" si="46"/>
        <v>21.386991877610985</v>
      </c>
      <c r="Y40" s="5">
        <f t="shared" si="47"/>
        <v>7.8768170152673758</v>
      </c>
      <c r="Z40" s="5">
        <f t="shared" si="16"/>
        <v>-47.592446639261723</v>
      </c>
      <c r="AA40" s="5">
        <f t="shared" si="17"/>
        <v>-29.676695203177712</v>
      </c>
      <c r="AB40">
        <v>0</v>
      </c>
    </row>
    <row r="41" spans="1:28" x14ac:dyDescent="0.2">
      <c r="A41">
        <f t="shared" si="18"/>
        <v>0.09</v>
      </c>
      <c r="B41" s="5">
        <f t="shared" si="28"/>
        <v>3.3495482026461181E-2</v>
      </c>
      <c r="C41" s="5">
        <f t="shared" si="29"/>
        <v>13.510460478719535</v>
      </c>
      <c r="D41" s="5">
        <f t="shared" si="30"/>
        <v>8.9754615913698093</v>
      </c>
      <c r="E41" s="2">
        <f t="shared" si="31"/>
        <v>13.510502000087143</v>
      </c>
      <c r="F41" s="2">
        <f t="shared" si="32"/>
        <v>0.14204888307494817</v>
      </c>
      <c r="G41" s="3">
        <f t="shared" si="33"/>
        <v>0.73468317070635436</v>
      </c>
      <c r="H41" s="3">
        <f t="shared" si="34"/>
        <v>125.71191420992442</v>
      </c>
      <c r="I41" s="3">
        <f t="shared" si="35"/>
        <v>65.054431702134607</v>
      </c>
      <c r="J41" s="2">
        <f t="shared" si="36"/>
        <v>141.54894636758132</v>
      </c>
      <c r="K41" s="2">
        <f t="shared" si="37"/>
        <v>141.54894636758132</v>
      </c>
      <c r="L41" s="2">
        <f t="shared" si="38"/>
        <v>96.488715996987949</v>
      </c>
      <c r="M41" s="5">
        <f t="shared" si="3"/>
        <v>0.37891775369193553</v>
      </c>
      <c r="N41" s="4">
        <f t="shared" si="4"/>
        <v>0.2395303950327943</v>
      </c>
      <c r="O41" s="4">
        <f t="shared" si="5"/>
        <v>0.2349520992094592</v>
      </c>
      <c r="P41" s="4">
        <f t="shared" si="39"/>
        <v>0</v>
      </c>
      <c r="Q41" s="4">
        <f t="shared" si="40"/>
        <v>0</v>
      </c>
      <c r="R41" s="5">
        <f t="shared" si="41"/>
        <v>-0.21152438549145122</v>
      </c>
      <c r="S41" s="5">
        <f t="shared" si="42"/>
        <v>-36.194017315848534</v>
      </c>
      <c r="T41" s="5">
        <f t="shared" si="43"/>
        <v>-18.729976727328062</v>
      </c>
      <c r="U41" s="6">
        <f t="shared" si="44"/>
        <v>2675.2646919696481</v>
      </c>
      <c r="V41" s="5">
        <f t="shared" si="48"/>
        <v>8.0192040345322599</v>
      </c>
      <c r="W41" s="5">
        <f t="shared" si="45"/>
        <v>-11.05031995415932</v>
      </c>
      <c r="X41" s="5">
        <f t="shared" si="46"/>
        <v>21.263198580481529</v>
      </c>
      <c r="Y41" s="5">
        <f t="shared" si="47"/>
        <v>7.8076796490408089</v>
      </c>
      <c r="Z41" s="5">
        <f t="shared" si="16"/>
        <v>-47.244337270007854</v>
      </c>
      <c r="AA41" s="5">
        <f t="shared" si="17"/>
        <v>-29.640778146846532</v>
      </c>
      <c r="AB41">
        <v>0</v>
      </c>
    </row>
    <row r="42" spans="1:28" x14ac:dyDescent="0.2">
      <c r="A42">
        <f t="shared" si="18"/>
        <v>9.9999999999999992E-2</v>
      </c>
      <c r="B42" s="5">
        <f t="shared" si="28"/>
        <v>4.1232697715976763E-2</v>
      </c>
      <c r="C42" s="5">
        <f t="shared" si="29"/>
        <v>14.765217403955278</v>
      </c>
      <c r="D42" s="5">
        <f t="shared" si="30"/>
        <v>9.6245238694838129</v>
      </c>
      <c r="E42" s="2">
        <f t="shared" si="31"/>
        <v>14.765274976153501</v>
      </c>
      <c r="F42" s="2">
        <f t="shared" si="32"/>
        <v>0.16000126184049399</v>
      </c>
      <c r="G42" s="3">
        <f t="shared" si="33"/>
        <v>0.81275996719676247</v>
      </c>
      <c r="H42" s="3">
        <f t="shared" si="34"/>
        <v>125.23947083722433</v>
      </c>
      <c r="I42" s="3">
        <f t="shared" si="35"/>
        <v>64.758023920666147</v>
      </c>
      <c r="J42" s="2">
        <f t="shared" si="36"/>
        <v>140.99357182673901</v>
      </c>
      <c r="K42" s="2">
        <f t="shared" si="37"/>
        <v>140.99357182673901</v>
      </c>
      <c r="L42" s="2">
        <f t="shared" si="38"/>
        <v>96.110137577872536</v>
      </c>
      <c r="M42" s="5">
        <f t="shared" si="3"/>
        <v>0.37891768127452119</v>
      </c>
      <c r="N42" s="4">
        <f t="shared" si="4"/>
        <v>0.24047368379600914</v>
      </c>
      <c r="O42" s="4">
        <f t="shared" si="5"/>
        <v>0.23542361512883714</v>
      </c>
      <c r="P42" s="4">
        <f t="shared" si="39"/>
        <v>0</v>
      </c>
      <c r="Q42" s="4">
        <f t="shared" si="40"/>
        <v>0</v>
      </c>
      <c r="R42" s="5">
        <f t="shared" si="41"/>
        <v>-0.23308549245079024</v>
      </c>
      <c r="S42" s="5">
        <f t="shared" si="42"/>
        <v>-35.916512762129926</v>
      </c>
      <c r="T42" s="5">
        <f t="shared" si="43"/>
        <v>-18.571480516872398</v>
      </c>
      <c r="U42" s="6">
        <f t="shared" si="44"/>
        <v>2675.2620167062937</v>
      </c>
      <c r="V42" s="5">
        <f t="shared" si="48"/>
        <v>7.9723355216782918</v>
      </c>
      <c r="W42" s="5">
        <f t="shared" si="45"/>
        <v>-10.982885094773247</v>
      </c>
      <c r="X42" s="5">
        <f t="shared" si="46"/>
        <v>21.140409164669833</v>
      </c>
      <c r="Y42" s="5">
        <f t="shared" si="47"/>
        <v>7.7392500292275015</v>
      </c>
      <c r="Z42" s="5">
        <f t="shared" si="16"/>
        <v>-46.899397856903171</v>
      </c>
      <c r="AA42" s="5">
        <f t="shared" si="17"/>
        <v>-29.605071352202565</v>
      </c>
      <c r="AB42">
        <v>0</v>
      </c>
    </row>
    <row r="43" spans="1:28" x14ac:dyDescent="0.2">
      <c r="A43">
        <f t="shared" si="18"/>
        <v>0.10999999999999999</v>
      </c>
      <c r="B43" s="5">
        <f t="shared" si="28"/>
        <v>4.9747259889405766E-2</v>
      </c>
      <c r="C43" s="5">
        <f t="shared" si="29"/>
        <v>16.015267142434674</v>
      </c>
      <c r="D43" s="5">
        <f t="shared" si="30"/>
        <v>10.270623855122864</v>
      </c>
      <c r="E43" s="2">
        <f t="shared" si="31"/>
        <v>16.015344405707115</v>
      </c>
      <c r="F43" s="2">
        <f t="shared" si="32"/>
        <v>0.17797385715934763</v>
      </c>
      <c r="G43" s="3">
        <f t="shared" si="33"/>
        <v>0.89015246748903754</v>
      </c>
      <c r="H43" s="3">
        <f t="shared" si="34"/>
        <v>124.7704768586553</v>
      </c>
      <c r="I43" s="3">
        <f t="shared" si="35"/>
        <v>64.461973207144126</v>
      </c>
      <c r="J43" s="2">
        <f t="shared" si="36"/>
        <v>140.44148338973847</v>
      </c>
      <c r="K43" s="2">
        <f t="shared" si="37"/>
        <v>140.44148338973847</v>
      </c>
      <c r="L43" s="2">
        <f t="shared" si="38"/>
        <v>95.733799175009167</v>
      </c>
      <c r="M43" s="5">
        <f t="shared" si="3"/>
        <v>0.37891760942939845</v>
      </c>
      <c r="N43" s="4">
        <f t="shared" si="4"/>
        <v>0.24141878601398697</v>
      </c>
      <c r="O43" s="4">
        <f t="shared" si="5"/>
        <v>0.23589422173973279</v>
      </c>
      <c r="P43" s="4">
        <f t="shared" si="39"/>
        <v>0</v>
      </c>
      <c r="Q43" s="4">
        <f t="shared" si="40"/>
        <v>0</v>
      </c>
      <c r="R43" s="5">
        <f t="shared" si="41"/>
        <v>-0.25428067292713352</v>
      </c>
      <c r="S43" s="5">
        <f t="shared" si="42"/>
        <v>-35.641895041367093</v>
      </c>
      <c r="T43" s="5">
        <f t="shared" si="43"/>
        <v>-18.41418692188855</v>
      </c>
      <c r="U43" s="6">
        <f t="shared" si="44"/>
        <v>2675.2593414456146</v>
      </c>
      <c r="V43" s="5">
        <f t="shared" si="48"/>
        <v>7.9257998215040342</v>
      </c>
      <c r="W43" s="5">
        <f t="shared" si="45"/>
        <v>-10.915695014905213</v>
      </c>
      <c r="X43" s="5">
        <f t="shared" si="46"/>
        <v>21.018613526327403</v>
      </c>
      <c r="Y43" s="5">
        <f t="shared" si="47"/>
        <v>7.671519148576901</v>
      </c>
      <c r="Z43" s="5">
        <f t="shared" si="16"/>
        <v>-46.557590056272304</v>
      </c>
      <c r="AA43" s="5">
        <f t="shared" si="17"/>
        <v>-29.569573395561147</v>
      </c>
      <c r="AB43">
        <v>0</v>
      </c>
    </row>
    <row r="44" spans="1:28" x14ac:dyDescent="0.2">
      <c r="A44">
        <f t="shared" si="18"/>
        <v>0.11999999999999998</v>
      </c>
      <c r="B44" s="5">
        <f t="shared" si="28"/>
        <v>5.9032360521724982E-2</v>
      </c>
      <c r="C44" s="5">
        <f t="shared" si="29"/>
        <v>17.26064403151841</v>
      </c>
      <c r="D44" s="5">
        <f t="shared" si="30"/>
        <v>10.913765108524526</v>
      </c>
      <c r="E44" s="2">
        <f t="shared" si="31"/>
        <v>17.26074497819781</v>
      </c>
      <c r="F44" s="2">
        <f t="shared" si="32"/>
        <v>0.19595398173711084</v>
      </c>
      <c r="G44" s="3">
        <f t="shared" si="33"/>
        <v>0.96686765897480653</v>
      </c>
      <c r="H44" s="3">
        <f t="shared" si="34"/>
        <v>124.30490095809257</v>
      </c>
      <c r="I44" s="3">
        <f t="shared" si="35"/>
        <v>64.166277473188515</v>
      </c>
      <c r="J44" s="2">
        <f t="shared" si="36"/>
        <v>139.89265313102541</v>
      </c>
      <c r="K44" s="2">
        <f t="shared" si="37"/>
        <v>139.89265313102541</v>
      </c>
      <c r="L44" s="2">
        <f t="shared" si="38"/>
        <v>95.35968175257355</v>
      </c>
      <c r="M44" s="5">
        <f t="shared" si="3"/>
        <v>0.37891753815149465</v>
      </c>
      <c r="N44" s="4">
        <f t="shared" si="4"/>
        <v>0.24236570492095771</v>
      </c>
      <c r="O44" s="4">
        <f t="shared" si="5"/>
        <v>0.23636392067968792</v>
      </c>
      <c r="P44" s="4">
        <f t="shared" si="39"/>
        <v>0</v>
      </c>
      <c r="Q44" s="4">
        <f t="shared" si="40"/>
        <v>0</v>
      </c>
      <c r="R44" s="5">
        <f t="shared" si="41"/>
        <v>-0.27511571768650522</v>
      </c>
      <c r="S44" s="5">
        <f t="shared" si="42"/>
        <v>-35.370127154006596</v>
      </c>
      <c r="T44" s="5">
        <f t="shared" si="43"/>
        <v>-18.258084562499239</v>
      </c>
      <c r="U44" s="6">
        <f t="shared" si="44"/>
        <v>2675.2566661876108</v>
      </c>
      <c r="V44" s="5">
        <f t="shared" si="48"/>
        <v>7.8795938589426795</v>
      </c>
      <c r="W44" s="5">
        <f t="shared" si="45"/>
        <v>-10.8487489717836</v>
      </c>
      <c r="X44" s="5">
        <f t="shared" si="46"/>
        <v>20.897801692625883</v>
      </c>
      <c r="Y44" s="5">
        <f t="shared" si="47"/>
        <v>7.6044781412561742</v>
      </c>
      <c r="Z44" s="5">
        <f t="shared" si="16"/>
        <v>-46.218876125790196</v>
      </c>
      <c r="AA44" s="5">
        <f t="shared" si="17"/>
        <v>-29.534282869873355</v>
      </c>
      <c r="AB44">
        <v>0</v>
      </c>
    </row>
    <row r="45" spans="1:28" x14ac:dyDescent="0.2">
      <c r="A45">
        <f t="shared" si="18"/>
        <v>0.12999999999999998</v>
      </c>
      <c r="B45" s="5">
        <f t="shared" si="28"/>
        <v>6.9081261018535858E-2</v>
      </c>
      <c r="C45" s="5">
        <f t="shared" si="29"/>
        <v>18.501382097293046</v>
      </c>
      <c r="D45" s="5">
        <f t="shared" si="30"/>
        <v>11.553951169112919</v>
      </c>
      <c r="E45" s="2">
        <f t="shared" si="31"/>
        <v>18.501511066144289</v>
      </c>
      <c r="F45" s="2">
        <f t="shared" si="32"/>
        <v>0.21393246651759412</v>
      </c>
      <c r="G45" s="3">
        <f t="shared" si="33"/>
        <v>1.0429124403873682</v>
      </c>
      <c r="H45" s="3">
        <f t="shared" si="34"/>
        <v>123.84271219683467</v>
      </c>
      <c r="I45" s="3">
        <f t="shared" si="35"/>
        <v>63.870934644489779</v>
      </c>
      <c r="J45" s="2">
        <f t="shared" si="36"/>
        <v>139.34705351383295</v>
      </c>
      <c r="K45" s="2">
        <f t="shared" si="37"/>
        <v>139.34705351383295</v>
      </c>
      <c r="L45" s="2">
        <f t="shared" si="38"/>
        <v>94.987766539763427</v>
      </c>
      <c r="M45" s="5">
        <f t="shared" si="3"/>
        <v>0.37891746743579402</v>
      </c>
      <c r="N45" s="4">
        <f t="shared" si="4"/>
        <v>0.24331444362703966</v>
      </c>
      <c r="O45" s="4">
        <f t="shared" si="5"/>
        <v>0.23683271352019991</v>
      </c>
      <c r="P45" s="4">
        <f t="shared" si="39"/>
        <v>0</v>
      </c>
      <c r="Q45" s="4">
        <f t="shared" si="40"/>
        <v>0</v>
      </c>
      <c r="R45" s="5">
        <f t="shared" si="41"/>
        <v>-0.29559631744920983</v>
      </c>
      <c r="S45" s="5">
        <f t="shared" si="42"/>
        <v>-35.101172687814127</v>
      </c>
      <c r="T45" s="5">
        <f t="shared" si="43"/>
        <v>-18.103162204046338</v>
      </c>
      <c r="U45" s="6">
        <f t="shared" si="44"/>
        <v>2675.2539909322818</v>
      </c>
      <c r="V45" s="5">
        <f t="shared" si="48"/>
        <v>7.8337145976343283</v>
      </c>
      <c r="W45" s="5">
        <f t="shared" si="45"/>
        <v>-10.782046225378172</v>
      </c>
      <c r="X45" s="5">
        <f t="shared" si="46"/>
        <v>20.777963819708265</v>
      </c>
      <c r="Y45" s="5">
        <f t="shared" si="47"/>
        <v>7.5381182801851185</v>
      </c>
      <c r="Z45" s="5">
        <f t="shared" si="16"/>
        <v>-45.883218913192302</v>
      </c>
      <c r="AA45" s="5">
        <f t="shared" si="17"/>
        <v>-29.499198384338072</v>
      </c>
      <c r="AB45">
        <v>0</v>
      </c>
    </row>
    <row r="46" spans="1:28" x14ac:dyDescent="0.2">
      <c r="A46">
        <f t="shared" si="18"/>
        <v>0.13999999999999999</v>
      </c>
      <c r="B46" s="5">
        <f t="shared" si="28"/>
        <v>7.9887291336418795E-2</v>
      </c>
      <c r="C46" s="5">
        <f t="shared" si="29"/>
        <v>19.737515058315733</v>
      </c>
      <c r="D46" s="5">
        <f t="shared" si="30"/>
        <v>12.191185555638601</v>
      </c>
      <c r="E46" s="2">
        <f t="shared" si="31"/>
        <v>19.737676728950582</v>
      </c>
      <c r="F46" s="2">
        <f t="shared" si="32"/>
        <v>0.23190252786328366</v>
      </c>
      <c r="G46" s="3">
        <f t="shared" si="33"/>
        <v>1.1182936231892193</v>
      </c>
      <c r="H46" s="3">
        <f t="shared" si="34"/>
        <v>123.38388000770274</v>
      </c>
      <c r="I46" s="3">
        <f t="shared" si="35"/>
        <v>63.575942660646398</v>
      </c>
      <c r="J46" s="2">
        <f t="shared" si="36"/>
        <v>138.80465738429908</v>
      </c>
      <c r="K46" s="2">
        <f t="shared" si="37"/>
        <v>138.80465738429908</v>
      </c>
      <c r="L46" s="2">
        <f t="shared" si="38"/>
        <v>94.618035026788732</v>
      </c>
      <c r="M46" s="5">
        <f t="shared" si="3"/>
        <v>0.37891739727733642</v>
      </c>
      <c r="N46" s="4">
        <f t="shared" si="4"/>
        <v>0.244265005115753</v>
      </c>
      <c r="O46" s="4">
        <f t="shared" si="5"/>
        <v>0.23730060176672216</v>
      </c>
      <c r="P46" s="4">
        <f t="shared" si="39"/>
        <v>0</v>
      </c>
      <c r="Q46" s="4">
        <f t="shared" si="40"/>
        <v>0</v>
      </c>
      <c r="R46" s="5">
        <f t="shared" si="41"/>
        <v>-0.315728064899362</v>
      </c>
      <c r="S46" s="5">
        <f t="shared" si="42"/>
        <v>-34.834995806835259</v>
      </c>
      <c r="T46" s="5">
        <f t="shared" si="43"/>
        <v>-17.94940875470083</v>
      </c>
      <c r="U46" s="6">
        <f t="shared" si="44"/>
        <v>2675.2513156796285</v>
      </c>
      <c r="V46" s="5">
        <f t="shared" si="48"/>
        <v>7.7881590393289528</v>
      </c>
      <c r="W46" s="5">
        <f t="shared" si="45"/>
        <v>-10.715586038397097</v>
      </c>
      <c r="X46" s="5">
        <f t="shared" si="46"/>
        <v>20.659090190679102</v>
      </c>
      <c r="Y46" s="5">
        <f t="shared" si="47"/>
        <v>7.4724309744295905</v>
      </c>
      <c r="Z46" s="5">
        <f t="shared" si="16"/>
        <v>-45.550581845232358</v>
      </c>
      <c r="AA46" s="5">
        <f t="shared" si="17"/>
        <v>-29.464318564021728</v>
      </c>
      <c r="AB46">
        <v>0</v>
      </c>
    </row>
    <row r="47" spans="1:28" x14ac:dyDescent="0.2">
      <c r="A47">
        <f t="shared" si="18"/>
        <v>0.15</v>
      </c>
      <c r="B47" s="5">
        <f t="shared" si="28"/>
        <v>9.1443849117032461E-2</v>
      </c>
      <c r="C47" s="5">
        <f t="shared" si="29"/>
        <v>20.969076329300499</v>
      </c>
      <c r="D47" s="5">
        <f t="shared" si="30"/>
        <v>12.825471766316864</v>
      </c>
      <c r="E47" s="2">
        <f t="shared" si="31"/>
        <v>20.969275716666321</v>
      </c>
      <c r="F47" s="2">
        <f t="shared" si="32"/>
        <v>0.24985904586723598</v>
      </c>
      <c r="G47" s="3">
        <f t="shared" si="33"/>
        <v>1.1930179329335153</v>
      </c>
      <c r="H47" s="3">
        <f t="shared" si="34"/>
        <v>122.92837418925042</v>
      </c>
      <c r="I47" s="3">
        <f t="shared" si="35"/>
        <v>63.281299475006179</v>
      </c>
      <c r="J47" s="2">
        <f t="shared" si="36"/>
        <v>138.26543796569729</v>
      </c>
      <c r="K47" s="2">
        <f t="shared" si="37"/>
        <v>138.26543796569729</v>
      </c>
      <c r="L47" s="2">
        <f t="shared" si="38"/>
        <v>94.250468960938846</v>
      </c>
      <c r="M47" s="5">
        <f t="shared" si="3"/>
        <v>0.37891732767121677</v>
      </c>
      <c r="N47" s="4">
        <f t="shared" si="4"/>
        <v>0.24521739224149675</v>
      </c>
      <c r="O47" s="4">
        <f t="shared" si="5"/>
        <v>0.23776758685866076</v>
      </c>
      <c r="P47" s="4">
        <f t="shared" si="39"/>
        <v>0</v>
      </c>
      <c r="Q47" s="4">
        <f t="shared" si="40"/>
        <v>0</v>
      </c>
      <c r="R47" s="5">
        <f t="shared" si="41"/>
        <v>-0.33551645664854313</v>
      </c>
      <c r="S47" s="5">
        <f t="shared" si="42"/>
        <v>-34.571561240598726</v>
      </c>
      <c r="T47" s="5">
        <f t="shared" si="43"/>
        <v>-17.796813263118487</v>
      </c>
      <c r="U47" s="6">
        <f t="shared" si="44"/>
        <v>2675.248640429651</v>
      </c>
      <c r="V47" s="5">
        <f t="shared" si="48"/>
        <v>7.7429242233005144</v>
      </c>
      <c r="W47" s="5">
        <f t="shared" si="45"/>
        <v>-10.649367676282948</v>
      </c>
      <c r="X47" s="5">
        <f t="shared" si="46"/>
        <v>20.541171213632833</v>
      </c>
      <c r="Y47" s="5">
        <f t="shared" si="47"/>
        <v>7.4074077666519713</v>
      </c>
      <c r="Z47" s="5">
        <f t="shared" si="16"/>
        <v>-45.220928916881675</v>
      </c>
      <c r="AA47" s="5">
        <f t="shared" si="17"/>
        <v>-29.429642049485654</v>
      </c>
      <c r="AB47">
        <v>0</v>
      </c>
    </row>
    <row r="48" spans="1:28" x14ac:dyDescent="0.2">
      <c r="A48">
        <f t="shared" si="18"/>
        <v>0.16</v>
      </c>
      <c r="B48" s="5">
        <f t="shared" si="28"/>
        <v>0.10374439883470021</v>
      </c>
      <c r="C48" s="5">
        <f t="shared" si="29"/>
        <v>22.196099024747159</v>
      </c>
      <c r="D48" s="5">
        <f t="shared" si="30"/>
        <v>13.456813278964452</v>
      </c>
      <c r="E48" s="2">
        <f t="shared" si="31"/>
        <v>22.196341473690463</v>
      </c>
      <c r="F48" s="2">
        <f t="shared" si="32"/>
        <v>0.26779808964762414</v>
      </c>
      <c r="G48" s="3">
        <f t="shared" si="33"/>
        <v>1.267092010600035</v>
      </c>
      <c r="H48" s="3">
        <f t="shared" si="34"/>
        <v>122.4761649000816</v>
      </c>
      <c r="I48" s="3">
        <f t="shared" si="35"/>
        <v>62.98700305451132</v>
      </c>
      <c r="J48" s="2">
        <f t="shared" si="36"/>
        <v>137.7293688527771</v>
      </c>
      <c r="K48" s="2">
        <f t="shared" si="37"/>
        <v>137.7293688527771</v>
      </c>
      <c r="L48" s="2">
        <f t="shared" si="38"/>
        <v>93.885050342724668</v>
      </c>
      <c r="M48" s="5">
        <f t="shared" si="3"/>
        <v>0.3789172586125838</v>
      </c>
      <c r="N48" s="4">
        <f t="shared" si="4"/>
        <v>0.24617160772698965</v>
      </c>
      <c r="O48" s="4">
        <f t="shared" si="5"/>
        <v>0.23823367016936742</v>
      </c>
      <c r="P48" s="4">
        <f t="shared" si="39"/>
        <v>0</v>
      </c>
      <c r="Q48" s="4">
        <f t="shared" si="40"/>
        <v>0</v>
      </c>
      <c r="R48" s="5">
        <f t="shared" si="41"/>
        <v>-0.35496689515476226</v>
      </c>
      <c r="S48" s="5">
        <f t="shared" si="42"/>
        <v>-34.310834273555983</v>
      </c>
      <c r="T48" s="5">
        <f t="shared" si="43"/>
        <v>-17.645364916140206</v>
      </c>
      <c r="U48" s="6">
        <f t="shared" si="44"/>
        <v>2675.2459651823474</v>
      </c>
      <c r="V48" s="5">
        <f t="shared" si="48"/>
        <v>7.6980072257719501</v>
      </c>
      <c r="W48" s="5">
        <f t="shared" si="45"/>
        <v>-10.58339040720772</v>
      </c>
      <c r="X48" s="5">
        <f t="shared" si="46"/>
        <v>20.424197419719231</v>
      </c>
      <c r="Y48" s="5">
        <f t="shared" si="47"/>
        <v>7.3430403306171881</v>
      </c>
      <c r="Z48" s="5">
        <f t="shared" si="16"/>
        <v>-44.894224680763699</v>
      </c>
      <c r="AA48" s="5">
        <f t="shared" si="17"/>
        <v>-29.395167496420974</v>
      </c>
      <c r="AB48">
        <v>0</v>
      </c>
    </row>
    <row r="49" spans="1:28" x14ac:dyDescent="0.2">
      <c r="A49">
        <f t="shared" si="18"/>
        <v>0.17</v>
      </c>
      <c r="B49" s="5">
        <f t="shared" si="28"/>
        <v>0.11678247095723142</v>
      </c>
      <c r="C49" s="5">
        <f t="shared" si="29"/>
        <v>23.418615962513936</v>
      </c>
      <c r="D49" s="5">
        <f t="shared" si="30"/>
        <v>14.085213551134744</v>
      </c>
      <c r="E49" s="2">
        <f t="shared" si="31"/>
        <v>23.418907142418824</v>
      </c>
      <c r="F49" s="2">
        <f t="shared" si="32"/>
        <v>0.28571659633533786</v>
      </c>
      <c r="G49" s="3">
        <f t="shared" si="33"/>
        <v>1.3405224139062069</v>
      </c>
      <c r="H49" s="3">
        <f t="shared" si="34"/>
        <v>122.02722265327397</v>
      </c>
      <c r="I49" s="3">
        <f t="shared" si="35"/>
        <v>62.693051379547107</v>
      </c>
      <c r="J49" s="2">
        <f t="shared" si="36"/>
        <v>137.19642400621242</v>
      </c>
      <c r="K49" s="2">
        <f t="shared" si="37"/>
        <v>137.19642400621242</v>
      </c>
      <c r="L49" s="2">
        <f t="shared" si="38"/>
        <v>93.521761422094357</v>
      </c>
      <c r="M49" s="5">
        <f t="shared" si="3"/>
        <v>0.37891719009663916</v>
      </c>
      <c r="N49" s="4">
        <f t="shared" si="4"/>
        <v>0.24712765416067439</v>
      </c>
      <c r="O49" s="4">
        <f t="shared" si="5"/>
        <v>0.23869885300612972</v>
      </c>
      <c r="P49" s="4">
        <f t="shared" si="39"/>
        <v>0</v>
      </c>
      <c r="Q49" s="4">
        <f t="shared" si="40"/>
        <v>0</v>
      </c>
      <c r="R49" s="5">
        <f t="shared" si="41"/>
        <v>-0.37408469059786958</v>
      </c>
      <c r="S49" s="5">
        <f t="shared" si="42"/>
        <v>-34.05278073475111</v>
      </c>
      <c r="T49" s="5">
        <f t="shared" si="43"/>
        <v>-17.495053036535904</v>
      </c>
      <c r="U49" s="6">
        <f t="shared" si="44"/>
        <v>2675.24328993772</v>
      </c>
      <c r="V49" s="5">
        <f t="shared" si="48"/>
        <v>7.6534051593508874</v>
      </c>
      <c r="W49" s="5">
        <f t="shared" si="45"/>
        <v>-10.517653502066963</v>
      </c>
      <c r="X49" s="5">
        <f t="shared" si="46"/>
        <v>20.308159461245445</v>
      </c>
      <c r="Y49" s="5">
        <f t="shared" si="47"/>
        <v>7.279320468753018</v>
      </c>
      <c r="Z49" s="5">
        <f t="shared" si="16"/>
        <v>-44.570434236818073</v>
      </c>
      <c r="AA49" s="5">
        <f t="shared" si="17"/>
        <v>-29.360893575290458</v>
      </c>
      <c r="AB49">
        <v>0</v>
      </c>
    </row>
    <row r="50" spans="1:28" x14ac:dyDescent="0.2">
      <c r="A50">
        <f t="shared" si="18"/>
        <v>0.18000000000000002</v>
      </c>
      <c r="B50" s="5">
        <f t="shared" si="28"/>
        <v>0.13055166111973115</v>
      </c>
      <c r="C50" s="5">
        <f t="shared" si="29"/>
        <v>24.636659667334833</v>
      </c>
      <c r="D50" s="5">
        <f t="shared" si="30"/>
        <v>14.710676020251451</v>
      </c>
      <c r="E50" s="2">
        <f t="shared" si="31"/>
        <v>24.637005566835917</v>
      </c>
      <c r="F50" s="2">
        <f t="shared" si="32"/>
        <v>0.30361214867422009</v>
      </c>
      <c r="G50" s="3">
        <f t="shared" si="33"/>
        <v>1.413315618593737</v>
      </c>
      <c r="H50" s="3">
        <f t="shared" si="34"/>
        <v>121.58151831090579</v>
      </c>
      <c r="I50" s="3">
        <f t="shared" si="35"/>
        <v>62.3994424437942</v>
      </c>
      <c r="J50" s="2">
        <f t="shared" si="36"/>
        <v>136.6665777471554</v>
      </c>
      <c r="K50" s="2">
        <f t="shared" si="37"/>
        <v>136.6665777471554</v>
      </c>
      <c r="L50" s="2">
        <f t="shared" si="38"/>
        <v>93.160584694720782</v>
      </c>
      <c r="M50" s="5">
        <f t="shared" si="3"/>
        <v>0.37891712211863654</v>
      </c>
      <c r="N50" s="4">
        <f t="shared" si="4"/>
        <v>0.24808553399408451</v>
      </c>
      <c r="O50" s="4">
        <f t="shared" si="5"/>
        <v>0.23916313661015703</v>
      </c>
      <c r="P50" s="4">
        <f t="shared" si="39"/>
        <v>0</v>
      </c>
      <c r="Q50" s="4">
        <f t="shared" si="40"/>
        <v>0</v>
      </c>
      <c r="R50" s="5">
        <f t="shared" si="41"/>
        <v>-0.39287506271253936</v>
      </c>
      <c r="S50" s="5">
        <f t="shared" si="42"/>
        <v>-33.797366987715634</v>
      </c>
      <c r="T50" s="5">
        <f t="shared" si="43"/>
        <v>-17.345867080791187</v>
      </c>
      <c r="U50" s="6">
        <f t="shared" si="44"/>
        <v>2675.2406146957678</v>
      </c>
      <c r="V50" s="5">
        <f t="shared" si="48"/>
        <v>7.6091151724757351</v>
      </c>
      <c r="W50" s="5">
        <f t="shared" si="45"/>
        <v>-10.452156234472918</v>
      </c>
      <c r="X50" s="5">
        <f t="shared" si="46"/>
        <v>20.193048109813567</v>
      </c>
      <c r="Y50" s="5">
        <f t="shared" si="47"/>
        <v>7.2162401097631959</v>
      </c>
      <c r="Z50" s="5">
        <f t="shared" si="16"/>
        <v>-44.24952322218855</v>
      </c>
      <c r="AA50" s="5">
        <f t="shared" si="17"/>
        <v>-29.326818970977619</v>
      </c>
      <c r="AB50">
        <v>0</v>
      </c>
    </row>
    <row r="51" spans="1:28" x14ac:dyDescent="0.2">
      <c r="A51">
        <f t="shared" si="18"/>
        <v>0.19000000000000003</v>
      </c>
      <c r="B51" s="5">
        <f t="shared" si="28"/>
        <v>0.14504562931115667</v>
      </c>
      <c r="C51" s="5">
        <f t="shared" si="29"/>
        <v>25.850262374282782</v>
      </c>
      <c r="D51" s="5">
        <f t="shared" si="30"/>
        <v>15.333204103740846</v>
      </c>
      <c r="E51" s="2">
        <f t="shared" si="31"/>
        <v>25.850669296051937</v>
      </c>
      <c r="F51" s="2">
        <f t="shared" si="32"/>
        <v>0.32148281761440756</v>
      </c>
      <c r="G51" s="3">
        <f t="shared" si="33"/>
        <v>1.4854780196913691</v>
      </c>
      <c r="H51" s="3">
        <f t="shared" si="34"/>
        <v>121.13902307868391</v>
      </c>
      <c r="I51" s="3">
        <f t="shared" si="35"/>
        <v>62.106174254084422</v>
      </c>
      <c r="J51" s="2">
        <f t="shared" si="36"/>
        <v>136.13980475189317</v>
      </c>
      <c r="K51" s="2">
        <f t="shared" si="37"/>
        <v>136.13980475189317</v>
      </c>
      <c r="L51" s="2">
        <f t="shared" si="38"/>
        <v>92.801502898359345</v>
      </c>
      <c r="M51" s="5">
        <f t="shared" si="3"/>
        <v>0.37891705467388093</v>
      </c>
      <c r="N51" s="4">
        <f t="shared" si="4"/>
        <v>0.24904524953917423</v>
      </c>
      <c r="O51" s="4">
        <f t="shared" si="5"/>
        <v>0.23962652215656408</v>
      </c>
      <c r="P51" s="4">
        <f t="shared" si="39"/>
        <v>0</v>
      </c>
      <c r="Q51" s="4">
        <f t="shared" si="40"/>
        <v>0</v>
      </c>
      <c r="R51" s="5">
        <f t="shared" si="41"/>
        <v>-0.41134314257990073</v>
      </c>
      <c r="S51" s="5">
        <f t="shared" si="42"/>
        <v>-33.54455992058223</v>
      </c>
      <c r="T51" s="5">
        <f t="shared" si="43"/>
        <v>-17.197796636935617</v>
      </c>
      <c r="U51" s="6">
        <f t="shared" si="44"/>
        <v>2675.2379394564909</v>
      </c>
      <c r="V51" s="5">
        <f t="shared" si="48"/>
        <v>7.5651344488720431</v>
      </c>
      <c r="W51" s="5">
        <f t="shared" si="45"/>
        <v>-10.386897880746828</v>
      </c>
      <c r="X51" s="5">
        <f t="shared" si="46"/>
        <v>20.078854254493109</v>
      </c>
      <c r="Y51" s="5">
        <f t="shared" si="47"/>
        <v>7.1537913062921428</v>
      </c>
      <c r="Z51" s="5">
        <f t="shared" si="16"/>
        <v>-43.93145780132906</v>
      </c>
      <c r="AA51" s="5">
        <f t="shared" si="17"/>
        <v>-29.292942382442508</v>
      </c>
      <c r="AB51">
        <v>0</v>
      </c>
    </row>
    <row r="52" spans="1:28" x14ac:dyDescent="0.2">
      <c r="A52">
        <f t="shared" si="18"/>
        <v>0.20000000000000004</v>
      </c>
      <c r="B52" s="5">
        <f t="shared" si="28"/>
        <v>0.16025809907338495</v>
      </c>
      <c r="C52" s="5">
        <f t="shared" si="29"/>
        <v>27.059456032179554</v>
      </c>
      <c r="D52" s="5">
        <f t="shared" si="30"/>
        <v>15.952801199162568</v>
      </c>
      <c r="E52" s="2">
        <f t="shared" si="31"/>
        <v>27.059930587785644</v>
      </c>
      <c r="F52" s="2">
        <f t="shared" si="32"/>
        <v>0.33932704877001962</v>
      </c>
      <c r="G52" s="3">
        <f t="shared" si="33"/>
        <v>1.5570159327542905</v>
      </c>
      <c r="H52" s="3">
        <f t="shared" si="34"/>
        <v>120.69970850067061</v>
      </c>
      <c r="I52" s="3">
        <f t="shared" si="35"/>
        <v>61.813244830259997</v>
      </c>
      <c r="J52" s="2">
        <f t="shared" si="36"/>
        <v>135.61608004660573</v>
      </c>
      <c r="K52" s="2">
        <f t="shared" si="37"/>
        <v>135.61608004660573</v>
      </c>
      <c r="L52" s="2">
        <f t="shared" si="38"/>
        <v>92.444499009274523</v>
      </c>
      <c r="M52" s="5">
        <f t="shared" si="3"/>
        <v>0.37891698775772725</v>
      </c>
      <c r="N52" s="4">
        <f t="shared" si="4"/>
        <v>0.25000680296561062</v>
      </c>
      <c r="O52" s="4">
        <f t="shared" si="5"/>
        <v>0.24008901075435041</v>
      </c>
      <c r="P52" s="4">
        <f t="shared" si="39"/>
        <v>0</v>
      </c>
      <c r="Q52" s="4">
        <f t="shared" si="40"/>
        <v>0</v>
      </c>
      <c r="R52" s="5">
        <f t="shared" si="41"/>
        <v>-0.4294939743788731</v>
      </c>
      <c r="S52" s="5">
        <f t="shared" si="42"/>
        <v>-33.294326936412411</v>
      </c>
      <c r="T52" s="5">
        <f t="shared" si="43"/>
        <v>-17.050831422411814</v>
      </c>
      <c r="U52" s="6">
        <f t="shared" si="44"/>
        <v>2675.2352642198889</v>
      </c>
      <c r="V52" s="5">
        <f t="shared" si="48"/>
        <v>7.5214602070187926</v>
      </c>
      <c r="W52" s="5">
        <f t="shared" si="45"/>
        <v>-10.321877719910272</v>
      </c>
      <c r="X52" s="5">
        <f t="shared" si="46"/>
        <v>19.965568900027602</v>
      </c>
      <c r="Y52" s="5">
        <f t="shared" si="47"/>
        <v>7.0919662326399191</v>
      </c>
      <c r="Z52" s="5">
        <f t="shared" si="16"/>
        <v>-43.61620465632268</v>
      </c>
      <c r="AA52" s="5">
        <f t="shared" si="17"/>
        <v>-29.259262522384212</v>
      </c>
      <c r="AB52">
        <v>0</v>
      </c>
    </row>
    <row r="53" spans="1:28" x14ac:dyDescent="0.2">
      <c r="A53">
        <f t="shared" si="18"/>
        <v>0.21000000000000005</v>
      </c>
      <c r="B53" s="5">
        <f t="shared" si="28"/>
        <v>0.17618285671255987</v>
      </c>
      <c r="C53" s="5">
        <f t="shared" si="29"/>
        <v>28.264272306953444</v>
      </c>
      <c r="D53" s="5">
        <f t="shared" si="30"/>
        <v>16.569470684339048</v>
      </c>
      <c r="E53" s="2">
        <f t="shared" si="31"/>
        <v>28.264821411794109</v>
      </c>
      <c r="F53" s="2">
        <f t="shared" si="32"/>
        <v>0.35714357911408251</v>
      </c>
      <c r="G53" s="3">
        <f t="shared" si="33"/>
        <v>1.6279355950806897</v>
      </c>
      <c r="H53" s="3">
        <f t="shared" si="34"/>
        <v>120.26354645410738</v>
      </c>
      <c r="I53" s="3">
        <f t="shared" si="35"/>
        <v>61.520652205036157</v>
      </c>
      <c r="J53" s="2">
        <f t="shared" si="36"/>
        <v>135.09537900222196</v>
      </c>
      <c r="K53" s="2">
        <f t="shared" si="37"/>
        <v>135.09537900222196</v>
      </c>
      <c r="L53" s="2">
        <f t="shared" si="38"/>
        <v>92.089556238733437</v>
      </c>
      <c r="M53" s="5">
        <f t="shared" si="3"/>
        <v>0.37891692136558008</v>
      </c>
      <c r="N53" s="4">
        <f t="shared" si="4"/>
        <v>0.25097019629802808</v>
      </c>
      <c r="O53" s="4">
        <f t="shared" si="5"/>
        <v>0.24055060344637788</v>
      </c>
      <c r="P53" s="4">
        <f t="shared" si="39"/>
        <v>0</v>
      </c>
      <c r="Q53" s="4">
        <f t="shared" si="40"/>
        <v>0</v>
      </c>
      <c r="R53" s="5">
        <f t="shared" si="41"/>
        <v>-0.44733251709822264</v>
      </c>
      <c r="S53" s="5">
        <f t="shared" si="42"/>
        <v>-33.046635943732383</v>
      </c>
      <c r="T53" s="5">
        <f t="shared" si="43"/>
        <v>-16.90496128198431</v>
      </c>
      <c r="U53" s="6">
        <f t="shared" si="44"/>
        <v>2675.2325889859626</v>
      </c>
      <c r="V53" s="5">
        <f t="shared" si="48"/>
        <v>7.4780896996245012</v>
      </c>
      <c r="W53" s="5">
        <f t="shared" si="45"/>
        <v>-10.257095033675718</v>
      </c>
      <c r="X53" s="5">
        <f t="shared" si="46"/>
        <v>19.85318316507453</v>
      </c>
      <c r="Y53" s="5">
        <f t="shared" si="47"/>
        <v>7.0307571825262789</v>
      </c>
      <c r="Z53" s="5">
        <f t="shared" si="16"/>
        <v>-43.303730977408101</v>
      </c>
      <c r="AA53" s="5">
        <f t="shared" si="17"/>
        <v>-29.22577811690978</v>
      </c>
      <c r="AB53">
        <v>0</v>
      </c>
    </row>
    <row r="54" spans="1:28" x14ac:dyDescent="0.2">
      <c r="A54">
        <f t="shared" si="18"/>
        <v>0.22000000000000006</v>
      </c>
      <c r="B54" s="5">
        <f t="shared" si="28"/>
        <v>0.19281375052249308</v>
      </c>
      <c r="C54" s="5">
        <f t="shared" si="29"/>
        <v>29.464742584945647</v>
      </c>
      <c r="D54" s="5">
        <f t="shared" si="30"/>
        <v>17.183215917483565</v>
      </c>
      <c r="E54" s="2">
        <f t="shared" si="31"/>
        <v>29.465373453250173</v>
      </c>
      <c r="F54" s="2">
        <f t="shared" si="32"/>
        <v>0.3749313749162107</v>
      </c>
      <c r="G54" s="3">
        <f t="shared" si="33"/>
        <v>1.6982431669059526</v>
      </c>
      <c r="H54" s="3">
        <f t="shared" si="34"/>
        <v>119.83050914433331</v>
      </c>
      <c r="I54" s="3">
        <f t="shared" si="35"/>
        <v>61.228394423867059</v>
      </c>
      <c r="J54" s="2">
        <f t="shared" si="36"/>
        <v>134.57767732937259</v>
      </c>
      <c r="K54" s="2">
        <f t="shared" si="37"/>
        <v>134.57767732937259</v>
      </c>
      <c r="L54" s="2">
        <f t="shared" si="38"/>
        <v>91.73665802956549</v>
      </c>
      <c r="M54" s="5">
        <f t="shared" si="3"/>
        <v>0.37891685549289245</v>
      </c>
      <c r="N54" s="4">
        <f t="shared" si="4"/>
        <v>0.25193543141324443</v>
      </c>
      <c r="O54" s="4">
        <f t="shared" si="5"/>
        <v>0.24101130120934403</v>
      </c>
      <c r="P54" s="4">
        <f t="shared" si="39"/>
        <v>0</v>
      </c>
      <c r="Q54" s="4">
        <f t="shared" si="40"/>
        <v>0</v>
      </c>
      <c r="R54" s="5">
        <f t="shared" si="41"/>
        <v>-0.46486364621033943</v>
      </c>
      <c r="S54" s="5">
        <f t="shared" si="42"/>
        <v>-32.80145534727248</v>
      </c>
      <c r="T54" s="5">
        <f t="shared" si="43"/>
        <v>-16.760176185687492</v>
      </c>
      <c r="U54" s="6">
        <f t="shared" si="44"/>
        <v>2675.2299137547107</v>
      </c>
      <c r="V54" s="5">
        <f t="shared" si="48"/>
        <v>7.4350202131128711</v>
      </c>
      <c r="W54" s="5">
        <f t="shared" si="45"/>
        <v>-10.19254910643615</v>
      </c>
      <c r="X54" s="5">
        <f t="shared" si="46"/>
        <v>19.741688280477934</v>
      </c>
      <c r="Y54" s="5">
        <f t="shared" si="47"/>
        <v>6.9701565669025314</v>
      </c>
      <c r="Z54" s="5">
        <f t="shared" si="16"/>
        <v>-42.994004453708627</v>
      </c>
      <c r="AA54" s="5">
        <f t="shared" si="17"/>
        <v>-29.192487905209557</v>
      </c>
      <c r="AB54">
        <v>0</v>
      </c>
    </row>
    <row r="55" spans="1:28" x14ac:dyDescent="0.2">
      <c r="A55">
        <f t="shared" si="18"/>
        <v>0.23000000000000007</v>
      </c>
      <c r="B55" s="5">
        <f t="shared" si="28"/>
        <v>0.21014469001989775</v>
      </c>
      <c r="C55" s="5">
        <f t="shared" si="29"/>
        <v>30.660897976166297</v>
      </c>
      <c r="D55" s="5">
        <f t="shared" si="30"/>
        <v>17.794040237326975</v>
      </c>
      <c r="E55" s="2">
        <f t="shared" si="31"/>
        <v>30.661618116068531</v>
      </c>
      <c r="F55" s="2">
        <f t="shared" si="32"/>
        <v>0.39268958486166222</v>
      </c>
      <c r="G55" s="3">
        <f t="shared" si="33"/>
        <v>1.767944732574978</v>
      </c>
      <c r="H55" s="3">
        <f t="shared" si="34"/>
        <v>119.40056909979621</v>
      </c>
      <c r="I55" s="3">
        <f t="shared" si="35"/>
        <v>60.936469544814962</v>
      </c>
      <c r="J55" s="2">
        <f t="shared" si="36"/>
        <v>134.06295107343718</v>
      </c>
      <c r="K55" s="2">
        <f t="shared" si="37"/>
        <v>134.06295107343718</v>
      </c>
      <c r="L55" s="2">
        <f t="shared" si="38"/>
        <v>91.385788052786069</v>
      </c>
      <c r="M55" s="5">
        <f t="shared" si="3"/>
        <v>0.37891679013516477</v>
      </c>
      <c r="N55" s="4">
        <f t="shared" si="4"/>
        <v>0.2529025100374388</v>
      </c>
      <c r="O55" s="4">
        <f t="shared" si="5"/>
        <v>0.24147110495375274</v>
      </c>
      <c r="P55" s="4">
        <f t="shared" si="39"/>
        <v>0</v>
      </c>
      <c r="Q55" s="4">
        <f t="shared" si="40"/>
        <v>0</v>
      </c>
      <c r="R55" s="5">
        <f t="shared" si="41"/>
        <v>-0.48209215530769417</v>
      </c>
      <c r="S55" s="5">
        <f t="shared" si="42"/>
        <v>-32.558754038904794</v>
      </c>
      <c r="T55" s="5">
        <f t="shared" si="43"/>
        <v>-16.616466226811557</v>
      </c>
      <c r="U55" s="6">
        <f t="shared" si="44"/>
        <v>2675.2272385261354</v>
      </c>
      <c r="V55" s="5">
        <f t="shared" si="48"/>
        <v>7.3922490671177838</v>
      </c>
      <c r="W55" s="5">
        <f t="shared" si="45"/>
        <v>-10.128239225253898</v>
      </c>
      <c r="X55" s="5">
        <f t="shared" si="46"/>
        <v>19.63107558757298</v>
      </c>
      <c r="Y55" s="5">
        <f t="shared" si="47"/>
        <v>6.9101569118100894</v>
      </c>
      <c r="Z55" s="5">
        <f t="shared" si="16"/>
        <v>-42.686993264158694</v>
      </c>
      <c r="AA55" s="5">
        <f t="shared" si="17"/>
        <v>-29.159390639238577</v>
      </c>
      <c r="AB55">
        <v>0</v>
      </c>
    </row>
    <row r="56" spans="1:28" x14ac:dyDescent="0.2">
      <c r="A56">
        <f t="shared" si="18"/>
        <v>0.24000000000000007</v>
      </c>
      <c r="B56" s="5">
        <f t="shared" si="28"/>
        <v>0.22816964519123803</v>
      </c>
      <c r="C56" s="5">
        <f t="shared" si="29"/>
        <v>31.85276931750105</v>
      </c>
      <c r="D56" s="5">
        <f t="shared" si="30"/>
        <v>18.401946963243162</v>
      </c>
      <c r="E56" s="2">
        <f t="shared" si="31"/>
        <v>31.853586526181363</v>
      </c>
      <c r="F56" s="2">
        <f t="shared" si="32"/>
        <v>0.41041750418958256</v>
      </c>
      <c r="G56" s="3">
        <f t="shared" si="33"/>
        <v>1.8370463016930789</v>
      </c>
      <c r="H56" s="3">
        <f t="shared" si="34"/>
        <v>118.97369916715463</v>
      </c>
      <c r="I56" s="3">
        <f t="shared" si="35"/>
        <v>60.644875638422576</v>
      </c>
      <c r="J56" s="2">
        <f t="shared" si="36"/>
        <v>133.55117660968367</v>
      </c>
      <c r="K56" s="2">
        <f t="shared" si="37"/>
        <v>133.55117660968367</v>
      </c>
      <c r="L56" s="2">
        <f t="shared" si="38"/>
        <v>91.036930204283337</v>
      </c>
      <c r="M56" s="5">
        <f t="shared" si="3"/>
        <v>0.37891672528794473</v>
      </c>
      <c r="N56" s="4">
        <f t="shared" si="4"/>
        <v>0.25387143374329052</v>
      </c>
      <c r="O56" s="4">
        <f t="shared" si="5"/>
        <v>0.24193001552388255</v>
      </c>
      <c r="P56" s="4">
        <f t="shared" si="39"/>
        <v>0</v>
      </c>
      <c r="Q56" s="4">
        <f t="shared" si="40"/>
        <v>0</v>
      </c>
      <c r="R56" s="5">
        <f t="shared" si="41"/>
        <v>-0.49902275770291676</v>
      </c>
      <c r="S56" s="5">
        <f t="shared" si="42"/>
        <v>-32.318501388774436</v>
      </c>
      <c r="T56" s="5">
        <f t="shared" si="43"/>
        <v>-16.47382161992574</v>
      </c>
      <c r="U56" s="6">
        <f t="shared" si="44"/>
        <v>2675.224563300234</v>
      </c>
      <c r="V56" s="5">
        <f t="shared" si="48"/>
        <v>7.3497736139874617</v>
      </c>
      <c r="W56" s="5">
        <f t="shared" si="45"/>
        <v>-10.064164679848636</v>
      </c>
      <c r="X56" s="5">
        <f t="shared" si="46"/>
        <v>19.521336536521769</v>
      </c>
      <c r="Y56" s="5">
        <f t="shared" si="47"/>
        <v>6.8507508562845452</v>
      </c>
      <c r="Z56" s="5">
        <f t="shared" si="16"/>
        <v>-42.382666068623074</v>
      </c>
      <c r="AA56" s="5">
        <f t="shared" si="17"/>
        <v>-29.126485083403971</v>
      </c>
      <c r="AB56">
        <v>0</v>
      </c>
    </row>
    <row r="57" spans="1:28" x14ac:dyDescent="0.2">
      <c r="A57">
        <f t="shared" si="18"/>
        <v>0.25000000000000006</v>
      </c>
      <c r="B57" s="5">
        <f t="shared" si="28"/>
        <v>0.24688264575098304</v>
      </c>
      <c r="C57" s="5">
        <f t="shared" si="29"/>
        <v>33.040387175869164</v>
      </c>
      <c r="D57" s="5">
        <f t="shared" si="30"/>
        <v>19.006939395373216</v>
      </c>
      <c r="E57" s="2">
        <f t="shared" si="31"/>
        <v>33.041309534764395</v>
      </c>
      <c r="F57" s="2">
        <f t="shared" si="32"/>
        <v>0.42811454694322576</v>
      </c>
      <c r="G57" s="3">
        <f t="shared" si="33"/>
        <v>1.9055538102559244</v>
      </c>
      <c r="H57" s="3">
        <f t="shared" si="34"/>
        <v>118.5498725064684</v>
      </c>
      <c r="I57" s="3">
        <f t="shared" si="35"/>
        <v>60.353610787588536</v>
      </c>
      <c r="J57" s="2">
        <f t="shared" si="36"/>
        <v>133.04233063849799</v>
      </c>
      <c r="K57" s="2">
        <f t="shared" si="37"/>
        <v>133.04233063849799</v>
      </c>
      <c r="L57" s="2">
        <f t="shared" si="38"/>
        <v>90.690068601566452</v>
      </c>
      <c r="M57" s="5">
        <f t="shared" si="3"/>
        <v>0.37891666094682569</v>
      </c>
      <c r="N57" s="4">
        <f t="shared" si="4"/>
        <v>0.2548422039470794</v>
      </c>
      <c r="O57" s="4">
        <f t="shared" si="5"/>
        <v>0.24238803369775144</v>
      </c>
      <c r="P57" s="4">
        <f t="shared" si="39"/>
        <v>0</v>
      </c>
      <c r="Q57" s="4">
        <f t="shared" si="40"/>
        <v>0</v>
      </c>
      <c r="R57" s="5">
        <f t="shared" si="41"/>
        <v>-0.51566008799340601</v>
      </c>
      <c r="S57" s="5">
        <f t="shared" si="42"/>
        <v>-32.080667236619433</v>
      </c>
      <c r="T57" s="5">
        <f t="shared" si="43"/>
        <v>-16.33223269893799</v>
      </c>
      <c r="U57" s="6">
        <f t="shared" si="44"/>
        <v>2675.2218880770083</v>
      </c>
      <c r="V57" s="5">
        <f t="shared" si="48"/>
        <v>7.3075912382975794</v>
      </c>
      <c r="W57" s="5">
        <f t="shared" si="45"/>
        <v>-10.000324762584556</v>
      </c>
      <c r="X57" s="5">
        <f t="shared" si="46"/>
        <v>19.412462684679742</v>
      </c>
      <c r="Y57" s="5">
        <f t="shared" si="47"/>
        <v>6.7919311503041735</v>
      </c>
      <c r="Z57" s="5">
        <f t="shared" si="16"/>
        <v>-42.080991999203988</v>
      </c>
      <c r="AA57" s="5">
        <f t="shared" si="17"/>
        <v>-29.093770014258247</v>
      </c>
      <c r="AB57">
        <v>0</v>
      </c>
    </row>
    <row r="58" spans="1:28" x14ac:dyDescent="0.2">
      <c r="A58">
        <f t="shared" si="18"/>
        <v>0.26000000000000006</v>
      </c>
      <c r="B58" s="5">
        <f t="shared" si="28"/>
        <v>0.26627778041105749</v>
      </c>
      <c r="C58" s="5">
        <f t="shared" si="29"/>
        <v>34.223781851333889</v>
      </c>
      <c r="D58" s="5">
        <f t="shared" si="30"/>
        <v>19.609020814748391</v>
      </c>
      <c r="E58" s="2">
        <f t="shared" si="31"/>
        <v>34.224817721414261</v>
      </c>
      <c r="F58" s="2">
        <f t="shared" si="32"/>
        <v>0.44578022426968289</v>
      </c>
      <c r="G58" s="3">
        <f t="shared" si="33"/>
        <v>1.9734731217589661</v>
      </c>
      <c r="H58" s="3">
        <f t="shared" si="34"/>
        <v>118.12906258647637</v>
      </c>
      <c r="I58" s="3">
        <f t="shared" si="35"/>
        <v>60.062673087445951</v>
      </c>
      <c r="J58" s="2">
        <f t="shared" si="36"/>
        <v>132.53639018070228</v>
      </c>
      <c r="K58" s="2">
        <f t="shared" si="37"/>
        <v>132.53639018070228</v>
      </c>
      <c r="L58" s="2">
        <f t="shared" si="38"/>
        <v>90.345187580574148</v>
      </c>
      <c r="M58" s="5">
        <f t="shared" si="3"/>
        <v>0.37891659710744635</v>
      </c>
      <c r="N58" s="4">
        <f t="shared" si="4"/>
        <v>0.25581482190574684</v>
      </c>
      <c r="O58" s="4">
        <f t="shared" si="5"/>
        <v>0.24284516018707927</v>
      </c>
      <c r="P58" s="4">
        <f t="shared" si="39"/>
        <v>0</v>
      </c>
      <c r="Q58" s="4">
        <f t="shared" si="40"/>
        <v>0</v>
      </c>
      <c r="R58" s="5">
        <f t="shared" si="41"/>
        <v>-0.5320087035913581</v>
      </c>
      <c r="S58" s="5">
        <f t="shared" si="42"/>
        <v>-31.845221883275023</v>
      </c>
      <c r="T58" s="5">
        <f t="shared" si="43"/>
        <v>-16.191689915190253</v>
      </c>
      <c r="U58" s="6">
        <f t="shared" si="44"/>
        <v>2675.2192128564584</v>
      </c>
      <c r="V58" s="5">
        <f t="shared" si="48"/>
        <v>7.2656993563731511</v>
      </c>
      <c r="W58" s="5">
        <f t="shared" si="45"/>
        <v>-9.9367187684567799</v>
      </c>
      <c r="X58" s="5">
        <f t="shared" si="46"/>
        <v>19.304445694992062</v>
      </c>
      <c r="Y58" s="5">
        <f t="shared" si="47"/>
        <v>6.7336906527817932</v>
      </c>
      <c r="Z58" s="5">
        <f t="shared" si="16"/>
        <v>-41.781940651731801</v>
      </c>
      <c r="AA58" s="5">
        <f t="shared" si="17"/>
        <v>-29.061244220198191</v>
      </c>
      <c r="AB58">
        <v>0</v>
      </c>
    </row>
    <row r="59" spans="1:28" x14ac:dyDescent="0.2">
      <c r="A59">
        <f t="shared" si="18"/>
        <v>0.27000000000000007</v>
      </c>
      <c r="B59" s="5">
        <f t="shared" si="28"/>
        <v>0.28634919616128623</v>
      </c>
      <c r="C59" s="5">
        <f t="shared" si="29"/>
        <v>35.402983380166063</v>
      </c>
      <c r="D59" s="5">
        <f t="shared" si="30"/>
        <v>20.208194483411841</v>
      </c>
      <c r="E59" s="2">
        <f t="shared" si="31"/>
        <v>35.404141397278039</v>
      </c>
      <c r="F59" s="2">
        <f t="shared" si="32"/>
        <v>0.46341412728493153</v>
      </c>
      <c r="G59" s="3">
        <f t="shared" si="33"/>
        <v>2.040810028286784</v>
      </c>
      <c r="H59" s="3">
        <f t="shared" si="34"/>
        <v>117.71124317995904</v>
      </c>
      <c r="I59" s="3">
        <f t="shared" si="35"/>
        <v>59.772060645243968</v>
      </c>
      <c r="J59" s="2">
        <f t="shared" si="36"/>
        <v>132.03333257295949</v>
      </c>
      <c r="K59" s="2">
        <f t="shared" si="37"/>
        <v>132.03333257295949</v>
      </c>
      <c r="L59" s="2">
        <f t="shared" si="38"/>
        <v>90.002271692542251</v>
      </c>
      <c r="M59" s="5">
        <f t="shared" si="3"/>
        <v>0.37891653376548984</v>
      </c>
      <c r="N59" s="4">
        <f t="shared" si="4"/>
        <v>0.25678928871391693</v>
      </c>
      <c r="O59" s="4">
        <f t="shared" si="5"/>
        <v>0.24330139563724731</v>
      </c>
      <c r="P59" s="4">
        <f t="shared" si="39"/>
        <v>0</v>
      </c>
      <c r="Q59" s="4">
        <f t="shared" si="40"/>
        <v>0</v>
      </c>
      <c r="R59" s="5">
        <f t="shared" si="41"/>
        <v>-0.54807308622007478</v>
      </c>
      <c r="S59" s="5">
        <f t="shared" si="42"/>
        <v>-31.612136082357598</v>
      </c>
      <c r="T59" s="5">
        <f t="shared" si="43"/>
        <v>-16.05218383558865</v>
      </c>
      <c r="U59" s="6">
        <f t="shared" si="44"/>
        <v>2675.2165376385824</v>
      </c>
      <c r="V59" s="5">
        <f t="shared" si="48"/>
        <v>7.2240954158189821</v>
      </c>
      <c r="W59" s="5">
        <f t="shared" si="45"/>
        <v>-9.8733459950769706</v>
      </c>
      <c r="X59" s="5">
        <f t="shared" si="46"/>
        <v>19.197277334419269</v>
      </c>
      <c r="Y59" s="5">
        <f t="shared" si="47"/>
        <v>6.676022329598907</v>
      </c>
      <c r="Z59" s="5">
        <f t="shared" si="16"/>
        <v>-41.485482077434568</v>
      </c>
      <c r="AA59" s="5">
        <f t="shared" si="17"/>
        <v>-29.028906501169381</v>
      </c>
      <c r="AB59">
        <v>0</v>
      </c>
    </row>
    <row r="60" spans="1:28" x14ac:dyDescent="0.2">
      <c r="A60">
        <f t="shared" si="18"/>
        <v>0.28000000000000008</v>
      </c>
      <c r="B60" s="5">
        <f t="shared" si="28"/>
        <v>0.30709109756063402</v>
      </c>
      <c r="C60" s="5">
        <f t="shared" si="29"/>
        <v>36.578021537861787</v>
      </c>
      <c r="D60" s="5">
        <f t="shared" si="30"/>
        <v>20.804463644539222</v>
      </c>
      <c r="E60" s="2">
        <f t="shared" si="31"/>
        <v>36.579310608135877</v>
      </c>
      <c r="F60" s="2">
        <f t="shared" si="32"/>
        <v>0.48101591342206501</v>
      </c>
      <c r="G60" s="3">
        <f t="shared" si="33"/>
        <v>2.1075702515827732</v>
      </c>
      <c r="H60" s="3">
        <f t="shared" si="34"/>
        <v>117.29638835918469</v>
      </c>
      <c r="I60" s="3">
        <f t="shared" si="35"/>
        <v>59.481771580232277</v>
      </c>
      <c r="J60" s="2">
        <f t="shared" si="36"/>
        <v>131.53313546326251</v>
      </c>
      <c r="K60" s="2">
        <f t="shared" si="37"/>
        <v>131.53313546326251</v>
      </c>
      <c r="L60" s="2">
        <f t="shared" si="38"/>
        <v>89.661305700928764</v>
      </c>
      <c r="M60" s="5">
        <f t="shared" si="3"/>
        <v>0.37891647091668301</v>
      </c>
      <c r="N60" s="4">
        <f t="shared" si="4"/>
        <v>0.25776560530087861</v>
      </c>
      <c r="O60" s="4">
        <f t="shared" si="5"/>
        <v>0.24375674062725544</v>
      </c>
      <c r="P60" s="4">
        <f t="shared" si="39"/>
        <v>0</v>
      </c>
      <c r="Q60" s="4">
        <f t="shared" si="40"/>
        <v>0</v>
      </c>
      <c r="R60" s="5">
        <f t="shared" si="41"/>
        <v>-0.5638576433773872</v>
      </c>
      <c r="S60" s="5">
        <f t="shared" si="42"/>
        <v>-31.381381032124104</v>
      </c>
      <c r="T60" s="5">
        <f t="shared" si="43"/>
        <v>-15.91370514076768</v>
      </c>
      <c r="U60" s="6">
        <f t="shared" si="44"/>
        <v>2675.2138624233826</v>
      </c>
      <c r="V60" s="5">
        <f t="shared" si="48"/>
        <v>7.1827768950585318</v>
      </c>
      <c r="W60" s="5">
        <f t="shared" si="45"/>
        <v>-9.810205742658173</v>
      </c>
      <c r="X60" s="5">
        <f t="shared" si="46"/>
        <v>19.090949472391642</v>
      </c>
      <c r="Y60" s="5">
        <f t="shared" si="47"/>
        <v>6.6189192516811444</v>
      </c>
      <c r="Z60" s="5">
        <f t="shared" si="16"/>
        <v>-41.19158677478228</v>
      </c>
      <c r="AA60" s="5">
        <f t="shared" si="17"/>
        <v>-28.996755668376039</v>
      </c>
      <c r="AB60">
        <v>0</v>
      </c>
    </row>
    <row r="61" spans="1:28" x14ac:dyDescent="0.2">
      <c r="A61">
        <f t="shared" si="18"/>
        <v>0.29000000000000009</v>
      </c>
      <c r="B61" s="5">
        <f t="shared" si="28"/>
        <v>0.3284977460390458</v>
      </c>
      <c r="C61" s="5">
        <f t="shared" si="29"/>
        <v>37.748925842114893</v>
      </c>
      <c r="D61" s="5">
        <f t="shared" si="30"/>
        <v>21.397831522558125</v>
      </c>
      <c r="E61" s="2">
        <f t="shared" si="31"/>
        <v>37.750355137437353</v>
      </c>
      <c r="F61" s="2">
        <f t="shared" si="32"/>
        <v>0.49858529546410651</v>
      </c>
      <c r="G61" s="3">
        <f t="shared" si="33"/>
        <v>2.1737594440995847</v>
      </c>
      <c r="H61" s="3">
        <f t="shared" si="34"/>
        <v>116.88447249143687</v>
      </c>
      <c r="I61" s="3">
        <f t="shared" si="35"/>
        <v>59.191804023548514</v>
      </c>
      <c r="J61" s="2">
        <f t="shared" si="36"/>
        <v>131.03577680650596</v>
      </c>
      <c r="K61" s="2">
        <f t="shared" si="37"/>
        <v>131.03577680650596</v>
      </c>
      <c r="L61" s="2">
        <f t="shared" si="38"/>
        <v>89.322274578395337</v>
      </c>
      <c r="M61" s="5">
        <f t="shared" si="3"/>
        <v>0.37891640855679537</v>
      </c>
      <c r="N61" s="4">
        <f t="shared" si="4"/>
        <v>0.25874377242752766</v>
      </c>
      <c r="O61" s="4">
        <f t="shared" si="5"/>
        <v>0.24421119566967675</v>
      </c>
      <c r="P61" s="4">
        <f t="shared" si="39"/>
        <v>0</v>
      </c>
      <c r="Q61" s="4">
        <f t="shared" si="40"/>
        <v>0</v>
      </c>
      <c r="R61" s="5">
        <f t="shared" si="41"/>
        <v>-0.5793667097670121</v>
      </c>
      <c r="S61" s="5">
        <f t="shared" si="42"/>
        <v>-31.152928367502589</v>
      </c>
      <c r="T61" s="5">
        <f t="shared" si="43"/>
        <v>-15.776244623287774</v>
      </c>
      <c r="U61" s="6">
        <f t="shared" si="44"/>
        <v>2675.211187210858</v>
      </c>
      <c r="V61" s="5">
        <f t="shared" si="48"/>
        <v>7.1417413028809849</v>
      </c>
      <c r="W61" s="5">
        <f t="shared" si="45"/>
        <v>-9.7472973139989225</v>
      </c>
      <c r="X61" s="5">
        <f t="shared" si="46"/>
        <v>18.985454079291628</v>
      </c>
      <c r="Y61" s="5">
        <f t="shared" si="47"/>
        <v>6.5623745931139723</v>
      </c>
      <c r="Z61" s="5">
        <f t="shared" si="16"/>
        <v>-40.90022568150151</v>
      </c>
      <c r="AA61" s="5">
        <f t="shared" si="17"/>
        <v>-28.964790543996145</v>
      </c>
      <c r="AB61">
        <v>0</v>
      </c>
    </row>
    <row r="62" spans="1:28" x14ac:dyDescent="0.2">
      <c r="A62">
        <f t="shared" si="18"/>
        <v>0.3000000000000001</v>
      </c>
      <c r="B62" s="5">
        <f t="shared" si="28"/>
        <v>0.35056345920969734</v>
      </c>
      <c r="C62" s="5">
        <f t="shared" si="29"/>
        <v>38.91572555574519</v>
      </c>
      <c r="D62" s="5">
        <f t="shared" si="30"/>
        <v>21.988301323266409</v>
      </c>
      <c r="E62" s="2">
        <f t="shared" si="31"/>
        <v>38.917304509292684</v>
      </c>
      <c r="F62" s="2">
        <f t="shared" si="32"/>
        <v>0.51612203266541701</v>
      </c>
      <c r="G62" s="3">
        <f t="shared" si="33"/>
        <v>2.2393831900307242</v>
      </c>
      <c r="H62" s="3">
        <f t="shared" si="34"/>
        <v>116.47547023462185</v>
      </c>
      <c r="I62" s="3">
        <f t="shared" si="35"/>
        <v>58.90215611810855</v>
      </c>
      <c r="J62" s="2">
        <f t="shared" si="36"/>
        <v>130.54123486013953</v>
      </c>
      <c r="K62" s="2">
        <f t="shared" si="37"/>
        <v>130.54123486013953</v>
      </c>
      <c r="L62" s="2">
        <f t="shared" si="38"/>
        <v>88.985163503844248</v>
      </c>
      <c r="M62" s="5">
        <f t="shared" si="3"/>
        <v>0.37891634668163887</v>
      </c>
      <c r="N62" s="4">
        <f t="shared" si="4"/>
        <v>0.25972379068326795</v>
      </c>
      <c r="O62" s="4">
        <f t="shared" si="5"/>
        <v>0.24466476121060951</v>
      </c>
      <c r="P62" s="4">
        <f t="shared" si="39"/>
        <v>0</v>
      </c>
      <c r="Q62" s="4">
        <f t="shared" si="40"/>
        <v>0</v>
      </c>
      <c r="R62" s="5">
        <f t="shared" si="41"/>
        <v>-0.594604548698633</v>
      </c>
      <c r="S62" s="5">
        <f t="shared" si="42"/>
        <v>-30.926750152290008</v>
      </c>
      <c r="T62" s="5">
        <f t="shared" si="43"/>
        <v>-15.639793185865541</v>
      </c>
      <c r="U62" s="6">
        <f t="shared" si="44"/>
        <v>2675.2085120010083</v>
      </c>
      <c r="V62" s="5">
        <f t="shared" si="48"/>
        <v>7.100986177996373</v>
      </c>
      <c r="W62" s="5">
        <f t="shared" si="45"/>
        <v>-9.6846200144665993</v>
      </c>
      <c r="X62" s="5">
        <f t="shared" si="46"/>
        <v>18.880783224963785</v>
      </c>
      <c r="Y62" s="5">
        <f t="shared" si="47"/>
        <v>6.5063816292977403</v>
      </c>
      <c r="Z62" s="5">
        <f t="shared" si="16"/>
        <v>-40.611370166756608</v>
      </c>
      <c r="AA62" s="5">
        <f t="shared" si="17"/>
        <v>-28.933009960901757</v>
      </c>
      <c r="AB62">
        <v>0</v>
      </c>
    </row>
    <row r="63" spans="1:28" x14ac:dyDescent="0.2">
      <c r="A63">
        <f t="shared" si="18"/>
        <v>0.31000000000000011</v>
      </c>
      <c r="B63" s="5">
        <f t="shared" si="28"/>
        <v>0.37328261019146947</v>
      </c>
      <c r="C63" s="5">
        <f t="shared" si="29"/>
        <v>40.078449689583067</v>
      </c>
      <c r="D63" s="5">
        <f t="shared" si="30"/>
        <v>22.575876233949447</v>
      </c>
      <c r="E63" s="2">
        <f t="shared" si="31"/>
        <v>40.080187991419308</v>
      </c>
      <c r="F63" s="2">
        <f t="shared" si="32"/>
        <v>0.53362592351227078</v>
      </c>
      <c r="G63" s="3">
        <f t="shared" si="33"/>
        <v>2.3044470063237017</v>
      </c>
      <c r="H63" s="3">
        <f t="shared" si="34"/>
        <v>116.06935653295429</v>
      </c>
      <c r="I63" s="3">
        <f t="shared" si="35"/>
        <v>58.612826018499533</v>
      </c>
      <c r="J63" s="2">
        <f t="shared" si="36"/>
        <v>130.04948817989984</v>
      </c>
      <c r="K63" s="2">
        <f t="shared" si="37"/>
        <v>130.04948817989984</v>
      </c>
      <c r="L63" s="2">
        <f t="shared" si="38"/>
        <v>88.649957859509087</v>
      </c>
      <c r="M63" s="5">
        <f t="shared" si="3"/>
        <v>0.37891628528706667</v>
      </c>
      <c r="N63" s="4">
        <f t="shared" si="4"/>
        <v>0.26070566048287369</v>
      </c>
      <c r="O63" s="4">
        <f t="shared" si="5"/>
        <v>0.24511743762962715</v>
      </c>
      <c r="P63" s="4">
        <f t="shared" si="39"/>
        <v>0</v>
      </c>
      <c r="Q63" s="4">
        <f t="shared" si="40"/>
        <v>0</v>
      </c>
      <c r="R63" s="5">
        <f t="shared" si="41"/>
        <v>-0.60957535345746994</v>
      </c>
      <c r="S63" s="5">
        <f t="shared" si="42"/>
        <v>-30.702818871512878</v>
      </c>
      <c r="T63" s="5">
        <f t="shared" si="43"/>
        <v>-15.504341839635805</v>
      </c>
      <c r="U63" s="6">
        <f t="shared" si="44"/>
        <v>2675.2058367938339</v>
      </c>
      <c r="V63" s="5">
        <f t="shared" si="48"/>
        <v>7.0605090885985788</v>
      </c>
      <c r="W63" s="5">
        <f t="shared" si="45"/>
        <v>-9.6221731519800713</v>
      </c>
      <c r="X63" s="5">
        <f t="shared" si="46"/>
        <v>18.776929077251598</v>
      </c>
      <c r="Y63" s="5">
        <f t="shared" si="47"/>
        <v>6.4509337351411089</v>
      </c>
      <c r="Z63" s="5">
        <f t="shared" si="16"/>
        <v>-40.324992023492953</v>
      </c>
      <c r="AA63" s="5">
        <f t="shared" si="17"/>
        <v>-28.901412762384204</v>
      </c>
      <c r="AB63">
        <v>0</v>
      </c>
    </row>
    <row r="64" spans="1:28" x14ac:dyDescent="0.2">
      <c r="A64">
        <f t="shared" si="18"/>
        <v>0.32000000000000012</v>
      </c>
      <c r="B64" s="5">
        <f t="shared" si="28"/>
        <v>0.39664962694146355</v>
      </c>
      <c r="C64" s="5">
        <f t="shared" si="29"/>
        <v>41.237127005311436</v>
      </c>
      <c r="D64" s="5">
        <f t="shared" si="30"/>
        <v>23.160559423496323</v>
      </c>
      <c r="E64" s="2">
        <f t="shared" si="31"/>
        <v>41.239034598044832</v>
      </c>
      <c r="F64" s="2">
        <f t="shared" si="32"/>
        <v>0.55109679978039072</v>
      </c>
      <c r="G64" s="3">
        <f t="shared" si="33"/>
        <v>2.3689563436751127</v>
      </c>
      <c r="H64" s="3">
        <f t="shared" si="34"/>
        <v>115.66610661271936</v>
      </c>
      <c r="I64" s="3">
        <f t="shared" si="35"/>
        <v>58.323811890875689</v>
      </c>
      <c r="J64" s="2">
        <f t="shared" si="36"/>
        <v>129.56051561562055</v>
      </c>
      <c r="K64" s="2">
        <f t="shared" si="37"/>
        <v>129.56051561562055</v>
      </c>
      <c r="L64" s="2">
        <f t="shared" si="38"/>
        <v>88.316643228098528</v>
      </c>
      <c r="M64" s="5">
        <f t="shared" si="3"/>
        <v>0.37891622436897271</v>
      </c>
      <c r="N64" s="4">
        <f t="shared" si="4"/>
        <v>0.26168938206330961</v>
      </c>
      <c r="O64" s="4">
        <f t="shared" si="5"/>
        <v>0.2455692252397258</v>
      </c>
      <c r="P64" s="4">
        <f t="shared" si="39"/>
        <v>0</v>
      </c>
      <c r="Q64" s="4">
        <f t="shared" si="40"/>
        <v>0</v>
      </c>
      <c r="R64" s="5">
        <f t="shared" si="41"/>
        <v>-0.62428324864409579</v>
      </c>
      <c r="S64" s="5">
        <f t="shared" si="42"/>
        <v>-30.481107423947403</v>
      </c>
      <c r="T64" s="5">
        <f t="shared" si="43"/>
        <v>-15.369881702444955</v>
      </c>
      <c r="U64" s="6">
        <f t="shared" si="44"/>
        <v>2675.2031615893343</v>
      </c>
      <c r="V64" s="5">
        <f t="shared" si="48"/>
        <v>7.0203076319360385</v>
      </c>
      <c r="W64" s="5">
        <f t="shared" si="45"/>
        <v>-9.5599560369915899</v>
      </c>
      <c r="X64" s="5">
        <f t="shared" si="46"/>
        <v>18.673883900560689</v>
      </c>
      <c r="Y64" s="5">
        <f t="shared" si="47"/>
        <v>6.3960243832919428</v>
      </c>
      <c r="Z64" s="5">
        <f t="shared" si="16"/>
        <v>-40.041063460938993</v>
      </c>
      <c r="AA64" s="5">
        <f t="shared" si="17"/>
        <v>-28.869997801884267</v>
      </c>
      <c r="AB64">
        <v>0</v>
      </c>
    </row>
    <row r="65" spans="1:28" x14ac:dyDescent="0.2">
      <c r="A65">
        <f t="shared" si="18"/>
        <v>0.33000000000000013</v>
      </c>
      <c r="B65" s="5">
        <f t="shared" si="28"/>
        <v>0.42065899159737924</v>
      </c>
      <c r="C65" s="5">
        <f t="shared" si="29"/>
        <v>42.391786018265584</v>
      </c>
      <c r="D65" s="5">
        <f t="shared" si="30"/>
        <v>23.742354042514986</v>
      </c>
      <c r="E65" s="2">
        <f t="shared" si="31"/>
        <v>42.393873092766945</v>
      </c>
      <c r="F65" s="2">
        <f t="shared" si="32"/>
        <v>0.56853452162651741</v>
      </c>
      <c r="G65" s="3">
        <f t="shared" si="33"/>
        <v>2.4329165875080321</v>
      </c>
      <c r="H65" s="3">
        <f t="shared" si="34"/>
        <v>115.26569597810997</v>
      </c>
      <c r="I65" s="3">
        <f t="shared" si="35"/>
        <v>58.035111912856848</v>
      </c>
      <c r="J65" s="2">
        <f t="shared" si="36"/>
        <v>129.07429630711789</v>
      </c>
      <c r="K65" s="2">
        <f t="shared" si="37"/>
        <v>129.07429630711789</v>
      </c>
      <c r="L65" s="2">
        <f t="shared" si="38"/>
        <v>87.985205389991734</v>
      </c>
      <c r="M65" s="5">
        <f t="shared" si="3"/>
        <v>0.37891616392329086</v>
      </c>
      <c r="N65" s="4">
        <f t="shared" si="4"/>
        <v>0.26267495548051156</v>
      </c>
      <c r="O65" s="4">
        <f t="shared" si="5"/>
        <v>0.24602012428726946</v>
      </c>
      <c r="P65" s="4">
        <f t="shared" si="39"/>
        <v>0</v>
      </c>
      <c r="Q65" s="4">
        <f t="shared" si="40"/>
        <v>0</v>
      </c>
      <c r="R65" s="5">
        <f t="shared" si="41"/>
        <v>-0.63873229148521948</v>
      </c>
      <c r="S65" s="5">
        <f t="shared" si="42"/>
        <v>-30.261589114794827</v>
      </c>
      <c r="T65" s="5">
        <f t="shared" si="43"/>
        <v>-15.236403997174785</v>
      </c>
      <c r="U65" s="6">
        <f t="shared" si="44"/>
        <v>2675.2004863875109</v>
      </c>
      <c r="V65" s="5">
        <f t="shared" si="48"/>
        <v>6.9803794338899827</v>
      </c>
      <c r="W65" s="5">
        <f t="shared" si="45"/>
        <v>-9.4979679824680119</v>
      </c>
      <c r="X65" s="5">
        <f t="shared" si="46"/>
        <v>18.571640054447741</v>
      </c>
      <c r="Y65" s="5">
        <f t="shared" si="47"/>
        <v>6.3416471424047636</v>
      </c>
      <c r="Z65" s="5">
        <f t="shared" si="16"/>
        <v>-39.759557097262842</v>
      </c>
      <c r="AA65" s="5">
        <f t="shared" si="17"/>
        <v>-28.838763942727041</v>
      </c>
      <c r="AB65">
        <v>0</v>
      </c>
    </row>
    <row r="66" spans="1:28" x14ac:dyDescent="0.2">
      <c r="A66">
        <f t="shared" si="18"/>
        <v>0.34000000000000014</v>
      </c>
      <c r="B66" s="5">
        <f t="shared" si="28"/>
        <v>0.44530523982957981</v>
      </c>
      <c r="C66" s="5">
        <f t="shared" si="29"/>
        <v>43.542455000191822</v>
      </c>
      <c r="D66" s="5">
        <f t="shared" si="30"/>
        <v>24.321263223446419</v>
      </c>
      <c r="E66" s="2">
        <f t="shared" si="31"/>
        <v>43.544731991371236</v>
      </c>
      <c r="F66" s="2">
        <f t="shared" si="32"/>
        <v>0.58593897351028035</v>
      </c>
      <c r="G66" s="3">
        <f t="shared" si="33"/>
        <v>2.4963330589320796</v>
      </c>
      <c r="H66" s="3">
        <f t="shared" si="34"/>
        <v>114.86810040713735</v>
      </c>
      <c r="I66" s="3">
        <f t="shared" si="35"/>
        <v>57.746724273429578</v>
      </c>
      <c r="J66" s="2">
        <f t="shared" si="36"/>
        <v>128.59080968015095</v>
      </c>
      <c r="K66" s="2">
        <f t="shared" si="37"/>
        <v>128.59080968015095</v>
      </c>
      <c r="L66" s="2">
        <f t="shared" si="38"/>
        <v>87.655630320484633</v>
      </c>
      <c r="M66" s="5">
        <f t="shared" si="3"/>
        <v>0.37891610394599429</v>
      </c>
      <c r="N66" s="4">
        <f t="shared" si="4"/>
        <v>0.26366238060612529</v>
      </c>
      <c r="O66" s="4">
        <f t="shared" si="5"/>
        <v>0.24647013495193371</v>
      </c>
      <c r="P66" s="4">
        <f t="shared" si="39"/>
        <v>0</v>
      </c>
      <c r="Q66" s="4">
        <f t="shared" si="40"/>
        <v>0</v>
      </c>
      <c r="R66" s="5">
        <f t="shared" si="41"/>
        <v>-0.65292647311614982</v>
      </c>
      <c r="S66" s="5">
        <f t="shared" si="42"/>
        <v>-30.044237648508656</v>
      </c>
      <c r="T66" s="5">
        <f t="shared" si="43"/>
        <v>-15.103900050096238</v>
      </c>
      <c r="U66" s="6">
        <f t="shared" si="44"/>
        <v>2675.1978111883618</v>
      </c>
      <c r="V66" s="5">
        <f t="shared" si="48"/>
        <v>6.9407221485601163</v>
      </c>
      <c r="W66" s="5">
        <f t="shared" si="45"/>
        <v>-9.4362083038713322</v>
      </c>
      <c r="X66" s="5">
        <f t="shared" si="46"/>
        <v>18.470189992234822</v>
      </c>
      <c r="Y66" s="5">
        <f t="shared" si="47"/>
        <v>6.2877956754439666</v>
      </c>
      <c r="Z66" s="5">
        <f t="shared" si="16"/>
        <v>-39.480445952379988</v>
      </c>
      <c r="AA66" s="5">
        <f t="shared" si="17"/>
        <v>-28.807710057861414</v>
      </c>
      <c r="AB66">
        <v>0</v>
      </c>
    </row>
    <row r="67" spans="1:28" x14ac:dyDescent="0.2">
      <c r="A67">
        <f t="shared" si="18"/>
        <v>0.35000000000000014</v>
      </c>
      <c r="B67" s="5">
        <f t="shared" si="28"/>
        <v>0.47058296020267282</v>
      </c>
      <c r="C67" s="5">
        <f t="shared" si="29"/>
        <v>44.689161981965576</v>
      </c>
      <c r="D67" s="5">
        <f t="shared" si="30"/>
        <v>24.897290080677823</v>
      </c>
      <c r="E67" s="2">
        <f t="shared" si="31"/>
        <v>44.691639564607499</v>
      </c>
      <c r="F67" s="2">
        <f t="shared" si="32"/>
        <v>0.60331006078725635</v>
      </c>
      <c r="G67" s="3">
        <f t="shared" si="33"/>
        <v>2.5592110156865191</v>
      </c>
      <c r="H67" s="3">
        <f t="shared" si="34"/>
        <v>114.47329594761355</v>
      </c>
      <c r="I67" s="3">
        <f t="shared" si="35"/>
        <v>57.458647172850966</v>
      </c>
      <c r="J67" s="2">
        <f t="shared" si="36"/>
        <v>128.11003544245432</v>
      </c>
      <c r="K67" s="2">
        <f t="shared" si="37"/>
        <v>128.11003544245432</v>
      </c>
      <c r="L67" s="2">
        <f t="shared" si="38"/>
        <v>87.327904187085423</v>
      </c>
      <c r="M67" s="5">
        <f t="shared" si="3"/>
        <v>0.37891604443309468</v>
      </c>
      <c r="N67" s="4">
        <f t="shared" si="4"/>
        <v>0.26465165712420546</v>
      </c>
      <c r="O67" s="4">
        <f t="shared" si="5"/>
        <v>0.24691925734664685</v>
      </c>
      <c r="P67" s="4">
        <f t="shared" si="39"/>
        <v>0</v>
      </c>
      <c r="Q67" s="4">
        <f t="shared" si="40"/>
        <v>0</v>
      </c>
      <c r="R67" s="5">
        <f t="shared" si="41"/>
        <v>-0.66686971983562571</v>
      </c>
      <c r="S67" s="5">
        <f t="shared" si="42"/>
        <v>-29.829027121769997</v>
      </c>
      <c r="T67" s="5">
        <f t="shared" si="43"/>
        <v>-14.972361289252413</v>
      </c>
      <c r="U67" s="6">
        <f t="shared" si="44"/>
        <v>2675.195135991888</v>
      </c>
      <c r="V67" s="5">
        <f t="shared" si="48"/>
        <v>6.901333457857473</v>
      </c>
      <c r="W67" s="5">
        <f t="shared" si="45"/>
        <v>-9.3746763191385014</v>
      </c>
      <c r="X67" s="5">
        <f t="shared" si="46"/>
        <v>18.369526259648282</v>
      </c>
      <c r="Y67" s="5">
        <f t="shared" si="47"/>
        <v>6.2344637380218471</v>
      </c>
      <c r="Z67" s="5">
        <f t="shared" si="16"/>
        <v>-39.203703440908498</v>
      </c>
      <c r="AA67" s="5">
        <f t="shared" si="17"/>
        <v>-28.776835029604129</v>
      </c>
      <c r="AB67">
        <v>0</v>
      </c>
    </row>
    <row r="68" spans="1:28" x14ac:dyDescent="0.2">
      <c r="A68">
        <f t="shared" si="18"/>
        <v>0.36000000000000015</v>
      </c>
      <c r="B68" s="5">
        <f t="shared" si="28"/>
        <v>0.4964867935464391</v>
      </c>
      <c r="C68" s="5">
        <f t="shared" si="29"/>
        <v>45.831934756269668</v>
      </c>
      <c r="D68" s="5">
        <f t="shared" si="30"/>
        <v>25.470437710654853</v>
      </c>
      <c r="E68" s="2">
        <f t="shared" si="31"/>
        <v>45.834623840925381</v>
      </c>
      <c r="F68" s="2">
        <f t="shared" si="32"/>
        <v>0.6206477068480144</v>
      </c>
      <c r="G68" s="3">
        <f t="shared" si="33"/>
        <v>2.6215556530667374</v>
      </c>
      <c r="H68" s="3">
        <f t="shared" si="34"/>
        <v>114.08125891320446</v>
      </c>
      <c r="I68" s="3">
        <f t="shared" si="35"/>
        <v>57.170878822554926</v>
      </c>
      <c r="J68" s="2">
        <f t="shared" si="36"/>
        <v>127.63195357984213</v>
      </c>
      <c r="K68" s="2">
        <f t="shared" si="37"/>
        <v>127.63195357984213</v>
      </c>
      <c r="L68" s="2">
        <f t="shared" si="38"/>
        <v>87.002013346858988</v>
      </c>
      <c r="M68" s="5">
        <f t="shared" si="3"/>
        <v>0.37891598538064175</v>
      </c>
      <c r="N68" s="4">
        <f t="shared" si="4"/>
        <v>0.26564278452787171</v>
      </c>
      <c r="O68" s="4">
        <f t="shared" si="5"/>
        <v>0.24736749151752946</v>
      </c>
      <c r="P68" s="4">
        <f t="shared" si="39"/>
        <v>0</v>
      </c>
      <c r="Q68" s="4">
        <f t="shared" si="40"/>
        <v>0</v>
      </c>
      <c r="R68" s="5">
        <f t="shared" si="41"/>
        <v>-0.68056589433368442</v>
      </c>
      <c r="S68" s="5">
        <f t="shared" si="42"/>
        <v>-29.615932016607513</v>
      </c>
      <c r="T68" s="5">
        <f t="shared" si="43"/>
        <v>-14.841779242870146</v>
      </c>
      <c r="U68" s="6">
        <f t="shared" si="44"/>
        <v>2675.1924607980895</v>
      </c>
      <c r="V68" s="5">
        <f t="shared" si="48"/>
        <v>6.8622110711043929</v>
      </c>
      <c r="W68" s="5">
        <f t="shared" si="45"/>
        <v>-9.3133713486606062</v>
      </c>
      <c r="X68" s="5">
        <f t="shared" si="46"/>
        <v>18.269641493481984</v>
      </c>
      <c r="Y68" s="5">
        <f t="shared" si="47"/>
        <v>6.1816451767707088</v>
      </c>
      <c r="Z68" s="5">
        <f t="shared" si="16"/>
        <v>-38.929303365268119</v>
      </c>
      <c r="AA68" s="5">
        <f t="shared" si="17"/>
        <v>-28.746137749388161</v>
      </c>
      <c r="AB68">
        <v>0</v>
      </c>
    </row>
    <row r="69" spans="1:28" x14ac:dyDescent="0.2">
      <c r="A69">
        <f t="shared" si="18"/>
        <v>0.37000000000000016</v>
      </c>
      <c r="B69" s="5">
        <f t="shared" si="28"/>
        <v>0.52301143233594505</v>
      </c>
      <c r="C69" s="5">
        <f t="shared" si="29"/>
        <v>46.970800880233448</v>
      </c>
      <c r="D69" s="5">
        <f t="shared" si="30"/>
        <v>26.040709191992931</v>
      </c>
      <c r="E69" s="2">
        <f t="shared" si="31"/>
        <v>46.973712609169965</v>
      </c>
      <c r="F69" s="2">
        <f t="shared" si="32"/>
        <v>0.63795185070394123</v>
      </c>
      <c r="G69" s="3">
        <f t="shared" si="33"/>
        <v>2.6833721048344445</v>
      </c>
      <c r="H69" s="3">
        <f t="shared" si="34"/>
        <v>113.69196587955179</v>
      </c>
      <c r="I69" s="3">
        <f t="shared" si="35"/>
        <v>56.883417445061042</v>
      </c>
      <c r="J69" s="2">
        <f t="shared" si="36"/>
        <v>127.15654435238183</v>
      </c>
      <c r="K69" s="2">
        <f t="shared" si="37"/>
        <v>127.15654435238183</v>
      </c>
      <c r="L69" s="2">
        <f t="shared" si="38"/>
        <v>86.677944343818552</v>
      </c>
      <c r="M69" s="5">
        <f t="shared" si="3"/>
        <v>0.37891592678472241</v>
      </c>
      <c r="N69" s="4">
        <f t="shared" si="4"/>
        <v>0.26663576211592438</v>
      </c>
      <c r="O69" s="4">
        <f t="shared" si="5"/>
        <v>0.2478148374438317</v>
      </c>
      <c r="P69" s="4">
        <f t="shared" si="39"/>
        <v>0</v>
      </c>
      <c r="Q69" s="4">
        <f t="shared" si="40"/>
        <v>0</v>
      </c>
      <c r="R69" s="5">
        <f t="shared" si="41"/>
        <v>-0.69401879689322066</v>
      </c>
      <c r="S69" s="5">
        <f t="shared" si="42"/>
        <v>-29.404927193658729</v>
      </c>
      <c r="T69" s="5">
        <f t="shared" si="43"/>
        <v>-14.712145537799639</v>
      </c>
      <c r="U69" s="6">
        <f t="shared" si="44"/>
        <v>2675.1897856069663</v>
      </c>
      <c r="V69" s="5">
        <f t="shared" si="48"/>
        <v>6.8233527246414161</v>
      </c>
      <c r="W69" s="5">
        <f t="shared" si="45"/>
        <v>-9.2522927152613494</v>
      </c>
      <c r="X69" s="5">
        <f t="shared" si="46"/>
        <v>18.170528420284171</v>
      </c>
      <c r="Y69" s="5">
        <f t="shared" si="47"/>
        <v>6.1293339277481955</v>
      </c>
      <c r="Z69" s="5">
        <f t="shared" si="16"/>
        <v>-38.657219908920077</v>
      </c>
      <c r="AA69" s="5">
        <f t="shared" si="17"/>
        <v>-28.715617117515468</v>
      </c>
      <c r="AB69">
        <f t="shared" ref="AB69:AB132" si="49">IF(($D69-height)*($D70-height)&lt;0,1,0)</f>
        <v>0</v>
      </c>
    </row>
    <row r="70" spans="1:28" x14ac:dyDescent="0.2">
      <c r="A70">
        <f t="shared" si="18"/>
        <v>0.38000000000000017</v>
      </c>
      <c r="B70" s="5">
        <f t="shared" si="28"/>
        <v>0.55015162008067697</v>
      </c>
      <c r="C70" s="5">
        <f t="shared" si="29"/>
        <v>48.105787678033522</v>
      </c>
      <c r="D70" s="5">
        <f t="shared" si="30"/>
        <v>26.608107585587668</v>
      </c>
      <c r="E70" s="2">
        <f t="shared" si="31"/>
        <v>48.108933421238092</v>
      </c>
      <c r="F70" s="2">
        <f t="shared" si="32"/>
        <v>0.65522244494071646</v>
      </c>
      <c r="G70" s="3">
        <f t="shared" si="33"/>
        <v>2.7446654441119267</v>
      </c>
      <c r="H70" s="3">
        <f t="shared" si="34"/>
        <v>113.30539368046259</v>
      </c>
      <c r="I70" s="3">
        <f t="shared" si="35"/>
        <v>56.596261273885887</v>
      </c>
      <c r="J70" s="2">
        <f t="shared" si="36"/>
        <v>126.68378829063595</v>
      </c>
      <c r="K70" s="2">
        <f t="shared" si="37"/>
        <v>126.68378829063595</v>
      </c>
      <c r="L70" s="2">
        <f t="shared" si="38"/>
        <v>86.355683906363964</v>
      </c>
      <c r="M70" s="5">
        <f t="shared" si="3"/>
        <v>0.37891586864146015</v>
      </c>
      <c r="N70" s="4">
        <f t="shared" si="4"/>
        <v>0.26763058898941894</v>
      </c>
      <c r="O70" s="4">
        <f t="shared" si="5"/>
        <v>0.24826129503786998</v>
      </c>
      <c r="P70" s="4">
        <f t="shared" si="39"/>
        <v>0</v>
      </c>
      <c r="Q70" s="4">
        <f t="shared" si="40"/>
        <v>0</v>
      </c>
      <c r="R70" s="5">
        <f t="shared" si="41"/>
        <v>-0.70723216656586918</v>
      </c>
      <c r="S70" s="5">
        <f t="shared" si="42"/>
        <v>-29.195987885569227</v>
      </c>
      <c r="T70" s="5">
        <f t="shared" si="43"/>
        <v>-14.583451897981501</v>
      </c>
      <c r="U70" s="6">
        <f t="shared" si="44"/>
        <v>2675.1871104185184</v>
      </c>
      <c r="V70" s="5">
        <f t="shared" si="48"/>
        <v>6.7847561814410113</v>
      </c>
      <c r="W70" s="5">
        <f t="shared" si="45"/>
        <v>-9.1914397441749465</v>
      </c>
      <c r="X70" s="5">
        <f t="shared" si="46"/>
        <v>18.072179855067663</v>
      </c>
      <c r="Y70" s="5">
        <f t="shared" si="47"/>
        <v>6.0775240148751424</v>
      </c>
      <c r="Z70" s="5">
        <f t="shared" si="16"/>
        <v>-38.387427629744174</v>
      </c>
      <c r="AA70" s="5">
        <f t="shared" si="17"/>
        <v>-28.685272042913837</v>
      </c>
      <c r="AB70">
        <f t="shared" si="49"/>
        <v>0</v>
      </c>
    </row>
    <row r="71" spans="1:28" x14ac:dyDescent="0.2">
      <c r="A71">
        <f t="shared" si="18"/>
        <v>0.39000000000000018</v>
      </c>
      <c r="B71" s="5">
        <f t="shared" si="28"/>
        <v>0.57790215072254003</v>
      </c>
      <c r="C71" s="5">
        <f t="shared" si="29"/>
        <v>49.236922243456661</v>
      </c>
      <c r="D71" s="5">
        <f t="shared" si="30"/>
        <v>27.172635934724379</v>
      </c>
      <c r="E71" s="2">
        <f t="shared" si="31"/>
        <v>49.240313594696033</v>
      </c>
      <c r="F71" s="2">
        <f t="shared" si="32"/>
        <v>0.67245945397592799</v>
      </c>
      <c r="G71" s="3">
        <f t="shared" si="33"/>
        <v>2.8054406842606783</v>
      </c>
      <c r="H71" s="3">
        <f t="shared" si="34"/>
        <v>112.92151940416514</v>
      </c>
      <c r="I71" s="3">
        <f t="shared" si="35"/>
        <v>56.309408553456748</v>
      </c>
      <c r="J71" s="2">
        <f t="shared" si="36"/>
        <v>126.2136661919709</v>
      </c>
      <c r="K71" s="2">
        <f t="shared" si="37"/>
        <v>126.2136661919709</v>
      </c>
      <c r="L71" s="2">
        <f t="shared" si="38"/>
        <v>86.035218944765433</v>
      </c>
      <c r="M71" s="5">
        <f t="shared" si="3"/>
        <v>0.37891581094701443</v>
      </c>
      <c r="N71" s="4">
        <f t="shared" si="4"/>
        <v>0.26862726404819787</v>
      </c>
      <c r="O71" s="4">
        <f t="shared" si="5"/>
        <v>0.24870686414496085</v>
      </c>
      <c r="P71" s="4">
        <f t="shared" si="39"/>
        <v>0</v>
      </c>
      <c r="Q71" s="4">
        <f t="shared" si="40"/>
        <v>0</v>
      </c>
      <c r="R71" s="5">
        <f t="shared" si="41"/>
        <v>-0.72020968232283056</v>
      </c>
      <c r="S71" s="5">
        <f t="shared" si="42"/>
        <v>-28.989089690526601</v>
      </c>
      <c r="T71" s="5">
        <f t="shared" si="43"/>
        <v>-14.455690142940581</v>
      </c>
      <c r="U71" s="6">
        <f t="shared" si="44"/>
        <v>2675.1844352327453</v>
      </c>
      <c r="V71" s="5">
        <f t="shared" si="48"/>
        <v>6.7464192307279056</v>
      </c>
      <c r="W71" s="5">
        <f t="shared" si="45"/>
        <v>-9.1308117630232974</v>
      </c>
      <c r="X71" s="5">
        <f t="shared" si="46"/>
        <v>17.974588700042705</v>
      </c>
      <c r="Y71" s="5">
        <f t="shared" si="47"/>
        <v>6.0262095484050748</v>
      </c>
      <c r="Z71" s="5">
        <f t="shared" si="16"/>
        <v>-38.1199014535499</v>
      </c>
      <c r="AA71" s="5">
        <f t="shared" si="17"/>
        <v>-28.655101442897873</v>
      </c>
      <c r="AB71">
        <f t="shared" si="49"/>
        <v>0</v>
      </c>
    </row>
    <row r="72" spans="1:28" x14ac:dyDescent="0.2">
      <c r="A72">
        <f t="shared" si="18"/>
        <v>0.40000000000000019</v>
      </c>
      <c r="B72" s="5">
        <f t="shared" si="28"/>
        <v>0.60625786804256698</v>
      </c>
      <c r="C72" s="5">
        <f t="shared" si="29"/>
        <v>50.364231442425634</v>
      </c>
      <c r="D72" s="5">
        <f t="shared" si="30"/>
        <v>27.734297265186804</v>
      </c>
      <c r="E72" s="2">
        <f t="shared" si="31"/>
        <v>50.367880215359257</v>
      </c>
      <c r="F72" s="2">
        <f t="shared" si="32"/>
        <v>0.68966285256954796</v>
      </c>
      <c r="G72" s="3">
        <f t="shared" si="33"/>
        <v>2.865702779744729</v>
      </c>
      <c r="H72" s="3">
        <f t="shared" si="34"/>
        <v>112.54032038962964</v>
      </c>
      <c r="I72" s="3">
        <f t="shared" si="35"/>
        <v>56.022857539027768</v>
      </c>
      <c r="J72" s="2">
        <f t="shared" si="36"/>
        <v>125.74615911693098</v>
      </c>
      <c r="K72" s="2">
        <f t="shared" si="37"/>
        <v>125.74615911693098</v>
      </c>
      <c r="L72" s="2">
        <f t="shared" si="38"/>
        <v>85.716536548691877</v>
      </c>
      <c r="M72" s="5">
        <f t="shared" si="3"/>
        <v>0.37891575369757996</v>
      </c>
      <c r="N72" s="4">
        <f t="shared" si="4"/>
        <v>0.26962578598738146</v>
      </c>
      <c r="O72" s="4">
        <f t="shared" si="5"/>
        <v>0.24915154454335398</v>
      </c>
      <c r="P72" s="4">
        <f t="shared" si="39"/>
        <v>0</v>
      </c>
      <c r="Q72" s="4">
        <f t="shared" si="40"/>
        <v>0</v>
      </c>
      <c r="R72" s="5">
        <f t="shared" si="41"/>
        <v>-0.73295496418123951</v>
      </c>
      <c r="S72" s="5">
        <f t="shared" si="42"/>
        <v>-28.784208565926015</v>
      </c>
      <c r="T72" s="5">
        <f t="shared" si="43"/>
        <v>-14.328852186306118</v>
      </c>
      <c r="U72" s="6">
        <f t="shared" si="44"/>
        <v>2675.1817600496479</v>
      </c>
      <c r="V72" s="5">
        <f t="shared" si="48"/>
        <v>6.7083396876059611</v>
      </c>
      <c r="W72" s="5">
        <f t="shared" si="45"/>
        <v>-9.0704081017925677</v>
      </c>
      <c r="X72" s="5">
        <f t="shared" si="46"/>
        <v>17.877747943372135</v>
      </c>
      <c r="Y72" s="5">
        <f t="shared" si="47"/>
        <v>5.9753847234247219</v>
      </c>
      <c r="Z72" s="5">
        <f t="shared" si="16"/>
        <v>-37.854616667718581</v>
      </c>
      <c r="AA72" s="5">
        <f t="shared" si="17"/>
        <v>-28.625104242933983</v>
      </c>
      <c r="AB72">
        <f t="shared" si="49"/>
        <v>0</v>
      </c>
    </row>
    <row r="73" spans="1:28" x14ac:dyDescent="0.2">
      <c r="A73">
        <f t="shared" si="18"/>
        <v>0.4100000000000002</v>
      </c>
      <c r="B73" s="5">
        <f t="shared" si="28"/>
        <v>0.63521366507618549</v>
      </c>
      <c r="C73" s="5">
        <f t="shared" si="29"/>
        <v>51.487741915488549</v>
      </c>
      <c r="D73" s="5">
        <f t="shared" si="30"/>
        <v>28.293094585364933</v>
      </c>
      <c r="E73" s="2">
        <f t="shared" si="31"/>
        <v>51.491660139834842</v>
      </c>
      <c r="F73" s="2">
        <f t="shared" si="32"/>
        <v>0.70683262454563756</v>
      </c>
      <c r="G73" s="3">
        <f t="shared" si="33"/>
        <v>2.9254566269789763</v>
      </c>
      <c r="H73" s="3">
        <f t="shared" si="34"/>
        <v>112.16177422295246</v>
      </c>
      <c r="I73" s="3">
        <f t="shared" si="35"/>
        <v>55.736606496598426</v>
      </c>
      <c r="J73" s="2">
        <f t="shared" si="36"/>
        <v>125.28124838567643</v>
      </c>
      <c r="K73" s="2">
        <f t="shared" si="37"/>
        <v>125.28124838567643</v>
      </c>
      <c r="L73" s="2">
        <f t="shared" si="38"/>
        <v>85.399623984782835</v>
      </c>
      <c r="M73" s="5">
        <f t="shared" si="3"/>
        <v>0.3789156968893862</v>
      </c>
      <c r="N73" s="4">
        <f t="shared" si="4"/>
        <v>0.27062615329381634</v>
      </c>
      <c r="O73" s="4">
        <f t="shared" si="5"/>
        <v>0.24959533594416358</v>
      </c>
      <c r="P73" s="4">
        <f t="shared" si="39"/>
        <v>0</v>
      </c>
      <c r="Q73" s="4">
        <f t="shared" si="40"/>
        <v>0</v>
      </c>
      <c r="R73" s="5">
        <f t="shared" si="41"/>
        <v>-0.74547157430666011</v>
      </c>
      <c r="S73" s="5">
        <f t="shared" si="42"/>
        <v>-28.581320822164226</v>
      </c>
      <c r="T73" s="5">
        <f t="shared" si="43"/>
        <v>-14.202930034357555</v>
      </c>
      <c r="U73" s="6">
        <f t="shared" si="44"/>
        <v>2675.1790848692258</v>
      </c>
      <c r="V73" s="5">
        <f t="shared" si="48"/>
        <v>6.6705153926914287</v>
      </c>
      <c r="W73" s="5">
        <f t="shared" si="45"/>
        <v>-9.0102280928091627</v>
      </c>
      <c r="X73" s="5">
        <f t="shared" si="46"/>
        <v>17.781650657948404</v>
      </c>
      <c r="Y73" s="5">
        <f t="shared" si="47"/>
        <v>5.9250438183847685</v>
      </c>
      <c r="Z73" s="5">
        <f t="shared" si="16"/>
        <v>-37.591548914973387</v>
      </c>
      <c r="AA73" s="5">
        <f t="shared" si="17"/>
        <v>-28.595279376409152</v>
      </c>
      <c r="AB73">
        <f t="shared" si="49"/>
        <v>0</v>
      </c>
    </row>
    <row r="74" spans="1:28" x14ac:dyDescent="0.2">
      <c r="A74">
        <f t="shared" si="18"/>
        <v>0.42000000000000021</v>
      </c>
      <c r="B74" s="5">
        <f t="shared" si="28"/>
        <v>0.66476448353689443</v>
      </c>
      <c r="C74" s="5">
        <f t="shared" si="29"/>
        <v>52.607480080272325</v>
      </c>
      <c r="D74" s="5">
        <f t="shared" si="30"/>
        <v>28.849030886362097</v>
      </c>
      <c r="E74" s="2">
        <f t="shared" si="31"/>
        <v>52.611679998027256</v>
      </c>
      <c r="F74" s="2">
        <f t="shared" si="32"/>
        <v>0.72396876169130031</v>
      </c>
      <c r="G74" s="3">
        <f t="shared" si="33"/>
        <v>2.9847070651628242</v>
      </c>
      <c r="H74" s="3">
        <f t="shared" si="34"/>
        <v>111.78585873380273</v>
      </c>
      <c r="I74" s="3">
        <f t="shared" si="35"/>
        <v>55.450653702834337</v>
      </c>
      <c r="J74" s="2">
        <f t="shared" si="36"/>
        <v>124.81891557448409</v>
      </c>
      <c r="K74" s="2">
        <f t="shared" si="37"/>
        <v>124.81891557448409</v>
      </c>
      <c r="L74" s="2">
        <f t="shared" si="38"/>
        <v>85.08446869426318</v>
      </c>
      <c r="M74" s="5">
        <f t="shared" si="3"/>
        <v>0.37891564051869664</v>
      </c>
      <c r="N74" s="4">
        <f t="shared" si="4"/>
        <v>0.2716283642424826</v>
      </c>
      <c r="O74" s="4">
        <f t="shared" si="5"/>
        <v>0.25003823799129882</v>
      </c>
      <c r="P74" s="4">
        <f t="shared" si="39"/>
        <v>0</v>
      </c>
      <c r="Q74" s="4">
        <f t="shared" si="40"/>
        <v>0</v>
      </c>
      <c r="R74" s="5">
        <f t="shared" si="41"/>
        <v>-0.75776301809227931</v>
      </c>
      <c r="S74" s="5">
        <f t="shared" si="42"/>
        <v>-28.380403116559282</v>
      </c>
      <c r="T74" s="5">
        <f t="shared" si="43"/>
        <v>-14.077915784595545</v>
      </c>
      <c r="U74" s="6">
        <f t="shared" si="44"/>
        <v>2675.1764096914785</v>
      </c>
      <c r="V74" s="5">
        <f t="shared" si="48"/>
        <v>6.6329442117524584</v>
      </c>
      <c r="W74" s="5">
        <f t="shared" si="45"/>
        <v>-8.9502710707150364</v>
      </c>
      <c r="X74" s="5">
        <f t="shared" si="46"/>
        <v>17.686290000191921</v>
      </c>
      <c r="Y74" s="5">
        <f t="shared" si="47"/>
        <v>5.875181193660179</v>
      </c>
      <c r="Z74" s="5">
        <f t="shared" si="16"/>
        <v>-37.330674187274319</v>
      </c>
      <c r="AA74" s="5">
        <f t="shared" si="17"/>
        <v>-28.565625784403622</v>
      </c>
      <c r="AB74">
        <f t="shared" si="49"/>
        <v>0</v>
      </c>
    </row>
    <row r="75" spans="1:28" x14ac:dyDescent="0.2">
      <c r="A75">
        <f t="shared" si="18"/>
        <v>0.43000000000000022</v>
      </c>
      <c r="B75" s="5">
        <f t="shared" si="28"/>
        <v>0.6949053132482057</v>
      </c>
      <c r="C75" s="5">
        <f t="shared" si="29"/>
        <v>53.723472133900991</v>
      </c>
      <c r="D75" s="5">
        <f t="shared" si="30"/>
        <v>29.402109142101217</v>
      </c>
      <c r="E75" s="2">
        <f t="shared" si="31"/>
        <v>53.72796619560819</v>
      </c>
      <c r="F75" s="2">
        <f t="shared" si="32"/>
        <v>0.74107126280500601</v>
      </c>
      <c r="G75" s="3">
        <f t="shared" si="33"/>
        <v>3.0434588770994262</v>
      </c>
      <c r="H75" s="3">
        <f t="shared" si="34"/>
        <v>111.41255199192999</v>
      </c>
      <c r="I75" s="3">
        <f t="shared" si="35"/>
        <v>55.164997444990298</v>
      </c>
      <c r="J75" s="2">
        <f t="shared" si="36"/>
        <v>124.35914251230942</v>
      </c>
      <c r="K75" s="2">
        <f t="shared" si="37"/>
        <v>124.35914251230942</v>
      </c>
      <c r="L75" s="2">
        <f t="shared" si="38"/>
        <v>84.771058290599456</v>
      </c>
      <c r="M75" s="5">
        <f t="shared" si="3"/>
        <v>0.37891558458180841</v>
      </c>
      <c r="N75" s="4">
        <f t="shared" si="4"/>
        <v>0.27263241689285844</v>
      </c>
      <c r="O75" s="4">
        <f t="shared" si="5"/>
        <v>0.25048025026139287</v>
      </c>
      <c r="P75" s="4">
        <f t="shared" si="39"/>
        <v>0</v>
      </c>
      <c r="Q75" s="4">
        <f t="shared" si="40"/>
        <v>0</v>
      </c>
      <c r="R75" s="5">
        <f t="shared" si="41"/>
        <v>-0.76983274521534939</v>
      </c>
      <c r="S75" s="5">
        <f t="shared" si="42"/>
        <v>-28.181432447392758</v>
      </c>
      <c r="T75" s="5">
        <f t="shared" si="43"/>
        <v>-13.953801624337585</v>
      </c>
      <c r="U75" s="6">
        <f t="shared" si="44"/>
        <v>2675.1737345164061</v>
      </c>
      <c r="V75" s="5">
        <f t="shared" si="48"/>
        <v>6.5956240353547217</v>
      </c>
      <c r="W75" s="5">
        <f t="shared" si="45"/>
        <v>-8.890536372442444</v>
      </c>
      <c r="X75" s="5">
        <f t="shared" si="46"/>
        <v>17.591659208870436</v>
      </c>
      <c r="Y75" s="5">
        <f t="shared" si="47"/>
        <v>5.8257912901393727</v>
      </c>
      <c r="Z75" s="5">
        <f t="shared" si="16"/>
        <v>-37.071968819835206</v>
      </c>
      <c r="AA75" s="5">
        <f t="shared" si="17"/>
        <v>-28.536142415467147</v>
      </c>
      <c r="AB75">
        <f t="shared" si="49"/>
        <v>0</v>
      </c>
    </row>
    <row r="76" spans="1:28" x14ac:dyDescent="0.2">
      <c r="A76">
        <f t="shared" si="18"/>
        <v>0.44000000000000022</v>
      </c>
      <c r="B76" s="5">
        <f t="shared" si="28"/>
        <v>0.72563119158370692</v>
      </c>
      <c r="C76" s="5">
        <f t="shared" si="29"/>
        <v>54.835744055379294</v>
      </c>
      <c r="D76" s="5">
        <f t="shared" si="30"/>
        <v>29.952332309430346</v>
      </c>
      <c r="E76" s="2">
        <f t="shared" si="31"/>
        <v>54.840544916450867</v>
      </c>
      <c r="F76" s="2">
        <f t="shared" si="32"/>
        <v>0.75814013287130744</v>
      </c>
      <c r="G76" s="3">
        <f t="shared" si="33"/>
        <v>3.10171679000082</v>
      </c>
      <c r="H76" s="3">
        <f t="shared" si="34"/>
        <v>111.04183230373164</v>
      </c>
      <c r="I76" s="3">
        <f t="shared" si="35"/>
        <v>54.879636020835626</v>
      </c>
      <c r="J76" s="2">
        <f t="shared" si="36"/>
        <v>123.9019112774086</v>
      </c>
      <c r="K76" s="2">
        <f t="shared" si="37"/>
        <v>123.9019112774086</v>
      </c>
      <c r="L76" s="2">
        <f t="shared" si="38"/>
        <v>84.459380557197406</v>
      </c>
      <c r="M76" s="5">
        <f t="shared" si="3"/>
        <v>0.37891552907505122</v>
      </c>
      <c r="N76" s="4">
        <f t="shared" si="4"/>
        <v>0.27363830908524295</v>
      </c>
      <c r="O76" s="4">
        <f t="shared" si="5"/>
        <v>0.25092137226373035</v>
      </c>
      <c r="P76" s="4">
        <f t="shared" si="39"/>
        <v>0</v>
      </c>
      <c r="Q76" s="4">
        <f t="shared" si="40"/>
        <v>0</v>
      </c>
      <c r="R76" s="5">
        <f t="shared" si="41"/>
        <v>-0.78168415067142216</v>
      </c>
      <c r="S76" s="5">
        <f t="shared" si="42"/>
        <v>-27.984386148071891</v>
      </c>
      <c r="T76" s="5">
        <f t="shared" si="43"/>
        <v>-13.830579829337784</v>
      </c>
      <c r="U76" s="6">
        <f t="shared" si="44"/>
        <v>2675.1710593440093</v>
      </c>
      <c r="V76" s="5">
        <f t="shared" si="48"/>
        <v>6.558552778513036</v>
      </c>
      <c r="W76" s="5">
        <f t="shared" si="45"/>
        <v>-8.8310233371880464</v>
      </c>
      <c r="X76" s="5">
        <f t="shared" si="46"/>
        <v>17.497751603938816</v>
      </c>
      <c r="Y76" s="5">
        <f t="shared" si="47"/>
        <v>5.7768686278416137</v>
      </c>
      <c r="Z76" s="5">
        <f t="shared" si="16"/>
        <v>-36.815409485259934</v>
      </c>
      <c r="AA76" s="5">
        <f t="shared" si="17"/>
        <v>-28.506828225398969</v>
      </c>
      <c r="AB76">
        <f t="shared" si="49"/>
        <v>0</v>
      </c>
    </row>
    <row r="77" spans="1:28" x14ac:dyDescent="0.2">
      <c r="A77">
        <f t="shared" si="18"/>
        <v>0.45000000000000023</v>
      </c>
      <c r="B77" s="5">
        <f t="shared" si="28"/>
        <v>0.75693720291510724</v>
      </c>
      <c r="C77" s="5">
        <f t="shared" si="29"/>
        <v>55.944321607942349</v>
      </c>
      <c r="D77" s="5">
        <f t="shared" si="30"/>
        <v>30.499703328227433</v>
      </c>
      <c r="E77" s="2">
        <f t="shared" si="31"/>
        <v>55.949442125029648</v>
      </c>
      <c r="F77" s="2">
        <f t="shared" si="32"/>
        <v>0.77517538234292316</v>
      </c>
      <c r="G77" s="3">
        <f t="shared" si="33"/>
        <v>3.1594854762792361</v>
      </c>
      <c r="H77" s="3">
        <f t="shared" si="34"/>
        <v>110.67367820887904</v>
      </c>
      <c r="I77" s="3">
        <f t="shared" si="35"/>
        <v>54.594567738581638</v>
      </c>
      <c r="J77" s="2">
        <f t="shared" si="36"/>
        <v>123.44720419401933</v>
      </c>
      <c r="K77" s="2">
        <f t="shared" si="37"/>
        <v>123.44720419401933</v>
      </c>
      <c r="L77" s="2">
        <f t="shared" si="38"/>
        <v>84.149423445139277</v>
      </c>
      <c r="M77" s="5">
        <f t="shared" si="3"/>
        <v>0.37891547399478742</v>
      </c>
      <c r="N77" s="4">
        <f t="shared" si="4"/>
        <v>0.27464603843703678</v>
      </c>
      <c r="O77" s="4">
        <f t="shared" si="5"/>
        <v>0.25136160344017472</v>
      </c>
      <c r="P77" s="4">
        <f t="shared" si="39"/>
        <v>0</v>
      </c>
      <c r="Q77" s="4">
        <f t="shared" si="40"/>
        <v>0</v>
      </c>
      <c r="R77" s="5">
        <f t="shared" si="41"/>
        <v>-0.79332057578689696</v>
      </c>
      <c r="S77" s="5">
        <f t="shared" si="42"/>
        <v>-27.789241881408763</v>
      </c>
      <c r="T77" s="5">
        <f t="shared" si="43"/>
        <v>-13.708242762430251</v>
      </c>
      <c r="U77" s="6">
        <f t="shared" si="44"/>
        <v>2675.1683841742874</v>
      </c>
      <c r="V77" s="5">
        <f t="shared" si="48"/>
        <v>6.5217283803488648</v>
      </c>
      <c r="W77" s="5">
        <f t="shared" si="45"/>
        <v>-8.7717313063864584</v>
      </c>
      <c r="X77" s="5">
        <f t="shared" si="46"/>
        <v>17.404560585399018</v>
      </c>
      <c r="Y77" s="5">
        <f t="shared" si="47"/>
        <v>5.728407804561968</v>
      </c>
      <c r="Z77" s="5">
        <f t="shared" si="16"/>
        <v>-36.56097318779522</v>
      </c>
      <c r="AA77" s="5">
        <f t="shared" si="17"/>
        <v>-28.477682177031234</v>
      </c>
      <c r="AB77">
        <f t="shared" si="49"/>
        <v>0</v>
      </c>
    </row>
    <row r="78" spans="1:28" x14ac:dyDescent="0.2">
      <c r="A78">
        <f t="shared" si="18"/>
        <v>0.46000000000000024</v>
      </c>
      <c r="B78" s="5">
        <f t="shared" si="28"/>
        <v>0.78881847806812766</v>
      </c>
      <c r="C78" s="5">
        <f t="shared" si="29"/>
        <v>57.049230341371747</v>
      </c>
      <c r="D78" s="5">
        <f t="shared" si="30"/>
        <v>31.044225121504397</v>
      </c>
      <c r="E78" s="2">
        <f t="shared" si="31"/>
        <v>57.054683568785414</v>
      </c>
      <c r="F78" s="2">
        <f t="shared" si="32"/>
        <v>0.7921770265143584</v>
      </c>
      <c r="G78" s="3">
        <f t="shared" si="33"/>
        <v>3.216769554324856</v>
      </c>
      <c r="H78" s="3">
        <f t="shared" si="34"/>
        <v>110.30806847700109</v>
      </c>
      <c r="I78" s="3">
        <f t="shared" si="35"/>
        <v>54.309790916811323</v>
      </c>
      <c r="J78" s="2">
        <f t="shared" si="36"/>
        <v>122.9950038290993</v>
      </c>
      <c r="K78" s="2">
        <f t="shared" si="37"/>
        <v>122.9950038290993</v>
      </c>
      <c r="L78" s="2">
        <f t="shared" si="38"/>
        <v>83.841175070960659</v>
      </c>
      <c r="M78" s="5">
        <f t="shared" si="3"/>
        <v>0.37891541933741074</v>
      </c>
      <c r="N78" s="4">
        <f t="shared" si="4"/>
        <v>0.27565560233898095</v>
      </c>
      <c r="O78" s="4">
        <f t="shared" si="5"/>
        <v>0.25180094316509449</v>
      </c>
      <c r="P78" s="4">
        <f t="shared" si="39"/>
        <v>0</v>
      </c>
      <c r="Q78" s="4">
        <f t="shared" si="40"/>
        <v>0</v>
      </c>
      <c r="R78" s="5">
        <f t="shared" si="41"/>
        <v>-0.80474530921039378</v>
      </c>
      <c r="S78" s="5">
        <f t="shared" si="42"/>
        <v>-27.595977634013881</v>
      </c>
      <c r="T78" s="5">
        <f t="shared" si="43"/>
        <v>-13.586782872195581</v>
      </c>
      <c r="U78" s="6">
        <f t="shared" si="44"/>
        <v>2675.1657090072413</v>
      </c>
      <c r="V78" s="5">
        <f t="shared" si="48"/>
        <v>6.4851488037535905</v>
      </c>
      <c r="W78" s="5">
        <f t="shared" si="45"/>
        <v>-8.7126596236832192</v>
      </c>
      <c r="X78" s="5">
        <f t="shared" si="46"/>
        <v>17.312079632179753</v>
      </c>
      <c r="Y78" s="5">
        <f t="shared" si="47"/>
        <v>5.6804034945431967</v>
      </c>
      <c r="Z78" s="5">
        <f t="shared" si="16"/>
        <v>-36.3086372576971</v>
      </c>
      <c r="AA78" s="5">
        <f t="shared" si="17"/>
        <v>-28.448703240015828</v>
      </c>
      <c r="AB78">
        <f t="shared" si="49"/>
        <v>0</v>
      </c>
    </row>
    <row r="79" spans="1:28" x14ac:dyDescent="0.2">
      <c r="A79">
        <f t="shared" si="18"/>
        <v>0.47000000000000025</v>
      </c>
      <c r="B79" s="5">
        <f t="shared" si="28"/>
        <v>0.82127019378610344</v>
      </c>
      <c r="C79" s="5">
        <f t="shared" si="29"/>
        <v>58.150495594278873</v>
      </c>
      <c r="D79" s="5">
        <f t="shared" si="30"/>
        <v>31.585900595510509</v>
      </c>
      <c r="E79" s="2">
        <f t="shared" si="31"/>
        <v>58.15629478045733</v>
      </c>
      <c r="F79" s="2">
        <f t="shared" si="32"/>
        <v>0.80914508497385385</v>
      </c>
      <c r="G79" s="3">
        <f t="shared" si="33"/>
        <v>3.273573589270288</v>
      </c>
      <c r="H79" s="3">
        <f t="shared" si="34"/>
        <v>109.94498210442411</v>
      </c>
      <c r="I79" s="3">
        <f t="shared" si="35"/>
        <v>54.025303884411166</v>
      </c>
      <c r="J79" s="2">
        <f t="shared" si="36"/>
        <v>122.54529298912088</v>
      </c>
      <c r="K79" s="2">
        <f t="shared" si="37"/>
        <v>122.54529298912088</v>
      </c>
      <c r="L79" s="2">
        <f t="shared" si="38"/>
        <v>83.534623714465496</v>
      </c>
      <c r="M79" s="5">
        <f t="shared" si="3"/>
        <v>0.37891536509934637</v>
      </c>
      <c r="N79" s="4">
        <f t="shared" si="4"/>
        <v>0.27666699795135313</v>
      </c>
      <c r="O79" s="4">
        <f t="shared" si="5"/>
        <v>0.25223939074528812</v>
      </c>
      <c r="P79" s="4">
        <f t="shared" si="39"/>
        <v>0</v>
      </c>
      <c r="Q79" s="4">
        <f t="shared" si="40"/>
        <v>0</v>
      </c>
      <c r="R79" s="5">
        <f t="shared" si="41"/>
        <v>-0.81596158788345208</v>
      </c>
      <c r="S79" s="5">
        <f t="shared" si="42"/>
        <v>-27.404571710801552</v>
      </c>
      <c r="T79" s="5">
        <f t="shared" si="43"/>
        <v>-13.466192691650049</v>
      </c>
      <c r="U79" s="6">
        <f t="shared" si="44"/>
        <v>2675.1630338428699</v>
      </c>
      <c r="V79" s="5">
        <f t="shared" si="48"/>
        <v>6.4488120350573892</v>
      </c>
      <c r="W79" s="5">
        <f t="shared" si="45"/>
        <v>-8.6538076349071247</v>
      </c>
      <c r="X79" s="5">
        <f t="shared" si="46"/>
        <v>17.220302301035364</v>
      </c>
      <c r="Y79" s="5">
        <f t="shared" si="47"/>
        <v>5.6328504471739373</v>
      </c>
      <c r="Z79" s="5">
        <f t="shared" si="16"/>
        <v>-36.058379345708673</v>
      </c>
      <c r="AA79" s="5">
        <f t="shared" si="17"/>
        <v>-28.419890390614682</v>
      </c>
      <c r="AB79">
        <f t="shared" si="49"/>
        <v>0</v>
      </c>
    </row>
    <row r="80" spans="1:28" x14ac:dyDescent="0.2">
      <c r="A80">
        <f t="shared" si="18"/>
        <v>0.48000000000000026</v>
      </c>
      <c r="B80" s="5">
        <f t="shared" si="28"/>
        <v>0.85428757220116502</v>
      </c>
      <c r="C80" s="5">
        <f t="shared" si="29"/>
        <v>59.248142496355825</v>
      </c>
      <c r="D80" s="5">
        <f t="shared" si="30"/>
        <v>32.124732639835095</v>
      </c>
      <c r="E80" s="2">
        <f t="shared" si="31"/>
        <v>59.254301080381516</v>
      </c>
      <c r="F80" s="2">
        <f t="shared" si="32"/>
        <v>0.8260795811225734</v>
      </c>
      <c r="G80" s="3">
        <f t="shared" si="33"/>
        <v>3.3299020937420272</v>
      </c>
      <c r="H80" s="3">
        <f t="shared" si="34"/>
        <v>109.58439831096703</v>
      </c>
      <c r="I80" s="3">
        <f t="shared" si="35"/>
        <v>53.741104980505021</v>
      </c>
      <c r="J80" s="2">
        <f t="shared" si="36"/>
        <v>122.09805471692103</v>
      </c>
      <c r="K80" s="2">
        <f t="shared" si="37"/>
        <v>122.09805471692103</v>
      </c>
      <c r="L80" s="2">
        <f t="shared" si="38"/>
        <v>83.22975781657874</v>
      </c>
      <c r="M80" s="5">
        <f t="shared" si="3"/>
        <v>0.3789153112770498</v>
      </c>
      <c r="N80" s="4">
        <f t="shared" si="4"/>
        <v>0.27768022220012228</v>
      </c>
      <c r="O80" s="4">
        <f t="shared" si="5"/>
        <v>0.25267694541990893</v>
      </c>
      <c r="P80" s="4">
        <f t="shared" si="39"/>
        <v>0</v>
      </c>
      <c r="Q80" s="4">
        <f t="shared" si="40"/>
        <v>0</v>
      </c>
      <c r="R80" s="5">
        <f t="shared" si="41"/>
        <v>-0.82697259799103429</v>
      </c>
      <c r="S80" s="5">
        <f t="shared" si="42"/>
        <v>-27.215002729604411</v>
      </c>
      <c r="T80" s="5">
        <f t="shared" si="43"/>
        <v>-13.346464836956907</v>
      </c>
      <c r="U80" s="6">
        <f t="shared" si="44"/>
        <v>2675.1603586811734</v>
      </c>
      <c r="V80" s="5">
        <f t="shared" si="48"/>
        <v>6.4127160837036632</v>
      </c>
      <c r="W80" s="5">
        <f t="shared" si="45"/>
        <v>-8.5951746880420679</v>
      </c>
      <c r="X80" s="5">
        <f t="shared" si="46"/>
        <v>17.129222225463721</v>
      </c>
      <c r="Y80" s="5">
        <f t="shared" si="47"/>
        <v>5.5857434857126291</v>
      </c>
      <c r="Z80" s="5">
        <f t="shared" si="16"/>
        <v>-35.810177417646479</v>
      </c>
      <c r="AA80" s="5">
        <f t="shared" si="17"/>
        <v>-28.391242611493183</v>
      </c>
      <c r="AB80">
        <f t="shared" si="49"/>
        <v>0</v>
      </c>
    </row>
    <row r="81" spans="1:28" x14ac:dyDescent="0.2">
      <c r="A81">
        <f t="shared" si="18"/>
        <v>0.49000000000000027</v>
      </c>
      <c r="B81" s="5">
        <f t="shared" si="28"/>
        <v>0.88786588031287095</v>
      </c>
      <c r="C81" s="5">
        <f t="shared" si="29"/>
        <v>60.342195970594609</v>
      </c>
      <c r="D81" s="5">
        <f t="shared" si="30"/>
        <v>32.660724127509575</v>
      </c>
      <c r="E81" s="2">
        <f t="shared" si="31"/>
        <v>60.348727578757348</v>
      </c>
      <c r="F81" s="2">
        <f t="shared" si="32"/>
        <v>0.84298054175171011</v>
      </c>
      <c r="G81" s="3">
        <f t="shared" si="33"/>
        <v>3.3857595285991535</v>
      </c>
      <c r="H81" s="3">
        <f t="shared" si="34"/>
        <v>109.22629653679057</v>
      </c>
      <c r="I81" s="3">
        <f t="shared" si="35"/>
        <v>53.45719255439009</v>
      </c>
      <c r="J81" s="2">
        <f t="shared" si="36"/>
        <v>121.65327228860532</v>
      </c>
      <c r="K81" s="2">
        <f t="shared" si="37"/>
        <v>121.65327228860532</v>
      </c>
      <c r="L81" s="2">
        <f t="shared" si="38"/>
        <v>82.926565977236066</v>
      </c>
      <c r="M81" s="5">
        <f t="shared" si="3"/>
        <v>0.37891525786700692</v>
      </c>
      <c r="N81" s="4">
        <f t="shared" si="4"/>
        <v>0.27869527177306119</v>
      </c>
      <c r="O81" s="4">
        <f t="shared" si="5"/>
        <v>0.25311360636038949</v>
      </c>
      <c r="P81" s="4">
        <f t="shared" si="39"/>
        <v>0</v>
      </c>
      <c r="Q81" s="4">
        <f t="shared" si="40"/>
        <v>0</v>
      </c>
      <c r="R81" s="5">
        <f t="shared" si="41"/>
        <v>-0.83778147589231378</v>
      </c>
      <c r="S81" s="5">
        <f t="shared" si="42"/>
        <v>-27.027249615894885</v>
      </c>
      <c r="T81" s="5">
        <f t="shared" si="43"/>
        <v>-13.227592006159504</v>
      </c>
      <c r="U81" s="6">
        <f t="shared" si="44"/>
        <v>2675.1576835221522</v>
      </c>
      <c r="V81" s="5">
        <f t="shared" si="48"/>
        <v>6.376858981928871</v>
      </c>
      <c r="W81" s="5">
        <f t="shared" si="45"/>
        <v>-8.5367601331982605</v>
      </c>
      <c r="X81" s="5">
        <f t="shared" si="46"/>
        <v>17.038833114642575</v>
      </c>
      <c r="Y81" s="5">
        <f t="shared" si="47"/>
        <v>5.5390775060365574</v>
      </c>
      <c r="Z81" s="5">
        <f t="shared" si="16"/>
        <v>-35.564009749093145</v>
      </c>
      <c r="AA81" s="5">
        <f t="shared" si="17"/>
        <v>-28.362758891516929</v>
      </c>
      <c r="AB81">
        <f t="shared" si="49"/>
        <v>0</v>
      </c>
    </row>
    <row r="82" spans="1:28" x14ac:dyDescent="0.2">
      <c r="A82">
        <f t="shared" si="18"/>
        <v>0.50000000000000022</v>
      </c>
      <c r="B82" s="5">
        <f t="shared" si="28"/>
        <v>0.92200042947416427</v>
      </c>
      <c r="C82" s="5">
        <f t="shared" si="29"/>
        <v>61.43268073547506</v>
      </c>
      <c r="D82" s="5">
        <f t="shared" si="30"/>
        <v>33.193877915108899</v>
      </c>
      <c r="E82" s="2">
        <f t="shared" si="31"/>
        <v>61.439599177881682</v>
      </c>
      <c r="F82" s="2">
        <f t="shared" si="32"/>
        <v>0.8598479966696273</v>
      </c>
      <c r="G82" s="3">
        <f t="shared" si="33"/>
        <v>3.4411503036595192</v>
      </c>
      <c r="H82" s="3">
        <f t="shared" si="34"/>
        <v>108.87065643929964</v>
      </c>
      <c r="I82" s="3">
        <f t="shared" si="35"/>
        <v>53.173564965474924</v>
      </c>
      <c r="J82" s="2">
        <f t="shared" si="36"/>
        <v>121.21092921050467</v>
      </c>
      <c r="K82" s="2">
        <f t="shared" si="37"/>
        <v>121.21092921050467</v>
      </c>
      <c r="L82" s="2">
        <f t="shared" si="38"/>
        <v>82.625036953309248</v>
      </c>
      <c r="M82" s="5">
        <f t="shared" si="3"/>
        <v>0.37891520486573277</v>
      </c>
      <c r="N82" s="4">
        <f t="shared" si="4"/>
        <v>0.27971214311581694</v>
      </c>
      <c r="O82" s="4">
        <f t="shared" si="5"/>
        <v>0.2535493726703652</v>
      </c>
      <c r="P82" s="4">
        <f t="shared" si="39"/>
        <v>0</v>
      </c>
      <c r="Q82" s="4">
        <f t="shared" si="40"/>
        <v>0</v>
      </c>
      <c r="R82" s="5">
        <f t="shared" si="41"/>
        <v>-0.84839130903219517</v>
      </c>
      <c r="S82" s="5">
        <f t="shared" si="42"/>
        <v>-26.841291597610713</v>
      </c>
      <c r="T82" s="5">
        <f t="shared" si="43"/>
        <v>-13.109566977935556</v>
      </c>
      <c r="U82" s="6">
        <f t="shared" si="44"/>
        <v>2675.1550083658067</v>
      </c>
      <c r="V82" s="5">
        <f t="shared" si="48"/>
        <v>6.3412387844476656</v>
      </c>
      <c r="W82" s="5">
        <f t="shared" si="45"/>
        <v>-8.4785633225829287</v>
      </c>
      <c r="X82" s="5">
        <f t="shared" si="46"/>
        <v>16.949128752384073</v>
      </c>
      <c r="Y82" s="5">
        <f t="shared" si="47"/>
        <v>5.4928474754154708</v>
      </c>
      <c r="Z82" s="5">
        <f t="shared" si="16"/>
        <v>-35.319854920193642</v>
      </c>
      <c r="AA82" s="5">
        <f t="shared" si="17"/>
        <v>-28.33443822555148</v>
      </c>
      <c r="AB82">
        <f t="shared" si="49"/>
        <v>0</v>
      </c>
    </row>
    <row r="83" spans="1:28" x14ac:dyDescent="0.2">
      <c r="A83">
        <f t="shared" si="18"/>
        <v>0.51000000000000023</v>
      </c>
      <c r="B83" s="5">
        <f t="shared" si="28"/>
        <v>0.95668657488453024</v>
      </c>
      <c r="C83" s="5">
        <f t="shared" si="29"/>
        <v>62.519621307122044</v>
      </c>
      <c r="D83" s="5">
        <f t="shared" si="30"/>
        <v>33.724196842852372</v>
      </c>
      <c r="E83" s="2">
        <f t="shared" si="31"/>
        <v>62.526940574351727</v>
      </c>
      <c r="F83" s="2">
        <f t="shared" si="32"/>
        <v>0.87668197837236106</v>
      </c>
      <c r="G83" s="3">
        <f t="shared" si="33"/>
        <v>3.4960787784136738</v>
      </c>
      <c r="H83" s="3">
        <f t="shared" si="34"/>
        <v>108.5174578900977</v>
      </c>
      <c r="I83" s="3">
        <f t="shared" si="35"/>
        <v>52.89022058321941</v>
      </c>
      <c r="J83" s="2">
        <f t="shared" si="36"/>
        <v>120.77100921618403</v>
      </c>
      <c r="K83" s="2">
        <f t="shared" si="37"/>
        <v>120.77100921618403</v>
      </c>
      <c r="L83" s="2">
        <f t="shared" si="38"/>
        <v>82.325159656567152</v>
      </c>
      <c r="M83" s="5">
        <f t="shared" si="3"/>
        <v>0.37891515226977157</v>
      </c>
      <c r="N83" s="4">
        <f t="shared" si="4"/>
        <v>0.28073083242793945</v>
      </c>
      <c r="O83" s="4">
        <f t="shared" si="5"/>
        <v>0.25398424338559794</v>
      </c>
      <c r="P83" s="4">
        <f t="shared" si="39"/>
        <v>0</v>
      </c>
      <c r="Q83" s="4">
        <f t="shared" si="40"/>
        <v>0</v>
      </c>
      <c r="R83" s="5">
        <f t="shared" si="41"/>
        <v>-0.85880513683402715</v>
      </c>
      <c r="S83" s="5">
        <f t="shared" si="42"/>
        <v>-26.657108200082668</v>
      </c>
      <c r="T83" s="5">
        <f t="shared" si="43"/>
        <v>-12.992382610372349</v>
      </c>
      <c r="U83" s="6">
        <f t="shared" si="44"/>
        <v>2675.152333212136</v>
      </c>
      <c r="V83" s="5">
        <f t="shared" si="48"/>
        <v>6.3058535681432284</v>
      </c>
      <c r="W83" s="5">
        <f t="shared" si="45"/>
        <v>-8.4205836104704428</v>
      </c>
      <c r="X83" s="5">
        <f t="shared" si="46"/>
        <v>16.860102996107106</v>
      </c>
      <c r="Y83" s="5">
        <f t="shared" si="47"/>
        <v>5.4470484313092014</v>
      </c>
      <c r="Z83" s="5">
        <f t="shared" si="16"/>
        <v>-35.077691810553112</v>
      </c>
      <c r="AA83" s="5">
        <f t="shared" si="17"/>
        <v>-28.306279614265243</v>
      </c>
      <c r="AB83">
        <f t="shared" si="49"/>
        <v>0</v>
      </c>
    </row>
    <row r="84" spans="1:28" x14ac:dyDescent="0.2">
      <c r="A84">
        <f t="shared" si="18"/>
        <v>0.52000000000000024</v>
      </c>
      <c r="B84" s="5">
        <f t="shared" si="28"/>
        <v>0.99191971509023236</v>
      </c>
      <c r="C84" s="5">
        <f t="shared" si="29"/>
        <v>63.603042001432492</v>
      </c>
      <c r="D84" s="5">
        <f t="shared" si="30"/>
        <v>34.251683734703853</v>
      </c>
      <c r="E84" s="2">
        <f t="shared" si="31"/>
        <v>63.610776261237142</v>
      </c>
      <c r="F84" s="2">
        <f t="shared" si="32"/>
        <v>0.89348252175179743</v>
      </c>
      <c r="G84" s="3">
        <f t="shared" si="33"/>
        <v>3.5505492627267659</v>
      </c>
      <c r="H84" s="3">
        <f t="shared" si="34"/>
        <v>108.16668097199216</v>
      </c>
      <c r="I84" s="3">
        <f t="shared" si="35"/>
        <v>52.607157787076758</v>
      </c>
      <c r="J84" s="2">
        <f t="shared" si="36"/>
        <v>120.33349626350169</v>
      </c>
      <c r="K84" s="2">
        <f t="shared" si="37"/>
        <v>120.33349626350169</v>
      </c>
      <c r="L84" s="2">
        <f t="shared" si="38"/>
        <v>82.026923151671227</v>
      </c>
      <c r="M84" s="5">
        <f t="shared" si="3"/>
        <v>0.37891510007569595</v>
      </c>
      <c r="N84" s="4">
        <f t="shared" si="4"/>
        <v>0.2817513356588684</v>
      </c>
      <c r="O84" s="4">
        <f t="shared" si="5"/>
        <v>0.25441821747389931</v>
      </c>
      <c r="P84" s="4">
        <f t="shared" si="39"/>
        <v>0</v>
      </c>
      <c r="Q84" s="4">
        <f t="shared" si="40"/>
        <v>0</v>
      </c>
      <c r="R84" s="5">
        <f t="shared" si="41"/>
        <v>-0.86902595157393547</v>
      </c>
      <c r="S84" s="5">
        <f t="shared" si="42"/>
        <v>-26.474679241061857</v>
      </c>
      <c r="T84" s="5">
        <f t="shared" si="43"/>
        <v>-12.876031839762343</v>
      </c>
      <c r="U84" s="6">
        <f t="shared" si="44"/>
        <v>2675.1496580611397</v>
      </c>
      <c r="V84" s="5">
        <f t="shared" si="48"/>
        <v>6.2707014317626886</v>
      </c>
      <c r="W84" s="5">
        <f t="shared" si="45"/>
        <v>-8.3628203531718945</v>
      </c>
      <c r="X84" s="5">
        <f t="shared" si="46"/>
        <v>16.771749775827047</v>
      </c>
      <c r="Y84" s="5">
        <f t="shared" si="47"/>
        <v>5.4016754801887528</v>
      </c>
      <c r="Z84" s="5">
        <f t="shared" si="16"/>
        <v>-34.837499594233748</v>
      </c>
      <c r="AA84" s="5">
        <f t="shared" si="17"/>
        <v>-28.278282063935293</v>
      </c>
      <c r="AB84">
        <f t="shared" si="49"/>
        <v>0</v>
      </c>
    </row>
    <row r="85" spans="1:28" x14ac:dyDescent="0.2">
      <c r="A85">
        <f t="shared" si="18"/>
        <v>0.53000000000000025</v>
      </c>
      <c r="B85" s="5">
        <f t="shared" si="28"/>
        <v>1.0276952914915096</v>
      </c>
      <c r="C85" s="5">
        <f t="shared" si="29"/>
        <v>64.682966936172704</v>
      </c>
      <c r="D85" s="5">
        <f t="shared" si="30"/>
        <v>34.776341398471423</v>
      </c>
      <c r="E85" s="2">
        <f t="shared" si="31"/>
        <v>64.691130530221571</v>
      </c>
      <c r="F85" s="2">
        <f t="shared" si="32"/>
        <v>0.91024966383668149</v>
      </c>
      <c r="G85" s="3">
        <f t="shared" si="33"/>
        <v>3.6045660175286534</v>
      </c>
      <c r="H85" s="3">
        <f t="shared" si="34"/>
        <v>107.81830597604983</v>
      </c>
      <c r="I85" s="3">
        <f t="shared" si="35"/>
        <v>52.324374966437404</v>
      </c>
      <c r="J85" s="2">
        <f t="shared" si="36"/>
        <v>119.89837453171818</v>
      </c>
      <c r="K85" s="2">
        <f t="shared" si="37"/>
        <v>119.89837453171818</v>
      </c>
      <c r="L85" s="2">
        <f t="shared" si="38"/>
        <v>81.730316654204614</v>
      </c>
      <c r="M85" s="5">
        <f t="shared" si="3"/>
        <v>0.37891504828010658</v>
      </c>
      <c r="N85" s="4">
        <f t="shared" si="4"/>
        <v>0.28277364850387865</v>
      </c>
      <c r="O85" s="4">
        <f t="shared" si="5"/>
        <v>0.25485129383505423</v>
      </c>
      <c r="P85" s="4">
        <f t="shared" si="39"/>
        <v>0</v>
      </c>
      <c r="Q85" s="4">
        <f t="shared" si="40"/>
        <v>0</v>
      </c>
      <c r="R85" s="5">
        <f t="shared" si="41"/>
        <v>-0.87905669923720064</v>
      </c>
      <c r="S85" s="5">
        <f t="shared" si="42"/>
        <v>-26.293984825844433</v>
      </c>
      <c r="T85" s="5">
        <f t="shared" si="43"/>
        <v>-12.760507679418705</v>
      </c>
      <c r="U85" s="6">
        <f t="shared" si="44"/>
        <v>2675.1469829128196</v>
      </c>
      <c r="V85" s="5">
        <f t="shared" si="48"/>
        <v>6.2357804956175444</v>
      </c>
      <c r="W85" s="5">
        <f t="shared" si="45"/>
        <v>-8.305272909004179</v>
      </c>
      <c r="X85" s="5">
        <f t="shared" si="46"/>
        <v>16.684063093162596</v>
      </c>
      <c r="Y85" s="5">
        <f t="shared" si="47"/>
        <v>5.3567237963803436</v>
      </c>
      <c r="Z85" s="5">
        <f t="shared" si="16"/>
        <v>-34.599257734848614</v>
      </c>
      <c r="AA85" s="5">
        <f t="shared" si="17"/>
        <v>-28.250444586256108</v>
      </c>
      <c r="AB85">
        <f t="shared" si="49"/>
        <v>0</v>
      </c>
    </row>
    <row r="86" spans="1:28" x14ac:dyDescent="0.2">
      <c r="A86">
        <f t="shared" si="18"/>
        <v>0.54000000000000026</v>
      </c>
      <c r="B86" s="5">
        <f t="shared" si="28"/>
        <v>1.0640087878566151</v>
      </c>
      <c r="C86" s="5">
        <f t="shared" si="29"/>
        <v>65.759420033046467</v>
      </c>
      <c r="D86" s="5">
        <f t="shared" si="30"/>
        <v>35.298172625906481</v>
      </c>
      <c r="E86" s="2">
        <f t="shared" si="31"/>
        <v>65.768027473714525</v>
      </c>
      <c r="F86" s="2">
        <f t="shared" si="32"/>
        <v>0.92698344356230999</v>
      </c>
      <c r="G86" s="3">
        <f t="shared" si="33"/>
        <v>3.6581332554924568</v>
      </c>
      <c r="H86" s="3">
        <f t="shared" si="34"/>
        <v>107.47231339870135</v>
      </c>
      <c r="I86" s="3">
        <f t="shared" si="35"/>
        <v>52.04187052057484</v>
      </c>
      <c r="J86" s="2">
        <f t="shared" si="36"/>
        <v>119.46562841865394</v>
      </c>
      <c r="K86" s="2">
        <f t="shared" si="37"/>
        <v>119.46562841865394</v>
      </c>
      <c r="L86" s="2">
        <f t="shared" si="38"/>
        <v>81.435329528734783</v>
      </c>
      <c r="M86" s="5">
        <f t="shared" si="3"/>
        <v>0.37891499687963126</v>
      </c>
      <c r="N86" s="4">
        <f t="shared" si="4"/>
        <v>0.28379776639998366</v>
      </c>
      <c r="O86" s="4">
        <f t="shared" si="5"/>
        <v>0.25528347130074386</v>
      </c>
      <c r="P86" s="4">
        <f t="shared" si="39"/>
        <v>0</v>
      </c>
      <c r="Q86" s="4">
        <f t="shared" si="40"/>
        <v>0</v>
      </c>
      <c r="R86" s="5">
        <f t="shared" si="41"/>
        <v>-0.888900280357099</v>
      </c>
      <c r="S86" s="5">
        <f t="shared" si="42"/>
        <v>-26.115005342491582</v>
      </c>
      <c r="T86" s="5">
        <f t="shared" si="43"/>
        <v>-12.645803218510505</v>
      </c>
      <c r="U86" s="6">
        <f t="shared" si="44"/>
        <v>2675.1443077671743</v>
      </c>
      <c r="V86" s="5">
        <f t="shared" si="48"/>
        <v>6.201088901288955</v>
      </c>
      <c r="W86" s="5">
        <f t="shared" si="45"/>
        <v>-8.2479406382584735</v>
      </c>
      <c r="X86" s="5">
        <f t="shared" si="46"/>
        <v>16.597037020359359</v>
      </c>
      <c r="Y86" s="5">
        <f t="shared" si="47"/>
        <v>5.3121886209318561</v>
      </c>
      <c r="Z86" s="5">
        <f t="shared" si="16"/>
        <v>-34.362945980750055</v>
      </c>
      <c r="AA86" s="5">
        <f t="shared" si="17"/>
        <v>-28.222766198151145</v>
      </c>
      <c r="AB86">
        <f t="shared" si="49"/>
        <v>0</v>
      </c>
    </row>
    <row r="87" spans="1:28" x14ac:dyDescent="0.2">
      <c r="A87">
        <f t="shared" si="18"/>
        <v>0.55000000000000027</v>
      </c>
      <c r="B87" s="5">
        <f t="shared" si="28"/>
        <v>1.1008557298425863</v>
      </c>
      <c r="C87" s="5">
        <f t="shared" si="29"/>
        <v>66.83242501973443</v>
      </c>
      <c r="D87" s="5">
        <f t="shared" si="30"/>
        <v>35.817180192802326</v>
      </c>
      <c r="E87" s="2">
        <f t="shared" si="31"/>
        <v>66.841490986933792</v>
      </c>
      <c r="F87" s="2">
        <f t="shared" si="32"/>
        <v>0.94368390156534343</v>
      </c>
      <c r="G87" s="3">
        <f t="shared" si="33"/>
        <v>3.7112551417017752</v>
      </c>
      <c r="H87" s="3">
        <f t="shared" si="34"/>
        <v>107.12868393889384</v>
      </c>
      <c r="I87" s="3">
        <f t="shared" si="35"/>
        <v>51.759642858593331</v>
      </c>
      <c r="J87" s="2">
        <f t="shared" si="36"/>
        <v>119.03524253789442</v>
      </c>
      <c r="K87" s="2">
        <f t="shared" si="37"/>
        <v>119.03524253789442</v>
      </c>
      <c r="L87" s="2">
        <f t="shared" si="38"/>
        <v>81.141951286908252</v>
      </c>
      <c r="M87" s="5">
        <f t="shared" si="3"/>
        <v>0.37891494587092506</v>
      </c>
      <c r="N87" s="4">
        <f t="shared" si="4"/>
        <v>0.28482368452179835</v>
      </c>
      <c r="O87" s="4">
        <f t="shared" si="5"/>
        <v>0.25571474863447008</v>
      </c>
      <c r="P87" s="4">
        <f t="shared" si="39"/>
        <v>0</v>
      </c>
      <c r="Q87" s="4">
        <f t="shared" si="40"/>
        <v>0</v>
      </c>
      <c r="R87" s="5">
        <f t="shared" si="41"/>
        <v>-0.89855955083660499</v>
      </c>
      <c r="S87" s="5">
        <f t="shared" si="42"/>
        <v>-25.937721457142636</v>
      </c>
      <c r="T87" s="5">
        <f t="shared" si="43"/>
        <v>-12.531911620917072</v>
      </c>
      <c r="U87" s="6">
        <f t="shared" si="44"/>
        <v>2675.1416326242042</v>
      </c>
      <c r="V87" s="5">
        <f t="shared" si="48"/>
        <v>6.166624811337849</v>
      </c>
      <c r="W87" s="5">
        <f t="shared" si="45"/>
        <v>-8.1908229031682733</v>
      </c>
      <c r="X87" s="5">
        <f t="shared" si="46"/>
        <v>16.510665699329913</v>
      </c>
      <c r="Y87" s="5">
        <f t="shared" si="47"/>
        <v>5.2680652605012437</v>
      </c>
      <c r="Z87" s="5">
        <f t="shared" si="16"/>
        <v>-34.128544360310912</v>
      </c>
      <c r="AA87" s="5">
        <f t="shared" si="17"/>
        <v>-28.195245921587158</v>
      </c>
      <c r="AB87">
        <f t="shared" si="49"/>
        <v>0</v>
      </c>
    </row>
    <row r="88" spans="1:28" x14ac:dyDescent="0.2">
      <c r="A88">
        <f t="shared" si="18"/>
        <v>0.56000000000000028</v>
      </c>
      <c r="B88" s="5">
        <f t="shared" si="28"/>
        <v>1.1382316845226292</v>
      </c>
      <c r="C88" s="5">
        <f t="shared" si="29"/>
        <v>67.902005431905351</v>
      </c>
      <c r="D88" s="5">
        <f t="shared" si="30"/>
        <v>36.33336685909218</v>
      </c>
      <c r="E88" s="2">
        <f t="shared" si="31"/>
        <v>67.911544769959065</v>
      </c>
      <c r="F88" s="2">
        <f t="shared" si="32"/>
        <v>0.96035108000067326</v>
      </c>
      <c r="G88" s="3">
        <f t="shared" si="33"/>
        <v>3.7639357943067875</v>
      </c>
      <c r="H88" s="3">
        <f t="shared" si="34"/>
        <v>106.78739849529073</v>
      </c>
      <c r="I88" s="3">
        <f t="shared" si="35"/>
        <v>51.477690399377458</v>
      </c>
      <c r="J88" s="2">
        <f t="shared" si="36"/>
        <v>118.60720171604187</v>
      </c>
      <c r="K88" s="2">
        <f t="shared" si="37"/>
        <v>118.60720171604187</v>
      </c>
      <c r="L88" s="2">
        <f t="shared" si="38"/>
        <v>80.850171585577272</v>
      </c>
      <c r="M88" s="5">
        <f t="shared" si="3"/>
        <v>0.37891489525066924</v>
      </c>
      <c r="N88" s="4">
        <f t="shared" si="4"/>
        <v>0.28585139777735996</v>
      </c>
      <c r="O88" s="4">
        <f t="shared" si="5"/>
        <v>0.25614512453147886</v>
      </c>
      <c r="P88" s="4">
        <f t="shared" si="39"/>
        <v>0</v>
      </c>
      <c r="Q88" s="4">
        <f t="shared" si="40"/>
        <v>0</v>
      </c>
      <c r="R88" s="5">
        <f t="shared" si="41"/>
        <v>-0.90803732275334836</v>
      </c>
      <c r="S88" s="5">
        <f t="shared" si="42"/>
        <v>-25.762114109419169</v>
      </c>
      <c r="T88" s="5">
        <f t="shared" si="43"/>
        <v>-12.418826124101125</v>
      </c>
      <c r="U88" s="6">
        <f t="shared" si="44"/>
        <v>2675.1389574839086</v>
      </c>
      <c r="V88" s="5">
        <f t="shared" si="48"/>
        <v>6.1323864090197082</v>
      </c>
      <c r="W88" s="5">
        <f t="shared" si="45"/>
        <v>-8.1339190678768301</v>
      </c>
      <c r="X88" s="5">
        <f t="shared" si="46"/>
        <v>16.424943340709831</v>
      </c>
      <c r="Y88" s="5">
        <f t="shared" si="47"/>
        <v>5.2243490862663595</v>
      </c>
      <c r="Z88" s="5">
        <f t="shared" si="16"/>
        <v>-33.896033177295998</v>
      </c>
      <c r="AA88" s="5">
        <f t="shared" si="17"/>
        <v>-28.167882783391292</v>
      </c>
      <c r="AB88">
        <f t="shared" si="49"/>
        <v>0</v>
      </c>
    </row>
    <row r="89" spans="1:28" x14ac:dyDescent="0.2">
      <c r="A89">
        <f t="shared" si="18"/>
        <v>0.57000000000000028</v>
      </c>
      <c r="B89" s="5">
        <f t="shared" si="28"/>
        <v>1.1761322599200104</v>
      </c>
      <c r="C89" s="5">
        <f t="shared" si="29"/>
        <v>68.968184615199391</v>
      </c>
      <c r="D89" s="5">
        <f t="shared" si="30"/>
        <v>36.846735368946788</v>
      </c>
      <c r="E89" s="2">
        <f t="shared" si="31"/>
        <v>68.978212329757071</v>
      </c>
      <c r="F89" s="2">
        <f t="shared" si="32"/>
        <v>0.97698502237769769</v>
      </c>
      <c r="G89" s="3">
        <f t="shared" si="33"/>
        <v>3.8161792851694512</v>
      </c>
      <c r="H89" s="3">
        <f t="shared" si="34"/>
        <v>106.44843816351776</v>
      </c>
      <c r="I89" s="3">
        <f t="shared" si="35"/>
        <v>51.196011571543544</v>
      </c>
      <c r="J89" s="2">
        <f t="shared" si="36"/>
        <v>118.18149099001266</v>
      </c>
      <c r="K89" s="2">
        <f t="shared" si="37"/>
        <v>118.18149099001266</v>
      </c>
      <c r="L89" s="2">
        <f t="shared" si="38"/>
        <v>80.559980224957499</v>
      </c>
      <c r="M89" s="5">
        <f t="shared" si="3"/>
        <v>0.37891484501557116</v>
      </c>
      <c r="N89" s="4">
        <f t="shared" si="4"/>
        <v>0.28688090080390888</v>
      </c>
      <c r="O89" s="4">
        <f t="shared" si="5"/>
        <v>0.25657459761868512</v>
      </c>
      <c r="P89" s="4">
        <f t="shared" si="39"/>
        <v>0</v>
      </c>
      <c r="Q89" s="4">
        <f t="shared" si="40"/>
        <v>0</v>
      </c>
      <c r="R89" s="5">
        <f t="shared" si="41"/>
        <v>-0.9173363651482106</v>
      </c>
      <c r="S89" s="5">
        <f t="shared" si="42"/>
        <v>-25.588164507918162</v>
      </c>
      <c r="T89" s="5">
        <f t="shared" si="43"/>
        <v>-12.306540038000371</v>
      </c>
      <c r="U89" s="6">
        <f t="shared" si="44"/>
        <v>2675.1362823462887</v>
      </c>
      <c r="V89" s="5">
        <f t="shared" si="48"/>
        <v>6.0983718980039479</v>
      </c>
      <c r="W89" s="5">
        <f t="shared" si="45"/>
        <v>-8.077228498404132</v>
      </c>
      <c r="X89" s="5">
        <f t="shared" si="46"/>
        <v>16.339864222929592</v>
      </c>
      <c r="Y89" s="5">
        <f t="shared" si="47"/>
        <v>5.1810355328557369</v>
      </c>
      <c r="Z89" s="5">
        <f t="shared" si="16"/>
        <v>-33.66539300632229</v>
      </c>
      <c r="AA89" s="5">
        <f t="shared" si="17"/>
        <v>-28.140675815070779</v>
      </c>
      <c r="AB89">
        <f t="shared" si="49"/>
        <v>0</v>
      </c>
    </row>
    <row r="90" spans="1:28" x14ac:dyDescent="0.2">
      <c r="A90">
        <f t="shared" si="18"/>
        <v>0.58000000000000029</v>
      </c>
      <c r="B90" s="5">
        <f t="shared" si="28"/>
        <v>1.2145531045483475</v>
      </c>
      <c r="C90" s="5">
        <f t="shared" si="29"/>
        <v>70.030985727184259</v>
      </c>
      <c r="D90" s="5">
        <f t="shared" si="30"/>
        <v>37.357288450871465</v>
      </c>
      <c r="E90" s="2">
        <f t="shared" si="31"/>
        <v>70.041516982178891</v>
      </c>
      <c r="F90" s="2">
        <f t="shared" si="32"/>
        <v>0.99358577341371501</v>
      </c>
      <c r="G90" s="3">
        <f t="shared" si="33"/>
        <v>3.8679896404980085</v>
      </c>
      <c r="H90" s="3">
        <f t="shared" si="34"/>
        <v>106.11178423345454</v>
      </c>
      <c r="I90" s="3">
        <f t="shared" si="35"/>
        <v>50.914604813392835</v>
      </c>
      <c r="J90" s="2">
        <f t="shared" si="36"/>
        <v>117.75809560437948</v>
      </c>
      <c r="K90" s="2">
        <f t="shared" si="37"/>
        <v>117.75809560437948</v>
      </c>
      <c r="L90" s="2">
        <f t="shared" si="38"/>
        <v>80.271367146816274</v>
      </c>
      <c r="M90" s="5">
        <f t="shared" si="3"/>
        <v>0.37891479516236359</v>
      </c>
      <c r="N90" s="4">
        <f t="shared" si="4"/>
        <v>0.28791218796362794</v>
      </c>
      <c r="O90" s="4">
        <f t="shared" si="5"/>
        <v>0.25700316645459775</v>
      </c>
      <c r="P90" s="4">
        <f t="shared" si="39"/>
        <v>0</v>
      </c>
      <c r="Q90" s="4">
        <f t="shared" si="40"/>
        <v>0</v>
      </c>
      <c r="R90" s="5">
        <f t="shared" si="41"/>
        <v>-0.92645940479792988</v>
      </c>
      <c r="S90" s="5">
        <f t="shared" si="42"/>
        <v>-25.415854125792162</v>
      </c>
      <c r="T90" s="5">
        <f t="shared" si="43"/>
        <v>-12.195046743937118</v>
      </c>
      <c r="U90" s="6">
        <f t="shared" si="44"/>
        <v>2675.1336072113436</v>
      </c>
      <c r="V90" s="5">
        <f t="shared" si="48"/>
        <v>6.0645795020978426</v>
      </c>
      <c r="W90" s="5">
        <f t="shared" si="45"/>
        <v>-8.0207505626133404</v>
      </c>
      <c r="X90" s="5">
        <f t="shared" si="46"/>
        <v>16.255422691301902</v>
      </c>
      <c r="Y90" s="5">
        <f t="shared" si="47"/>
        <v>5.1381200972999128</v>
      </c>
      <c r="Z90" s="5">
        <f t="shared" si="16"/>
        <v>-33.436604688405502</v>
      </c>
      <c r="AA90" s="5">
        <f t="shared" si="17"/>
        <v>-28.113624052635217</v>
      </c>
      <c r="AB90">
        <f t="shared" si="49"/>
        <v>0</v>
      </c>
    </row>
    <row r="91" spans="1:28" x14ac:dyDescent="0.2">
      <c r="A91">
        <f t="shared" si="18"/>
        <v>0.5900000000000003</v>
      </c>
      <c r="B91" s="5">
        <f t="shared" si="28"/>
        <v>1.2534899069581926</v>
      </c>
      <c r="C91" s="5">
        <f t="shared" si="29"/>
        <v>71.090431739284384</v>
      </c>
      <c r="D91" s="5">
        <f t="shared" si="30"/>
        <v>37.865028817802759</v>
      </c>
      <c r="E91" s="2">
        <f t="shared" si="31"/>
        <v>71.101481853929741</v>
      </c>
      <c r="F91" s="2">
        <f t="shared" si="32"/>
        <v>1.0101533789024451</v>
      </c>
      <c r="G91" s="3">
        <f t="shared" si="33"/>
        <v>3.9193708414710078</v>
      </c>
      <c r="H91" s="3">
        <f t="shared" si="34"/>
        <v>105.77741818657049</v>
      </c>
      <c r="I91" s="3">
        <f t="shared" si="35"/>
        <v>50.633468572866484</v>
      </c>
      <c r="J91" s="2">
        <f t="shared" si="36"/>
        <v>117.33700100875701</v>
      </c>
      <c r="K91" s="2">
        <f t="shared" si="37"/>
        <v>117.33700100875701</v>
      </c>
      <c r="L91" s="2">
        <f t="shared" si="38"/>
        <v>79.984322432690533</v>
      </c>
      <c r="M91" s="5">
        <f t="shared" si="3"/>
        <v>0.37891474568780426</v>
      </c>
      <c r="N91" s="4">
        <f t="shared" si="4"/>
        <v>0.28894525333934207</v>
      </c>
      <c r="O91" s="4">
        <f t="shared" si="5"/>
        <v>0.25743082952924579</v>
      </c>
      <c r="P91" s="4">
        <f t="shared" si="39"/>
        <v>0</v>
      </c>
      <c r="Q91" s="4">
        <f t="shared" si="40"/>
        <v>0</v>
      </c>
      <c r="R91" s="5">
        <f t="shared" si="41"/>
        <v>-0.93540912697208112</v>
      </c>
      <c r="S91" s="5">
        <f t="shared" si="42"/>
        <v>-25.245164696414591</v>
      </c>
      <c r="T91" s="5">
        <f t="shared" si="43"/>
        <v>-12.084339693545607</v>
      </c>
      <c r="U91" s="6">
        <f t="shared" si="44"/>
        <v>2675.1309320790742</v>
      </c>
      <c r="V91" s="5">
        <f t="shared" si="48"/>
        <v>6.0310074649748318</v>
      </c>
      <c r="W91" s="5">
        <f t="shared" si="45"/>
        <v>-7.964484630176738</v>
      </c>
      <c r="X91" s="5">
        <f t="shared" si="46"/>
        <v>16.171613157124188</v>
      </c>
      <c r="Y91" s="5">
        <f t="shared" si="47"/>
        <v>5.095598338002751</v>
      </c>
      <c r="Z91" s="5">
        <f t="shared" si="16"/>
        <v>-33.209649326591332</v>
      </c>
      <c r="AA91" s="5">
        <f t="shared" si="17"/>
        <v>-28.086726536421416</v>
      </c>
      <c r="AB91">
        <f t="shared" si="49"/>
        <v>0</v>
      </c>
    </row>
    <row r="92" spans="1:28" x14ac:dyDescent="0.2">
      <c r="A92">
        <f t="shared" si="18"/>
        <v>0.60000000000000031</v>
      </c>
      <c r="B92" s="5">
        <f t="shared" si="28"/>
        <v>1.2929383952898028</v>
      </c>
      <c r="C92" s="5">
        <f t="shared" si="29"/>
        <v>72.146545438683759</v>
      </c>
      <c r="D92" s="5">
        <f t="shared" si="30"/>
        <v>38.369959167204605</v>
      </c>
      <c r="E92" s="2">
        <f t="shared" si="31"/>
        <v>72.158129884511794</v>
      </c>
      <c r="F92" s="2">
        <f t="shared" si="32"/>
        <v>1.0266878855959509</v>
      </c>
      <c r="G92" s="3">
        <f t="shared" si="33"/>
        <v>3.9703268248510355</v>
      </c>
      <c r="H92" s="3">
        <f t="shared" si="34"/>
        <v>105.44532169330458</v>
      </c>
      <c r="I92" s="3">
        <f t="shared" si="35"/>
        <v>50.352601307502269</v>
      </c>
      <c r="J92" s="2">
        <f t="shared" si="36"/>
        <v>116.91819285523061</v>
      </c>
      <c r="K92" s="2">
        <f t="shared" si="37"/>
        <v>116.91819285523061</v>
      </c>
      <c r="L92" s="2">
        <f t="shared" si="38"/>
        <v>79.698836302134026</v>
      </c>
      <c r="M92" s="5">
        <f t="shared" si="3"/>
        <v>0.37891469658867555</v>
      </c>
      <c r="N92" s="4">
        <f t="shared" si="4"/>
        <v>0.28998009073017778</v>
      </c>
      <c r="O92" s="4">
        <f t="shared" si="5"/>
        <v>0.25785758526410502</v>
      </c>
      <c r="P92" s="4">
        <f t="shared" si="39"/>
        <v>0</v>
      </c>
      <c r="Q92" s="4">
        <f t="shared" si="40"/>
        <v>0</v>
      </c>
      <c r="R92" s="5">
        <f t="shared" si="41"/>
        <v>-0.94418817617478068</v>
      </c>
      <c r="S92" s="5">
        <f t="shared" si="42"/>
        <v>-25.076078209128219</v>
      </c>
      <c r="T92" s="5">
        <f t="shared" si="43"/>
        <v>-11.974412407716638</v>
      </c>
      <c r="U92" s="6">
        <f t="shared" si="44"/>
        <v>2675.1282569494801</v>
      </c>
      <c r="V92" s="5">
        <f t="shared" si="48"/>
        <v>5.9976540499071715</v>
      </c>
      <c r="W92" s="5">
        <f t="shared" si="45"/>
        <v>-7.9084300725411687</v>
      </c>
      <c r="X92" s="5">
        <f t="shared" si="46"/>
        <v>16.088430096795911</v>
      </c>
      <c r="Y92" s="5">
        <f t="shared" si="47"/>
        <v>5.0534658737323905</v>
      </c>
      <c r="Z92" s="5">
        <f t="shared" si="16"/>
        <v>-32.984508281669392</v>
      </c>
      <c r="AA92" s="5">
        <f t="shared" si="17"/>
        <v>-28.059982310920727</v>
      </c>
      <c r="AB92">
        <f t="shared" si="49"/>
        <v>0</v>
      </c>
    </row>
    <row r="93" spans="1:28" x14ac:dyDescent="0.2">
      <c r="A93">
        <f t="shared" si="18"/>
        <v>0.61000000000000032</v>
      </c>
      <c r="B93" s="5">
        <f t="shared" si="28"/>
        <v>1.3328943368319999</v>
      </c>
      <c r="C93" s="5">
        <f t="shared" si="29"/>
        <v>73.199349430202716</v>
      </c>
      <c r="D93" s="5">
        <f t="shared" si="30"/>
        <v>38.872082181164082</v>
      </c>
      <c r="E93" s="2">
        <f t="shared" si="31"/>
        <v>73.211483828140501</v>
      </c>
      <c r="F93" s="2">
        <f t="shared" si="32"/>
        <v>1.0431893410984512</v>
      </c>
      <c r="G93" s="3">
        <f t="shared" si="33"/>
        <v>4.0208614835883596</v>
      </c>
      <c r="H93" s="3">
        <f t="shared" si="34"/>
        <v>105.11547661048789</v>
      </c>
      <c r="I93" s="3">
        <f t="shared" si="35"/>
        <v>50.072001484393063</v>
      </c>
      <c r="J93" s="2">
        <f t="shared" si="36"/>
        <v>116.50165699582686</v>
      </c>
      <c r="K93" s="2">
        <f t="shared" si="37"/>
        <v>116.50165699582686</v>
      </c>
      <c r="L93" s="2">
        <f t="shared" si="38"/>
        <v>79.41489911099309</v>
      </c>
      <c r="M93" s="5">
        <f t="shared" si="3"/>
        <v>0.37891464786178375</v>
      </c>
      <c r="N93" s="4">
        <f t="shared" si="4"/>
        <v>0.29101669364718219</v>
      </c>
      <c r="O93" s="4">
        <f t="shared" si="5"/>
        <v>0.25828343201202619</v>
      </c>
      <c r="P93" s="4">
        <f t="shared" si="39"/>
        <v>0</v>
      </c>
      <c r="Q93" s="4">
        <f t="shared" si="40"/>
        <v>0</v>
      </c>
      <c r="R93" s="5">
        <f t="shared" si="41"/>
        <v>-0.95279915687146455</v>
      </c>
      <c r="S93" s="5">
        <f t="shared" si="42"/>
        <v>-24.908576905075098</v>
      </c>
      <c r="T93" s="5">
        <f t="shared" si="43"/>
        <v>-11.865258475559227</v>
      </c>
      <c r="U93" s="6">
        <f t="shared" si="44"/>
        <v>2675.1255818225604</v>
      </c>
      <c r="V93" s="5">
        <f t="shared" si="48"/>
        <v>5.9645175395028565</v>
      </c>
      <c r="W93" s="5">
        <f t="shared" si="45"/>
        <v>-7.8525862628929959</v>
      </c>
      <c r="X93" s="5">
        <f t="shared" si="46"/>
        <v>16.0058680509505</v>
      </c>
      <c r="Y93" s="5">
        <f t="shared" si="47"/>
        <v>5.0117183826313916</v>
      </c>
      <c r="Z93" s="5">
        <f t="shared" si="16"/>
        <v>-32.761163167968093</v>
      </c>
      <c r="AA93" s="5">
        <f t="shared" si="17"/>
        <v>-28.033390424608726</v>
      </c>
      <c r="AB93">
        <f t="shared" si="49"/>
        <v>0</v>
      </c>
    </row>
    <row r="94" spans="1:28" x14ac:dyDescent="0.2">
      <c r="A94">
        <f t="shared" si="18"/>
        <v>0.62000000000000033</v>
      </c>
      <c r="B94" s="5">
        <f t="shared" si="28"/>
        <v>1.3733535375870149</v>
      </c>
      <c r="C94" s="5">
        <f t="shared" si="29"/>
        <v>74.248866138149197</v>
      </c>
      <c r="D94" s="5">
        <f t="shared" si="30"/>
        <v>39.371400526486781</v>
      </c>
      <c r="E94" s="2">
        <f t="shared" si="31"/>
        <v>74.261566255634548</v>
      </c>
      <c r="F94" s="2">
        <f t="shared" si="32"/>
        <v>1.0596577937707063</v>
      </c>
      <c r="G94" s="3">
        <f t="shared" si="33"/>
        <v>4.0709786674146731</v>
      </c>
      <c r="H94" s="3">
        <f t="shared" si="34"/>
        <v>104.7878649788082</v>
      </c>
      <c r="I94" s="3">
        <f t="shared" si="35"/>
        <v>49.791667580146978</v>
      </c>
      <c r="J94" s="2">
        <f t="shared" si="36"/>
        <v>116.08737948002506</v>
      </c>
      <c r="K94" s="2">
        <f t="shared" si="37"/>
        <v>116.08737948002506</v>
      </c>
      <c r="L94" s="2">
        <f t="shared" si="38"/>
        <v>79.132501349710338</v>
      </c>
      <c r="M94" s="5">
        <f t="shared" si="3"/>
        <v>0.378914599503959</v>
      </c>
      <c r="N94" s="4">
        <f t="shared" si="4"/>
        <v>0.29205505530890374</v>
      </c>
      <c r="O94" s="4">
        <f t="shared" si="5"/>
        <v>0.25870836805716396</v>
      </c>
      <c r="P94" s="4">
        <f t="shared" si="39"/>
        <v>0</v>
      </c>
      <c r="Q94" s="4">
        <f t="shared" si="40"/>
        <v>0</v>
      </c>
      <c r="R94" s="5">
        <f t="shared" si="41"/>
        <v>-0.96124463420107298</v>
      </c>
      <c r="S94" s="5">
        <f t="shared" si="42"/>
        <v>-24.742643273106058</v>
      </c>
      <c r="T94" s="5">
        <f t="shared" si="43"/>
        <v>-11.756871553378875</v>
      </c>
      <c r="U94" s="6">
        <f t="shared" si="44"/>
        <v>2675.1229066983165</v>
      </c>
      <c r="V94" s="5">
        <f t="shared" si="48"/>
        <v>5.9315962354466594</v>
      </c>
      <c r="W94" s="5">
        <f t="shared" si="45"/>
        <v>-7.7969525761225515</v>
      </c>
      <c r="X94" s="5">
        <f t="shared" si="46"/>
        <v>15.923921623601499</v>
      </c>
      <c r="Y94" s="5">
        <f t="shared" si="47"/>
        <v>4.9703516012455866</v>
      </c>
      <c r="Z94" s="5">
        <f t="shared" si="16"/>
        <v>-32.539595849228611</v>
      </c>
      <c r="AA94" s="5">
        <f t="shared" si="17"/>
        <v>-28.006949929777377</v>
      </c>
      <c r="AB94">
        <f t="shared" si="49"/>
        <v>0</v>
      </c>
    </row>
    <row r="95" spans="1:28" x14ac:dyDescent="0.2">
      <c r="A95">
        <f t="shared" si="18"/>
        <v>0.63000000000000034</v>
      </c>
      <c r="B95" s="5">
        <f t="shared" si="28"/>
        <v>1.4143118418412239</v>
      </c>
      <c r="C95" s="5">
        <f t="shared" si="29"/>
        <v>75.295117808144823</v>
      </c>
      <c r="D95" s="5">
        <f t="shared" si="30"/>
        <v>39.867916854791758</v>
      </c>
      <c r="E95" s="2">
        <f t="shared" si="31"/>
        <v>75.308399556280435</v>
      </c>
      <c r="F95" s="2">
        <f t="shared" si="32"/>
        <v>1.0760932926438251</v>
      </c>
      <c r="G95" s="3">
        <f t="shared" si="33"/>
        <v>4.120682183427129</v>
      </c>
      <c r="H95" s="3">
        <f t="shared" si="34"/>
        <v>104.46246902031592</v>
      </c>
      <c r="I95" s="3">
        <f t="shared" si="35"/>
        <v>49.511598080849204</v>
      </c>
      <c r="J95" s="2">
        <f t="shared" si="36"/>
        <v>115.67534655230919</v>
      </c>
      <c r="K95" s="2">
        <f t="shared" si="37"/>
        <v>115.67534655230919</v>
      </c>
      <c r="L95" s="2">
        <f t="shared" si="38"/>
        <v>78.851633641655894</v>
      </c>
      <c r="M95" s="5">
        <f t="shared" si="3"/>
        <v>0.37891455151205439</v>
      </c>
      <c r="N95" s="4">
        <f t="shared" si="4"/>
        <v>0.29309516863693286</v>
      </c>
      <c r="O95" s="4">
        <f t="shared" si="5"/>
        <v>0.25913239161490742</v>
      </c>
      <c r="P95" s="4">
        <f t="shared" si="39"/>
        <v>0</v>
      </c>
      <c r="Q95" s="4">
        <f t="shared" si="40"/>
        <v>0</v>
      </c>
      <c r="R95" s="5">
        <f t="shared" si="41"/>
        <v>-0.969527134673972</v>
      </c>
      <c r="S95" s="5">
        <f t="shared" si="42"/>
        <v>-24.578260045768097</v>
      </c>
      <c r="T95" s="5">
        <f t="shared" si="43"/>
        <v>-11.649245363672184</v>
      </c>
      <c r="U95" s="6">
        <f t="shared" si="44"/>
        <v>2675.1202315767468</v>
      </c>
      <c r="V95" s="5">
        <f t="shared" si="48"/>
        <v>5.8988884582452936</v>
      </c>
      <c r="W95" s="5">
        <f t="shared" si="45"/>
        <v>-7.7415283887881214</v>
      </c>
      <c r="X95" s="5">
        <f t="shared" si="46"/>
        <v>15.842585481302779</v>
      </c>
      <c r="Y95" s="5">
        <f t="shared" si="47"/>
        <v>4.9293613235713218</v>
      </c>
      <c r="Z95" s="5">
        <f t="shared" si="16"/>
        <v>-32.319788434556216</v>
      </c>
      <c r="AA95" s="5">
        <f t="shared" si="17"/>
        <v>-27.980659882369405</v>
      </c>
      <c r="AB95">
        <f t="shared" si="49"/>
        <v>0</v>
      </c>
    </row>
    <row r="96" spans="1:28" x14ac:dyDescent="0.2">
      <c r="A96">
        <f t="shared" si="18"/>
        <v>0.64000000000000035</v>
      </c>
      <c r="B96" s="5">
        <f t="shared" si="28"/>
        <v>1.455765131741674</v>
      </c>
      <c r="C96" s="5">
        <f t="shared" si="29"/>
        <v>76.338126508926266</v>
      </c>
      <c r="D96" s="5">
        <f t="shared" si="30"/>
        <v>40.361633802606136</v>
      </c>
      <c r="E96" s="2">
        <f t="shared" si="31"/>
        <v>76.352005939671457</v>
      </c>
      <c r="F96" s="2">
        <f t="shared" si="32"/>
        <v>1.0924958873414736</v>
      </c>
      <c r="G96" s="3">
        <f t="shared" si="33"/>
        <v>4.1699757966628423</v>
      </c>
      <c r="H96" s="3">
        <f t="shared" si="34"/>
        <v>104.13927113597036</v>
      </c>
      <c r="I96" s="3">
        <f t="shared" si="35"/>
        <v>49.231791482025507</v>
      </c>
      <c r="J96" s="2">
        <f t="shared" si="36"/>
        <v>115.26554464975882</v>
      </c>
      <c r="K96" s="2">
        <f t="shared" si="37"/>
        <v>115.26554464975882</v>
      </c>
      <c r="L96" s="2">
        <f t="shared" si="38"/>
        <v>78.572286741485215</v>
      </c>
      <c r="M96" s="5">
        <f t="shared" ref="M96:M159" si="50">cd0+cdspin*(spin/1000)*EXP(-A96/(tau*146.7/K96))</f>
        <v>0.37891450388294595</v>
      </c>
      <c r="N96" s="4">
        <f t="shared" ref="N96:N159" si="51">(romega/K96)*EXP(-A96/(tau*146.7/K96))</f>
        <v>0.29413702625140509</v>
      </c>
      <c r="O96" s="4">
        <f t="shared" ref="O96:O159" si="52">cl2_*N96/(cl0+cl1_*N96)</f>
        <v>0.25955550083181222</v>
      </c>
      <c r="P96" s="4">
        <f t="shared" si="39"/>
        <v>0</v>
      </c>
      <c r="Q96" s="4">
        <f t="shared" si="40"/>
        <v>0</v>
      </c>
      <c r="R96" s="5">
        <f t="shared" si="41"/>
        <v>-0.97764914685592619</v>
      </c>
      <c r="S96" s="5">
        <f t="shared" si="42"/>
        <v>-24.415410195367915</v>
      </c>
      <c r="T96" s="5">
        <f t="shared" si="43"/>
        <v>-11.54237369413746</v>
      </c>
      <c r="U96" s="6">
        <f t="shared" si="44"/>
        <v>2675.1175564578534</v>
      </c>
      <c r="V96" s="5">
        <f t="shared" si="48"/>
        <v>5.8663925469765443</v>
      </c>
      <c r="W96" s="5">
        <f t="shared" si="45"/>
        <v>-7.6863130790794347</v>
      </c>
      <c r="X96" s="5">
        <f t="shared" si="46"/>
        <v>15.761854352322407</v>
      </c>
      <c r="Y96" s="5">
        <f t="shared" si="47"/>
        <v>4.8887434001206183</v>
      </c>
      <c r="Z96" s="5">
        <f t="shared" ref="Z96:Z159" si="53">S96+W96</f>
        <v>-32.101723274447352</v>
      </c>
      <c r="AA96" s="5">
        <f t="shared" ref="AA96:AA159" si="54">T96+X96-32.174</f>
        <v>-27.95451934181505</v>
      </c>
      <c r="AB96">
        <f t="shared" si="49"/>
        <v>0</v>
      </c>
    </row>
    <row r="97" spans="1:28" x14ac:dyDescent="0.2">
      <c r="A97">
        <f t="shared" ref="A97:A160" si="55">A96+dt</f>
        <v>0.65000000000000036</v>
      </c>
      <c r="B97" s="5">
        <f t="shared" si="28"/>
        <v>1.4977093268783086</v>
      </c>
      <c r="C97" s="5">
        <f t="shared" si="29"/>
        <v>77.37791413412225</v>
      </c>
      <c r="D97" s="5">
        <f t="shared" si="30"/>
        <v>40.852553991459303</v>
      </c>
      <c r="E97" s="2">
        <f t="shared" si="31"/>
        <v>77.392407437522024</v>
      </c>
      <c r="F97" s="2">
        <f t="shared" si="32"/>
        <v>1.1088656280095988</v>
      </c>
      <c r="G97" s="3">
        <f t="shared" si="33"/>
        <v>4.2188632306640486</v>
      </c>
      <c r="H97" s="3">
        <f t="shared" si="34"/>
        <v>103.81825390322589</v>
      </c>
      <c r="I97" s="3">
        <f t="shared" si="35"/>
        <v>48.952246288607355</v>
      </c>
      <c r="J97" s="2">
        <f t="shared" si="36"/>
        <v>114.85796039967887</v>
      </c>
      <c r="K97" s="2">
        <f t="shared" si="37"/>
        <v>114.85796039967887</v>
      </c>
      <c r="L97" s="2">
        <f t="shared" si="38"/>
        <v>78.294451533523429</v>
      </c>
      <c r="M97" s="5">
        <f t="shared" si="50"/>
        <v>0.3789144566135319</v>
      </c>
      <c r="N97" s="4">
        <f t="shared" si="51"/>
        <v>0.29518062046646509</v>
      </c>
      <c r="O97" s="4">
        <f t="shared" si="52"/>
        <v>0.2599776937855342</v>
      </c>
      <c r="P97" s="4">
        <f t="shared" si="39"/>
        <v>0</v>
      </c>
      <c r="Q97" s="4">
        <f t="shared" si="40"/>
        <v>0</v>
      </c>
      <c r="R97" s="5">
        <f t="shared" si="41"/>
        <v>-0.98561312203843909</v>
      </c>
      <c r="S97" s="5">
        <f t="shared" si="42"/>
        <v>-24.254076930109907</v>
      </c>
      <c r="T97" s="5">
        <f t="shared" si="43"/>
        <v>-11.436250396700977</v>
      </c>
      <c r="U97" s="6">
        <f t="shared" si="44"/>
        <v>2675.1148813416344</v>
      </c>
      <c r="V97" s="5">
        <f t="shared" si="48"/>
        <v>5.8341068590423468</v>
      </c>
      <c r="W97" s="5">
        <f t="shared" si="45"/>
        <v>-7.6313060267806891</v>
      </c>
      <c r="X97" s="5">
        <f t="shared" si="46"/>
        <v>15.681723025830037</v>
      </c>
      <c r="Y97" s="5">
        <f t="shared" si="47"/>
        <v>4.8484937370039081</v>
      </c>
      <c r="Z97" s="5">
        <f t="shared" si="53"/>
        <v>-31.885382956890595</v>
      </c>
      <c r="AA97" s="5">
        <f t="shared" si="54"/>
        <v>-27.928527370870938</v>
      </c>
      <c r="AB97">
        <f t="shared" si="49"/>
        <v>0</v>
      </c>
    </row>
    <row r="98" spans="1:28" x14ac:dyDescent="0.2">
      <c r="A98">
        <f t="shared" si="55"/>
        <v>0.66000000000000036</v>
      </c>
      <c r="B98" s="5">
        <f t="shared" ref="B98:B161" si="56">B97+G97*dt+0.5*Y97*dt*dt</f>
        <v>1.5401403838717993</v>
      </c>
      <c r="C98" s="5">
        <f t="shared" ref="C98:C161" si="57">C97+H97*dt+0.5*Z97*dt*dt</f>
        <v>78.414502404006669</v>
      </c>
      <c r="D98" s="5">
        <f t="shared" ref="D98:D161" si="58">D97+I97*dt+0.5*AA97*dt*dt</f>
        <v>41.340680027976831</v>
      </c>
      <c r="E98" s="2">
        <f t="shared" ref="E98:E161" si="59">SQRT(B98^2+C98^2)</f>
        <v>78.429625905457428</v>
      </c>
      <c r="F98" s="2">
        <f t="shared" ref="F98:F161" si="60">ATAN2(C98,B98)*180/PI()</f>
        <v>1.1252025652528823</v>
      </c>
      <c r="G98" s="3">
        <f t="shared" ref="G98:G161" si="61">G97+Y97*dt</f>
        <v>4.2673481680340872</v>
      </c>
      <c r="H98" s="3">
        <f t="shared" ref="H98:H161" si="62">H97+Z97*dt</f>
        <v>103.49940007365699</v>
      </c>
      <c r="I98" s="3">
        <f t="shared" ref="I98:I161" si="63">I97+AA97*dt</f>
        <v>48.672961014898647</v>
      </c>
      <c r="J98" s="2">
        <f t="shared" ref="J98:J161" si="64">SQRT(G98^2+H98^2+I98^2)</f>
        <v>114.45258061726689</v>
      </c>
      <c r="K98" s="2">
        <f t="shared" ref="K98:K161" si="65">IF(D98&gt;=hwind,SQRT((G98-vxw)^2+(H98-vyw)^2+I98^2),J98)</f>
        <v>114.45258061726689</v>
      </c>
      <c r="L98" s="2">
        <f t="shared" ref="L98:L161" si="66">J98/1.467</f>
        <v>78.018119030175114</v>
      </c>
      <c r="M98" s="5">
        <f t="shared" si="50"/>
        <v>0.37891440970073242</v>
      </c>
      <c r="N98" s="4">
        <f t="shared" si="51"/>
        <v>0.29622594328569357</v>
      </c>
      <c r="O98" s="4">
        <f t="shared" si="52"/>
        <v>0.26039896848476468</v>
      </c>
      <c r="P98" s="4">
        <f t="shared" ref="P98:P161" si="67">IF(D98&gt;=hwind,vxw,0)</f>
        <v>0</v>
      </c>
      <c r="Q98" s="4">
        <f t="shared" ref="Q98:Q161" si="68">IF(D98&gt;=hwind,vyw,0)</f>
        <v>0</v>
      </c>
      <c r="R98" s="5">
        <f t="shared" ref="R98:R161" si="69">-const*$M98*$K98*(G98-P98)</f>
        <v>-0.9934214748957636</v>
      </c>
      <c r="S98" s="5">
        <f t="shared" ref="S98:S161" si="70">-const*$M98*$K98*(H98-Q98)</f>
        <v>-24.094243690307138</v>
      </c>
      <c r="T98" s="5">
        <f t="shared" ref="T98:T161" si="71">-const*$M98*$K98*I98</f>
        <v>-11.330869386558659</v>
      </c>
      <c r="U98" s="6">
        <f t="shared" ref="U98:U161" si="72">omega*EXP(-A98/tau)*30/PI()</f>
        <v>2675.1122062280901</v>
      </c>
      <c r="V98" s="5">
        <f t="shared" ref="V98:V161" si="73">const*($O98/omega)*K98*(wy*I98-wz*(H98-Q98))</f>
        <v>5.8020297699256771</v>
      </c>
      <c r="W98" s="5">
        <f t="shared" ref="W98:W161" si="74">const*($O98/omega)*K98*(wz*(G98-P98)-wx*I98)</f>
        <v>-7.5765066132330947</v>
      </c>
      <c r="X98" s="5">
        <f t="shared" ref="X98:X161" si="75">const*($O98/omega)*K98*(wx*(H98-Q98)-wy*(G98-P98))</f>
        <v>15.602186351097419</v>
      </c>
      <c r="Y98" s="5">
        <f t="shared" ref="Y98:Y161" si="76">R98+V98</f>
        <v>4.8086082950299138</v>
      </c>
      <c r="Z98" s="5">
        <f t="shared" si="53"/>
        <v>-31.670750303540231</v>
      </c>
      <c r="AA98" s="5">
        <f t="shared" si="54"/>
        <v>-27.902683035461237</v>
      </c>
      <c r="AB98">
        <f t="shared" si="49"/>
        <v>0</v>
      </c>
    </row>
    <row r="99" spans="1:28" x14ac:dyDescent="0.2">
      <c r="A99">
        <f t="shared" si="55"/>
        <v>0.67000000000000037</v>
      </c>
      <c r="B99" s="5">
        <f t="shared" si="56"/>
        <v>1.5830542959668916</v>
      </c>
      <c r="C99" s="5">
        <f t="shared" si="57"/>
        <v>79.447912867228069</v>
      </c>
      <c r="D99" s="5">
        <f t="shared" si="58"/>
        <v>41.826014503974044</v>
      </c>
      <c r="E99" s="2">
        <f t="shared" si="59"/>
        <v>79.463683024779584</v>
      </c>
      <c r="F99" s="2">
        <f t="shared" si="60"/>
        <v>1.1415067500772236</v>
      </c>
      <c r="G99" s="3">
        <f t="shared" si="61"/>
        <v>4.3154342509843859</v>
      </c>
      <c r="H99" s="3">
        <f t="shared" si="62"/>
        <v>103.18269257062158</v>
      </c>
      <c r="I99" s="3">
        <f t="shared" si="63"/>
        <v>48.393934184544037</v>
      </c>
      <c r="J99" s="2">
        <f t="shared" si="64"/>
        <v>114.04939230331722</v>
      </c>
      <c r="K99" s="2">
        <f t="shared" si="65"/>
        <v>114.04939230331722</v>
      </c>
      <c r="L99" s="2">
        <f t="shared" si="66"/>
        <v>77.743280370359386</v>
      </c>
      <c r="M99" s="5">
        <f t="shared" si="50"/>
        <v>0.37891436314148913</v>
      </c>
      <c r="N99" s="4">
        <f t="shared" si="51"/>
        <v>0.2972729863974975</v>
      </c>
      <c r="O99" s="4">
        <f t="shared" si="52"/>
        <v>0.26081932286916837</v>
      </c>
      <c r="P99" s="4">
        <f t="shared" si="67"/>
        <v>0</v>
      </c>
      <c r="Q99" s="4">
        <f t="shared" si="68"/>
        <v>0</v>
      </c>
      <c r="R99" s="5">
        <f t="shared" si="69"/>
        <v>-1.0010765841288729</v>
      </c>
      <c r="S99" s="5">
        <f t="shared" si="70"/>
        <v>-23.9358941446635</v>
      </c>
      <c r="T99" s="5">
        <f t="shared" si="71"/>
        <v>-11.226224641232779</v>
      </c>
      <c r="U99" s="6">
        <f t="shared" si="72"/>
        <v>2675.1095311172216</v>
      </c>
      <c r="V99" s="5">
        <f t="shared" si="73"/>
        <v>5.7701596729512463</v>
      </c>
      <c r="W99" s="5">
        <f t="shared" si="74"/>
        <v>-7.521914221296969</v>
      </c>
      <c r="X99" s="5">
        <f t="shared" si="75"/>
        <v>15.523239236711934</v>
      </c>
      <c r="Y99" s="5">
        <f t="shared" si="76"/>
        <v>4.7690830888223736</v>
      </c>
      <c r="Z99" s="5">
        <f t="shared" si="53"/>
        <v>-31.457808365960467</v>
      </c>
      <c r="AA99" s="5">
        <f t="shared" si="54"/>
        <v>-27.876985404520845</v>
      </c>
      <c r="AB99">
        <f t="shared" si="49"/>
        <v>0</v>
      </c>
    </row>
    <row r="100" spans="1:28" x14ac:dyDescent="0.2">
      <c r="A100">
        <f t="shared" si="55"/>
        <v>0.68000000000000038</v>
      </c>
      <c r="B100" s="5">
        <f t="shared" si="56"/>
        <v>1.6264470926311767</v>
      </c>
      <c r="C100" s="5">
        <f t="shared" si="57"/>
        <v>80.47816690251598</v>
      </c>
      <c r="D100" s="5">
        <f t="shared" si="58"/>
        <v>42.308559996549256</v>
      </c>
      <c r="E100" s="2">
        <f t="shared" si="59"/>
        <v>80.494600304208888</v>
      </c>
      <c r="F100" s="2">
        <f t="shared" si="60"/>
        <v>1.1577782338376494</v>
      </c>
      <c r="G100" s="3">
        <f t="shared" si="61"/>
        <v>4.3631250818726093</v>
      </c>
      <c r="H100" s="3">
        <f t="shared" si="62"/>
        <v>102.86811448696197</v>
      </c>
      <c r="I100" s="3">
        <f t="shared" si="63"/>
        <v>48.115164330498828</v>
      </c>
      <c r="J100" s="2">
        <f t="shared" si="64"/>
        <v>113.64838264196146</v>
      </c>
      <c r="K100" s="2">
        <f t="shared" si="65"/>
        <v>113.64838264196146</v>
      </c>
      <c r="L100" s="2">
        <f t="shared" si="66"/>
        <v>77.469926817969636</v>
      </c>
      <c r="M100" s="5">
        <f t="shared" si="50"/>
        <v>0.37891431693276473</v>
      </c>
      <c r="N100" s="4">
        <f t="shared" si="51"/>
        <v>0.29832174117046251</v>
      </c>
      <c r="O100" s="4">
        <f t="shared" si="52"/>
        <v>0.26123875480932268</v>
      </c>
      <c r="P100" s="4">
        <f t="shared" si="67"/>
        <v>0</v>
      </c>
      <c r="Q100" s="4">
        <f t="shared" si="68"/>
        <v>0</v>
      </c>
      <c r="R100" s="5">
        <f t="shared" si="69"/>
        <v>-1.0085807930966879</v>
      </c>
      <c r="S100" s="5">
        <f t="shared" si="70"/>
        <v>-23.779012186625692</v>
      </c>
      <c r="T100" s="5">
        <f t="shared" si="71"/>
        <v>-11.122310199643472</v>
      </c>
      <c r="U100" s="6">
        <f t="shared" si="72"/>
        <v>2675.1068560090284</v>
      </c>
      <c r="V100" s="5">
        <f t="shared" si="73"/>
        <v>5.7384949790498565</v>
      </c>
      <c r="W100" s="5">
        <f t="shared" si="74"/>
        <v>-7.4675282353133499</v>
      </c>
      <c r="X100" s="5">
        <f t="shared" si="75"/>
        <v>15.444876649802726</v>
      </c>
      <c r="Y100" s="5">
        <f t="shared" si="76"/>
        <v>4.7299141859531684</v>
      </c>
      <c r="Z100" s="5">
        <f t="shared" si="53"/>
        <v>-31.246540421939041</v>
      </c>
      <c r="AA100" s="5">
        <f t="shared" si="54"/>
        <v>-27.851433549840745</v>
      </c>
      <c r="AB100">
        <f t="shared" si="49"/>
        <v>0</v>
      </c>
    </row>
    <row r="101" spans="1:28" x14ac:dyDescent="0.2">
      <c r="A101">
        <f t="shared" si="55"/>
        <v>0.69000000000000039</v>
      </c>
      <c r="B101" s="5">
        <f t="shared" si="56"/>
        <v>1.6703148391592004</v>
      </c>
      <c r="C101" s="5">
        <f t="shared" si="57"/>
        <v>81.505285720364512</v>
      </c>
      <c r="D101" s="5">
        <f t="shared" si="58"/>
        <v>42.788319068176754</v>
      </c>
      <c r="E101" s="2">
        <f t="shared" si="59"/>
        <v>81.522399081603155</v>
      </c>
      <c r="F101" s="2">
        <f t="shared" si="60"/>
        <v>1.1740170681910882</v>
      </c>
      <c r="G101" s="3">
        <f t="shared" si="61"/>
        <v>4.4104242237321412</v>
      </c>
      <c r="H101" s="3">
        <f t="shared" si="62"/>
        <v>102.55564908274258</v>
      </c>
      <c r="I101" s="3">
        <f t="shared" si="63"/>
        <v>47.836649995000421</v>
      </c>
      <c r="J101" s="2">
        <f t="shared" si="64"/>
        <v>113.24953899844402</v>
      </c>
      <c r="K101" s="2">
        <f t="shared" si="65"/>
        <v>113.24953899844402</v>
      </c>
      <c r="L101" s="2">
        <f t="shared" si="66"/>
        <v>77.198049760357208</v>
      </c>
      <c r="M101" s="5">
        <f t="shared" si="50"/>
        <v>0.37891427107154257</v>
      </c>
      <c r="N101" s="4">
        <f t="shared" si="51"/>
        <v>0.29937219864867082</v>
      </c>
      <c r="O101" s="4">
        <f t="shared" si="52"/>
        <v>0.26165726210665963</v>
      </c>
      <c r="P101" s="4">
        <f t="shared" si="67"/>
        <v>0</v>
      </c>
      <c r="Q101" s="4">
        <f t="shared" si="68"/>
        <v>0</v>
      </c>
      <c r="R101" s="5">
        <f t="shared" si="69"/>
        <v>-1.0159364104348374</v>
      </c>
      <c r="S101" s="5">
        <f t="shared" si="70"/>
        <v>-23.623581930803422</v>
      </c>
      <c r="T101" s="5">
        <f t="shared" si="71"/>
        <v>-11.019120161194721</v>
      </c>
      <c r="U101" s="6">
        <f t="shared" si="72"/>
        <v>2675.1041809035096</v>
      </c>
      <c r="V101" s="5">
        <f t="shared" si="73"/>
        <v>5.7070341165263878</v>
      </c>
      <c r="W101" s="5">
        <f t="shared" si="74"/>
        <v>-7.4133480410651593</v>
      </c>
      <c r="X101" s="5">
        <f t="shared" si="75"/>
        <v>15.367093615279305</v>
      </c>
      <c r="Y101" s="5">
        <f t="shared" si="76"/>
        <v>4.6910977060915506</v>
      </c>
      <c r="Z101" s="5">
        <f t="shared" si="53"/>
        <v>-31.036929971868581</v>
      </c>
      <c r="AA101" s="5">
        <f t="shared" si="54"/>
        <v>-27.826026545915415</v>
      </c>
      <c r="AB101">
        <f t="shared" si="49"/>
        <v>0</v>
      </c>
    </row>
    <row r="102" spans="1:28" x14ac:dyDescent="0.2">
      <c r="A102">
        <f t="shared" si="55"/>
        <v>0.7000000000000004</v>
      </c>
      <c r="B102" s="5">
        <f t="shared" si="56"/>
        <v>1.7146536362818265</v>
      </c>
      <c r="C102" s="5">
        <f t="shared" si="57"/>
        <v>82.529290364693338</v>
      </c>
      <c r="D102" s="5">
        <f t="shared" si="58"/>
        <v>43.265294266799465</v>
      </c>
      <c r="E102" s="2">
        <f t="shared" si="59"/>
        <v>82.547100525653107</v>
      </c>
      <c r="F102" s="2">
        <f t="shared" si="60"/>
        <v>1.1902233050535502</v>
      </c>
      <c r="G102" s="3">
        <f t="shared" si="61"/>
        <v>4.4573352007930565</v>
      </c>
      <c r="H102" s="3">
        <f t="shared" si="62"/>
        <v>102.24527978302389</v>
      </c>
      <c r="I102" s="3">
        <f t="shared" si="63"/>
        <v>47.558389729541268</v>
      </c>
      <c r="J102" s="2">
        <f t="shared" si="64"/>
        <v>112.85284891693253</v>
      </c>
      <c r="K102" s="2">
        <f t="shared" si="65"/>
        <v>112.85284891693253</v>
      </c>
      <c r="L102" s="2">
        <f t="shared" si="66"/>
        <v>76.927640706838801</v>
      </c>
      <c r="M102" s="5">
        <f t="shared" si="50"/>
        <v>0.37891422555482623</v>
      </c>
      <c r="N102" s="4">
        <f t="shared" si="51"/>
        <v>0.30042434954698249</v>
      </c>
      <c r="O102" s="4">
        <f t="shared" si="52"/>
        <v>0.26207484249341045</v>
      </c>
      <c r="P102" s="4">
        <f t="shared" si="67"/>
        <v>0</v>
      </c>
      <c r="Q102" s="4">
        <f t="shared" si="68"/>
        <v>0</v>
      </c>
      <c r="R102" s="5">
        <f t="shared" si="69"/>
        <v>-1.0231457106622246</v>
      </c>
      <c r="S102" s="5">
        <f t="shared" si="70"/>
        <v>-23.46958770945637</v>
      </c>
      <c r="T102" s="5">
        <f t="shared" si="71"/>
        <v>-10.916648684874547</v>
      </c>
      <c r="U102" s="6">
        <f t="shared" si="72"/>
        <v>2675.1015058006669</v>
      </c>
      <c r="V102" s="5">
        <f t="shared" si="73"/>
        <v>5.6757755308313591</v>
      </c>
      <c r="W102" s="5">
        <f t="shared" si="74"/>
        <v>-7.3593730257379315</v>
      </c>
      <c r="X102" s="5">
        <f t="shared" si="75"/>
        <v>15.289885215082393</v>
      </c>
      <c r="Y102" s="5">
        <f t="shared" si="76"/>
        <v>4.6526298201691345</v>
      </c>
      <c r="Z102" s="5">
        <f t="shared" si="53"/>
        <v>-30.8289607351943</v>
      </c>
      <c r="AA102" s="5">
        <f t="shared" si="54"/>
        <v>-27.800763469792152</v>
      </c>
      <c r="AB102">
        <f t="shared" si="49"/>
        <v>0</v>
      </c>
    </row>
    <row r="103" spans="1:28" x14ac:dyDescent="0.2">
      <c r="A103">
        <f t="shared" si="55"/>
        <v>0.71000000000000041</v>
      </c>
      <c r="B103" s="5">
        <f t="shared" si="56"/>
        <v>1.7594596197807655</v>
      </c>
      <c r="C103" s="5">
        <f t="shared" si="57"/>
        <v>83.550201714486818</v>
      </c>
      <c r="D103" s="5">
        <f t="shared" si="58"/>
        <v>43.73948812592139</v>
      </c>
      <c r="E103" s="2">
        <f t="shared" si="59"/>
        <v>83.568725637555801</v>
      </c>
      <c r="F103" s="2">
        <f t="shared" si="60"/>
        <v>1.2063969965612569</v>
      </c>
      <c r="G103" s="3">
        <f t="shared" si="61"/>
        <v>4.5038614989947474</v>
      </c>
      <c r="H103" s="3">
        <f t="shared" si="62"/>
        <v>101.93699017567195</v>
      </c>
      <c r="I103" s="3">
        <f t="shared" si="63"/>
        <v>47.280382094843347</v>
      </c>
      <c r="J103" s="2">
        <f t="shared" si="64"/>
        <v>112.45830011836188</v>
      </c>
      <c r="K103" s="2">
        <f t="shared" si="65"/>
        <v>112.45830011836188</v>
      </c>
      <c r="L103" s="2">
        <f t="shared" si="66"/>
        <v>76.658691287226901</v>
      </c>
      <c r="M103" s="5">
        <f t="shared" si="50"/>
        <v>0.37891418037963925</v>
      </c>
      <c r="N103" s="4">
        <f t="shared" si="51"/>
        <v>0.30147818424628314</v>
      </c>
      <c r="O103" s="4">
        <f t="shared" si="52"/>
        <v>0.26249149363255264</v>
      </c>
      <c r="P103" s="4">
        <f t="shared" si="67"/>
        <v>0</v>
      </c>
      <c r="Q103" s="4">
        <f t="shared" si="68"/>
        <v>0</v>
      </c>
      <c r="R103" s="5">
        <f t="shared" si="69"/>
        <v>-1.0302109347756732</v>
      </c>
      <c r="S103" s="5">
        <f t="shared" si="70"/>
        <v>-23.31701406904655</v>
      </c>
      <c r="T103" s="5">
        <f t="shared" si="71"/>
        <v>-10.814889988369149</v>
      </c>
      <c r="U103" s="6">
        <f t="shared" si="72"/>
        <v>2675.0988307004982</v>
      </c>
      <c r="V103" s="5">
        <f t="shared" si="73"/>
        <v>5.6447176843359266</v>
      </c>
      <c r="W103" s="5">
        <f t="shared" si="74"/>
        <v>-7.3056025778800615</v>
      </c>
      <c r="X103" s="5">
        <f t="shared" si="75"/>
        <v>15.213246587446628</v>
      </c>
      <c r="Y103" s="5">
        <f t="shared" si="76"/>
        <v>4.6145067495602534</v>
      </c>
      <c r="Z103" s="5">
        <f t="shared" si="53"/>
        <v>-30.622616646926613</v>
      </c>
      <c r="AA103" s="5">
        <f t="shared" si="54"/>
        <v>-27.775643400922519</v>
      </c>
      <c r="AB103">
        <f t="shared" si="49"/>
        <v>0</v>
      </c>
    </row>
    <row r="104" spans="1:28" x14ac:dyDescent="0.2">
      <c r="A104">
        <f t="shared" si="55"/>
        <v>0.72000000000000042</v>
      </c>
      <c r="B104" s="5">
        <f t="shared" si="56"/>
        <v>1.8047289601081911</v>
      </c>
      <c r="C104" s="5">
        <f t="shared" si="57"/>
        <v>84.568040485411188</v>
      </c>
      <c r="D104" s="5">
        <f t="shared" si="58"/>
        <v>44.210903164699779</v>
      </c>
      <c r="E104" s="2">
        <f t="shared" si="59"/>
        <v>84.587295252665456</v>
      </c>
      <c r="F104" s="2">
        <f t="shared" si="60"/>
        <v>1.222538195035358</v>
      </c>
      <c r="G104" s="3">
        <f t="shared" si="61"/>
        <v>4.5500065664903495</v>
      </c>
      <c r="H104" s="3">
        <f t="shared" si="62"/>
        <v>101.63076400920268</v>
      </c>
      <c r="I104" s="3">
        <f t="shared" si="63"/>
        <v>47.00262566083412</v>
      </c>
      <c r="J104" s="2">
        <f t="shared" si="64"/>
        <v>112.06588049831159</v>
      </c>
      <c r="K104" s="2">
        <f t="shared" si="65"/>
        <v>112.06588049831159</v>
      </c>
      <c r="L104" s="2">
        <f t="shared" si="66"/>
        <v>76.391193250382813</v>
      </c>
      <c r="M104" s="5">
        <f t="shared" si="50"/>
        <v>0.37891413554302444</v>
      </c>
      <c r="N104" s="4">
        <f t="shared" si="51"/>
        <v>0.30253369278869702</v>
      </c>
      <c r="O104" s="4">
        <f t="shared" si="52"/>
        <v>0.26290721311775972</v>
      </c>
      <c r="P104" s="4">
        <f t="shared" si="67"/>
        <v>0</v>
      </c>
      <c r="Q104" s="4">
        <f t="shared" si="68"/>
        <v>0</v>
      </c>
      <c r="R104" s="5">
        <f t="shared" si="69"/>
        <v>-1.037134290832904</v>
      </c>
      <c r="S104" s="5">
        <f t="shared" si="70"/>
        <v>-23.165845766854503</v>
      </c>
      <c r="T104" s="5">
        <f t="shared" si="71"/>
        <v>-10.713838347190668</v>
      </c>
      <c r="U104" s="6">
        <f t="shared" si="72"/>
        <v>2675.0961556030052</v>
      </c>
      <c r="V104" s="5">
        <f t="shared" si="73"/>
        <v>5.6138590561103259</v>
      </c>
      <c r="W104" s="5">
        <f t="shared" si="74"/>
        <v>-7.2520360873626375</v>
      </c>
      <c r="X104" s="5">
        <f t="shared" si="75"/>
        <v>15.137172926175083</v>
      </c>
      <c r="Y104" s="5">
        <f t="shared" si="76"/>
        <v>4.5767247652774223</v>
      </c>
      <c r="Z104" s="5">
        <f t="shared" si="53"/>
        <v>-30.417881854217139</v>
      </c>
      <c r="AA104" s="5">
        <f t="shared" si="54"/>
        <v>-27.750665421015583</v>
      </c>
      <c r="AB104">
        <f t="shared" si="49"/>
        <v>0</v>
      </c>
    </row>
    <row r="105" spans="1:28" x14ac:dyDescent="0.2">
      <c r="A105">
        <f t="shared" si="55"/>
        <v>0.73000000000000043</v>
      </c>
      <c r="B105" s="5">
        <f t="shared" si="56"/>
        <v>1.8504578620113583</v>
      </c>
      <c r="C105" s="5">
        <f t="shared" si="57"/>
        <v>85.582827231410505</v>
      </c>
      <c r="D105" s="5">
        <f t="shared" si="58"/>
        <v>44.679541888037072</v>
      </c>
      <c r="E105" s="2">
        <f t="shared" si="59"/>
        <v>85.602830042122662</v>
      </c>
      <c r="F105" s="2">
        <f t="shared" si="60"/>
        <v>1.23864695294988</v>
      </c>
      <c r="G105" s="3">
        <f t="shared" si="61"/>
        <v>4.5957738141431239</v>
      </c>
      <c r="H105" s="3">
        <f t="shared" si="62"/>
        <v>101.32658519066051</v>
      </c>
      <c r="I105" s="3">
        <f t="shared" si="63"/>
        <v>46.725119006623963</v>
      </c>
      <c r="J105" s="2">
        <f t="shared" si="64"/>
        <v>111.67557812491555</v>
      </c>
      <c r="K105" s="2">
        <f t="shared" si="65"/>
        <v>111.67557812491555</v>
      </c>
      <c r="L105" s="2">
        <f t="shared" si="66"/>
        <v>76.125138462791782</v>
      </c>
      <c r="M105" s="5">
        <f t="shared" si="50"/>
        <v>0.37891409104204388</v>
      </c>
      <c r="N105" s="4">
        <f t="shared" si="51"/>
        <v>0.30359086487276665</v>
      </c>
      <c r="O105" s="4">
        <f t="shared" si="52"/>
        <v>0.26332199847335408</v>
      </c>
      <c r="P105" s="4">
        <f t="shared" si="67"/>
        <v>0</v>
      </c>
      <c r="Q105" s="4">
        <f t="shared" si="68"/>
        <v>0</v>
      </c>
      <c r="R105" s="5">
        <f t="shared" si="69"/>
        <v>-1.043917954524108</v>
      </c>
      <c r="S105" s="5">
        <f t="shared" si="70"/>
        <v>-23.016067767658186</v>
      </c>
      <c r="T105" s="5">
        <f t="shared" si="71"/>
        <v>-10.613488093818395</v>
      </c>
      <c r="U105" s="6">
        <f t="shared" si="72"/>
        <v>2675.0934805081865</v>
      </c>
      <c r="V105" s="5">
        <f t="shared" si="73"/>
        <v>5.5831981417056591</v>
      </c>
      <c r="W105" s="5">
        <f t="shared" si="74"/>
        <v>-7.1986729453388207</v>
      </c>
      <c r="X105" s="5">
        <f t="shared" si="75"/>
        <v>15.061659479925257</v>
      </c>
      <c r="Y105" s="5">
        <f t="shared" si="76"/>
        <v>4.5392801871815509</v>
      </c>
      <c r="Z105" s="5">
        <f t="shared" si="53"/>
        <v>-30.214740712997006</v>
      </c>
      <c r="AA105" s="5">
        <f t="shared" si="54"/>
        <v>-27.725828613893135</v>
      </c>
      <c r="AB105">
        <f t="shared" si="49"/>
        <v>0</v>
      </c>
    </row>
    <row r="106" spans="1:28" x14ac:dyDescent="0.2">
      <c r="A106">
        <f t="shared" si="55"/>
        <v>0.74000000000000044</v>
      </c>
      <c r="B106" s="5">
        <f t="shared" si="56"/>
        <v>1.8966425641621487</v>
      </c>
      <c r="C106" s="5">
        <f t="shared" si="57"/>
        <v>86.59458234628147</v>
      </c>
      <c r="D106" s="5">
        <f t="shared" si="58"/>
        <v>45.145406786672623</v>
      </c>
      <c r="E106" s="2">
        <f t="shared" si="59"/>
        <v>86.615350514462008</v>
      </c>
      <c r="F106" s="2">
        <f t="shared" si="60"/>
        <v>1.2547233229026094</v>
      </c>
      <c r="G106" s="3">
        <f t="shared" si="61"/>
        <v>4.6411666160149396</v>
      </c>
      <c r="H106" s="3">
        <f t="shared" si="62"/>
        <v>101.02443778353054</v>
      </c>
      <c r="I106" s="3">
        <f t="shared" si="63"/>
        <v>46.447860720485032</v>
      </c>
      <c r="J106" s="2">
        <f t="shared" si="64"/>
        <v>111.2873812368034</v>
      </c>
      <c r="K106" s="2">
        <f t="shared" si="65"/>
        <v>111.2873812368034</v>
      </c>
      <c r="L106" s="2">
        <f t="shared" si="66"/>
        <v>75.860518907159772</v>
      </c>
      <c r="M106" s="5">
        <f t="shared" si="50"/>
        <v>0.37891404687377828</v>
      </c>
      <c r="N106" s="4">
        <f t="shared" si="51"/>
        <v>0.30464968984860091</v>
      </c>
      <c r="O106" s="4">
        <f t="shared" si="52"/>
        <v>0.26373584715426324</v>
      </c>
      <c r="P106" s="4">
        <f t="shared" si="67"/>
        <v>0</v>
      </c>
      <c r="Q106" s="4">
        <f t="shared" si="68"/>
        <v>0</v>
      </c>
      <c r="R106" s="5">
        <f t="shared" si="69"/>
        <v>-1.0505640697323517</v>
      </c>
      <c r="S106" s="5">
        <f t="shared" si="70"/>
        <v>-22.867665240473016</v>
      </c>
      <c r="T106" s="5">
        <f t="shared" si="71"/>
        <v>-10.513833616853097</v>
      </c>
      <c r="U106" s="6">
        <f t="shared" si="72"/>
        <v>2675.0908054160436</v>
      </c>
      <c r="V106" s="5">
        <f t="shared" si="73"/>
        <v>5.5527334529389378</v>
      </c>
      <c r="W106" s="5">
        <f t="shared" si="74"/>
        <v>-7.1455125442027887</v>
      </c>
      <c r="X106" s="5">
        <f t="shared" si="75"/>
        <v>14.986701551506311</v>
      </c>
      <c r="Y106" s="5">
        <f t="shared" si="76"/>
        <v>4.5021693832065859</v>
      </c>
      <c r="Z106" s="5">
        <f t="shared" si="53"/>
        <v>-30.013177784675804</v>
      </c>
      <c r="AA106" s="5">
        <f t="shared" si="54"/>
        <v>-27.701132065346783</v>
      </c>
      <c r="AB106">
        <f t="shared" si="49"/>
        <v>0</v>
      </c>
    </row>
    <row r="107" spans="1:28" x14ac:dyDescent="0.2">
      <c r="A107">
        <f t="shared" si="55"/>
        <v>0.75000000000000044</v>
      </c>
      <c r="B107" s="5">
        <f t="shared" si="56"/>
        <v>1.9432793387914584</v>
      </c>
      <c r="C107" s="5">
        <f t="shared" si="57"/>
        <v>87.603326065227549</v>
      </c>
      <c r="D107" s="5">
        <f t="shared" si="58"/>
        <v>45.608500337274208</v>
      </c>
      <c r="E107" s="2">
        <f t="shared" si="59"/>
        <v>87.624877017198443</v>
      </c>
      <c r="F107" s="2">
        <f t="shared" si="60"/>
        <v>1.2707673575886322</v>
      </c>
      <c r="G107" s="3">
        <f t="shared" si="61"/>
        <v>4.6861883098470054</v>
      </c>
      <c r="H107" s="3">
        <f t="shared" si="62"/>
        <v>100.72430600568379</v>
      </c>
      <c r="I107" s="3">
        <f t="shared" si="63"/>
        <v>46.170849399831567</v>
      </c>
      <c r="J107" s="2">
        <f t="shared" si="64"/>
        <v>110.90127824107303</v>
      </c>
      <c r="K107" s="2">
        <f t="shared" si="65"/>
        <v>110.90127824107303</v>
      </c>
      <c r="L107" s="2">
        <f t="shared" si="66"/>
        <v>75.597326681031376</v>
      </c>
      <c r="M107" s="5">
        <f t="shared" si="50"/>
        <v>0.37891400303532674</v>
      </c>
      <c r="N107" s="4">
        <f t="shared" si="51"/>
        <v>0.3057101567129909</v>
      </c>
      <c r="O107" s="4">
        <f t="shared" si="52"/>
        <v>0.26414875654597919</v>
      </c>
      <c r="P107" s="4">
        <f t="shared" si="67"/>
        <v>0</v>
      </c>
      <c r="Q107" s="4">
        <f t="shared" si="68"/>
        <v>0</v>
      </c>
      <c r="R107" s="5">
        <f t="shared" si="69"/>
        <v>-1.0570747490830672</v>
      </c>
      <c r="S107" s="5">
        <f t="shared" si="70"/>
        <v>-22.720623555351835</v>
      </c>
      <c r="T107" s="5">
        <f t="shared" si="71"/>
        <v>-10.414869360184218</v>
      </c>
      <c r="U107" s="6">
        <f t="shared" si="72"/>
        <v>2675.0881303265764</v>
      </c>
      <c r="V107" s="5">
        <f t="shared" si="73"/>
        <v>5.5224635176813681</v>
      </c>
      <c r="W107" s="5">
        <f t="shared" si="74"/>
        <v>-7.0925542775482544</v>
      </c>
      <c r="X107" s="5">
        <f t="shared" si="75"/>
        <v>14.912294497187409</v>
      </c>
      <c r="Y107" s="5">
        <f t="shared" si="76"/>
        <v>4.4653887685983005</v>
      </c>
      <c r="Z107" s="5">
        <f t="shared" si="53"/>
        <v>-29.813177832900088</v>
      </c>
      <c r="AA107" s="5">
        <f t="shared" si="54"/>
        <v>-27.676574862996809</v>
      </c>
      <c r="AB107">
        <f t="shared" si="49"/>
        <v>0</v>
      </c>
    </row>
    <row r="108" spans="1:28" x14ac:dyDescent="0.2">
      <c r="A108">
        <f t="shared" si="55"/>
        <v>0.76000000000000045</v>
      </c>
      <c r="B108" s="5">
        <f t="shared" si="56"/>
        <v>1.9903644913283585</v>
      </c>
      <c r="C108" s="5">
        <f t="shared" si="57"/>
        <v>88.609078466392745</v>
      </c>
      <c r="D108" s="5">
        <f t="shared" si="58"/>
        <v>46.068825002529373</v>
      </c>
      <c r="E108" s="2">
        <f t="shared" si="59"/>
        <v>88.631429738392953</v>
      </c>
      <c r="F108" s="2">
        <f t="shared" si="60"/>
        <v>1.286779109776286</v>
      </c>
      <c r="G108" s="3">
        <f t="shared" si="61"/>
        <v>4.7308421975329882</v>
      </c>
      <c r="H108" s="3">
        <f t="shared" si="62"/>
        <v>100.42617422735479</v>
      </c>
      <c r="I108" s="3">
        <f t="shared" si="63"/>
        <v>45.894083651201598</v>
      </c>
      <c r="J108" s="2">
        <f t="shared" si="64"/>
        <v>110.51725771129352</v>
      </c>
      <c r="K108" s="2">
        <f t="shared" si="65"/>
        <v>110.51725771129352</v>
      </c>
      <c r="L108" s="2">
        <f t="shared" si="66"/>
        <v>75.335553995428441</v>
      </c>
      <c r="M108" s="5">
        <f t="shared" si="50"/>
        <v>0.37891395952380619</v>
      </c>
      <c r="N108" s="4">
        <f t="shared" si="51"/>
        <v>0.30677225410449477</v>
      </c>
      <c r="O108" s="4">
        <f t="shared" si="52"/>
        <v>0.26456072396452135</v>
      </c>
      <c r="P108" s="4">
        <f t="shared" si="67"/>
        <v>0</v>
      </c>
      <c r="Q108" s="4">
        <f t="shared" si="68"/>
        <v>0</v>
      </c>
      <c r="R108" s="5">
        <f t="shared" si="69"/>
        <v>-1.0634520744828559</v>
      </c>
      <c r="S108" s="5">
        <f t="shared" si="70"/>
        <v>-22.57492828024359</v>
      </c>
      <c r="T108" s="5">
        <f t="shared" si="71"/>
        <v>-10.316589822169764</v>
      </c>
      <c r="U108" s="6">
        <f t="shared" si="72"/>
        <v>2675.0854552397832</v>
      </c>
      <c r="V108" s="5">
        <f t="shared" si="73"/>
        <v>5.4923868796497803</v>
      </c>
      <c r="W108" s="5">
        <f t="shared" si="74"/>
        <v>-7.0397975401265622</v>
      </c>
      <c r="X108" s="5">
        <f t="shared" si="75"/>
        <v>14.838433726016889</v>
      </c>
      <c r="Y108" s="5">
        <f t="shared" si="76"/>
        <v>4.4289348051669242</v>
      </c>
      <c r="Z108" s="5">
        <f t="shared" si="53"/>
        <v>-29.614725820370154</v>
      </c>
      <c r="AA108" s="5">
        <f t="shared" si="54"/>
        <v>-27.652156096152872</v>
      </c>
      <c r="AB108">
        <f t="shared" si="49"/>
        <v>0</v>
      </c>
    </row>
    <row r="109" spans="1:28" x14ac:dyDescent="0.2">
      <c r="A109">
        <f t="shared" si="55"/>
        <v>0.77000000000000046</v>
      </c>
      <c r="B109" s="5">
        <f t="shared" si="56"/>
        <v>2.0378943600439468</v>
      </c>
      <c r="C109" s="5">
        <f t="shared" si="57"/>
        <v>89.611859472375272</v>
      </c>
      <c r="D109" s="5">
        <f t="shared" si="58"/>
        <v>46.526383231236579</v>
      </c>
      <c r="E109" s="2">
        <f t="shared" si="59"/>
        <v>89.635028708197737</v>
      </c>
      <c r="F109" s="2">
        <f t="shared" si="60"/>
        <v>1.3027586322853035</v>
      </c>
      <c r="G109" s="3">
        <f t="shared" si="61"/>
        <v>4.7751315455846575</v>
      </c>
      <c r="H109" s="3">
        <f t="shared" si="62"/>
        <v>100.13002696915109</v>
      </c>
      <c r="I109" s="3">
        <f t="shared" si="63"/>
        <v>45.617562090240071</v>
      </c>
      <c r="J109" s="2">
        <f t="shared" si="64"/>
        <v>110.1353083855376</v>
      </c>
      <c r="K109" s="2">
        <f t="shared" si="65"/>
        <v>110.1353083855376</v>
      </c>
      <c r="L109" s="2">
        <f t="shared" si="66"/>
        <v>75.075193173508922</v>
      </c>
      <c r="M109" s="5">
        <f t="shared" si="50"/>
        <v>0.3789139163363513</v>
      </c>
      <c r="N109" s="4">
        <f t="shared" si="51"/>
        <v>0.30783597029849374</v>
      </c>
      <c r="O109" s="4">
        <f t="shared" si="52"/>
        <v>0.26497174665640316</v>
      </c>
      <c r="P109" s="4">
        <f t="shared" si="67"/>
        <v>0</v>
      </c>
      <c r="Q109" s="4">
        <f t="shared" si="68"/>
        <v>0</v>
      </c>
      <c r="R109" s="5">
        <f t="shared" si="69"/>
        <v>-1.0696980976478394</v>
      </c>
      <c r="S109" s="5">
        <f t="shared" si="70"/>
        <v>-22.430565177909369</v>
      </c>
      <c r="T109" s="5">
        <f t="shared" si="71"/>
        <v>-10.218989554828566</v>
      </c>
      <c r="U109" s="6">
        <f t="shared" si="72"/>
        <v>2675.0827801556657</v>
      </c>
      <c r="V109" s="5">
        <f t="shared" si="73"/>
        <v>5.4625020982011447</v>
      </c>
      <c r="W109" s="5">
        <f t="shared" si="74"/>
        <v>-6.9872417278043537</v>
      </c>
      <c r="X109" s="5">
        <f t="shared" si="75"/>
        <v>14.765114699152054</v>
      </c>
      <c r="Y109" s="5">
        <f t="shared" si="76"/>
        <v>4.3928040005533049</v>
      </c>
      <c r="Z109" s="5">
        <f t="shared" si="53"/>
        <v>-29.417806905713721</v>
      </c>
      <c r="AA109" s="5">
        <f t="shared" si="54"/>
        <v>-27.627874855676509</v>
      </c>
      <c r="AB109">
        <f t="shared" si="49"/>
        <v>0</v>
      </c>
    </row>
    <row r="110" spans="1:28" x14ac:dyDescent="0.2">
      <c r="A110">
        <f t="shared" si="55"/>
        <v>0.78000000000000047</v>
      </c>
      <c r="B110" s="5">
        <f t="shared" si="56"/>
        <v>2.085865315699821</v>
      </c>
      <c r="C110" s="5">
        <f t="shared" si="57"/>
        <v>90.611688851721496</v>
      </c>
      <c r="D110" s="5">
        <f t="shared" si="58"/>
        <v>46.981177458396196</v>
      </c>
      <c r="E110" s="2">
        <f t="shared" si="59"/>
        <v>90.635693800381034</v>
      </c>
      <c r="F110" s="2">
        <f t="shared" si="60"/>
        <v>1.3187059779669512</v>
      </c>
      <c r="G110" s="3">
        <f t="shared" si="61"/>
        <v>4.8190595855901908</v>
      </c>
      <c r="H110" s="3">
        <f t="shared" si="62"/>
        <v>99.83584890009395</v>
      </c>
      <c r="I110" s="3">
        <f t="shared" si="63"/>
        <v>45.341283341683308</v>
      </c>
      <c r="J110" s="2">
        <f t="shared" si="64"/>
        <v>109.7554191644434</v>
      </c>
      <c r="K110" s="2">
        <f t="shared" si="65"/>
        <v>109.7554191644434</v>
      </c>
      <c r="L110" s="2">
        <f t="shared" si="66"/>
        <v>74.816236649245667</v>
      </c>
      <c r="M110" s="5">
        <f t="shared" si="50"/>
        <v>0.3789138734701139</v>
      </c>
      <c r="N110" s="4">
        <f t="shared" si="51"/>
        <v>0.30890129320221793</v>
      </c>
      <c r="O110" s="4">
        <f t="shared" si="52"/>
        <v>0.26538182179860265</v>
      </c>
      <c r="P110" s="4">
        <f t="shared" si="67"/>
        <v>0</v>
      </c>
      <c r="Q110" s="4">
        <f t="shared" si="68"/>
        <v>0</v>
      </c>
      <c r="R110" s="5">
        <f t="shared" si="69"/>
        <v>-1.0758148406217802</v>
      </c>
      <c r="S110" s="5">
        <f t="shared" si="70"/>
        <v>-22.287520202894694</v>
      </c>
      <c r="T110" s="5">
        <f t="shared" si="71"/>
        <v>-10.122063163044716</v>
      </c>
      <c r="U110" s="6">
        <f t="shared" si="72"/>
        <v>2675.0801050742234</v>
      </c>
      <c r="V110" s="5">
        <f t="shared" si="73"/>
        <v>5.4328077481301209</v>
      </c>
      <c r="W110" s="5">
        <f t="shared" si="74"/>
        <v>-6.9348862375208116</v>
      </c>
      <c r="X110" s="5">
        <f t="shared" si="75"/>
        <v>14.692332929199393</v>
      </c>
      <c r="Y110" s="5">
        <f t="shared" si="76"/>
        <v>4.3569929075083405</v>
      </c>
      <c r="Z110" s="5">
        <f t="shared" si="53"/>
        <v>-29.222406440415504</v>
      </c>
      <c r="AA110" s="5">
        <f t="shared" si="54"/>
        <v>-27.603730233845322</v>
      </c>
      <c r="AB110">
        <f t="shared" si="49"/>
        <v>0</v>
      </c>
    </row>
    <row r="111" spans="1:28" x14ac:dyDescent="0.2">
      <c r="A111">
        <f t="shared" si="55"/>
        <v>0.79000000000000048</v>
      </c>
      <c r="B111" s="5">
        <f t="shared" si="56"/>
        <v>2.1342737612010985</v>
      </c>
      <c r="C111" s="5">
        <f t="shared" si="57"/>
        <v>91.608586220400412</v>
      </c>
      <c r="D111" s="5">
        <f t="shared" si="58"/>
        <v>47.433210105301342</v>
      </c>
      <c r="E111" s="2">
        <f t="shared" si="59"/>
        <v>91.633444733832249</v>
      </c>
      <c r="F111" s="2">
        <f t="shared" si="60"/>
        <v>1.334621199685982</v>
      </c>
      <c r="G111" s="3">
        <f t="shared" si="61"/>
        <v>4.862629514665274</v>
      </c>
      <c r="H111" s="3">
        <f t="shared" si="62"/>
        <v>99.543624835689798</v>
      </c>
      <c r="I111" s="3">
        <f t="shared" si="63"/>
        <v>45.065246039344856</v>
      </c>
      <c r="J111" s="2">
        <f t="shared" si="64"/>
        <v>109.37757910930439</v>
      </c>
      <c r="K111" s="2">
        <f t="shared" si="65"/>
        <v>109.37757910930439</v>
      </c>
      <c r="L111" s="2">
        <f t="shared" si="66"/>
        <v>74.558676966124324</v>
      </c>
      <c r="M111" s="5">
        <f t="shared" si="50"/>
        <v>0.37891383092226283</v>
      </c>
      <c r="N111" s="4">
        <f t="shared" si="51"/>
        <v>0.30996821034974548</v>
      </c>
      <c r="O111" s="4">
        <f t="shared" si="52"/>
        <v>0.26579094649853741</v>
      </c>
      <c r="P111" s="4">
        <f t="shared" si="67"/>
        <v>0</v>
      </c>
      <c r="Q111" s="4">
        <f t="shared" si="68"/>
        <v>0</v>
      </c>
      <c r="R111" s="5">
        <f t="shared" si="69"/>
        <v>-1.0818042962841941</v>
      </c>
      <c r="S111" s="5">
        <f t="shared" si="70"/>
        <v>-22.145779498556756</v>
      </c>
      <c r="T111" s="5">
        <f t="shared" si="71"/>
        <v>-10.02580530378396</v>
      </c>
      <c r="U111" s="6">
        <f t="shared" si="72"/>
        <v>2675.0774299954555</v>
      </c>
      <c r="V111" s="5">
        <f t="shared" si="73"/>
        <v>5.4033024194695933</v>
      </c>
      <c r="W111" s="5">
        <f t="shared" si="74"/>
        <v>-6.8827304672445129</v>
      </c>
      <c r="X111" s="5">
        <f t="shared" si="75"/>
        <v>14.620083979565084</v>
      </c>
      <c r="Y111" s="5">
        <f t="shared" si="76"/>
        <v>4.3214981231853997</v>
      </c>
      <c r="Z111" s="5">
        <f t="shared" si="53"/>
        <v>-29.02850996580127</v>
      </c>
      <c r="AA111" s="5">
        <f t="shared" si="54"/>
        <v>-27.579721324218873</v>
      </c>
      <c r="AB111">
        <f t="shared" si="49"/>
        <v>0</v>
      </c>
    </row>
    <row r="112" spans="1:28" x14ac:dyDescent="0.2">
      <c r="A112">
        <f t="shared" si="55"/>
        <v>0.80000000000000049</v>
      </c>
      <c r="B112" s="5">
        <f t="shared" si="56"/>
        <v>2.1831161312539109</v>
      </c>
      <c r="C112" s="5">
        <f t="shared" si="57"/>
        <v>92.602571043259019</v>
      </c>
      <c r="D112" s="5">
        <f t="shared" si="58"/>
        <v>47.882483579628577</v>
      </c>
      <c r="E112" s="2">
        <f t="shared" si="59"/>
        <v>92.628301074047414</v>
      </c>
      <c r="F112" s="2">
        <f t="shared" si="60"/>
        <v>1.3505043503042466</v>
      </c>
      <c r="G112" s="3">
        <f t="shared" si="61"/>
        <v>4.9058444958971279</v>
      </c>
      <c r="H112" s="3">
        <f t="shared" si="62"/>
        <v>99.253339736031791</v>
      </c>
      <c r="I112" s="3">
        <f t="shared" si="63"/>
        <v>44.789448826102671</v>
      </c>
      <c r="J112" s="2">
        <f t="shared" si="64"/>
        <v>109.00177744018738</v>
      </c>
      <c r="K112" s="2">
        <f t="shared" si="65"/>
        <v>109.00177744018738</v>
      </c>
      <c r="L112" s="2">
        <f t="shared" si="66"/>
        <v>74.302506775860522</v>
      </c>
      <c r="M112" s="5">
        <f t="shared" si="50"/>
        <v>0.37891378868998332</v>
      </c>
      <c r="N112" s="4">
        <f t="shared" si="51"/>
        <v>0.31103670889697455</v>
      </c>
      <c r="O112" s="4">
        <f t="shared" si="52"/>
        <v>0.26619911779404376</v>
      </c>
      <c r="P112" s="4">
        <f t="shared" si="67"/>
        <v>0</v>
      </c>
      <c r="Q112" s="4">
        <f t="shared" si="68"/>
        <v>0</v>
      </c>
      <c r="R112" s="5">
        <f t="shared" si="69"/>
        <v>-1.0876684288486629</v>
      </c>
      <c r="S112" s="5">
        <f t="shared" si="70"/>
        <v>-22.005329394145555</v>
      </c>
      <c r="T112" s="5">
        <f t="shared" si="71"/>
        <v>-9.9302106853217751</v>
      </c>
      <c r="U112" s="6">
        <f t="shared" si="72"/>
        <v>2675.0747549193634</v>
      </c>
      <c r="V112" s="5">
        <f t="shared" si="73"/>
        <v>5.3739847172941042</v>
      </c>
      <c r="W112" s="5">
        <f t="shared" si="74"/>
        <v>-6.8307738159298594</v>
      </c>
      <c r="X112" s="5">
        <f t="shared" si="75"/>
        <v>14.548363463815452</v>
      </c>
      <c r="Y112" s="5">
        <f t="shared" si="76"/>
        <v>4.2863162884454411</v>
      </c>
      <c r="Z112" s="5">
        <f t="shared" si="53"/>
        <v>-28.836103210075414</v>
      </c>
      <c r="AA112" s="5">
        <f t="shared" si="54"/>
        <v>-27.555847221506323</v>
      </c>
      <c r="AB112">
        <f t="shared" si="49"/>
        <v>0</v>
      </c>
    </row>
    <row r="113" spans="1:28" x14ac:dyDescent="0.2">
      <c r="A113">
        <f t="shared" si="55"/>
        <v>0.8100000000000005</v>
      </c>
      <c r="B113" s="5">
        <f t="shared" si="56"/>
        <v>2.2323888920273047</v>
      </c>
      <c r="C113" s="5">
        <f t="shared" si="57"/>
        <v>93.593662635458827</v>
      </c>
      <c r="D113" s="5">
        <f t="shared" si="58"/>
        <v>48.329000275528529</v>
      </c>
      <c r="E113" s="2">
        <f t="shared" si="59"/>
        <v>93.620282234595564</v>
      </c>
      <c r="F113" s="2">
        <f t="shared" si="60"/>
        <v>1.3663554826658069</v>
      </c>
      <c r="G113" s="3">
        <f t="shared" si="61"/>
        <v>4.9487076587815819</v>
      </c>
      <c r="H113" s="3">
        <f t="shared" si="62"/>
        <v>98.964978703931038</v>
      </c>
      <c r="I113" s="3">
        <f t="shared" si="63"/>
        <v>44.513890353887611</v>
      </c>
      <c r="J113" s="2">
        <f t="shared" si="64"/>
        <v>108.62800353407741</v>
      </c>
      <c r="K113" s="2">
        <f t="shared" si="65"/>
        <v>108.62800353407741</v>
      </c>
      <c r="L113" s="2">
        <f t="shared" si="66"/>
        <v>74.04771883713525</v>
      </c>
      <c r="M113" s="5">
        <f t="shared" si="50"/>
        <v>0.3789137467704769</v>
      </c>
      <c r="N113" s="4">
        <f t="shared" si="51"/>
        <v>0.31210677561656891</v>
      </c>
      <c r="O113" s="4">
        <f t="shared" si="52"/>
        <v>0.26660633265335959</v>
      </c>
      <c r="P113" s="4">
        <f t="shared" si="67"/>
        <v>0</v>
      </c>
      <c r="Q113" s="4">
        <f t="shared" si="68"/>
        <v>0</v>
      </c>
      <c r="R113" s="5">
        <f t="shared" si="69"/>
        <v>-1.0934091743515617</v>
      </c>
      <c r="S113" s="5">
        <f t="shared" si="70"/>
        <v>-21.866156401937722</v>
      </c>
      <c r="T113" s="5">
        <f t="shared" si="71"/>
        <v>-9.835274066482981</v>
      </c>
      <c r="U113" s="6">
        <f t="shared" si="72"/>
        <v>2675.0720798459456</v>
      </c>
      <c r="V113" s="5">
        <f t="shared" si="73"/>
        <v>5.3448532615261426</v>
      </c>
      <c r="W113" s="5">
        <f t="shared" si="74"/>
        <v>-6.779015683473089</v>
      </c>
      <c r="X113" s="5">
        <f t="shared" si="75"/>
        <v>14.477167045047301</v>
      </c>
      <c r="Y113" s="5">
        <f t="shared" si="76"/>
        <v>4.2514440871745807</v>
      </c>
      <c r="Z113" s="5">
        <f t="shared" si="53"/>
        <v>-28.645172085410813</v>
      </c>
      <c r="AA113" s="5">
        <f t="shared" si="54"/>
        <v>-27.532107021435678</v>
      </c>
      <c r="AB113">
        <f t="shared" si="49"/>
        <v>0</v>
      </c>
    </row>
    <row r="114" spans="1:28" x14ac:dyDescent="0.2">
      <c r="A114">
        <f t="shared" si="55"/>
        <v>0.82000000000000051</v>
      </c>
      <c r="B114" s="5">
        <f t="shared" si="56"/>
        <v>2.2820885408194793</v>
      </c>
      <c r="C114" s="5">
        <f t="shared" si="57"/>
        <v>94.581880163893871</v>
      </c>
      <c r="D114" s="5">
        <f t="shared" si="58"/>
        <v>48.772762573716335</v>
      </c>
      <c r="E114" s="2">
        <f t="shared" si="59"/>
        <v>94.609407478565899</v>
      </c>
      <c r="F114" s="2">
        <f t="shared" si="60"/>
        <v>1.3821746495834384</v>
      </c>
      <c r="G114" s="3">
        <f t="shared" si="61"/>
        <v>4.9912220996533279</v>
      </c>
      <c r="H114" s="3">
        <f t="shared" si="62"/>
        <v>98.678526983076935</v>
      </c>
      <c r="I114" s="3">
        <f t="shared" si="63"/>
        <v>44.238569283673257</v>
      </c>
      <c r="J114" s="2">
        <f t="shared" si="64"/>
        <v>108.25624692304953</v>
      </c>
      <c r="K114" s="2">
        <f t="shared" si="65"/>
        <v>108.25624692304953</v>
      </c>
      <c r="L114" s="2">
        <f t="shared" si="66"/>
        <v>73.794306014348692</v>
      </c>
      <c r="M114" s="5">
        <f t="shared" si="50"/>
        <v>0.37891370516096096</v>
      </c>
      <c r="N114" s="4">
        <f t="shared" si="51"/>
        <v>0.31317839689287991</v>
      </c>
      <c r="O114" s="4">
        <f t="shared" si="52"/>
        <v>0.2670125879751134</v>
      </c>
      <c r="P114" s="4">
        <f t="shared" si="67"/>
        <v>0</v>
      </c>
      <c r="Q114" s="4">
        <f t="shared" si="68"/>
        <v>0</v>
      </c>
      <c r="R114" s="5">
        <f t="shared" si="69"/>
        <v>-1.0990284411314015</v>
      </c>
      <c r="S114" s="5">
        <f t="shared" si="70"/>
        <v>-21.728247214422005</v>
      </c>
      <c r="T114" s="5">
        <f t="shared" si="71"/>
        <v>-9.7409902558926103</v>
      </c>
      <c r="U114" s="6">
        <f t="shared" si="72"/>
        <v>2675.0694047752031</v>
      </c>
      <c r="V114" s="5">
        <f t="shared" si="73"/>
        <v>5.3159066867452633</v>
      </c>
      <c r="W114" s="5">
        <f t="shared" si="74"/>
        <v>-6.7274554706679304</v>
      </c>
      <c r="X114" s="5">
        <f t="shared" si="75"/>
        <v>14.406490435267921</v>
      </c>
      <c r="Y114" s="5">
        <f t="shared" si="76"/>
        <v>4.216878245613862</v>
      </c>
      <c r="Z114" s="5">
        <f t="shared" si="53"/>
        <v>-28.455702685089935</v>
      </c>
      <c r="AA114" s="5">
        <f t="shared" si="54"/>
        <v>-27.508499820624689</v>
      </c>
      <c r="AB114">
        <f t="shared" si="49"/>
        <v>0</v>
      </c>
    </row>
    <row r="115" spans="1:28" x14ac:dyDescent="0.2">
      <c r="A115">
        <f t="shared" si="55"/>
        <v>0.83000000000000052</v>
      </c>
      <c r="B115" s="5">
        <f t="shared" si="56"/>
        <v>2.3322116057282933</v>
      </c>
      <c r="C115" s="5">
        <f t="shared" si="57"/>
        <v>95.567242648590394</v>
      </c>
      <c r="D115" s="5">
        <f t="shared" si="58"/>
        <v>49.213772841562033</v>
      </c>
      <c r="E115" s="2">
        <f t="shared" si="59"/>
        <v>95.595695919996558</v>
      </c>
      <c r="F115" s="2">
        <f t="shared" si="60"/>
        <v>1.3979619038263831</v>
      </c>
      <c r="G115" s="3">
        <f t="shared" si="61"/>
        <v>5.0333908821094662</v>
      </c>
      <c r="H115" s="3">
        <f t="shared" si="62"/>
        <v>98.39396995622603</v>
      </c>
      <c r="I115" s="3">
        <f t="shared" si="63"/>
        <v>43.963484285467011</v>
      </c>
      <c r="J115" s="2">
        <f t="shared" si="64"/>
        <v>107.8864972924662</v>
      </c>
      <c r="K115" s="2">
        <f t="shared" si="65"/>
        <v>107.8864972924662</v>
      </c>
      <c r="L115" s="2">
        <f t="shared" si="66"/>
        <v>73.542261276391415</v>
      </c>
      <c r="M115" s="5">
        <f t="shared" si="50"/>
        <v>0.37891366385866837</v>
      </c>
      <c r="N115" s="4">
        <f t="shared" si="51"/>
        <v>0.31425155871684474</v>
      </c>
      <c r="O115" s="4">
        <f t="shared" si="52"/>
        <v>0.26741788058831695</v>
      </c>
      <c r="P115" s="4">
        <f t="shared" si="67"/>
        <v>0</v>
      </c>
      <c r="Q115" s="4">
        <f t="shared" si="68"/>
        <v>0</v>
      </c>
      <c r="R115" s="5">
        <f t="shared" si="69"/>
        <v>-1.1045281102989826</v>
      </c>
      <c r="S115" s="5">
        <f t="shared" si="70"/>
        <v>-21.591588701535233</v>
      </c>
      <c r="T115" s="5">
        <f t="shared" si="71"/>
        <v>-9.6473541112378562</v>
      </c>
      <c r="U115" s="6">
        <f t="shared" si="72"/>
        <v>2675.0667297071359</v>
      </c>
      <c r="V115" s="5">
        <f t="shared" si="73"/>
        <v>5.2871436419999114</v>
      </c>
      <c r="W115" s="5">
        <f t="shared" si="74"/>
        <v>-6.6760925791608097</v>
      </c>
      <c r="X115" s="5">
        <f t="shared" si="75"/>
        <v>14.336329394784494</v>
      </c>
      <c r="Y115" s="5">
        <f t="shared" si="76"/>
        <v>4.1826155317009288</v>
      </c>
      <c r="Z115" s="5">
        <f t="shared" si="53"/>
        <v>-28.267681280696042</v>
      </c>
      <c r="AA115" s="5">
        <f t="shared" si="54"/>
        <v>-27.48502471645336</v>
      </c>
      <c r="AB115">
        <f t="shared" si="49"/>
        <v>0</v>
      </c>
    </row>
    <row r="116" spans="1:28" x14ac:dyDescent="0.2">
      <c r="A116">
        <f t="shared" si="55"/>
        <v>0.84000000000000052</v>
      </c>
      <c r="B116" s="5">
        <f t="shared" si="56"/>
        <v>2.3827546453259729</v>
      </c>
      <c r="C116" s="5">
        <f t="shared" si="57"/>
        <v>96.549768964088614</v>
      </c>
      <c r="D116" s="5">
        <f t="shared" si="58"/>
        <v>49.652033433180883</v>
      </c>
      <c r="E116" s="2">
        <f t="shared" si="59"/>
        <v>96.579166525284904</v>
      </c>
      <c r="F116" s="2">
        <f t="shared" si="60"/>
        <v>1.4137172981092609</v>
      </c>
      <c r="G116" s="3">
        <f t="shared" si="61"/>
        <v>5.0752170374264756</v>
      </c>
      <c r="H116" s="3">
        <f t="shared" si="62"/>
        <v>98.111293143419076</v>
      </c>
      <c r="I116" s="3">
        <f t="shared" si="63"/>
        <v>43.688634038302474</v>
      </c>
      <c r="J116" s="2">
        <f t="shared" si="64"/>
        <v>107.51874447920054</v>
      </c>
      <c r="K116" s="2">
        <f t="shared" si="65"/>
        <v>107.51874447920054</v>
      </c>
      <c r="L116" s="2">
        <f t="shared" si="66"/>
        <v>73.291577695433219</v>
      </c>
      <c r="M116" s="5">
        <f t="shared" si="50"/>
        <v>0.37891362286084729</v>
      </c>
      <c r="N116" s="4">
        <f t="shared" si="51"/>
        <v>0.31532624668086212</v>
      </c>
      <c r="O116" s="4">
        <f t="shared" si="52"/>
        <v>0.26782220725236383</v>
      </c>
      <c r="P116" s="4">
        <f t="shared" si="67"/>
        <v>0</v>
      </c>
      <c r="Q116" s="4">
        <f t="shared" si="68"/>
        <v>0</v>
      </c>
      <c r="R116" s="5">
        <f t="shared" si="69"/>
        <v>-1.1099100361985608</v>
      </c>
      <c r="S116" s="5">
        <f t="shared" si="70"/>
        <v>-21.456167907947805</v>
      </c>
      <c r="T116" s="5">
        <f t="shared" si="71"/>
        <v>-9.5543605385408998</v>
      </c>
      <c r="U116" s="6">
        <f t="shared" si="72"/>
        <v>2675.064054641744</v>
      </c>
      <c r="V116" s="5">
        <f t="shared" si="73"/>
        <v>5.2585627906219878</v>
      </c>
      <c r="W116" s="5">
        <f t="shared" si="74"/>
        <v>-6.6249264114057249</v>
      </c>
      <c r="X116" s="5">
        <f t="shared" si="75"/>
        <v>14.26667973160286</v>
      </c>
      <c r="Y116" s="5">
        <f t="shared" si="76"/>
        <v>4.1486527544234271</v>
      </c>
      <c r="Z116" s="5">
        <f t="shared" si="53"/>
        <v>-28.081094319353529</v>
      </c>
      <c r="AA116" s="5">
        <f t="shared" si="54"/>
        <v>-27.461680806938041</v>
      </c>
      <c r="AB116">
        <f t="shared" si="49"/>
        <v>0</v>
      </c>
    </row>
    <row r="117" spans="1:28" x14ac:dyDescent="0.2">
      <c r="A117">
        <f t="shared" si="55"/>
        <v>0.85000000000000053</v>
      </c>
      <c r="B117" s="5">
        <f t="shared" si="56"/>
        <v>2.4337142483379588</v>
      </c>
      <c r="C117" s="5">
        <f t="shared" si="57"/>
        <v>97.529477840806848</v>
      </c>
      <c r="D117" s="5">
        <f t="shared" si="58"/>
        <v>50.087546689523563</v>
      </c>
      <c r="E117" s="2">
        <f t="shared" si="59"/>
        <v>97.559838114579705</v>
      </c>
      <c r="F117" s="2">
        <f t="shared" si="60"/>
        <v>1.4294408850820322</v>
      </c>
      <c r="G117" s="3">
        <f t="shared" si="61"/>
        <v>5.1167035649707096</v>
      </c>
      <c r="H117" s="3">
        <f t="shared" si="62"/>
        <v>97.830482200225546</v>
      </c>
      <c r="I117" s="3">
        <f t="shared" si="63"/>
        <v>43.414017230233092</v>
      </c>
      <c r="J117" s="2">
        <f t="shared" si="64"/>
        <v>107.15297846988392</v>
      </c>
      <c r="K117" s="2">
        <f t="shared" si="65"/>
        <v>107.15297846988392</v>
      </c>
      <c r="L117" s="2">
        <f t="shared" si="66"/>
        <v>73.042248445728646</v>
      </c>
      <c r="M117" s="5">
        <f t="shared" si="50"/>
        <v>0.37891358216476062</v>
      </c>
      <c r="N117" s="4">
        <f t="shared" si="51"/>
        <v>0.31640244597364797</v>
      </c>
      <c r="O117" s="4">
        <f t="shared" si="52"/>
        <v>0.26822556465703296</v>
      </c>
      <c r="P117" s="4">
        <f t="shared" si="67"/>
        <v>0</v>
      </c>
      <c r="Q117" s="4">
        <f t="shared" si="68"/>
        <v>0</v>
      </c>
      <c r="R117" s="5">
        <f t="shared" si="69"/>
        <v>-1.1151760468602041</v>
      </c>
      <c r="S117" s="5">
        <f t="shared" si="70"/>
        <v>-21.321972050397573</v>
      </c>
      <c r="T117" s="5">
        <f t="shared" si="71"/>
        <v>-9.4620044914423875</v>
      </c>
      <c r="U117" s="6">
        <f t="shared" si="72"/>
        <v>2675.0613795790264</v>
      </c>
      <c r="V117" s="5">
        <f t="shared" si="73"/>
        <v>5.2301628100440167</v>
      </c>
      <c r="W117" s="5">
        <f t="shared" si="74"/>
        <v>-6.5739563706186868</v>
      </c>
      <c r="X117" s="5">
        <f t="shared" si="75"/>
        <v>14.197537300835309</v>
      </c>
      <c r="Y117" s="5">
        <f t="shared" si="76"/>
        <v>4.1149867631838131</v>
      </c>
      <c r="Z117" s="5">
        <f t="shared" si="53"/>
        <v>-27.895928421016258</v>
      </c>
      <c r="AA117" s="5">
        <f t="shared" si="54"/>
        <v>-27.438467190607078</v>
      </c>
      <c r="AB117">
        <f t="shared" si="49"/>
        <v>0</v>
      </c>
    </row>
    <row r="118" spans="1:28" x14ac:dyDescent="0.2">
      <c r="A118">
        <f t="shared" si="55"/>
        <v>0.86000000000000054</v>
      </c>
      <c r="B118" s="5">
        <f t="shared" si="56"/>
        <v>2.4850870333258253</v>
      </c>
      <c r="C118" s="5">
        <f t="shared" si="57"/>
        <v>98.506387866388053</v>
      </c>
      <c r="D118" s="5">
        <f t="shared" si="58"/>
        <v>50.520314938466363</v>
      </c>
      <c r="E118" s="2">
        <f t="shared" si="59"/>
        <v>98.537729363155549</v>
      </c>
      <c r="F118" s="2">
        <f t="shared" si="60"/>
        <v>1.4451327173209263</v>
      </c>
      <c r="G118" s="3">
        <f t="shared" si="61"/>
        <v>5.1578534326025478</v>
      </c>
      <c r="H118" s="3">
        <f t="shared" si="62"/>
        <v>97.551522916015386</v>
      </c>
      <c r="I118" s="3">
        <f t="shared" si="63"/>
        <v>43.139632558327023</v>
      </c>
      <c r="J118" s="2">
        <f t="shared" si="64"/>
        <v>106.78918939917821</v>
      </c>
      <c r="K118" s="2">
        <f t="shared" si="65"/>
        <v>106.78918939917821</v>
      </c>
      <c r="L118" s="2">
        <f t="shared" si="66"/>
        <v>72.794266802439125</v>
      </c>
      <c r="M118" s="5">
        <f t="shared" si="50"/>
        <v>0.37891354176768599</v>
      </c>
      <c r="N118" s="4">
        <f t="shared" si="51"/>
        <v>0.3174801413750713</v>
      </c>
      <c r="O118" s="4">
        <f t="shared" si="52"/>
        <v>0.26862794942249779</v>
      </c>
      <c r="P118" s="4">
        <f t="shared" si="67"/>
        <v>0</v>
      </c>
      <c r="Q118" s="4">
        <f t="shared" si="68"/>
        <v>0</v>
      </c>
      <c r="R118" s="5">
        <f t="shared" si="69"/>
        <v>-1.1203279444435372</v>
      </c>
      <c r="S118" s="5">
        <f t="shared" si="70"/>
        <v>-21.188988515071234</v>
      </c>
      <c r="T118" s="5">
        <f t="shared" si="71"/>
        <v>-9.3702809704953953</v>
      </c>
      <c r="U118" s="6">
        <f t="shared" si="72"/>
        <v>2675.0587045189845</v>
      </c>
      <c r="V118" s="5">
        <f t="shared" si="73"/>
        <v>5.2019423916189309</v>
      </c>
      <c r="W118" s="5">
        <f t="shared" si="74"/>
        <v>-6.5231818607318077</v>
      </c>
      <c r="X118" s="5">
        <f t="shared" si="75"/>
        <v>14.128898004117348</v>
      </c>
      <c r="Y118" s="5">
        <f t="shared" si="76"/>
        <v>4.0816144471753937</v>
      </c>
      <c r="Z118" s="5">
        <f t="shared" si="53"/>
        <v>-27.712170375803041</v>
      </c>
      <c r="AA118" s="5">
        <f t="shared" si="54"/>
        <v>-27.415382966378047</v>
      </c>
      <c r="AB118">
        <f t="shared" si="49"/>
        <v>0</v>
      </c>
    </row>
    <row r="119" spans="1:28" x14ac:dyDescent="0.2">
      <c r="A119">
        <f t="shared" si="55"/>
        <v>0.87000000000000055</v>
      </c>
      <c r="B119" s="5">
        <f t="shared" si="56"/>
        <v>2.5368696483742093</v>
      </c>
      <c r="C119" s="5">
        <f t="shared" si="57"/>
        <v>99.480517487029417</v>
      </c>
      <c r="D119" s="5">
        <f t="shared" si="58"/>
        <v>50.950340494901319</v>
      </c>
      <c r="E119" s="2">
        <f t="shared" si="59"/>
        <v>99.512858802769841</v>
      </c>
      <c r="F119" s="2">
        <f t="shared" si="60"/>
        <v>1.4607928473202605</v>
      </c>
      <c r="G119" s="3">
        <f t="shared" si="61"/>
        <v>5.1986695770743019</v>
      </c>
      <c r="H119" s="3">
        <f t="shared" si="62"/>
        <v>97.274401212257359</v>
      </c>
      <c r="I119" s="3">
        <f t="shared" si="63"/>
        <v>42.865478728663241</v>
      </c>
      <c r="J119" s="2">
        <f t="shared" si="64"/>
        <v>106.42736754807146</v>
      </c>
      <c r="K119" s="2">
        <f t="shared" si="65"/>
        <v>106.42736754807146</v>
      </c>
      <c r="L119" s="2">
        <f t="shared" si="66"/>
        <v>72.547626140471337</v>
      </c>
      <c r="M119" s="5">
        <f t="shared" si="50"/>
        <v>0.37891350166691506</v>
      </c>
      <c r="N119" s="4">
        <f t="shared" si="51"/>
        <v>0.31855931725097192</v>
      </c>
      <c r="O119" s="4">
        <f t="shared" si="52"/>
        <v>0.26902935809934148</v>
      </c>
      <c r="P119" s="4">
        <f t="shared" si="67"/>
        <v>0</v>
      </c>
      <c r="Q119" s="4">
        <f t="shared" si="68"/>
        <v>0</v>
      </c>
      <c r="R119" s="5">
        <f t="shared" si="69"/>
        <v>-1.125367505673041</v>
      </c>
      <c r="S119" s="5">
        <f t="shared" si="70"/>
        <v>-21.057204855032104</v>
      </c>
      <c r="T119" s="5">
        <f t="shared" si="71"/>
        <v>-9.2791850224696599</v>
      </c>
      <c r="U119" s="6">
        <f t="shared" si="72"/>
        <v>2675.0560294616184</v>
      </c>
      <c r="V119" s="5">
        <f t="shared" si="73"/>
        <v>5.1739002404423795</v>
      </c>
      <c r="W119" s="5">
        <f t="shared" si="74"/>
        <v>-6.4726022863470121</v>
      </c>
      <c r="X119" s="5">
        <f t="shared" si="75"/>
        <v>14.060757789033191</v>
      </c>
      <c r="Y119" s="5">
        <f t="shared" si="76"/>
        <v>4.0485327347693385</v>
      </c>
      <c r="Z119" s="5">
        <f t="shared" si="53"/>
        <v>-27.529807141379116</v>
      </c>
      <c r="AA119" s="5">
        <f t="shared" si="54"/>
        <v>-27.392427233436468</v>
      </c>
      <c r="AB119">
        <f t="shared" si="49"/>
        <v>0</v>
      </c>
    </row>
    <row r="120" spans="1:28" x14ac:dyDescent="0.2">
      <c r="A120">
        <f t="shared" si="55"/>
        <v>0.88000000000000056</v>
      </c>
      <c r="B120" s="5">
        <f t="shared" si="56"/>
        <v>2.589058770781691</v>
      </c>
      <c r="C120" s="5">
        <f t="shared" si="57"/>
        <v>100.45188500879492</v>
      </c>
      <c r="D120" s="5">
        <f t="shared" si="58"/>
        <v>51.377625660826283</v>
      </c>
      <c r="E120" s="2">
        <f t="shared" si="59"/>
        <v>100.48524482300233</v>
      </c>
      <c r="F120" s="2">
        <f t="shared" si="60"/>
        <v>1.4764213274850637</v>
      </c>
      <c r="G120" s="3">
        <f t="shared" si="61"/>
        <v>5.2391549044219952</v>
      </c>
      <c r="H120" s="3">
        <f t="shared" si="62"/>
        <v>96.999103140843573</v>
      </c>
      <c r="I120" s="3">
        <f t="shared" si="63"/>
        <v>42.591554456328879</v>
      </c>
      <c r="J120" s="2">
        <f t="shared" si="64"/>
        <v>106.06750334219699</v>
      </c>
      <c r="K120" s="2">
        <f t="shared" si="65"/>
        <v>106.06750334219699</v>
      </c>
      <c r="L120" s="2">
        <f t="shared" si="66"/>
        <v>72.302319933331276</v>
      </c>
      <c r="M120" s="5">
        <f t="shared" si="50"/>
        <v>0.37891346185975366</v>
      </c>
      <c r="N120" s="4">
        <f t="shared" si="51"/>
        <v>0.31963995754796126</v>
      </c>
      <c r="O120" s="4">
        <f t="shared" si="52"/>
        <v>0.26942978716857702</v>
      </c>
      <c r="P120" s="4">
        <f t="shared" si="67"/>
        <v>0</v>
      </c>
      <c r="Q120" s="4">
        <f t="shared" si="68"/>
        <v>0</v>
      </c>
      <c r="R120" s="5">
        <f t="shared" si="69"/>
        <v>-1.1302964822650952</v>
      </c>
      <c r="S120" s="5">
        <f t="shared" si="70"/>
        <v>-20.926608787693461</v>
      </c>
      <c r="T120" s="5">
        <f t="shared" si="71"/>
        <v>-9.1887117396659388</v>
      </c>
      <c r="U120" s="6">
        <f t="shared" si="72"/>
        <v>2675.0533544069258</v>
      </c>
      <c r="V120" s="5">
        <f t="shared" si="73"/>
        <v>5.1460350751775401</v>
      </c>
      <c r="W120" s="5">
        <f t="shared" si="74"/>
        <v>-6.4222170526893647</v>
      </c>
      <c r="X120" s="5">
        <f t="shared" si="75"/>
        <v>13.993112648549868</v>
      </c>
      <c r="Y120" s="5">
        <f t="shared" si="76"/>
        <v>4.0157385929124452</v>
      </c>
      <c r="Z120" s="5">
        <f t="shared" si="53"/>
        <v>-27.348825840382826</v>
      </c>
      <c r="AA120" s="5">
        <f t="shared" si="54"/>
        <v>-27.369599091116072</v>
      </c>
      <c r="AB120">
        <f t="shared" si="49"/>
        <v>0</v>
      </c>
    </row>
    <row r="121" spans="1:28" x14ac:dyDescent="0.2">
      <c r="A121">
        <f t="shared" si="55"/>
        <v>0.89000000000000057</v>
      </c>
      <c r="B121" s="5">
        <f t="shared" si="56"/>
        <v>2.6416511067555564</v>
      </c>
      <c r="C121" s="5">
        <f t="shared" si="57"/>
        <v>101.42050859891134</v>
      </c>
      <c r="D121" s="5">
        <f t="shared" si="58"/>
        <v>51.802172725435014</v>
      </c>
      <c r="E121" s="2">
        <f t="shared" si="59"/>
        <v>101.45490567257787</v>
      </c>
      <c r="F121" s="2">
        <f t="shared" si="60"/>
        <v>1.4920182101244515</v>
      </c>
      <c r="G121" s="3">
        <f t="shared" si="61"/>
        <v>5.27931229035112</v>
      </c>
      <c r="H121" s="3">
        <f t="shared" si="62"/>
        <v>96.725614882439743</v>
      </c>
      <c r="I121" s="3">
        <f t="shared" si="63"/>
        <v>42.317858465417721</v>
      </c>
      <c r="J121" s="2">
        <f t="shared" si="64"/>
        <v>105.70958735017476</v>
      </c>
      <c r="K121" s="2">
        <f t="shared" si="65"/>
        <v>105.70958735017476</v>
      </c>
      <c r="L121" s="2">
        <f t="shared" si="66"/>
        <v>72.058341751993694</v>
      </c>
      <c r="M121" s="5">
        <f t="shared" si="50"/>
        <v>0.3789134223435211</v>
      </c>
      <c r="N121" s="4">
        <f t="shared" si="51"/>
        <v>0.32072204578820934</v>
      </c>
      <c r="O121" s="4">
        <f t="shared" si="52"/>
        <v>0.2698292330416755</v>
      </c>
      <c r="P121" s="4">
        <f t="shared" si="67"/>
        <v>0</v>
      </c>
      <c r="Q121" s="4">
        <f t="shared" si="68"/>
        <v>0</v>
      </c>
      <c r="R121" s="5">
        <f t="shared" si="69"/>
        <v>-1.1351166013469232</v>
      </c>
      <c r="S121" s="5">
        <f t="shared" si="70"/>
        <v>-20.797188192336328</v>
      </c>
      <c r="T121" s="5">
        <f t="shared" si="71"/>
        <v>-9.0988562592402147</v>
      </c>
      <c r="U121" s="6">
        <f t="shared" si="72"/>
        <v>2675.0506793549089</v>
      </c>
      <c r="V121" s="5">
        <f t="shared" si="73"/>
        <v>5.1183456278823733</v>
      </c>
      <c r="W121" s="5">
        <f t="shared" si="74"/>
        <v>-6.3720255655600608</v>
      </c>
      <c r="X121" s="5">
        <f t="shared" si="75"/>
        <v>13.925958620459724</v>
      </c>
      <c r="Y121" s="5">
        <f t="shared" si="76"/>
        <v>3.98322902653545</v>
      </c>
      <c r="Z121" s="5">
        <f t="shared" si="53"/>
        <v>-27.16921375789639</v>
      </c>
      <c r="AA121" s="5">
        <f t="shared" si="54"/>
        <v>-27.34689763878049</v>
      </c>
      <c r="AB121">
        <f t="shared" si="49"/>
        <v>0</v>
      </c>
    </row>
    <row r="122" spans="1:28" x14ac:dyDescent="0.2">
      <c r="A122">
        <f t="shared" si="55"/>
        <v>0.90000000000000058</v>
      </c>
      <c r="B122" s="5">
        <f t="shared" si="56"/>
        <v>2.6946433911103944</v>
      </c>
      <c r="C122" s="5">
        <f t="shared" si="57"/>
        <v>102.38640628704785</v>
      </c>
      <c r="D122" s="5">
        <f t="shared" si="58"/>
        <v>52.223983965207246</v>
      </c>
      <c r="E122" s="2">
        <f t="shared" si="59"/>
        <v>102.4218594606722</v>
      </c>
      <c r="F122" s="2">
        <f t="shared" si="60"/>
        <v>1.5075835474456825</v>
      </c>
      <c r="G122" s="3">
        <f t="shared" si="61"/>
        <v>5.3191445806164745</v>
      </c>
      <c r="H122" s="3">
        <f t="shared" si="62"/>
        <v>96.453922744860776</v>
      </c>
      <c r="I122" s="3">
        <f t="shared" si="63"/>
        <v>42.044389489029918</v>
      </c>
      <c r="J122" s="2">
        <f t="shared" si="64"/>
        <v>105.35361028197525</v>
      </c>
      <c r="K122" s="2">
        <f t="shared" si="65"/>
        <v>105.35361028197525</v>
      </c>
      <c r="L122" s="2">
        <f t="shared" si="66"/>
        <v>71.815685263786804</v>
      </c>
      <c r="M122" s="5">
        <f t="shared" si="50"/>
        <v>0.37891338311554995</v>
      </c>
      <c r="N122" s="4">
        <f t="shared" si="51"/>
        <v>0.32180556506421687</v>
      </c>
      <c r="O122" s="4">
        <f t="shared" si="52"/>
        <v>0.27022769206059877</v>
      </c>
      <c r="P122" s="4">
        <f t="shared" si="67"/>
        <v>0</v>
      </c>
      <c r="Q122" s="4">
        <f t="shared" si="68"/>
        <v>0</v>
      </c>
      <c r="R122" s="5">
        <f t="shared" si="69"/>
        <v>-1.1398295658676192</v>
      </c>
      <c r="S122" s="5">
        <f t="shared" si="70"/>
        <v>-20.668931107671014</v>
      </c>
      <c r="T122" s="5">
        <f t="shared" si="71"/>
        <v>-9.0096137625377111</v>
      </c>
      <c r="U122" s="6">
        <f t="shared" si="72"/>
        <v>2675.0480043055668</v>
      </c>
      <c r="V122" s="5">
        <f t="shared" si="73"/>
        <v>5.0908306438392641</v>
      </c>
      <c r="W122" s="5">
        <f t="shared" si="74"/>
        <v>-6.3220272312890273</v>
      </c>
      <c r="X122" s="5">
        <f t="shared" si="75"/>
        <v>13.859291786831191</v>
      </c>
      <c r="Y122" s="5">
        <f t="shared" si="76"/>
        <v>3.9510010779716449</v>
      </c>
      <c r="Z122" s="5">
        <f t="shared" si="53"/>
        <v>-26.990958338960041</v>
      </c>
      <c r="AA122" s="5">
        <f t="shared" si="54"/>
        <v>-27.324321975706518</v>
      </c>
      <c r="AB122">
        <f t="shared" si="49"/>
        <v>0</v>
      </c>
    </row>
    <row r="123" spans="1:28" x14ac:dyDescent="0.2">
      <c r="A123">
        <f t="shared" si="55"/>
        <v>0.91000000000000059</v>
      </c>
      <c r="B123" s="5">
        <f t="shared" si="56"/>
        <v>2.7480323869704577</v>
      </c>
      <c r="C123" s="5">
        <f t="shared" si="57"/>
        <v>103.34959596657951</v>
      </c>
      <c r="D123" s="5">
        <f t="shared" si="58"/>
        <v>52.643061643998756</v>
      </c>
      <c r="E123" s="2">
        <f t="shared" si="59"/>
        <v>103.38612415820157</v>
      </c>
      <c r="F123" s="2">
        <f t="shared" si="60"/>
        <v>1.5231173915488454</v>
      </c>
      <c r="G123" s="3">
        <f t="shared" si="61"/>
        <v>5.3586545913961912</v>
      </c>
      <c r="H123" s="3">
        <f t="shared" si="62"/>
        <v>96.184013161471171</v>
      </c>
      <c r="I123" s="3">
        <f t="shared" si="63"/>
        <v>41.771146269272855</v>
      </c>
      <c r="J123" s="2">
        <f t="shared" si="64"/>
        <v>104.99956298730456</v>
      </c>
      <c r="K123" s="2">
        <f t="shared" si="65"/>
        <v>104.99956298730456</v>
      </c>
      <c r="L123" s="2">
        <f t="shared" si="66"/>
        <v>71.574344231291448</v>
      </c>
      <c r="M123" s="5">
        <f t="shared" si="50"/>
        <v>0.37891334417318601</v>
      </c>
      <c r="N123" s="4">
        <f t="shared" si="51"/>
        <v>0.32289049803357656</v>
      </c>
      <c r="O123" s="4">
        <f t="shared" si="52"/>
        <v>0.27062516049783991</v>
      </c>
      <c r="P123" s="4">
        <f t="shared" si="67"/>
        <v>0</v>
      </c>
      <c r="Q123" s="4">
        <f t="shared" si="68"/>
        <v>0</v>
      </c>
      <c r="R123" s="5">
        <f t="shared" si="69"/>
        <v>-1.1444370550014118</v>
      </c>
      <c r="S123" s="5">
        <f t="shared" si="70"/>
        <v>-20.54182572944131</v>
      </c>
      <c r="T123" s="5">
        <f t="shared" si="71"/>
        <v>-8.9209794744364075</v>
      </c>
      <c r="U123" s="6">
        <f t="shared" si="72"/>
        <v>2675.0453292589009</v>
      </c>
      <c r="V123" s="5">
        <f t="shared" si="73"/>
        <v>5.0634888813870136</v>
      </c>
      <c r="W123" s="5">
        <f t="shared" si="74"/>
        <v>-6.2722214566871894</v>
      </c>
      <c r="X123" s="5">
        <f t="shared" si="75"/>
        <v>13.793108273467642</v>
      </c>
      <c r="Y123" s="5">
        <f t="shared" si="76"/>
        <v>3.9190518263856018</v>
      </c>
      <c r="Z123" s="5">
        <f t="shared" si="53"/>
        <v>-26.814047186128498</v>
      </c>
      <c r="AA123" s="5">
        <f t="shared" si="54"/>
        <v>-27.301871200968765</v>
      </c>
      <c r="AB123">
        <f t="shared" si="49"/>
        <v>0</v>
      </c>
    </row>
    <row r="124" spans="1:28" x14ac:dyDescent="0.2">
      <c r="A124">
        <f t="shared" si="55"/>
        <v>0.9200000000000006</v>
      </c>
      <c r="B124" s="5">
        <f t="shared" si="56"/>
        <v>2.8018148854757388</v>
      </c>
      <c r="C124" s="5">
        <f t="shared" si="57"/>
        <v>104.31009539583492</v>
      </c>
      <c r="D124" s="5">
        <f t="shared" si="58"/>
        <v>53.059408013131439</v>
      </c>
      <c r="E124" s="2">
        <f t="shared" si="59"/>
        <v>104.34771759909584</v>
      </c>
      <c r="F124" s="2">
        <f t="shared" si="60"/>
        <v>1.5386197944221225</v>
      </c>
      <c r="G124" s="3">
        <f t="shared" si="61"/>
        <v>5.3978451096600475</v>
      </c>
      <c r="H124" s="3">
        <f t="shared" si="62"/>
        <v>95.915872689609884</v>
      </c>
      <c r="I124" s="3">
        <f t="shared" si="63"/>
        <v>41.498127557263167</v>
      </c>
      <c r="J124" s="2">
        <f t="shared" si="64"/>
        <v>104.64743645401074</v>
      </c>
      <c r="K124" s="2">
        <f t="shared" si="65"/>
        <v>104.64743645401074</v>
      </c>
      <c r="L124" s="2">
        <f t="shared" si="66"/>
        <v>71.334312511254765</v>
      </c>
      <c r="M124" s="5">
        <f t="shared" si="50"/>
        <v>0.37891330551378766</v>
      </c>
      <c r="N124" s="4">
        <f t="shared" si="51"/>
        <v>0.32397682691372331</v>
      </c>
      <c r="O124" s="4">
        <f t="shared" si="52"/>
        <v>0.27102163455647049</v>
      </c>
      <c r="P124" s="4">
        <f t="shared" si="67"/>
        <v>0</v>
      </c>
      <c r="Q124" s="4">
        <f t="shared" si="68"/>
        <v>0</v>
      </c>
      <c r="R124" s="5">
        <f t="shared" si="69"/>
        <v>-1.1489407245433259</v>
      </c>
      <c r="S124" s="5">
        <f t="shared" si="70"/>
        <v>-20.415860408070547</v>
      </c>
      <c r="T124" s="5">
        <f t="shared" si="71"/>
        <v>-8.8329486626999714</v>
      </c>
      <c r="U124" s="6">
        <f t="shared" si="72"/>
        <v>2675.0426542149089</v>
      </c>
      <c r="V124" s="5">
        <f t="shared" si="73"/>
        <v>5.0363191117551471</v>
      </c>
      <c r="W124" s="5">
        <f t="shared" si="74"/>
        <v>-6.2226076489983946</v>
      </c>
      <c r="X124" s="5">
        <f t="shared" si="75"/>
        <v>13.727404249374219</v>
      </c>
      <c r="Y124" s="5">
        <f t="shared" si="76"/>
        <v>3.8873783872118213</v>
      </c>
      <c r="Z124" s="5">
        <f t="shared" si="53"/>
        <v>-26.638468057068941</v>
      </c>
      <c r="AA124" s="5">
        <f t="shared" si="54"/>
        <v>-27.279544413325752</v>
      </c>
      <c r="AB124">
        <f t="shared" si="49"/>
        <v>0</v>
      </c>
    </row>
    <row r="125" spans="1:28" x14ac:dyDescent="0.2">
      <c r="A125">
        <f t="shared" si="55"/>
        <v>0.9300000000000006</v>
      </c>
      <c r="B125" s="5">
        <f t="shared" si="56"/>
        <v>2.8559877054916996</v>
      </c>
      <c r="C125" s="5">
        <f t="shared" si="57"/>
        <v>105.26792219932815</v>
      </c>
      <c r="D125" s="5">
        <f t="shared" si="58"/>
        <v>53.473025311483404</v>
      </c>
      <c r="E125" s="2">
        <f t="shared" si="59"/>
        <v>105.30665748155586</v>
      </c>
      <c r="F125" s="2">
        <f t="shared" si="60"/>
        <v>1.5540908079375846</v>
      </c>
      <c r="G125" s="3">
        <f t="shared" si="61"/>
        <v>5.4367188935321655</v>
      </c>
      <c r="H125" s="3">
        <f t="shared" si="62"/>
        <v>95.649488009039189</v>
      </c>
      <c r="I125" s="3">
        <f t="shared" si="63"/>
        <v>41.225332113129909</v>
      </c>
      <c r="J125" s="2">
        <f t="shared" si="64"/>
        <v>104.29722180651065</v>
      </c>
      <c r="K125" s="2">
        <f t="shared" si="65"/>
        <v>104.29722180651065</v>
      </c>
      <c r="L125" s="2">
        <f t="shared" si="66"/>
        <v>71.095584053517825</v>
      </c>
      <c r="M125" s="5">
        <f t="shared" si="50"/>
        <v>0.37891326713472578</v>
      </c>
      <c r="N125" s="4">
        <f t="shared" si="51"/>
        <v>0.32506453347667763</v>
      </c>
      <c r="O125" s="4">
        <f t="shared" si="52"/>
        <v>0.27141711037019461</v>
      </c>
      <c r="P125" s="4">
        <f t="shared" si="67"/>
        <v>0</v>
      </c>
      <c r="Q125" s="4">
        <f t="shared" si="68"/>
        <v>0</v>
      </c>
      <c r="R125" s="5">
        <f t="shared" si="69"/>
        <v>-1.153342207297402</v>
      </c>
      <c r="S125" s="5">
        <f t="shared" si="70"/>
        <v>-20.291023646348652</v>
      </c>
      <c r="T125" s="5">
        <f t="shared" si="71"/>
        <v>-8.7455166373398985</v>
      </c>
      <c r="U125" s="6">
        <f t="shared" si="72"/>
        <v>2675.0399791735917</v>
      </c>
      <c r="V125" s="5">
        <f t="shared" si="73"/>
        <v>5.0093201189004617</v>
      </c>
      <c r="W125" s="5">
        <f t="shared" si="74"/>
        <v>-6.1731852158509737</v>
      </c>
      <c r="X125" s="5">
        <f t="shared" si="75"/>
        <v>13.662175926232397</v>
      </c>
      <c r="Y125" s="5">
        <f t="shared" si="76"/>
        <v>3.8559779116030599</v>
      </c>
      <c r="Z125" s="5">
        <f t="shared" si="53"/>
        <v>-26.464208862199627</v>
      </c>
      <c r="AA125" s="5">
        <f t="shared" si="54"/>
        <v>-27.257340711107503</v>
      </c>
      <c r="AB125">
        <f t="shared" si="49"/>
        <v>0</v>
      </c>
    </row>
    <row r="126" spans="1:28" x14ac:dyDescent="0.2">
      <c r="A126">
        <f t="shared" si="55"/>
        <v>0.94000000000000061</v>
      </c>
      <c r="B126" s="5">
        <f t="shared" si="56"/>
        <v>2.9105476933226013</v>
      </c>
      <c r="C126" s="5">
        <f t="shared" si="57"/>
        <v>106.22309386897544</v>
      </c>
      <c r="D126" s="5">
        <f t="shared" si="58"/>
        <v>53.883915765579147</v>
      </c>
      <c r="E126" s="2">
        <f t="shared" si="59"/>
        <v>106.26296136929496</v>
      </c>
      <c r="F126" s="2">
        <f t="shared" si="60"/>
        <v>1.5695304838474757</v>
      </c>
      <c r="G126" s="3">
        <f t="shared" si="61"/>
        <v>5.4752786726481961</v>
      </c>
      <c r="H126" s="3">
        <f t="shared" si="62"/>
        <v>95.384845920417192</v>
      </c>
      <c r="I126" s="3">
        <f t="shared" si="63"/>
        <v>40.952758706018834</v>
      </c>
      <c r="J126" s="2">
        <f t="shared" si="64"/>
        <v>103.94891030423689</v>
      </c>
      <c r="K126" s="2">
        <f t="shared" si="65"/>
        <v>103.94891030423689</v>
      </c>
      <c r="L126" s="2">
        <f t="shared" si="66"/>
        <v>70.858152899956977</v>
      </c>
      <c r="M126" s="5">
        <f t="shared" si="50"/>
        <v>0.37891322903338331</v>
      </c>
      <c r="N126" s="4">
        <f t="shared" si="51"/>
        <v>0.32615359904378016</v>
      </c>
      <c r="O126" s="4">
        <f t="shared" si="52"/>
        <v>0.27181158400341027</v>
      </c>
      <c r="P126" s="4">
        <f t="shared" si="67"/>
        <v>0</v>
      </c>
      <c r="Q126" s="4">
        <f t="shared" si="68"/>
        <v>0</v>
      </c>
      <c r="R126" s="5">
        <f t="shared" si="69"/>
        <v>-1.1576431134576224</v>
      </c>
      <c r="S126" s="5">
        <f t="shared" si="70"/>
        <v>-20.167304097159381</v>
      </c>
      <c r="T126" s="5">
        <f t="shared" si="71"/>
        <v>-8.6586787499867128</v>
      </c>
      <c r="U126" s="6">
        <f t="shared" si="72"/>
        <v>2675.0373041349503</v>
      </c>
      <c r="V126" s="5">
        <f t="shared" si="73"/>
        <v>4.9824906993458056</v>
      </c>
      <c r="W126" s="5">
        <f t="shared" si="74"/>
        <v>-6.1239535652089865</v>
      </c>
      <c r="X126" s="5">
        <f t="shared" si="75"/>
        <v>13.59741955788224</v>
      </c>
      <c r="Y126" s="5">
        <f t="shared" si="76"/>
        <v>3.8248475858881834</v>
      </c>
      <c r="Z126" s="5">
        <f t="shared" si="53"/>
        <v>-26.291257662368366</v>
      </c>
      <c r="AA126" s="5">
        <f t="shared" si="54"/>
        <v>-27.235259192104472</v>
      </c>
      <c r="AB126">
        <f t="shared" si="49"/>
        <v>0</v>
      </c>
    </row>
    <row r="127" spans="1:28" x14ac:dyDescent="0.2">
      <c r="A127">
        <f t="shared" si="55"/>
        <v>0.95000000000000062</v>
      </c>
      <c r="B127" s="5">
        <f t="shared" si="56"/>
        <v>2.9654917224283777</v>
      </c>
      <c r="C127" s="5">
        <f t="shared" si="57"/>
        <v>107.17562776529648</v>
      </c>
      <c r="D127" s="5">
        <f t="shared" si="58"/>
        <v>54.292081589679732</v>
      </c>
      <c r="E127" s="2">
        <f t="shared" si="59"/>
        <v>107.21664669276494</v>
      </c>
      <c r="F127" s="2">
        <f t="shared" si="60"/>
        <v>1.5849388737809493</v>
      </c>
      <c r="G127" s="3">
        <f t="shared" si="61"/>
        <v>5.5135271485070776</v>
      </c>
      <c r="H127" s="3">
        <f t="shared" si="62"/>
        <v>95.121933343793515</v>
      </c>
      <c r="I127" s="3">
        <f t="shared" si="63"/>
        <v>40.680406114097792</v>
      </c>
      <c r="J127" s="2">
        <f t="shared" si="64"/>
        <v>103.60249334010426</v>
      </c>
      <c r="K127" s="2">
        <f t="shared" si="65"/>
        <v>103.60249334010426</v>
      </c>
      <c r="L127" s="2">
        <f t="shared" si="66"/>
        <v>70.622013183438483</v>
      </c>
      <c r="M127" s="5">
        <f t="shared" si="50"/>
        <v>0.37891319120715516</v>
      </c>
      <c r="N127" s="4">
        <f t="shared" si="51"/>
        <v>0.32724400448042429</v>
      </c>
      <c r="O127" s="4">
        <f t="shared" si="52"/>
        <v>0.27220505145127905</v>
      </c>
      <c r="P127" s="4">
        <f t="shared" si="67"/>
        <v>0</v>
      </c>
      <c r="Q127" s="4">
        <f t="shared" si="68"/>
        <v>0</v>
      </c>
      <c r="R127" s="5">
        <f t="shared" si="69"/>
        <v>-1.1618450309816919</v>
      </c>
      <c r="S127" s="5">
        <f t="shared" si="70"/>
        <v>-20.044690561246874</v>
      </c>
      <c r="T127" s="5">
        <f t="shared" si="71"/>
        <v>-8.5724303932700749</v>
      </c>
      <c r="U127" s="6">
        <f t="shared" si="72"/>
        <v>2675.0346290989842</v>
      </c>
      <c r="V127" s="5">
        <f t="shared" si="73"/>
        <v>4.9558296620210234</v>
      </c>
      <c r="W127" s="5">
        <f t="shared" si="74"/>
        <v>-6.0749121053231301</v>
      </c>
      <c r="X127" s="5">
        <f t="shared" si="75"/>
        <v>13.533131439812106</v>
      </c>
      <c r="Y127" s="5">
        <f t="shared" si="76"/>
        <v>3.7939846310393315</v>
      </c>
      <c r="Z127" s="5">
        <f t="shared" si="53"/>
        <v>-26.119602666570003</v>
      </c>
      <c r="AA127" s="5">
        <f t="shared" si="54"/>
        <v>-27.213298953457969</v>
      </c>
      <c r="AB127">
        <f t="shared" si="49"/>
        <v>0</v>
      </c>
    </row>
    <row r="128" spans="1:28" x14ac:dyDescent="0.2">
      <c r="A128">
        <f t="shared" si="55"/>
        <v>0.96000000000000063</v>
      </c>
      <c r="B128" s="5">
        <f t="shared" si="56"/>
        <v>3.0208166931450005</v>
      </c>
      <c r="C128" s="5">
        <f t="shared" si="57"/>
        <v>108.12554111860109</v>
      </c>
      <c r="D128" s="5">
        <f t="shared" si="58"/>
        <v>54.697524985873038</v>
      </c>
      <c r="E128" s="2">
        <f t="shared" si="59"/>
        <v>108.16773075036694</v>
      </c>
      <c r="F128" s="2">
        <f t="shared" si="60"/>
        <v>1.6003160292412133</v>
      </c>
      <c r="G128" s="3">
        <f t="shared" si="61"/>
        <v>5.5514669948174706</v>
      </c>
      <c r="H128" s="3">
        <f t="shared" si="62"/>
        <v>94.860737317127814</v>
      </c>
      <c r="I128" s="3">
        <f t="shared" si="63"/>
        <v>40.408273124563209</v>
      </c>
      <c r="J128" s="2">
        <f t="shared" si="64"/>
        <v>103.25796243899534</v>
      </c>
      <c r="K128" s="2">
        <f t="shared" si="65"/>
        <v>103.25796243899534</v>
      </c>
      <c r="L128" s="2">
        <f t="shared" si="66"/>
        <v>70.387159126786187</v>
      </c>
      <c r="M128" s="5">
        <f t="shared" si="50"/>
        <v>0.37891315365344785</v>
      </c>
      <c r="N128" s="4">
        <f t="shared" si="51"/>
        <v>0.32833573019078394</v>
      </c>
      <c r="O128" s="4">
        <f t="shared" si="52"/>
        <v>0.27259750863980259</v>
      </c>
      <c r="P128" s="4">
        <f t="shared" si="67"/>
        <v>0</v>
      </c>
      <c r="Q128" s="4">
        <f t="shared" si="68"/>
        <v>0</v>
      </c>
      <c r="R128" s="5">
        <f t="shared" si="69"/>
        <v>-1.165949525957821</v>
      </c>
      <c r="S128" s="5">
        <f t="shared" si="70"/>
        <v>-19.923171985020712</v>
      </c>
      <c r="T128" s="5">
        <f t="shared" si="71"/>
        <v>-8.4867670002076121</v>
      </c>
      <c r="U128" s="6">
        <f t="shared" si="72"/>
        <v>2675.0319540656924</v>
      </c>
      <c r="V128" s="5">
        <f t="shared" si="73"/>
        <v>4.9293358281060229</v>
      </c>
      <c r="W128" s="5">
        <f t="shared" si="74"/>
        <v>-6.0260602446813163</v>
      </c>
      <c r="X128" s="5">
        <f t="shared" si="75"/>
        <v>13.469307908655715</v>
      </c>
      <c r="Y128" s="5">
        <f t="shared" si="76"/>
        <v>3.7633863021482021</v>
      </c>
      <c r="Z128" s="5">
        <f t="shared" si="53"/>
        <v>-25.949232229702027</v>
      </c>
      <c r="AA128" s="5">
        <f t="shared" si="54"/>
        <v>-27.191459091551899</v>
      </c>
      <c r="AB128">
        <f t="shared" si="49"/>
        <v>0</v>
      </c>
    </row>
    <row r="129" spans="1:28" x14ac:dyDescent="0.2">
      <c r="A129">
        <f t="shared" si="55"/>
        <v>0.97000000000000064</v>
      </c>
      <c r="B129" s="5">
        <f t="shared" si="56"/>
        <v>3.0765195324082826</v>
      </c>
      <c r="C129" s="5">
        <f t="shared" si="57"/>
        <v>109.07285103016089</v>
      </c>
      <c r="D129" s="5">
        <f t="shared" si="58"/>
        <v>55.100248144164091</v>
      </c>
      <c r="E129" s="2">
        <f t="shared" si="59"/>
        <v>109.11623070964723</v>
      </c>
      <c r="F129" s="2">
        <f t="shared" si="60"/>
        <v>1.6156620016030629</v>
      </c>
      <c r="G129" s="3">
        <f t="shared" si="61"/>
        <v>5.5891008578389529</v>
      </c>
      <c r="H129" s="3">
        <f t="shared" si="62"/>
        <v>94.601244994830793</v>
      </c>
      <c r="I129" s="3">
        <f t="shared" si="63"/>
        <v>40.136358533647687</v>
      </c>
      <c r="J129" s="2">
        <f t="shared" si="64"/>
        <v>102.91530925626473</v>
      </c>
      <c r="K129" s="2">
        <f t="shared" si="65"/>
        <v>102.91530925626473</v>
      </c>
      <c r="L129" s="2">
        <f t="shared" si="66"/>
        <v>70.153585041761914</v>
      </c>
      <c r="M129" s="5">
        <f t="shared" si="50"/>
        <v>0.37891311636967911</v>
      </c>
      <c r="N129" s="4">
        <f t="shared" si="51"/>
        <v>0.32942875611254113</v>
      </c>
      <c r="O129" s="4">
        <f t="shared" si="52"/>
        <v>0.27298895142590779</v>
      </c>
      <c r="P129" s="4">
        <f t="shared" si="67"/>
        <v>0</v>
      </c>
      <c r="Q129" s="4">
        <f t="shared" si="68"/>
        <v>0</v>
      </c>
      <c r="R129" s="5">
        <f t="shared" si="69"/>
        <v>-1.1699581429646493</v>
      </c>
      <c r="S129" s="5">
        <f t="shared" si="70"/>
        <v>-19.802737458398756</v>
      </c>
      <c r="T129" s="5">
        <f t="shared" si="71"/>
        <v>-8.4016840436023621</v>
      </c>
      <c r="U129" s="6">
        <f t="shared" si="72"/>
        <v>2675.0292790350754</v>
      </c>
      <c r="V129" s="5">
        <f t="shared" si="73"/>
        <v>4.9030080308759452</v>
      </c>
      <c r="W129" s="5">
        <f t="shared" si="74"/>
        <v>-5.9773973919589469</v>
      </c>
      <c r="X129" s="5">
        <f t="shared" si="75"/>
        <v>13.405945341696405</v>
      </c>
      <c r="Y129" s="5">
        <f t="shared" si="76"/>
        <v>3.7330498879112959</v>
      </c>
      <c r="Z129" s="5">
        <f t="shared" si="53"/>
        <v>-25.780134850357705</v>
      </c>
      <c r="AA129" s="5">
        <f t="shared" si="54"/>
        <v>-27.169738701905956</v>
      </c>
      <c r="AB129">
        <f t="shared" si="49"/>
        <v>0</v>
      </c>
    </row>
    <row r="130" spans="1:28" x14ac:dyDescent="0.2">
      <c r="A130">
        <f t="shared" si="55"/>
        <v>0.98000000000000065</v>
      </c>
      <c r="B130" s="5">
        <f t="shared" si="56"/>
        <v>3.1325971934810677</v>
      </c>
      <c r="C130" s="5">
        <f t="shared" si="57"/>
        <v>110.01757447336668</v>
      </c>
      <c r="D130" s="5">
        <f t="shared" si="58"/>
        <v>55.500253242565471</v>
      </c>
      <c r="E130" s="2">
        <f t="shared" si="59"/>
        <v>110.06216360847804</v>
      </c>
      <c r="F130" s="2">
        <f t="shared" si="60"/>
        <v>1.6309768421107593</v>
      </c>
      <c r="G130" s="3">
        <f t="shared" si="61"/>
        <v>5.6264313567180659</v>
      </c>
      <c r="H130" s="3">
        <f t="shared" si="62"/>
        <v>94.343443646327216</v>
      </c>
      <c r="I130" s="3">
        <f t="shared" si="63"/>
        <v>39.864661146628627</v>
      </c>
      <c r="J130" s="2">
        <f t="shared" si="64"/>
        <v>102.57452557626138</v>
      </c>
      <c r="K130" s="2">
        <f t="shared" si="65"/>
        <v>102.57452557626138</v>
      </c>
      <c r="L130" s="2">
        <f t="shared" si="66"/>
        <v>69.92128532805819</v>
      </c>
      <c r="M130" s="5">
        <f t="shared" si="50"/>
        <v>0.37891307935327784</v>
      </c>
      <c r="N130" s="4">
        <f t="shared" si="51"/>
        <v>0.33052306171161622</v>
      </c>
      <c r="O130" s="4">
        <f t="shared" si="52"/>
        <v>0.27337937559754066</v>
      </c>
      <c r="P130" s="4">
        <f t="shared" si="67"/>
        <v>0</v>
      </c>
      <c r="Q130" s="4">
        <f t="shared" si="68"/>
        <v>0</v>
      </c>
      <c r="R130" s="5">
        <f t="shared" si="69"/>
        <v>-1.1738724054244525</v>
      </c>
      <c r="S130" s="5">
        <f t="shared" si="70"/>
        <v>-19.683376212686959</v>
      </c>
      <c r="T130" s="5">
        <f t="shared" si="71"/>
        <v>-8.3171770354486441</v>
      </c>
      <c r="U130" s="6">
        <f t="shared" si="72"/>
        <v>2675.0266040071342</v>
      </c>
      <c r="V130" s="5">
        <f t="shared" si="73"/>
        <v>4.8768451155483836</v>
      </c>
      <c r="W130" s="5">
        <f t="shared" si="74"/>
        <v>-5.9289229559688819</v>
      </c>
      <c r="X130" s="5">
        <f t="shared" si="75"/>
        <v>13.343040156378493</v>
      </c>
      <c r="Y130" s="5">
        <f t="shared" si="76"/>
        <v>3.7029727101239311</v>
      </c>
      <c r="Z130" s="5">
        <f t="shared" si="53"/>
        <v>-25.612299168655841</v>
      </c>
      <c r="AA130" s="5">
        <f t="shared" si="54"/>
        <v>-27.148136879070151</v>
      </c>
      <c r="AB130">
        <f t="shared" si="49"/>
        <v>0</v>
      </c>
    </row>
    <row r="131" spans="1:28" x14ac:dyDescent="0.2">
      <c r="A131">
        <f t="shared" si="55"/>
        <v>0.99000000000000066</v>
      </c>
      <c r="B131" s="5">
        <f t="shared" si="56"/>
        <v>3.1890466556837547</v>
      </c>
      <c r="C131" s="5">
        <f t="shared" si="57"/>
        <v>110.95972829487152</v>
      </c>
      <c r="D131" s="5">
        <f t="shared" si="58"/>
        <v>55.897542447187803</v>
      </c>
      <c r="E131" s="2">
        <f t="shared" si="59"/>
        <v>111.0055463562242</v>
      </c>
      <c r="F131" s="2">
        <f t="shared" si="60"/>
        <v>1.6462606018762351</v>
      </c>
      <c r="G131" s="3">
        <f t="shared" si="61"/>
        <v>5.6634610838193051</v>
      </c>
      <c r="H131" s="3">
        <f t="shared" si="62"/>
        <v>94.087320654640664</v>
      </c>
      <c r="I131" s="3">
        <f t="shared" si="63"/>
        <v>39.593179777837925</v>
      </c>
      <c r="J131" s="2">
        <f t="shared" si="64"/>
        <v>102.23560331086868</v>
      </c>
      <c r="K131" s="2">
        <f t="shared" si="65"/>
        <v>102.23560331086868</v>
      </c>
      <c r="L131" s="2">
        <f t="shared" si="66"/>
        <v>69.690254472303124</v>
      </c>
      <c r="M131" s="5">
        <f t="shared" si="50"/>
        <v>0.37891304260168368</v>
      </c>
      <c r="N131" s="4">
        <f t="shared" si="51"/>
        <v>0.33161862597689962</v>
      </c>
      <c r="O131" s="4">
        <f t="shared" si="52"/>
        <v>0.27376877687376738</v>
      </c>
      <c r="P131" s="4">
        <f t="shared" si="67"/>
        <v>0</v>
      </c>
      <c r="Q131" s="4">
        <f t="shared" si="68"/>
        <v>0</v>
      </c>
      <c r="R131" s="5">
        <f t="shared" si="69"/>
        <v>-1.1776938159497647</v>
      </c>
      <c r="S131" s="5">
        <f t="shared" si="70"/>
        <v>-19.565077618495419</v>
      </c>
      <c r="T131" s="5">
        <f t="shared" si="71"/>
        <v>-8.2332415263462444</v>
      </c>
      <c r="U131" s="6">
        <f t="shared" si="72"/>
        <v>2675.0239289818674</v>
      </c>
      <c r="V131" s="5">
        <f t="shared" si="73"/>
        <v>4.8508459391325855</v>
      </c>
      <c r="W131" s="5">
        <f t="shared" si="74"/>
        <v>-5.8806363456110686</v>
      </c>
      <c r="X131" s="5">
        <f t="shared" si="75"/>
        <v>13.280588809825478</v>
      </c>
      <c r="Y131" s="5">
        <f t="shared" si="76"/>
        <v>3.6731521231828208</v>
      </c>
      <c r="Z131" s="5">
        <f t="shared" si="53"/>
        <v>-25.445713964106488</v>
      </c>
      <c r="AA131" s="5">
        <f t="shared" si="54"/>
        <v>-27.126652716520766</v>
      </c>
      <c r="AB131">
        <f t="shared" si="49"/>
        <v>0</v>
      </c>
    </row>
    <row r="132" spans="1:28" x14ac:dyDescent="0.2">
      <c r="A132">
        <f t="shared" si="55"/>
        <v>1.0000000000000007</v>
      </c>
      <c r="B132" s="5">
        <f t="shared" si="56"/>
        <v>3.245864924128107</v>
      </c>
      <c r="C132" s="5">
        <f t="shared" si="57"/>
        <v>111.89932921571973</v>
      </c>
      <c r="D132" s="5">
        <f t="shared" si="58"/>
        <v>56.292117912330355</v>
      </c>
      <c r="E132" s="2">
        <f t="shared" si="59"/>
        <v>111.94639573489498</v>
      </c>
      <c r="F132" s="2">
        <f t="shared" si="60"/>
        <v>1.6615133318775934</v>
      </c>
      <c r="G132" s="3">
        <f t="shared" si="61"/>
        <v>5.7001926050511331</v>
      </c>
      <c r="H132" s="3">
        <f t="shared" si="62"/>
        <v>93.832863514999602</v>
      </c>
      <c r="I132" s="3">
        <f t="shared" si="63"/>
        <v>39.321913250672715</v>
      </c>
      <c r="J132" s="2">
        <f t="shared" si="64"/>
        <v>101.89853449806161</v>
      </c>
      <c r="K132" s="2">
        <f t="shared" si="65"/>
        <v>101.89853449806161</v>
      </c>
      <c r="L132" s="2">
        <f t="shared" si="66"/>
        <v>69.460487047076754</v>
      </c>
      <c r="M132" s="5">
        <f t="shared" si="50"/>
        <v>0.37891300611234668</v>
      </c>
      <c r="N132" s="4">
        <f t="shared" si="51"/>
        <v>0.33271542741499133</v>
      </c>
      <c r="O132" s="4">
        <f t="shared" si="52"/>
        <v>0.27415715090488585</v>
      </c>
      <c r="P132" s="4">
        <f t="shared" si="67"/>
        <v>0</v>
      </c>
      <c r="Q132" s="4">
        <f t="shared" si="68"/>
        <v>0</v>
      </c>
      <c r="R132" s="5">
        <f t="shared" si="69"/>
        <v>-1.1814238566835455</v>
      </c>
      <c r="S132" s="5">
        <f t="shared" si="70"/>
        <v>-19.447831183689829</v>
      </c>
      <c r="T132" s="5">
        <f t="shared" si="71"/>
        <v>-8.1498731049227153</v>
      </c>
      <c r="U132" s="6">
        <f t="shared" si="72"/>
        <v>2675.0212539592767</v>
      </c>
      <c r="V132" s="5">
        <f t="shared" si="73"/>
        <v>4.8250093702806502</v>
      </c>
      <c r="W132" s="5">
        <f t="shared" si="74"/>
        <v>-5.8325369698219136</v>
      </c>
      <c r="X132" s="5">
        <f t="shared" si="75"/>
        <v>13.218587798365089</v>
      </c>
      <c r="Y132" s="5">
        <f t="shared" si="76"/>
        <v>3.6435855135971047</v>
      </c>
      <c r="Z132" s="5">
        <f t="shared" si="53"/>
        <v>-25.280368153511741</v>
      </c>
      <c r="AA132" s="5">
        <f t="shared" si="54"/>
        <v>-27.105285306557626</v>
      </c>
      <c r="AB132">
        <f t="shared" si="49"/>
        <v>0</v>
      </c>
    </row>
    <row r="133" spans="1:28" x14ac:dyDescent="0.2">
      <c r="A133">
        <f t="shared" si="55"/>
        <v>1.0100000000000007</v>
      </c>
      <c r="B133" s="5">
        <f t="shared" si="56"/>
        <v>3.3030490294542982</v>
      </c>
      <c r="C133" s="5">
        <f t="shared" si="57"/>
        <v>112.83639383246205</v>
      </c>
      <c r="D133" s="5">
        <f t="shared" si="58"/>
        <v>56.683981780571756</v>
      </c>
      <c r="E133" s="2">
        <f t="shared" si="59"/>
        <v>112.8847284002821</v>
      </c>
      <c r="F133" s="2">
        <f t="shared" si="60"/>
        <v>1.6767350829578884</v>
      </c>
      <c r="G133" s="3">
        <f t="shared" si="61"/>
        <v>5.736628460187104</v>
      </c>
      <c r="H133" s="3">
        <f t="shared" si="62"/>
        <v>93.580059833464489</v>
      </c>
      <c r="I133" s="3">
        <f t="shared" si="63"/>
        <v>39.050860397607138</v>
      </c>
      <c r="J133" s="2">
        <f t="shared" si="64"/>
        <v>101.56331130048106</v>
      </c>
      <c r="K133" s="2">
        <f t="shared" si="65"/>
        <v>101.56331130048106</v>
      </c>
      <c r="L133" s="2">
        <f t="shared" si="66"/>
        <v>69.231977709939372</v>
      </c>
      <c r="M133" s="5">
        <f t="shared" si="50"/>
        <v>0.37891296988272738</v>
      </c>
      <c r="N133" s="4">
        <f t="shared" si="51"/>
        <v>0.33381344404494667</v>
      </c>
      <c r="O133" s="4">
        <f t="shared" si="52"/>
        <v>0.27454449327254554</v>
      </c>
      <c r="P133" s="4">
        <f t="shared" si="67"/>
        <v>0</v>
      </c>
      <c r="Q133" s="4">
        <f t="shared" si="68"/>
        <v>0</v>
      </c>
      <c r="R133" s="5">
        <f t="shared" si="69"/>
        <v>-1.1850639896330293</v>
      </c>
      <c r="S133" s="5">
        <f t="shared" si="70"/>
        <v>-19.33162655137788</v>
      </c>
      <c r="T133" s="5">
        <f t="shared" si="71"/>
        <v>-8.0670673972637577</v>
      </c>
      <c r="U133" s="6">
        <f t="shared" si="72"/>
        <v>2675.0185789393595</v>
      </c>
      <c r="V133" s="5">
        <f t="shared" si="73"/>
        <v>4.7993342891406634</v>
      </c>
      <c r="W133" s="5">
        <f t="shared" si="74"/>
        <v>-5.7846242375233645</v>
      </c>
      <c r="X133" s="5">
        <f t="shared" si="75"/>
        <v>13.15703365706104</v>
      </c>
      <c r="Y133" s="5">
        <f t="shared" si="76"/>
        <v>3.6142702995076341</v>
      </c>
      <c r="Z133" s="5">
        <f t="shared" si="53"/>
        <v>-25.116250788901244</v>
      </c>
      <c r="AA133" s="5">
        <f t="shared" si="54"/>
        <v>-27.084033740202717</v>
      </c>
      <c r="AB133">
        <f t="shared" ref="AB133:AB196" si="77">IF(($D133-height)*($D134-height)&lt;0,1,0)</f>
        <v>0</v>
      </c>
    </row>
    <row r="134" spans="1:28" x14ac:dyDescent="0.2">
      <c r="A134">
        <f t="shared" si="55"/>
        <v>1.0200000000000007</v>
      </c>
      <c r="B134" s="5">
        <f t="shared" si="56"/>
        <v>3.3605960275711446</v>
      </c>
      <c r="C134" s="5">
        <f t="shared" si="57"/>
        <v>113.77093861825726</v>
      </c>
      <c r="D134" s="5">
        <f t="shared" si="58"/>
        <v>57.073136182860821</v>
      </c>
      <c r="E134" s="2">
        <f t="shared" si="59"/>
        <v>113.82056088308381</v>
      </c>
      <c r="F134" s="2">
        <f t="shared" si="60"/>
        <v>1.6919259058241483</v>
      </c>
      <c r="G134" s="3">
        <f t="shared" si="61"/>
        <v>5.7727711631821803</v>
      </c>
      <c r="H134" s="3">
        <f t="shared" si="62"/>
        <v>93.328897325575483</v>
      </c>
      <c r="I134" s="3">
        <f t="shared" si="63"/>
        <v>38.780020060205111</v>
      </c>
      <c r="J134" s="2">
        <f t="shared" si="64"/>
        <v>101.22992600402408</v>
      </c>
      <c r="K134" s="2">
        <f t="shared" si="65"/>
        <v>101.22992600402408</v>
      </c>
      <c r="L134" s="2">
        <f t="shared" si="66"/>
        <v>69.004721202470392</v>
      </c>
      <c r="M134" s="5">
        <f t="shared" si="50"/>
        <v>0.37891293391029607</v>
      </c>
      <c r="N134" s="4">
        <f t="shared" si="51"/>
        <v>0.33491265339303433</v>
      </c>
      <c r="O134" s="4">
        <f t="shared" si="52"/>
        <v>0.27493079948987609</v>
      </c>
      <c r="P134" s="4">
        <f t="shared" si="67"/>
        <v>0</v>
      </c>
      <c r="Q134" s="4">
        <f t="shared" si="68"/>
        <v>0</v>
      </c>
      <c r="R134" s="5">
        <f t="shared" si="69"/>
        <v>-1.1886156569973707</v>
      </c>
      <c r="S134" s="5">
        <f t="shared" si="70"/>
        <v>-19.216453497929553</v>
      </c>
      <c r="T134" s="5">
        <f t="shared" si="71"/>
        <v>-7.9848200663514222</v>
      </c>
      <c r="U134" s="6">
        <f t="shared" si="72"/>
        <v>2675.015903922118</v>
      </c>
      <c r="V134" s="5">
        <f t="shared" si="73"/>
        <v>4.7738195872116842</v>
      </c>
      <c r="W134" s="5">
        <f t="shared" si="74"/>
        <v>-5.7368975575716652</v>
      </c>
      <c r="X134" s="5">
        <f t="shared" si="75"/>
        <v>13.095922959251165</v>
      </c>
      <c r="Y134" s="5">
        <f t="shared" si="76"/>
        <v>3.5852039302143135</v>
      </c>
      <c r="Z134" s="5">
        <f t="shared" si="53"/>
        <v>-24.953351055501219</v>
      </c>
      <c r="AA134" s="5">
        <f t="shared" si="54"/>
        <v>-27.062897107100255</v>
      </c>
      <c r="AB134">
        <f t="shared" si="77"/>
        <v>0</v>
      </c>
    </row>
    <row r="135" spans="1:28" x14ac:dyDescent="0.2">
      <c r="A135">
        <f t="shared" si="55"/>
        <v>1.0300000000000007</v>
      </c>
      <c r="B135" s="5">
        <f t="shared" si="56"/>
        <v>3.4185029993994771</v>
      </c>
      <c r="C135" s="5">
        <f t="shared" si="57"/>
        <v>114.70297992396024</v>
      </c>
      <c r="D135" s="5">
        <f t="shared" si="58"/>
        <v>57.459583238607514</v>
      </c>
      <c r="E135" s="2">
        <f t="shared" si="59"/>
        <v>114.75390959001497</v>
      </c>
      <c r="F135" s="2">
        <f t="shared" si="60"/>
        <v>1.7070858510466416</v>
      </c>
      <c r="G135" s="3">
        <f t="shared" si="61"/>
        <v>5.8086232024843234</v>
      </c>
      <c r="H135" s="3">
        <f t="shared" si="62"/>
        <v>93.079363815020471</v>
      </c>
      <c r="I135" s="3">
        <f t="shared" si="63"/>
        <v>38.509391089134105</v>
      </c>
      <c r="J135" s="2">
        <f t="shared" si="64"/>
        <v>100.89837101645031</v>
      </c>
      <c r="K135" s="2">
        <f t="shared" si="65"/>
        <v>100.89837101645031</v>
      </c>
      <c r="L135" s="2">
        <f t="shared" si="66"/>
        <v>68.778712349318539</v>
      </c>
      <c r="M135" s="5">
        <f t="shared" si="50"/>
        <v>0.37891289819253304</v>
      </c>
      <c r="N135" s="4">
        <f t="shared" si="51"/>
        <v>0.33601303248750547</v>
      </c>
      <c r="O135" s="4">
        <f t="shared" si="52"/>
        <v>0.27531606500162686</v>
      </c>
      <c r="P135" s="4">
        <f t="shared" si="67"/>
        <v>0</v>
      </c>
      <c r="Q135" s="4">
        <f t="shared" si="68"/>
        <v>0</v>
      </c>
      <c r="R135" s="5">
        <f t="shared" si="69"/>
        <v>-1.1920802814892213</v>
      </c>
      <c r="S135" s="5">
        <f t="shared" si="70"/>
        <v>-19.102301931030912</v>
      </c>
      <c r="T135" s="5">
        <f t="shared" si="71"/>
        <v>-7.9031268115100968</v>
      </c>
      <c r="U135" s="6">
        <f t="shared" si="72"/>
        <v>2675.0132289075523</v>
      </c>
      <c r="V135" s="5">
        <f t="shared" si="73"/>
        <v>4.7484641672006385</v>
      </c>
      <c r="W135" s="5">
        <f t="shared" si="74"/>
        <v>-5.6893563387058927</v>
      </c>
      <c r="X135" s="5">
        <f t="shared" si="75"/>
        <v>13.035252316092095</v>
      </c>
      <c r="Y135" s="5">
        <f t="shared" si="76"/>
        <v>3.5563838857114174</v>
      </c>
      <c r="Z135" s="5">
        <f t="shared" si="53"/>
        <v>-24.791658269736804</v>
      </c>
      <c r="AA135" s="5">
        <f t="shared" si="54"/>
        <v>-27.041874495418</v>
      </c>
      <c r="AB135">
        <f t="shared" si="77"/>
        <v>0</v>
      </c>
    </row>
    <row r="136" spans="1:28" x14ac:dyDescent="0.2">
      <c r="A136">
        <f t="shared" si="55"/>
        <v>1.0400000000000007</v>
      </c>
      <c r="B136" s="5">
        <f t="shared" si="56"/>
        <v>3.4767670506186059</v>
      </c>
      <c r="C136" s="5">
        <f t="shared" si="57"/>
        <v>115.63253397919696</v>
      </c>
      <c r="D136" s="5">
        <f t="shared" si="58"/>
        <v>57.843325055774088</v>
      </c>
      <c r="E136" s="2">
        <f t="shared" si="59"/>
        <v>115.68479080490403</v>
      </c>
      <c r="F136" s="2">
        <f t="shared" si="60"/>
        <v>1.7222149690583475</v>
      </c>
      <c r="G136" s="3">
        <f t="shared" si="61"/>
        <v>5.8441870413414376</v>
      </c>
      <c r="H136" s="3">
        <f t="shared" si="62"/>
        <v>92.8314472323231</v>
      </c>
      <c r="I136" s="3">
        <f t="shared" si="63"/>
        <v>38.238972344179928</v>
      </c>
      <c r="J136" s="2">
        <f t="shared" si="64"/>
        <v>100.56863886600399</v>
      </c>
      <c r="K136" s="2">
        <f t="shared" si="65"/>
        <v>100.56863886600399</v>
      </c>
      <c r="L136" s="2">
        <f t="shared" si="66"/>
        <v>68.553946057262436</v>
      </c>
      <c r="M136" s="5">
        <f t="shared" si="50"/>
        <v>0.37891286272692787</v>
      </c>
      <c r="N136" s="4">
        <f t="shared" si="51"/>
        <v>0.33711455785337924</v>
      </c>
      <c r="O136" s="4">
        <f t="shared" si="52"/>
        <v>0.27570028518431527</v>
      </c>
      <c r="P136" s="4">
        <f t="shared" si="67"/>
        <v>0</v>
      </c>
      <c r="Q136" s="4">
        <f t="shared" si="68"/>
        <v>0</v>
      </c>
      <c r="R136" s="5">
        <f t="shared" si="69"/>
        <v>-1.1954592666503494</v>
      </c>
      <c r="S136" s="5">
        <f t="shared" si="70"/>
        <v>-18.989161887770589</v>
      </c>
      <c r="T136" s="5">
        <f t="shared" si="71"/>
        <v>-7.8219833678601134</v>
      </c>
      <c r="U136" s="6">
        <f t="shared" si="72"/>
        <v>2675.01055389566</v>
      </c>
      <c r="V136" s="5">
        <f t="shared" si="73"/>
        <v>4.7232669428810068</v>
      </c>
      <c r="W136" s="5">
        <f t="shared" si="74"/>
        <v>-5.6419999894962016</v>
      </c>
      <c r="X136" s="5">
        <f t="shared" si="75"/>
        <v>12.975018376110155</v>
      </c>
      <c r="Y136" s="5">
        <f t="shared" si="76"/>
        <v>3.5278076762306574</v>
      </c>
      <c r="Z136" s="5">
        <f t="shared" si="53"/>
        <v>-24.631161877266791</v>
      </c>
      <c r="AA136" s="5">
        <f t="shared" si="54"/>
        <v>-27.020964991749956</v>
      </c>
      <c r="AB136">
        <f t="shared" si="77"/>
        <v>0</v>
      </c>
    </row>
    <row r="137" spans="1:28" x14ac:dyDescent="0.2">
      <c r="A137">
        <f t="shared" si="55"/>
        <v>1.0500000000000007</v>
      </c>
      <c r="B137" s="5">
        <f t="shared" si="56"/>
        <v>3.535385311415832</v>
      </c>
      <c r="C137" s="5">
        <f t="shared" si="57"/>
        <v>116.55961689342634</v>
      </c>
      <c r="D137" s="5">
        <f t="shared" si="58"/>
        <v>58.224363730966296</v>
      </c>
      <c r="E137" s="2">
        <f t="shared" si="59"/>
        <v>116.61322068977638</v>
      </c>
      <c r="F137" s="2">
        <f t="shared" si="60"/>
        <v>1.7373133101546321</v>
      </c>
      <c r="G137" s="3">
        <f t="shared" si="61"/>
        <v>5.8794651181037443</v>
      </c>
      <c r="H137" s="3">
        <f t="shared" si="62"/>
        <v>92.585135613550435</v>
      </c>
      <c r="I137" s="3">
        <f t="shared" si="63"/>
        <v>37.968762694262431</v>
      </c>
      <c r="J137" s="2">
        <f t="shared" si="64"/>
        <v>100.24072220005071</v>
      </c>
      <c r="K137" s="2">
        <f t="shared" si="65"/>
        <v>100.24072220005071</v>
      </c>
      <c r="L137" s="2">
        <f t="shared" si="66"/>
        <v>68.33041731428132</v>
      </c>
      <c r="M137" s="5">
        <f t="shared" si="50"/>
        <v>0.37891282751097954</v>
      </c>
      <c r="N137" s="4">
        <f t="shared" si="51"/>
        <v>0.3382172055072461</v>
      </c>
      <c r="O137" s="4">
        <f t="shared" si="52"/>
        <v>0.27608345534638534</v>
      </c>
      <c r="P137" s="4">
        <f t="shared" si="67"/>
        <v>0</v>
      </c>
      <c r="Q137" s="4">
        <f t="shared" si="68"/>
        <v>0</v>
      </c>
      <c r="R137" s="5">
        <f t="shared" si="69"/>
        <v>-1.1987539971614212</v>
      </c>
      <c r="S137" s="5">
        <f t="shared" si="70"/>
        <v>-18.87702353275828</v>
      </c>
      <c r="T137" s="5">
        <f t="shared" si="71"/>
        <v>-7.7413855057788288</v>
      </c>
      <c r="U137" s="6">
        <f t="shared" si="72"/>
        <v>2675.0078788864439</v>
      </c>
      <c r="V137" s="5">
        <f t="shared" si="73"/>
        <v>4.6982268389532953</v>
      </c>
      <c r="W137" s="5">
        <f t="shared" si="74"/>
        <v>-5.5948279182917959</v>
      </c>
      <c r="X137" s="5">
        <f t="shared" si="75"/>
        <v>12.915217824758383</v>
      </c>
      <c r="Y137" s="5">
        <f t="shared" si="76"/>
        <v>3.4994728417918743</v>
      </c>
      <c r="Z137" s="5">
        <f t="shared" si="53"/>
        <v>-24.471851451050075</v>
      </c>
      <c r="AA137" s="5">
        <f t="shared" si="54"/>
        <v>-27.000167681020447</v>
      </c>
      <c r="AB137">
        <f t="shared" si="77"/>
        <v>0</v>
      </c>
    </row>
    <row r="138" spans="1:28" x14ac:dyDescent="0.2">
      <c r="A138">
        <f t="shared" si="55"/>
        <v>1.0600000000000007</v>
      </c>
      <c r="B138" s="5">
        <f t="shared" si="56"/>
        <v>3.5943549362389589</v>
      </c>
      <c r="C138" s="5">
        <f t="shared" si="57"/>
        <v>117.48424465698929</v>
      </c>
      <c r="D138" s="5">
        <f t="shared" si="58"/>
        <v>58.602701349524871</v>
      </c>
      <c r="E138" s="2">
        <f t="shared" si="59"/>
        <v>117.53921528592481</v>
      </c>
      <c r="F138" s="2">
        <f t="shared" si="60"/>
        <v>1.7523809244930981</v>
      </c>
      <c r="G138" s="3">
        <f t="shared" si="61"/>
        <v>5.9144598465216633</v>
      </c>
      <c r="H138" s="3">
        <f t="shared" si="62"/>
        <v>92.340417099039939</v>
      </c>
      <c r="I138" s="3">
        <f t="shared" si="63"/>
        <v>37.698761017452227</v>
      </c>
      <c r="J138" s="2">
        <f t="shared" si="64"/>
        <v>99.914613783729166</v>
      </c>
      <c r="K138" s="2">
        <f t="shared" si="65"/>
        <v>99.914613783729166</v>
      </c>
      <c r="L138" s="2">
        <f t="shared" si="66"/>
        <v>68.108121188636105</v>
      </c>
      <c r="M138" s="5">
        <f t="shared" si="50"/>
        <v>0.37891279254219601</v>
      </c>
      <c r="N138" s="4">
        <f t="shared" si="51"/>
        <v>0.3393209509520913</v>
      </c>
      <c r="O138" s="4">
        <f t="shared" si="52"/>
        <v>0.27646557072837741</v>
      </c>
      <c r="P138" s="4">
        <f t="shared" si="67"/>
        <v>0</v>
      </c>
      <c r="Q138" s="4">
        <f t="shared" si="68"/>
        <v>0</v>
      </c>
      <c r="R138" s="5">
        <f t="shared" si="69"/>
        <v>-1.2019658391460606</v>
      </c>
      <c r="S138" s="5">
        <f t="shared" si="70"/>
        <v>-18.765877156274691</v>
      </c>
      <c r="T138" s="5">
        <f t="shared" si="71"/>
        <v>-7.661329030369096</v>
      </c>
      <c r="U138" s="6">
        <f t="shared" si="72"/>
        <v>2675.0052038799031</v>
      </c>
      <c r="V138" s="5">
        <f t="shared" si="73"/>
        <v>4.6733427909072676</v>
      </c>
      <c r="W138" s="5">
        <f t="shared" si="74"/>
        <v>-5.5478395331686698</v>
      </c>
      <c r="X138" s="5">
        <f t="shared" si="75"/>
        <v>12.855847383979606</v>
      </c>
      <c r="Y138" s="5">
        <f t="shared" si="76"/>
        <v>3.471376951761207</v>
      </c>
      <c r="Z138" s="5">
        <f t="shared" si="53"/>
        <v>-24.313716689443361</v>
      </c>
      <c r="AA138" s="5">
        <f t="shared" si="54"/>
        <v>-26.979481646389488</v>
      </c>
      <c r="AB138">
        <f t="shared" si="77"/>
        <v>0</v>
      </c>
    </row>
    <row r="139" spans="1:28" x14ac:dyDescent="0.2">
      <c r="A139">
        <f t="shared" si="55"/>
        <v>1.0700000000000007</v>
      </c>
      <c r="B139" s="5">
        <f t="shared" si="56"/>
        <v>3.6536731035517636</v>
      </c>
      <c r="C139" s="5">
        <f t="shared" si="57"/>
        <v>118.40643314214522</v>
      </c>
      <c r="D139" s="5">
        <f t="shared" si="58"/>
        <v>58.978339985617076</v>
      </c>
      <c r="E139" s="2">
        <f t="shared" si="59"/>
        <v>118.46279051496687</v>
      </c>
      <c r="F139" s="2">
        <f t="shared" si="60"/>
        <v>1.767417862093607</v>
      </c>
      <c r="G139" s="3">
        <f t="shared" si="61"/>
        <v>5.9491736160392756</v>
      </c>
      <c r="H139" s="3">
        <f t="shared" si="62"/>
        <v>92.097279932145511</v>
      </c>
      <c r="I139" s="3">
        <f t="shared" si="63"/>
        <v>37.428966200988334</v>
      </c>
      <c r="J139" s="2">
        <f t="shared" si="64"/>
        <v>99.590306498617025</v>
      </c>
      <c r="K139" s="2">
        <f t="shared" si="65"/>
        <v>99.590306498617025</v>
      </c>
      <c r="L139" s="2">
        <f t="shared" si="66"/>
        <v>67.887052827959792</v>
      </c>
      <c r="M139" s="5">
        <f t="shared" si="50"/>
        <v>0.37891275781809403</v>
      </c>
      <c r="N139" s="4">
        <f t="shared" si="51"/>
        <v>0.34042576917214207</v>
      </c>
      <c r="O139" s="4">
        <f t="shared" si="52"/>
        <v>0.27684662650310771</v>
      </c>
      <c r="P139" s="4">
        <f t="shared" si="67"/>
        <v>0</v>
      </c>
      <c r="Q139" s="4">
        <f t="shared" si="68"/>
        <v>0</v>
      </c>
      <c r="R139" s="5">
        <f t="shared" si="69"/>
        <v>-1.2050961404693017</v>
      </c>
      <c r="S139" s="5">
        <f t="shared" si="70"/>
        <v>-18.65571317245227</v>
      </c>
      <c r="T139" s="5">
        <f t="shared" si="71"/>
        <v>-7.5818097809349929</v>
      </c>
      <c r="U139" s="6">
        <f t="shared" si="72"/>
        <v>2675.0025288760366</v>
      </c>
      <c r="V139" s="5">
        <f t="shared" si="73"/>
        <v>4.6486137448858953</v>
      </c>
      <c r="W139" s="5">
        <f t="shared" si="74"/>
        <v>-5.5010342418771181</v>
      </c>
      <c r="X139" s="5">
        <f t="shared" si="75"/>
        <v>12.796903811775451</v>
      </c>
      <c r="Y139" s="5">
        <f t="shared" si="76"/>
        <v>3.4435176044165936</v>
      </c>
      <c r="Z139" s="5">
        <f t="shared" si="53"/>
        <v>-24.156747414329388</v>
      </c>
      <c r="AA139" s="5">
        <f t="shared" si="54"/>
        <v>-26.958905969159542</v>
      </c>
      <c r="AB139">
        <f t="shared" si="77"/>
        <v>0</v>
      </c>
    </row>
    <row r="140" spans="1:28" x14ac:dyDescent="0.2">
      <c r="A140">
        <f t="shared" si="55"/>
        <v>1.0800000000000007</v>
      </c>
      <c r="B140" s="5">
        <f t="shared" si="56"/>
        <v>3.7133370155923768</v>
      </c>
      <c r="C140" s="5">
        <f t="shared" si="57"/>
        <v>119.32619810409597</v>
      </c>
      <c r="D140" s="5">
        <f t="shared" si="58"/>
        <v>59.351281702328507</v>
      </c>
      <c r="E140" s="2">
        <f t="shared" si="59"/>
        <v>119.38396217988966</v>
      </c>
      <c r="F140" s="2">
        <f t="shared" si="60"/>
        <v>1.7824241728384513</v>
      </c>
      <c r="G140" s="3">
        <f t="shared" si="61"/>
        <v>5.9836087920834418</v>
      </c>
      <c r="H140" s="3">
        <f t="shared" si="62"/>
        <v>91.855712458002216</v>
      </c>
      <c r="I140" s="3">
        <f t="shared" si="63"/>
        <v>37.159377141296737</v>
      </c>
      <c r="J140" s="2">
        <f t="shared" si="64"/>
        <v>99.267793341410623</v>
      </c>
      <c r="K140" s="2">
        <f t="shared" si="65"/>
        <v>99.267793341410623</v>
      </c>
      <c r="L140" s="2">
        <f t="shared" si="66"/>
        <v>67.667207458357609</v>
      </c>
      <c r="M140" s="5">
        <f t="shared" si="50"/>
        <v>0.3789127233361988</v>
      </c>
      <c r="N140" s="4">
        <f t="shared" si="51"/>
        <v>0.34153163462774083</v>
      </c>
      <c r="O140" s="4">
        <f t="shared" si="52"/>
        <v>0.277226617775859</v>
      </c>
      <c r="P140" s="4">
        <f t="shared" si="67"/>
        <v>0</v>
      </c>
      <c r="Q140" s="4">
        <f t="shared" si="68"/>
        <v>0</v>
      </c>
      <c r="R140" s="5">
        <f t="shared" si="69"/>
        <v>-1.2081462310305315</v>
      </c>
      <c r="S140" s="5">
        <f t="shared" si="70"/>
        <v>-18.546522117486063</v>
      </c>
      <c r="T140" s="5">
        <f t="shared" si="71"/>
        <v>-7.5028236304646585</v>
      </c>
      <c r="U140" s="6">
        <f t="shared" si="72"/>
        <v>2674.999853874845</v>
      </c>
      <c r="V140" s="5">
        <f t="shared" si="73"/>
        <v>4.6240386575509822</v>
      </c>
      <c r="W140" s="5">
        <f t="shared" si="74"/>
        <v>-5.4544114517889755</v>
      </c>
      <c r="X140" s="5">
        <f t="shared" si="75"/>
        <v>12.738383901781097</v>
      </c>
      <c r="Y140" s="5">
        <f t="shared" si="76"/>
        <v>3.4158924265204504</v>
      </c>
      <c r="Z140" s="5">
        <f t="shared" si="53"/>
        <v>-24.000933569275038</v>
      </c>
      <c r="AA140" s="5">
        <f t="shared" si="54"/>
        <v>-26.938439728683562</v>
      </c>
      <c r="AB140">
        <f t="shared" si="77"/>
        <v>0</v>
      </c>
    </row>
    <row r="141" spans="1:28" x14ac:dyDescent="0.2">
      <c r="A141">
        <f t="shared" si="55"/>
        <v>1.0900000000000007</v>
      </c>
      <c r="B141" s="5">
        <f t="shared" si="56"/>
        <v>3.7733438981345371</v>
      </c>
      <c r="C141" s="5">
        <f t="shared" si="57"/>
        <v>120.24355518199752</v>
      </c>
      <c r="D141" s="5">
        <f t="shared" si="58"/>
        <v>59.721528551755043</v>
      </c>
      <c r="E141" s="2">
        <f t="shared" si="59"/>
        <v>120.30274596608206</v>
      </c>
      <c r="F141" s="2">
        <f t="shared" si="60"/>
        <v>1.7973999064726693</v>
      </c>
      <c r="G141" s="3">
        <f t="shared" si="61"/>
        <v>6.0177677163486463</v>
      </c>
      <c r="H141" s="3">
        <f t="shared" si="62"/>
        <v>91.615703122309469</v>
      </c>
      <c r="I141" s="3">
        <f t="shared" si="63"/>
        <v>36.889992744009902</v>
      </c>
      <c r="J141" s="2">
        <f t="shared" si="64"/>
        <v>98.947067422618332</v>
      </c>
      <c r="K141" s="2">
        <f t="shared" si="65"/>
        <v>98.947067422618332</v>
      </c>
      <c r="L141" s="2">
        <f t="shared" si="66"/>
        <v>67.448580383516244</v>
      </c>
      <c r="M141" s="5">
        <f t="shared" si="50"/>
        <v>0.37891268909404408</v>
      </c>
      <c r="N141" s="4">
        <f t="shared" si="51"/>
        <v>0.34263852125024657</v>
      </c>
      <c r="O141" s="4">
        <f t="shared" si="52"/>
        <v>0.27760553958458273</v>
      </c>
      <c r="P141" s="4">
        <f t="shared" si="67"/>
        <v>0</v>
      </c>
      <c r="Q141" s="4">
        <f t="shared" si="68"/>
        <v>0</v>
      </c>
      <c r="R141" s="5">
        <f t="shared" si="69"/>
        <v>-1.21111742305105</v>
      </c>
      <c r="S141" s="5">
        <f t="shared" si="70"/>
        <v>-18.438294647874216</v>
      </c>
      <c r="T141" s="5">
        <f t="shared" si="71"/>
        <v>-7.4243664851201991</v>
      </c>
      <c r="U141" s="6">
        <f t="shared" si="72"/>
        <v>2674.9971788763282</v>
      </c>
      <c r="V141" s="5">
        <f t="shared" si="73"/>
        <v>4.5996164959504515</v>
      </c>
      <c r="W141" s="5">
        <f t="shared" si="74"/>
        <v>-5.4079705698446707</v>
      </c>
      <c r="X141" s="5">
        <f t="shared" si="75"/>
        <v>12.680284482845742</v>
      </c>
      <c r="Y141" s="5">
        <f t="shared" si="76"/>
        <v>3.3884990728994016</v>
      </c>
      <c r="Z141" s="5">
        <f t="shared" si="53"/>
        <v>-23.846265217718887</v>
      </c>
      <c r="AA141" s="5">
        <f t="shared" si="54"/>
        <v>-26.918082002274456</v>
      </c>
      <c r="AB141">
        <f t="shared" si="77"/>
        <v>0</v>
      </c>
    </row>
    <row r="142" spans="1:28" x14ac:dyDescent="0.2">
      <c r="A142">
        <f t="shared" si="55"/>
        <v>1.1000000000000008</v>
      </c>
      <c r="B142" s="5">
        <f t="shared" si="56"/>
        <v>3.8336910002516684</v>
      </c>
      <c r="C142" s="5">
        <f t="shared" si="57"/>
        <v>121.15851989995973</v>
      </c>
      <c r="D142" s="5">
        <f t="shared" si="58"/>
        <v>60.089082575095027</v>
      </c>
      <c r="E142" s="2">
        <f t="shared" si="59"/>
        <v>121.21915744235459</v>
      </c>
      <c r="F142" s="2">
        <f t="shared" si="60"/>
        <v>1.8123451126044838</v>
      </c>
      <c r="G142" s="3">
        <f t="shared" si="61"/>
        <v>6.0516527070776407</v>
      </c>
      <c r="H142" s="3">
        <f t="shared" si="62"/>
        <v>91.377240470132278</v>
      </c>
      <c r="I142" s="3">
        <f t="shared" si="63"/>
        <v>36.620811923987155</v>
      </c>
      <c r="J142" s="2">
        <f t="shared" si="64"/>
        <v>98.628121965266573</v>
      </c>
      <c r="K142" s="2">
        <f t="shared" si="65"/>
        <v>98.628121965266573</v>
      </c>
      <c r="L142" s="2">
        <f t="shared" si="66"/>
        <v>67.231166983821794</v>
      </c>
      <c r="M142" s="5">
        <f t="shared" si="50"/>
        <v>0.37891265508917138</v>
      </c>
      <c r="N142" s="4">
        <f t="shared" si="51"/>
        <v>0.34374640243696991</v>
      </c>
      <c r="O142" s="4">
        <f t="shared" si="52"/>
        <v>0.27798338690011259</v>
      </c>
      <c r="P142" s="4">
        <f t="shared" si="67"/>
        <v>0</v>
      </c>
      <c r="Q142" s="4">
        <f t="shared" si="68"/>
        <v>0</v>
      </c>
      <c r="R142" s="5">
        <f t="shared" si="69"/>
        <v>-1.2140110113563281</v>
      </c>
      <c r="S142" s="5">
        <f t="shared" si="70"/>
        <v>-18.331021538687324</v>
      </c>
      <c r="T142" s="5">
        <f t="shared" si="71"/>
        <v>-7.3464342837344425</v>
      </c>
      <c r="U142" s="6">
        <f t="shared" si="72"/>
        <v>2674.9945038804867</v>
      </c>
      <c r="V142" s="5">
        <f t="shared" si="73"/>
        <v>4.5753462373872305</v>
      </c>
      <c r="W142" s="5">
        <f t="shared" si="74"/>
        <v>-5.3617110025000363</v>
      </c>
      <c r="X142" s="5">
        <f t="shared" si="75"/>
        <v>12.622602418618621</v>
      </c>
      <c r="Y142" s="5">
        <f t="shared" si="76"/>
        <v>3.3613352260309024</v>
      </c>
      <c r="Z142" s="5">
        <f t="shared" si="53"/>
        <v>-23.692732541187361</v>
      </c>
      <c r="AA142" s="5">
        <f t="shared" si="54"/>
        <v>-26.897831865115819</v>
      </c>
      <c r="AB142">
        <f t="shared" si="77"/>
        <v>0</v>
      </c>
    </row>
    <row r="143" spans="1:28" x14ac:dyDescent="0.2">
      <c r="A143">
        <f t="shared" si="55"/>
        <v>1.1100000000000008</v>
      </c>
      <c r="B143" s="5">
        <f t="shared" si="56"/>
        <v>3.8943755940837468</v>
      </c>
      <c r="C143" s="5">
        <f t="shared" si="57"/>
        <v>122.07110766803399</v>
      </c>
      <c r="D143" s="5">
        <f t="shared" si="58"/>
        <v>60.453945802741643</v>
      </c>
      <c r="E143" s="2">
        <f t="shared" si="59"/>
        <v>122.13321206194709</v>
      </c>
      <c r="F143" s="2">
        <f t="shared" si="60"/>
        <v>1.8272598407058687</v>
      </c>
      <c r="G143" s="3">
        <f t="shared" si="61"/>
        <v>6.0852660593379495</v>
      </c>
      <c r="H143" s="3">
        <f t="shared" si="62"/>
        <v>91.140313144720409</v>
      </c>
      <c r="I143" s="3">
        <f t="shared" si="63"/>
        <v>36.351833605335997</v>
      </c>
      <c r="J143" s="2">
        <f t="shared" si="64"/>
        <v>98.31095030361908</v>
      </c>
      <c r="K143" s="2">
        <f t="shared" si="65"/>
        <v>98.31095030361908</v>
      </c>
      <c r="L143" s="2">
        <f t="shared" si="66"/>
        <v>67.01496271548676</v>
      </c>
      <c r="M143" s="5">
        <f t="shared" si="50"/>
        <v>0.37891262131913039</v>
      </c>
      <c r="N143" s="4">
        <f t="shared" si="51"/>
        <v>0.34485525104614079</v>
      </c>
      <c r="O143" s="4">
        <f t="shared" si="52"/>
        <v>0.27836015462638952</v>
      </c>
      <c r="P143" s="4">
        <f t="shared" si="67"/>
        <v>0</v>
      </c>
      <c r="Q143" s="4">
        <f t="shared" si="68"/>
        <v>0</v>
      </c>
      <c r="R143" s="5">
        <f t="shared" si="69"/>
        <v>-1.2168282736530867</v>
      </c>
      <c r="S143" s="5">
        <f t="shared" si="70"/>
        <v>-18.224693681866317</v>
      </c>
      <c r="T143" s="5">
        <f t="shared" si="71"/>
        <v>-7.2690229973145541</v>
      </c>
      <c r="U143" s="6">
        <f t="shared" si="72"/>
        <v>2674.9918288873214</v>
      </c>
      <c r="V143" s="5">
        <f t="shared" si="73"/>
        <v>4.5512268692897591</v>
      </c>
      <c r="W143" s="5">
        <f t="shared" si="74"/>
        <v>-5.3156321556729411</v>
      </c>
      <c r="X143" s="5">
        <f t="shared" si="75"/>
        <v>12.565334607140491</v>
      </c>
      <c r="Y143" s="5">
        <f t="shared" si="76"/>
        <v>3.3343985956366726</v>
      </c>
      <c r="Z143" s="5">
        <f t="shared" si="53"/>
        <v>-23.540325837539257</v>
      </c>
      <c r="AA143" s="5">
        <f t="shared" si="54"/>
        <v>-26.877688390174065</v>
      </c>
      <c r="AB143">
        <f t="shared" si="77"/>
        <v>0</v>
      </c>
    </row>
    <row r="144" spans="1:28" x14ac:dyDescent="0.2">
      <c r="A144">
        <f t="shared" si="55"/>
        <v>1.1200000000000008</v>
      </c>
      <c r="B144" s="5">
        <f t="shared" si="56"/>
        <v>3.9553949746069081</v>
      </c>
      <c r="C144" s="5">
        <f t="shared" si="57"/>
        <v>122.98133378318931</v>
      </c>
      <c r="D144" s="5">
        <f t="shared" si="58"/>
        <v>60.816120254375491</v>
      </c>
      <c r="E144" s="2">
        <f t="shared" si="59"/>
        <v>123.04492516352458</v>
      </c>
      <c r="F144" s="2">
        <f t="shared" si="60"/>
        <v>1.8421441401132128</v>
      </c>
      <c r="G144" s="3">
        <f t="shared" si="61"/>
        <v>6.1186100452943162</v>
      </c>
      <c r="H144" s="3">
        <f t="shared" si="62"/>
        <v>90.90490988634501</v>
      </c>
      <c r="I144" s="3">
        <f t="shared" si="63"/>
        <v>36.083056721434254</v>
      </c>
      <c r="J144" s="2">
        <f t="shared" si="64"/>
        <v>97.99554588190793</v>
      </c>
      <c r="K144" s="2">
        <f t="shared" si="65"/>
        <v>97.99554588190793</v>
      </c>
      <c r="L144" s="2">
        <f t="shared" si="66"/>
        <v>66.799963109685024</v>
      </c>
      <c r="M144" s="5">
        <f t="shared" si="50"/>
        <v>0.37891258778147824</v>
      </c>
      <c r="N144" s="4">
        <f t="shared" si="51"/>
        <v>0.34596503939191614</v>
      </c>
      <c r="O144" s="4">
        <f t="shared" si="52"/>
        <v>0.27873583760069881</v>
      </c>
      <c r="P144" s="4">
        <f t="shared" si="67"/>
        <v>0</v>
      </c>
      <c r="Q144" s="4">
        <f t="shared" si="68"/>
        <v>0</v>
      </c>
      <c r="R144" s="5">
        <f t="shared" si="69"/>
        <v>-1.219570470801282</v>
      </c>
      <c r="S144" s="5">
        <f t="shared" si="70"/>
        <v>-18.119302084548043</v>
      </c>
      <c r="T144" s="5">
        <f t="shared" si="71"/>
        <v>-7.1921286285523003</v>
      </c>
      <c r="U144" s="6">
        <f t="shared" si="72"/>
        <v>2674.9891538968295</v>
      </c>
      <c r="V144" s="5">
        <f t="shared" si="73"/>
        <v>4.5272573890840082</v>
      </c>
      <c r="W144" s="5">
        <f t="shared" si="74"/>
        <v>-5.26973343468969</v>
      </c>
      <c r="X144" s="5">
        <f t="shared" si="75"/>
        <v>12.508477980440427</v>
      </c>
      <c r="Y144" s="5">
        <f t="shared" si="76"/>
        <v>3.3076869182827262</v>
      </c>
      <c r="Z144" s="5">
        <f t="shared" si="53"/>
        <v>-23.389035519237733</v>
      </c>
      <c r="AA144" s="5">
        <f t="shared" si="54"/>
        <v>-26.857650648111871</v>
      </c>
      <c r="AB144">
        <f t="shared" si="77"/>
        <v>0</v>
      </c>
    </row>
    <row r="145" spans="1:28" x14ac:dyDescent="0.2">
      <c r="A145">
        <f t="shared" si="55"/>
        <v>1.1300000000000008</v>
      </c>
      <c r="B145" s="5">
        <f t="shared" si="56"/>
        <v>4.0167464594057654</v>
      </c>
      <c r="C145" s="5">
        <f t="shared" si="57"/>
        <v>123.8892134302768</v>
      </c>
      <c r="D145" s="5">
        <f t="shared" si="58"/>
        <v>61.175607939057429</v>
      </c>
      <c r="E145" s="2">
        <f t="shared" si="59"/>
        <v>123.95431197216104</v>
      </c>
      <c r="F145" s="2">
        <f t="shared" si="60"/>
        <v>1.8569980600280909</v>
      </c>
      <c r="G145" s="3">
        <f t="shared" si="61"/>
        <v>6.1516869144771436</v>
      </c>
      <c r="H145" s="3">
        <f t="shared" si="62"/>
        <v>90.671019531152638</v>
      </c>
      <c r="I145" s="3">
        <f t="shared" si="63"/>
        <v>35.814480214953136</v>
      </c>
      <c r="J145" s="2">
        <f t="shared" si="64"/>
        <v>97.681902253076956</v>
      </c>
      <c r="K145" s="2">
        <f t="shared" si="65"/>
        <v>97.681902253076956</v>
      </c>
      <c r="L145" s="2">
        <f t="shared" si="66"/>
        <v>66.586163771695269</v>
      </c>
      <c r="M145" s="5">
        <f t="shared" si="50"/>
        <v>0.37891255447377964</v>
      </c>
      <c r="N145" s="4">
        <f t="shared" si="51"/>
        <v>0.34707573923942753</v>
      </c>
      <c r="O145" s="4">
        <f t="shared" si="52"/>
        <v>0.2791104305939201</v>
      </c>
      <c r="P145" s="4">
        <f t="shared" si="67"/>
        <v>0</v>
      </c>
      <c r="Q145" s="4">
        <f t="shared" si="68"/>
        <v>0</v>
      </c>
      <c r="R145" s="5">
        <f t="shared" si="69"/>
        <v>-1.2222388470811039</v>
      </c>
      <c r="S145" s="5">
        <f t="shared" si="70"/>
        <v>-18.014837867418262</v>
      </c>
      <c r="T145" s="5">
        <f t="shared" si="71"/>
        <v>-7.1157472113409472</v>
      </c>
      <c r="U145" s="6">
        <f t="shared" si="72"/>
        <v>2674.9864789090129</v>
      </c>
      <c r="V145" s="5">
        <f t="shared" si="73"/>
        <v>4.503436804067074</v>
      </c>
      <c r="W145" s="5">
        <f t="shared" si="74"/>
        <v>-5.2240142442312862</v>
      </c>
      <c r="X145" s="5">
        <f t="shared" si="75"/>
        <v>12.452029504137924</v>
      </c>
      <c r="Y145" s="5">
        <f t="shared" si="76"/>
        <v>3.2811979569859702</v>
      </c>
      <c r="Z145" s="5">
        <f t="shared" si="53"/>
        <v>-23.23885211164955</v>
      </c>
      <c r="AA145" s="5">
        <f t="shared" si="54"/>
        <v>-26.837717707203023</v>
      </c>
      <c r="AB145">
        <f t="shared" si="77"/>
        <v>0</v>
      </c>
    </row>
    <row r="146" spans="1:28" x14ac:dyDescent="0.2">
      <c r="A146">
        <f t="shared" si="55"/>
        <v>1.1400000000000008</v>
      </c>
      <c r="B146" s="5">
        <f t="shared" si="56"/>
        <v>4.0784273884483859</v>
      </c>
      <c r="C146" s="5">
        <f t="shared" si="57"/>
        <v>124.79476168298275</v>
      </c>
      <c r="D146" s="5">
        <f t="shared" si="58"/>
        <v>61.532410855321601</v>
      </c>
      <c r="E146" s="2">
        <f t="shared" si="59"/>
        <v>124.86138760031183</v>
      </c>
      <c r="F146" s="2">
        <f t="shared" si="60"/>
        <v>1.8718216495181217</v>
      </c>
      <c r="G146" s="3">
        <f t="shared" si="61"/>
        <v>6.1844988940470031</v>
      </c>
      <c r="H146" s="3">
        <f t="shared" si="62"/>
        <v>90.438631010036147</v>
      </c>
      <c r="I146" s="3">
        <f t="shared" si="63"/>
        <v>35.546103037881103</v>
      </c>
      <c r="J146" s="2">
        <f t="shared" si="64"/>
        <v>97.370013077536342</v>
      </c>
      <c r="K146" s="2">
        <f t="shared" si="65"/>
        <v>97.370013077536342</v>
      </c>
      <c r="L146" s="2">
        <f t="shared" si="66"/>
        <v>66.373560380052041</v>
      </c>
      <c r="M146" s="5">
        <f t="shared" si="50"/>
        <v>0.37891252139360637</v>
      </c>
      <c r="N146" s="4">
        <f t="shared" si="51"/>
        <v>0.34818732179987405</v>
      </c>
      <c r="O146" s="4">
        <f t="shared" si="52"/>
        <v>0.27948392831078911</v>
      </c>
      <c r="P146" s="4">
        <f t="shared" si="67"/>
        <v>0</v>
      </c>
      <c r="Q146" s="4">
        <f t="shared" si="68"/>
        <v>0</v>
      </c>
      <c r="R146" s="5">
        <f t="shared" si="69"/>
        <v>-1.2248346304550732</v>
      </c>
      <c r="S146" s="5">
        <f t="shared" si="70"/>
        <v>-17.911292263091227</v>
      </c>
      <c r="T146" s="5">
        <f t="shared" si="71"/>
        <v>-7.0398748102986008</v>
      </c>
      <c r="U146" s="6">
        <f t="shared" si="72"/>
        <v>2674.9838039238716</v>
      </c>
      <c r="V146" s="5">
        <f t="shared" si="73"/>
        <v>4.4797641312822245</v>
      </c>
      <c r="W146" s="5">
        <f t="shared" si="74"/>
        <v>-5.1784739882794728</v>
      </c>
      <c r="X146" s="5">
        <f t="shared" si="75"/>
        <v>12.395986177050052</v>
      </c>
      <c r="Y146" s="5">
        <f t="shared" si="76"/>
        <v>3.254929500827151</v>
      </c>
      <c r="Z146" s="5">
        <f t="shared" si="53"/>
        <v>-23.089766251370698</v>
      </c>
      <c r="AA146" s="5">
        <f t="shared" si="54"/>
        <v>-26.81788863324855</v>
      </c>
      <c r="AB146">
        <f t="shared" si="77"/>
        <v>0</v>
      </c>
    </row>
    <row r="147" spans="1:28" x14ac:dyDescent="0.2">
      <c r="A147">
        <f t="shared" si="55"/>
        <v>1.1500000000000008</v>
      </c>
      <c r="B147" s="5">
        <f t="shared" si="56"/>
        <v>4.140435123863897</v>
      </c>
      <c r="C147" s="5">
        <f t="shared" si="57"/>
        <v>125.69799350477055</v>
      </c>
      <c r="D147" s="5">
        <f t="shared" si="58"/>
        <v>61.886530991268749</v>
      </c>
      <c r="E147" s="2">
        <f t="shared" si="59"/>
        <v>125.76616704877455</v>
      </c>
      <c r="F147" s="2">
        <f t="shared" si="60"/>
        <v>1.8866149575179068</v>
      </c>
      <c r="G147" s="3">
        <f t="shared" si="61"/>
        <v>6.2170481890552747</v>
      </c>
      <c r="H147" s="3">
        <f t="shared" si="62"/>
        <v>90.207733347522435</v>
      </c>
      <c r="I147" s="3">
        <f t="shared" si="63"/>
        <v>35.277924151548618</v>
      </c>
      <c r="J147" s="2">
        <f t="shared" si="64"/>
        <v>97.059872121928763</v>
      </c>
      <c r="K147" s="2">
        <f t="shared" si="65"/>
        <v>97.059872121928763</v>
      </c>
      <c r="L147" s="2">
        <f t="shared" si="66"/>
        <v>66.162148685704679</v>
      </c>
      <c r="M147" s="5">
        <f t="shared" si="50"/>
        <v>0.37891248853853732</v>
      </c>
      <c r="N147" s="4">
        <f t="shared" si="51"/>
        <v>0.34929975772566224</v>
      </c>
      <c r="O147" s="4">
        <f t="shared" si="52"/>
        <v>0.27985632539017269</v>
      </c>
      <c r="P147" s="4">
        <f t="shared" si="67"/>
        <v>0</v>
      </c>
      <c r="Q147" s="4">
        <f t="shared" si="68"/>
        <v>0</v>
      </c>
      <c r="R147" s="5">
        <f t="shared" si="69"/>
        <v>-1.227359032825343</v>
      </c>
      <c r="S147" s="5">
        <f t="shared" si="70"/>
        <v>-17.808656614515623</v>
      </c>
      <c r="T147" s="5">
        <f t="shared" si="71"/>
        <v>-6.9645075202980005</v>
      </c>
      <c r="U147" s="6">
        <f t="shared" si="72"/>
        <v>2674.9811289414047</v>
      </c>
      <c r="V147" s="5">
        <f t="shared" si="73"/>
        <v>4.4562383973954454</v>
      </c>
      <c r="W147" s="5">
        <f t="shared" si="74"/>
        <v>-5.1331120700626336</v>
      </c>
      <c r="X147" s="5">
        <f t="shared" si="75"/>
        <v>12.340345030803707</v>
      </c>
      <c r="Y147" s="5">
        <f t="shared" si="76"/>
        <v>3.2288793645701022</v>
      </c>
      <c r="Z147" s="5">
        <f t="shared" si="53"/>
        <v>-22.941768684578257</v>
      </c>
      <c r="AA147" s="5">
        <f t="shared" si="54"/>
        <v>-26.798162489494292</v>
      </c>
      <c r="AB147">
        <f t="shared" si="77"/>
        <v>0</v>
      </c>
    </row>
    <row r="148" spans="1:28" x14ac:dyDescent="0.2">
      <c r="A148">
        <f t="shared" si="55"/>
        <v>1.1600000000000008</v>
      </c>
      <c r="B148" s="5">
        <f t="shared" si="56"/>
        <v>4.2027670497226781</v>
      </c>
      <c r="C148" s="5">
        <f t="shared" si="57"/>
        <v>126.59892374981155</v>
      </c>
      <c r="D148" s="5">
        <f t="shared" si="58"/>
        <v>62.237970324659763</v>
      </c>
      <c r="E148" s="2">
        <f t="shared" si="59"/>
        <v>126.6686652076386</v>
      </c>
      <c r="F148" s="2">
        <f t="shared" si="60"/>
        <v>1.9013780328300494</v>
      </c>
      <c r="G148" s="3">
        <f t="shared" si="61"/>
        <v>6.2493369827009753</v>
      </c>
      <c r="H148" s="3">
        <f t="shared" si="62"/>
        <v>89.978315660676657</v>
      </c>
      <c r="I148" s="3">
        <f t="shared" si="63"/>
        <v>35.009942526653674</v>
      </c>
      <c r="J148" s="2">
        <f t="shared" si="64"/>
        <v>96.751473257906099</v>
      </c>
      <c r="K148" s="2">
        <f t="shared" si="65"/>
        <v>96.751473257906099</v>
      </c>
      <c r="L148" s="2">
        <f t="shared" si="66"/>
        <v>65.951924511183435</v>
      </c>
      <c r="M148" s="5">
        <f t="shared" si="50"/>
        <v>0.37891245590615807</v>
      </c>
      <c r="N148" s="4">
        <f t="shared" si="51"/>
        <v>0.35041301710559775</v>
      </c>
      <c r="O148" s="4">
        <f t="shared" si="52"/>
        <v>0.28022761640535732</v>
      </c>
      <c r="P148" s="4">
        <f t="shared" si="67"/>
        <v>0</v>
      </c>
      <c r="Q148" s="4">
        <f t="shared" si="68"/>
        <v>0</v>
      </c>
      <c r="R148" s="5">
        <f t="shared" si="69"/>
        <v>-1.229813250286282</v>
      </c>
      <c r="S148" s="5">
        <f t="shared" si="70"/>
        <v>-17.706922373406062</v>
      </c>
      <c r="T148" s="5">
        <f t="shared" si="71"/>
        <v>-6.8896414660025478</v>
      </c>
      <c r="U148" s="6">
        <f t="shared" si="72"/>
        <v>2674.978453961613</v>
      </c>
      <c r="V148" s="5">
        <f t="shared" si="73"/>
        <v>4.4328586385734141</v>
      </c>
      <c r="W148" s="5">
        <f t="shared" si="74"/>
        <v>-5.0879278920015505</v>
      </c>
      <c r="X148" s="5">
        <f t="shared" si="75"/>
        <v>12.285103129452759</v>
      </c>
      <c r="Y148" s="5">
        <f t="shared" si="76"/>
        <v>3.2030453882871321</v>
      </c>
      <c r="Z148" s="5">
        <f t="shared" si="53"/>
        <v>-22.794850265407611</v>
      </c>
      <c r="AA148" s="5">
        <f t="shared" si="54"/>
        <v>-26.778538336549786</v>
      </c>
      <c r="AB148">
        <f t="shared" si="77"/>
        <v>0</v>
      </c>
    </row>
    <row r="149" spans="1:28" x14ac:dyDescent="0.2">
      <c r="A149">
        <f t="shared" si="55"/>
        <v>1.1700000000000008</v>
      </c>
      <c r="B149" s="5">
        <f t="shared" si="56"/>
        <v>4.2654205718191021</v>
      </c>
      <c r="C149" s="5">
        <f t="shared" si="57"/>
        <v>127.49756716390505</v>
      </c>
      <c r="D149" s="5">
        <f t="shared" si="58"/>
        <v>62.586730823009468</v>
      </c>
      <c r="E149" s="2">
        <f t="shared" si="59"/>
        <v>127.56889685722368</v>
      </c>
      <c r="F149" s="2">
        <f t="shared" si="60"/>
        <v>1.9161109241262348</v>
      </c>
      <c r="G149" s="3">
        <f t="shared" si="61"/>
        <v>6.2813674365838468</v>
      </c>
      <c r="H149" s="3">
        <f t="shared" si="62"/>
        <v>89.750367158022584</v>
      </c>
      <c r="I149" s="3">
        <f t="shared" si="63"/>
        <v>34.742157143288175</v>
      </c>
      <c r="J149" s="2">
        <f t="shared" si="64"/>
        <v>96.444810460916784</v>
      </c>
      <c r="K149" s="2">
        <f t="shared" si="65"/>
        <v>96.444810460916784</v>
      </c>
      <c r="L149" s="2">
        <f t="shared" si="66"/>
        <v>65.742883749772858</v>
      </c>
      <c r="M149" s="5">
        <f t="shared" si="50"/>
        <v>0.37891242349406096</v>
      </c>
      <c r="N149" s="4">
        <f t="shared" si="51"/>
        <v>0.35152706946013179</v>
      </c>
      <c r="O149" s="4">
        <f t="shared" si="52"/>
        <v>0.2805977958643503</v>
      </c>
      <c r="P149" s="4">
        <f t="shared" si="67"/>
        <v>0</v>
      </c>
      <c r="Q149" s="4">
        <f t="shared" si="68"/>
        <v>0</v>
      </c>
      <c r="R149" s="5">
        <f t="shared" si="69"/>
        <v>-1.2321984633724399</v>
      </c>
      <c r="S149" s="5">
        <f t="shared" si="70"/>
        <v>-17.606081098699871</v>
      </c>
      <c r="T149" s="5">
        <f t="shared" si="71"/>
        <v>-6.8152728014085957</v>
      </c>
      <c r="U149" s="6">
        <f t="shared" si="72"/>
        <v>2674.9757789844971</v>
      </c>
      <c r="V149" s="5">
        <f t="shared" si="73"/>
        <v>4.4096239003628792</v>
      </c>
      <c r="W149" s="5">
        <f t="shared" si="74"/>
        <v>-5.0429208556549829</v>
      </c>
      <c r="X149" s="5">
        <f t="shared" si="75"/>
        <v>12.230257569100026</v>
      </c>
      <c r="Y149" s="5">
        <f t="shared" si="76"/>
        <v>3.1774254369904393</v>
      </c>
      <c r="Z149" s="5">
        <f t="shared" si="53"/>
        <v>-22.649001954354855</v>
      </c>
      <c r="AA149" s="5">
        <f t="shared" si="54"/>
        <v>-26.75901523230857</v>
      </c>
      <c r="AB149">
        <f t="shared" si="77"/>
        <v>0</v>
      </c>
    </row>
    <row r="150" spans="1:28" x14ac:dyDescent="0.2">
      <c r="A150">
        <f t="shared" si="55"/>
        <v>1.1800000000000008</v>
      </c>
      <c r="B150" s="5">
        <f t="shared" si="56"/>
        <v>4.3283931174567893</v>
      </c>
      <c r="C150" s="5">
        <f t="shared" si="57"/>
        <v>128.39393838538757</v>
      </c>
      <c r="D150" s="5">
        <f t="shared" si="58"/>
        <v>62.932814443680734</v>
      </c>
      <c r="E150" s="2">
        <f t="shared" si="59"/>
        <v>128.46687666900735</v>
      </c>
      <c r="F150" s="2">
        <f t="shared" si="60"/>
        <v>1.9308136799483757</v>
      </c>
      <c r="G150" s="3">
        <f t="shared" si="61"/>
        <v>6.313141690953751</v>
      </c>
      <c r="H150" s="3">
        <f t="shared" si="62"/>
        <v>89.523877138479037</v>
      </c>
      <c r="I150" s="3">
        <f t="shared" si="63"/>
        <v>34.474566990965087</v>
      </c>
      <c r="J150" s="2">
        <f t="shared" si="64"/>
        <v>96.139877809003309</v>
      </c>
      <c r="K150" s="2">
        <f t="shared" si="65"/>
        <v>96.139877809003309</v>
      </c>
      <c r="L150" s="2">
        <f t="shared" si="66"/>
        <v>65.535022364692097</v>
      </c>
      <c r="M150" s="5">
        <f t="shared" si="50"/>
        <v>0.3789123912998445</v>
      </c>
      <c r="N150" s="4">
        <f t="shared" si="51"/>
        <v>0.35264188373666505</v>
      </c>
      <c r="O150" s="4">
        <f t="shared" si="52"/>
        <v>0.28096685821019518</v>
      </c>
      <c r="P150" s="4">
        <f t="shared" si="67"/>
        <v>0</v>
      </c>
      <c r="Q150" s="4">
        <f t="shared" si="68"/>
        <v>0</v>
      </c>
      <c r="R150" s="5">
        <f t="shared" si="69"/>
        <v>-1.234515837301972</v>
      </c>
      <c r="S150" s="5">
        <f t="shared" si="70"/>
        <v>-17.50612445503846</v>
      </c>
      <c r="T150" s="5">
        <f t="shared" si="71"/>
        <v>-6.7413977093938113</v>
      </c>
      <c r="U150" s="6">
        <f t="shared" si="72"/>
        <v>2674.9731040100555</v>
      </c>
      <c r="V150" s="5">
        <f t="shared" si="73"/>
        <v>4.3865332375714301</v>
      </c>
      <c r="W150" s="5">
        <f t="shared" si="74"/>
        <v>-4.9980903616651515</v>
      </c>
      <c r="X150" s="5">
        <f t="shared" si="75"/>
        <v>12.175805477524001</v>
      </c>
      <c r="Y150" s="5">
        <f t="shared" si="76"/>
        <v>3.1520174002694583</v>
      </c>
      <c r="Z150" s="5">
        <f t="shared" si="53"/>
        <v>-22.504214816703612</v>
      </c>
      <c r="AA150" s="5">
        <f t="shared" si="54"/>
        <v>-26.73959223186981</v>
      </c>
      <c r="AB150">
        <f t="shared" si="77"/>
        <v>0</v>
      </c>
    </row>
    <row r="151" spans="1:28" x14ac:dyDescent="0.2">
      <c r="A151">
        <f t="shared" si="55"/>
        <v>1.1900000000000008</v>
      </c>
      <c r="B151" s="5">
        <f t="shared" si="56"/>
        <v>4.3916821352363398</v>
      </c>
      <c r="C151" s="5">
        <f t="shared" si="57"/>
        <v>129.28805194603152</v>
      </c>
      <c r="D151" s="5">
        <f t="shared" si="58"/>
        <v>63.276223133978789</v>
      </c>
      <c r="E151" s="2">
        <f t="shared" si="59"/>
        <v>129.36261920654164</v>
      </c>
      <c r="F151" s="2">
        <f t="shared" si="60"/>
        <v>1.9454863487098153</v>
      </c>
      <c r="G151" s="3">
        <f t="shared" si="61"/>
        <v>6.3446618649564455</v>
      </c>
      <c r="H151" s="3">
        <f t="shared" si="62"/>
        <v>89.298834990312002</v>
      </c>
      <c r="I151" s="3">
        <f t="shared" si="63"/>
        <v>34.207171068646389</v>
      </c>
      <c r="J151" s="2">
        <f t="shared" si="64"/>
        <v>95.836669481609391</v>
      </c>
      <c r="K151" s="2">
        <f t="shared" si="65"/>
        <v>95.836669481609391</v>
      </c>
      <c r="L151" s="2">
        <f t="shared" si="66"/>
        <v>65.328336388281784</v>
      </c>
      <c r="M151" s="5">
        <f t="shared" si="50"/>
        <v>0.37891235932111361</v>
      </c>
      <c r="N151" s="4">
        <f t="shared" si="51"/>
        <v>0.35375742830491458</v>
      </c>
      <c r="O151" s="4">
        <f t="shared" si="52"/>
        <v>0.2813347978213015</v>
      </c>
      <c r="P151" s="4">
        <f t="shared" si="67"/>
        <v>0</v>
      </c>
      <c r="Q151" s="4">
        <f t="shared" si="68"/>
        <v>0</v>
      </c>
      <c r="R151" s="5">
        <f t="shared" si="69"/>
        <v>-1.2367665222156172</v>
      </c>
      <c r="S151" s="5">
        <f t="shared" si="70"/>
        <v>-17.407044211272968</v>
      </c>
      <c r="T151" s="5">
        <f t="shared" si="71"/>
        <v>-6.6680124012715831</v>
      </c>
      <c r="U151" s="6">
        <f t="shared" si="72"/>
        <v>2674.9704290382888</v>
      </c>
      <c r="V151" s="5">
        <f t="shared" si="73"/>
        <v>4.3635857141496341</v>
      </c>
      <c r="W151" s="5">
        <f t="shared" si="74"/>
        <v>-4.9534358097031008</v>
      </c>
      <c r="X151" s="5">
        <f t="shared" si="75"/>
        <v>12.121744013810199</v>
      </c>
      <c r="Y151" s="5">
        <f t="shared" si="76"/>
        <v>3.1268191919340169</v>
      </c>
      <c r="Z151" s="5">
        <f t="shared" si="53"/>
        <v>-22.36048002097607</v>
      </c>
      <c r="AA151" s="5">
        <f t="shared" si="54"/>
        <v>-26.720268387461385</v>
      </c>
      <c r="AB151">
        <f t="shared" si="77"/>
        <v>0</v>
      </c>
    </row>
    <row r="152" spans="1:28" x14ac:dyDescent="0.2">
      <c r="A152">
        <f t="shared" si="55"/>
        <v>1.2000000000000008</v>
      </c>
      <c r="B152" s="5">
        <f t="shared" si="56"/>
        <v>4.4552850948455012</v>
      </c>
      <c r="C152" s="5">
        <f t="shared" si="57"/>
        <v>130.17992227193358</v>
      </c>
      <c r="D152" s="5">
        <f t="shared" si="58"/>
        <v>63.616958831245874</v>
      </c>
      <c r="E152" s="2">
        <f t="shared" si="59"/>
        <v>130.25613892635931</v>
      </c>
      <c r="F152" s="2">
        <f t="shared" si="60"/>
        <v>1.9601289786965732</v>
      </c>
      <c r="G152" s="3">
        <f t="shared" si="61"/>
        <v>6.3759300568757853</v>
      </c>
      <c r="H152" s="3">
        <f t="shared" si="62"/>
        <v>89.075230190102246</v>
      </c>
      <c r="I152" s="3">
        <f t="shared" si="63"/>
        <v>33.939968384771774</v>
      </c>
      <c r="J152" s="2">
        <f t="shared" si="64"/>
        <v>95.535179758396765</v>
      </c>
      <c r="K152" s="2">
        <f t="shared" si="65"/>
        <v>95.535179758396765</v>
      </c>
      <c r="L152" s="2">
        <f t="shared" si="66"/>
        <v>65.122821921197513</v>
      </c>
      <c r="M152" s="5">
        <f t="shared" si="50"/>
        <v>0.3789123275554791</v>
      </c>
      <c r="N152" s="4">
        <f t="shared" si="51"/>
        <v>0.35487367095234551</v>
      </c>
      <c r="O152" s="4">
        <f t="shared" si="52"/>
        <v>0.28170160901178759</v>
      </c>
      <c r="P152" s="4">
        <f t="shared" si="67"/>
        <v>0</v>
      </c>
      <c r="Q152" s="4">
        <f t="shared" si="68"/>
        <v>0</v>
      </c>
      <c r="R152" s="5">
        <f t="shared" si="69"/>
        <v>-1.238951653411305</v>
      </c>
      <c r="S152" s="5">
        <f t="shared" si="70"/>
        <v>-17.308832238993581</v>
      </c>
      <c r="T152" s="5">
        <f t="shared" si="71"/>
        <v>-6.5951131163513663</v>
      </c>
      <c r="U152" s="6">
        <f t="shared" si="72"/>
        <v>2674.9677540691978</v>
      </c>
      <c r="V152" s="5">
        <f t="shared" si="73"/>
        <v>4.3407804030744765</v>
      </c>
      <c r="W152" s="5">
        <f t="shared" si="74"/>
        <v>-4.9089565984139174</v>
      </c>
      <c r="X152" s="5">
        <f t="shared" si="75"/>
        <v>12.068070367987035</v>
      </c>
      <c r="Y152" s="5">
        <f t="shared" si="76"/>
        <v>3.1018287496631718</v>
      </c>
      <c r="Z152" s="5">
        <f t="shared" si="53"/>
        <v>-22.217788837407497</v>
      </c>
      <c r="AA152" s="5">
        <f t="shared" si="54"/>
        <v>-26.70104274836433</v>
      </c>
      <c r="AB152">
        <f t="shared" si="77"/>
        <v>0</v>
      </c>
    </row>
    <row r="153" spans="1:28" x14ac:dyDescent="0.2">
      <c r="A153">
        <f t="shared" si="55"/>
        <v>1.2100000000000009</v>
      </c>
      <c r="B153" s="5">
        <f t="shared" si="56"/>
        <v>4.5191994868517416</v>
      </c>
      <c r="C153" s="5">
        <f t="shared" si="57"/>
        <v>131.06956368439273</v>
      </c>
      <c r="D153" s="5">
        <f t="shared" si="58"/>
        <v>63.95502346295617</v>
      </c>
      <c r="E153" s="2">
        <f t="shared" si="59"/>
        <v>131.14745017886943</v>
      </c>
      <c r="F153" s="2">
        <f t="shared" si="60"/>
        <v>1.974741618068643</v>
      </c>
      <c r="G153" s="3">
        <f t="shared" si="61"/>
        <v>6.4069483443724167</v>
      </c>
      <c r="H153" s="3">
        <f t="shared" si="62"/>
        <v>88.853052301728169</v>
      </c>
      <c r="I153" s="3">
        <f t="shared" si="63"/>
        <v>33.672957957288133</v>
      </c>
      <c r="J153" s="2">
        <f t="shared" si="64"/>
        <v>95.235403018070926</v>
      </c>
      <c r="K153" s="2">
        <f t="shared" si="65"/>
        <v>95.235403018070926</v>
      </c>
      <c r="L153" s="2">
        <f t="shared" si="66"/>
        <v>64.918475131609355</v>
      </c>
      <c r="M153" s="5">
        <f t="shared" si="50"/>
        <v>0.37891229600055759</v>
      </c>
      <c r="N153" s="4">
        <f t="shared" si="51"/>
        <v>0.35599057887967273</v>
      </c>
      <c r="O153" s="4">
        <f t="shared" si="52"/>
        <v>0.28206728603183978</v>
      </c>
      <c r="P153" s="4">
        <f t="shared" si="67"/>
        <v>0</v>
      </c>
      <c r="Q153" s="4">
        <f t="shared" si="68"/>
        <v>0</v>
      </c>
      <c r="R153" s="5">
        <f t="shared" si="69"/>
        <v>-1.2410723515744753</v>
      </c>
      <c r="S153" s="5">
        <f t="shared" si="70"/>
        <v>-17.211480511082108</v>
      </c>
      <c r="T153" s="5">
        <f t="shared" si="71"/>
        <v>-6.5226961215048718</v>
      </c>
      <c r="U153" s="6">
        <f t="shared" si="72"/>
        <v>2674.9650791027811</v>
      </c>
      <c r="V153" s="5">
        <f t="shared" si="73"/>
        <v>4.3181163862341441</v>
      </c>
      <c r="W153" s="5">
        <f t="shared" si="74"/>
        <v>-4.8646521253619044</v>
      </c>
      <c r="X153" s="5">
        <f t="shared" si="75"/>
        <v>12.014781760666169</v>
      </c>
      <c r="Y153" s="5">
        <f t="shared" si="76"/>
        <v>3.0770440346596688</v>
      </c>
      <c r="Z153" s="5">
        <f t="shared" si="53"/>
        <v>-22.076132636444012</v>
      </c>
      <c r="AA153" s="5">
        <f t="shared" si="54"/>
        <v>-26.681914360838704</v>
      </c>
      <c r="AB153">
        <f t="shared" si="77"/>
        <v>0</v>
      </c>
    </row>
    <row r="154" spans="1:28" x14ac:dyDescent="0.2">
      <c r="A154">
        <f t="shared" si="55"/>
        <v>1.2200000000000009</v>
      </c>
      <c r="B154" s="5">
        <f t="shared" si="56"/>
        <v>4.5834228224971989</v>
      </c>
      <c r="C154" s="5">
        <f t="shared" si="57"/>
        <v>131.95699040077821</v>
      </c>
      <c r="D154" s="5">
        <f t="shared" si="58"/>
        <v>64.290418946811016</v>
      </c>
      <c r="E154" s="2">
        <f t="shared" si="59"/>
        <v>132.03656720924269</v>
      </c>
      <c r="F154" s="2">
        <f t="shared" si="60"/>
        <v>1.9893243148613271</v>
      </c>
      <c r="G154" s="3">
        <f t="shared" si="61"/>
        <v>6.4377187847190136</v>
      </c>
      <c r="H154" s="3">
        <f t="shared" si="62"/>
        <v>88.63229097536373</v>
      </c>
      <c r="I154" s="3">
        <f t="shared" si="63"/>
        <v>33.406138813679746</v>
      </c>
      <c r="J154" s="2">
        <f t="shared" si="64"/>
        <v>94.93733373721588</v>
      </c>
      <c r="K154" s="2">
        <f t="shared" si="65"/>
        <v>94.93733373721588</v>
      </c>
      <c r="L154" s="2">
        <f t="shared" si="66"/>
        <v>64.715292254407544</v>
      </c>
      <c r="M154" s="5">
        <f t="shared" si="50"/>
        <v>0.37891226465397132</v>
      </c>
      <c r="N154" s="4">
        <f t="shared" si="51"/>
        <v>0.35710811869643566</v>
      </c>
      <c r="O154" s="4">
        <f t="shared" si="52"/>
        <v>0.28243182306808506</v>
      </c>
      <c r="P154" s="4">
        <f t="shared" si="67"/>
        <v>0</v>
      </c>
      <c r="Q154" s="4">
        <f t="shared" si="68"/>
        <v>0</v>
      </c>
      <c r="R154" s="5">
        <f t="shared" si="69"/>
        <v>-1.2431297230041938</v>
      </c>
      <c r="S154" s="5">
        <f t="shared" si="70"/>
        <v>-17.114981100287391</v>
      </c>
      <c r="T154" s="5">
        <f t="shared" si="71"/>
        <v>-6.4507577107380483</v>
      </c>
      <c r="U154" s="6">
        <f t="shared" si="72"/>
        <v>2674.9624041390398</v>
      </c>
      <c r="V154" s="5">
        <f t="shared" si="73"/>
        <v>4.2955927543140531</v>
      </c>
      <c r="W154" s="5">
        <f t="shared" si="74"/>
        <v>-4.8205217869756458</v>
      </c>
      <c r="X154" s="5">
        <f t="shared" si="75"/>
        <v>11.961875442687196</v>
      </c>
      <c r="Y154" s="5">
        <f t="shared" si="76"/>
        <v>3.0524630313098591</v>
      </c>
      <c r="Z154" s="5">
        <f t="shared" si="53"/>
        <v>-21.935502887263038</v>
      </c>
      <c r="AA154" s="5">
        <f t="shared" si="54"/>
        <v>-26.662882268050851</v>
      </c>
      <c r="AB154">
        <f t="shared" si="77"/>
        <v>0</v>
      </c>
    </row>
    <row r="155" spans="1:28" x14ac:dyDescent="0.2">
      <c r="A155">
        <f t="shared" si="55"/>
        <v>1.2300000000000009</v>
      </c>
      <c r="B155" s="5">
        <f t="shared" si="56"/>
        <v>4.6479526334959544</v>
      </c>
      <c r="C155" s="5">
        <f t="shared" si="57"/>
        <v>132.84221653538748</v>
      </c>
      <c r="D155" s="5">
        <f t="shared" si="58"/>
        <v>64.623147190834416</v>
      </c>
      <c r="E155" s="2">
        <f t="shared" si="59"/>
        <v>132.92350415828645</v>
      </c>
      <c r="F155" s="2">
        <f t="shared" si="60"/>
        <v>2.0038771169866032</v>
      </c>
      <c r="G155" s="3">
        <f t="shared" si="61"/>
        <v>6.468243415032112</v>
      </c>
      <c r="H155" s="3">
        <f t="shared" si="62"/>
        <v>88.412935946491103</v>
      </c>
      <c r="I155" s="3">
        <f t="shared" si="63"/>
        <v>33.139509990999237</v>
      </c>
      <c r="J155" s="2">
        <f t="shared" si="64"/>
        <v>94.640966489137156</v>
      </c>
      <c r="K155" s="2">
        <f t="shared" si="65"/>
        <v>94.640966489137156</v>
      </c>
      <c r="L155" s="2">
        <f t="shared" si="66"/>
        <v>64.51326959041387</v>
      </c>
      <c r="M155" s="5">
        <f t="shared" si="50"/>
        <v>0.37891223351334791</v>
      </c>
      <c r="N155" s="4">
        <f t="shared" si="51"/>
        <v>0.35822625641665029</v>
      </c>
      <c r="O155" s="4">
        <f t="shared" si="52"/>
        <v>0.28279521424397919</v>
      </c>
      <c r="P155" s="4">
        <f t="shared" si="67"/>
        <v>0</v>
      </c>
      <c r="Q155" s="4">
        <f t="shared" si="68"/>
        <v>0</v>
      </c>
      <c r="R155" s="5">
        <f t="shared" si="69"/>
        <v>-1.2451248598351321</v>
      </c>
      <c r="S155" s="5">
        <f t="shared" si="70"/>
        <v>-17.019326177822997</v>
      </c>
      <c r="T155" s="5">
        <f t="shared" si="71"/>
        <v>-6.3792942047687351</v>
      </c>
      <c r="U155" s="6">
        <f t="shared" si="72"/>
        <v>2674.9597291779723</v>
      </c>
      <c r="V155" s="5">
        <f t="shared" si="73"/>
        <v>4.2732086066841584</v>
      </c>
      <c r="W155" s="5">
        <f t="shared" si="74"/>
        <v>-4.776564978493008</v>
      </c>
      <c r="X155" s="5">
        <f t="shared" si="75"/>
        <v>11.909348694766605</v>
      </c>
      <c r="Y155" s="5">
        <f t="shared" si="76"/>
        <v>3.0280837468490263</v>
      </c>
      <c r="Z155" s="5">
        <f t="shared" si="53"/>
        <v>-21.795891156316003</v>
      </c>
      <c r="AA155" s="5">
        <f t="shared" si="54"/>
        <v>-26.64394551000213</v>
      </c>
      <c r="AB155">
        <f t="shared" si="77"/>
        <v>0</v>
      </c>
    </row>
    <row r="156" spans="1:28" x14ac:dyDescent="0.2">
      <c r="A156">
        <f t="shared" si="55"/>
        <v>1.2400000000000009</v>
      </c>
      <c r="B156" s="5">
        <f t="shared" si="56"/>
        <v>4.7127864718336179</v>
      </c>
      <c r="C156" s="5">
        <f t="shared" si="57"/>
        <v>133.72525610029456</v>
      </c>
      <c r="D156" s="5">
        <f t="shared" si="58"/>
        <v>64.953210093468911</v>
      </c>
      <c r="E156" s="2">
        <f t="shared" si="59"/>
        <v>133.80827506331013</v>
      </c>
      <c r="F156" s="2">
        <f t="shared" si="60"/>
        <v>2.018400072234527</v>
      </c>
      <c r="G156" s="3">
        <f t="shared" si="61"/>
        <v>6.4985242525006024</v>
      </c>
      <c r="H156" s="3">
        <f t="shared" si="62"/>
        <v>88.194977034927945</v>
      </c>
      <c r="I156" s="3">
        <f t="shared" si="63"/>
        <v>32.873070535899217</v>
      </c>
      <c r="J156" s="2">
        <f t="shared" si="64"/>
        <v>94.346295942713141</v>
      </c>
      <c r="K156" s="2">
        <f t="shared" si="65"/>
        <v>94.346295942713141</v>
      </c>
      <c r="L156" s="2">
        <f t="shared" si="66"/>
        <v>64.312403505598596</v>
      </c>
      <c r="M156" s="5">
        <f t="shared" si="50"/>
        <v>0.37891220257632041</v>
      </c>
      <c r="N156" s="4">
        <f t="shared" si="51"/>
        <v>0.35934495745454292</v>
      </c>
      <c r="O156" s="4">
        <f t="shared" si="52"/>
        <v>0.28315745362021083</v>
      </c>
      <c r="P156" s="4">
        <f t="shared" si="67"/>
        <v>0</v>
      </c>
      <c r="Q156" s="4">
        <f t="shared" si="68"/>
        <v>0</v>
      </c>
      <c r="R156" s="5">
        <f t="shared" si="69"/>
        <v>-1.2470588402554987</v>
      </c>
      <c r="S156" s="5">
        <f t="shared" si="70"/>
        <v>-16.924508011986894</v>
      </c>
      <c r="T156" s="5">
        <f t="shared" si="71"/>
        <v>-6.3083019506099607</v>
      </c>
      <c r="U156" s="6">
        <f t="shared" si="72"/>
        <v>2674.9570542195806</v>
      </c>
      <c r="V156" s="5">
        <f t="shared" si="73"/>
        <v>4.2509630512874805</v>
      </c>
      <c r="W156" s="5">
        <f t="shared" si="74"/>
        <v>-4.7327810939060928</v>
      </c>
      <c r="X156" s="5">
        <f t="shared" si="75"/>
        <v>11.857198827150912</v>
      </c>
      <c r="Y156" s="5">
        <f t="shared" si="76"/>
        <v>3.0039042110319816</v>
      </c>
      <c r="Z156" s="5">
        <f t="shared" si="53"/>
        <v>-21.657289105892986</v>
      </c>
      <c r="AA156" s="5">
        <f t="shared" si="54"/>
        <v>-26.625103123459049</v>
      </c>
      <c r="AB156">
        <f t="shared" si="77"/>
        <v>0</v>
      </c>
    </row>
    <row r="157" spans="1:28" x14ac:dyDescent="0.2">
      <c r="A157">
        <f t="shared" si="55"/>
        <v>1.2500000000000009</v>
      </c>
      <c r="B157" s="5">
        <f t="shared" si="56"/>
        <v>4.7779219095691756</v>
      </c>
      <c r="C157" s="5">
        <f t="shared" si="57"/>
        <v>134.60612300618854</v>
      </c>
      <c r="D157" s="5">
        <f t="shared" si="58"/>
        <v>65.28060954367173</v>
      </c>
      <c r="E157" s="2">
        <f t="shared" si="59"/>
        <v>134.69089385898033</v>
      </c>
      <c r="F157" s="2">
        <f t="shared" si="60"/>
        <v>2.0328932282746583</v>
      </c>
      <c r="G157" s="3">
        <f t="shared" si="61"/>
        <v>6.5285632946109224</v>
      </c>
      <c r="H157" s="3">
        <f t="shared" si="62"/>
        <v>87.978404143869014</v>
      </c>
      <c r="I157" s="3">
        <f t="shared" si="63"/>
        <v>32.606819504664628</v>
      </c>
      <c r="J157" s="2">
        <f t="shared" si="64"/>
        <v>94.053316861254117</v>
      </c>
      <c r="K157" s="2">
        <f t="shared" si="65"/>
        <v>94.053316861254117</v>
      </c>
      <c r="L157" s="2">
        <f t="shared" si="66"/>
        <v>64.112690430302735</v>
      </c>
      <c r="M157" s="5">
        <f t="shared" si="50"/>
        <v>0.37891217184052683</v>
      </c>
      <c r="N157" s="4">
        <f t="shared" si="51"/>
        <v>0.36046418662036855</v>
      </c>
      <c r="O157" s="4">
        <f t="shared" si="52"/>
        <v>0.28351853519512082</v>
      </c>
      <c r="P157" s="4">
        <f t="shared" si="67"/>
        <v>0</v>
      </c>
      <c r="Q157" s="4">
        <f t="shared" si="68"/>
        <v>0</v>
      </c>
      <c r="R157" s="5">
        <f t="shared" si="69"/>
        <v>-1.2489327287209873</v>
      </c>
      <c r="S157" s="5">
        <f t="shared" si="70"/>
        <v>-16.830518966802561</v>
      </c>
      <c r="T157" s="5">
        <f t="shared" si="71"/>
        <v>-6.2377773211587559</v>
      </c>
      <c r="U157" s="6">
        <f t="shared" si="72"/>
        <v>2674.9543792638642</v>
      </c>
      <c r="V157" s="5">
        <f t="shared" si="73"/>
        <v>4.2288552045298413</v>
      </c>
      <c r="W157" s="5">
        <f t="shared" si="74"/>
        <v>-4.6891695259061361</v>
      </c>
      <c r="X157" s="5">
        <f t="shared" si="75"/>
        <v>11.805423179273859</v>
      </c>
      <c r="Y157" s="5">
        <f t="shared" si="76"/>
        <v>2.9799224758088538</v>
      </c>
      <c r="Z157" s="5">
        <f t="shared" si="53"/>
        <v>-21.519688492708696</v>
      </c>
      <c r="AA157" s="5">
        <f t="shared" si="54"/>
        <v>-26.606354141884896</v>
      </c>
      <c r="AB157">
        <f t="shared" si="77"/>
        <v>0</v>
      </c>
    </row>
    <row r="158" spans="1:28" x14ac:dyDescent="0.2">
      <c r="A158">
        <f t="shared" si="55"/>
        <v>1.2600000000000009</v>
      </c>
      <c r="B158" s="5">
        <f t="shared" si="56"/>
        <v>4.8433565386390756</v>
      </c>
      <c r="C158" s="5">
        <f t="shared" si="57"/>
        <v>135.48483106320259</v>
      </c>
      <c r="D158" s="5">
        <f t="shared" si="58"/>
        <v>65.605347421011274</v>
      </c>
      <c r="E158" s="2">
        <f t="shared" si="59"/>
        <v>135.5713743781663</v>
      </c>
      <c r="F158" s="2">
        <f t="shared" si="60"/>
        <v>2.0473566326575101</v>
      </c>
      <c r="G158" s="3">
        <f t="shared" si="61"/>
        <v>6.5583625193690107</v>
      </c>
      <c r="H158" s="3">
        <f t="shared" si="62"/>
        <v>87.763207258941932</v>
      </c>
      <c r="I158" s="3">
        <f t="shared" si="63"/>
        <v>32.340755963245776</v>
      </c>
      <c r="J158" s="2">
        <f t="shared" si="64"/>
        <v>93.76202410136888</v>
      </c>
      <c r="K158" s="2">
        <f t="shared" si="65"/>
        <v>93.76202410136888</v>
      </c>
      <c r="L158" s="2">
        <f t="shared" si="66"/>
        <v>63.914126858465494</v>
      </c>
      <c r="M158" s="5">
        <f t="shared" si="50"/>
        <v>0.37891214130361001</v>
      </c>
      <c r="N158" s="4">
        <f t="shared" si="51"/>
        <v>0.36158390811632068</v>
      </c>
      <c r="O158" s="4">
        <f t="shared" si="52"/>
        <v>0.28387845290513797</v>
      </c>
      <c r="P158" s="4">
        <f t="shared" si="67"/>
        <v>0</v>
      </c>
      <c r="Q158" s="4">
        <f t="shared" si="68"/>
        <v>0</v>
      </c>
      <c r="R158" s="5">
        <f t="shared" si="69"/>
        <v>-1.2507475761648155</v>
      </c>
      <c r="S158" s="5">
        <f t="shared" si="70"/>
        <v>-16.737351500681157</v>
      </c>
      <c r="T158" s="5">
        <f t="shared" si="71"/>
        <v>-6.1677167147904504</v>
      </c>
      <c r="U158" s="6">
        <f t="shared" si="72"/>
        <v>2674.9517043108222</v>
      </c>
      <c r="V158" s="5">
        <f t="shared" si="73"/>
        <v>4.2068841911707979</v>
      </c>
      <c r="W158" s="5">
        <f t="shared" si="74"/>
        <v>-4.6457296658284051</v>
      </c>
      <c r="X158" s="5">
        <f t="shared" si="75"/>
        <v>11.7540191194177</v>
      </c>
      <c r="Y158" s="5">
        <f t="shared" si="76"/>
        <v>2.9561366150059825</v>
      </c>
      <c r="Z158" s="5">
        <f t="shared" si="53"/>
        <v>-21.383081166509562</v>
      </c>
      <c r="AA158" s="5">
        <f t="shared" si="54"/>
        <v>-26.587697595372749</v>
      </c>
      <c r="AB158">
        <f t="shared" si="77"/>
        <v>0</v>
      </c>
    </row>
    <row r="159" spans="1:28" x14ac:dyDescent="0.2">
      <c r="A159">
        <f t="shared" si="55"/>
        <v>1.2700000000000009</v>
      </c>
      <c r="B159" s="5">
        <f t="shared" si="56"/>
        <v>4.9090879706635153</v>
      </c>
      <c r="C159" s="5">
        <f t="shared" si="57"/>
        <v>136.3613939817337</v>
      </c>
      <c r="D159" s="5">
        <f t="shared" si="58"/>
        <v>65.927425595763964</v>
      </c>
      <c r="E159" s="2">
        <f t="shared" si="59"/>
        <v>136.44973035277613</v>
      </c>
      <c r="F159" s="2">
        <f t="shared" si="60"/>
        <v>2.0617903328160203</v>
      </c>
      <c r="G159" s="3">
        <f t="shared" si="61"/>
        <v>6.5879238855190705</v>
      </c>
      <c r="H159" s="3">
        <f t="shared" si="62"/>
        <v>87.549376447276842</v>
      </c>
      <c r="I159" s="3">
        <f t="shared" si="63"/>
        <v>32.074878987292045</v>
      </c>
      <c r="J159" s="2">
        <f t="shared" si="64"/>
        <v>93.472412611838664</v>
      </c>
      <c r="K159" s="2">
        <f t="shared" si="65"/>
        <v>93.472412611838664</v>
      </c>
      <c r="L159" s="2">
        <f t="shared" si="66"/>
        <v>63.716709346856618</v>
      </c>
      <c r="M159" s="5">
        <f t="shared" si="50"/>
        <v>0.37891211096321759</v>
      </c>
      <c r="N159" s="4">
        <f t="shared" si="51"/>
        <v>0.36270408553253275</v>
      </c>
      <c r="O159" s="4">
        <f t="shared" si="52"/>
        <v>0.28423720062523056</v>
      </c>
      <c r="P159" s="4">
        <f t="shared" si="67"/>
        <v>0</v>
      </c>
      <c r="Q159" s="4">
        <f t="shared" si="68"/>
        <v>0</v>
      </c>
      <c r="R159" s="5">
        <f t="shared" si="69"/>
        <v>-1.2525044202039317</v>
      </c>
      <c r="S159" s="5">
        <f t="shared" si="70"/>
        <v>-16.644998165104379</v>
      </c>
      <c r="T159" s="5">
        <f t="shared" si="71"/>
        <v>-6.0981165549583682</v>
      </c>
      <c r="U159" s="6">
        <f t="shared" si="72"/>
        <v>2674.9490293604558</v>
      </c>
      <c r="V159" s="5">
        <f t="shared" si="73"/>
        <v>4.1850491442157143</v>
      </c>
      <c r="W159" s="5">
        <f t="shared" si="74"/>
        <v>-4.6024609035970601</v>
      </c>
      <c r="X159" s="5">
        <f t="shared" si="75"/>
        <v>11.702984044378285</v>
      </c>
      <c r="Y159" s="5">
        <f t="shared" si="76"/>
        <v>2.9325447240117826</v>
      </c>
      <c r="Z159" s="5">
        <f t="shared" si="53"/>
        <v>-21.247459068701438</v>
      </c>
      <c r="AA159" s="5">
        <f t="shared" si="54"/>
        <v>-26.569132510580083</v>
      </c>
      <c r="AB159">
        <f t="shared" si="77"/>
        <v>0</v>
      </c>
    </row>
    <row r="160" spans="1:28" x14ac:dyDescent="0.2">
      <c r="A160">
        <f t="shared" si="55"/>
        <v>1.2800000000000009</v>
      </c>
      <c r="B160" s="5">
        <f t="shared" si="56"/>
        <v>4.9751138367549066</v>
      </c>
      <c r="C160" s="5">
        <f t="shared" si="57"/>
        <v>137.23582537325302</v>
      </c>
      <c r="D160" s="5">
        <f t="shared" si="58"/>
        <v>66.246845929011357</v>
      </c>
      <c r="E160" s="2">
        <f t="shared" si="59"/>
        <v>137.32597541458304</v>
      </c>
      <c r="F160" s="2">
        <f t="shared" si="60"/>
        <v>2.076194376067038</v>
      </c>
      <c r="G160" s="3">
        <f t="shared" si="61"/>
        <v>6.6172493327591884</v>
      </c>
      <c r="H160" s="3">
        <f t="shared" si="62"/>
        <v>87.336901856589833</v>
      </c>
      <c r="I160" s="3">
        <f t="shared" si="63"/>
        <v>31.809187662186243</v>
      </c>
      <c r="J160" s="2">
        <f t="shared" si="64"/>
        <v>93.184477432497786</v>
      </c>
      <c r="K160" s="2">
        <f t="shared" si="65"/>
        <v>93.184477432497786</v>
      </c>
      <c r="L160" s="2">
        <f t="shared" si="66"/>
        <v>63.520434514313415</v>
      </c>
      <c r="M160" s="5">
        <f t="shared" ref="M160:M223" si="78">cd0+cdspin*(spin/1000)*EXP(-A160/(tau*146.7/K160))</f>
        <v>0.37891208081700184</v>
      </c>
      <c r="N160" s="4">
        <f t="shared" ref="N160:N223" si="79">(romega/K160)*EXP(-A160/(tau*146.7/K160))</f>
        <v>0.3638246818431799</v>
      </c>
      <c r="O160" s="4">
        <f t="shared" ref="O160:O223" si="80">cl2_*N160/(cl0+cl1_*N160)</f>
        <v>0.28459477216937512</v>
      </c>
      <c r="P160" s="4">
        <f t="shared" si="67"/>
        <v>0</v>
      </c>
      <c r="Q160" s="4">
        <f t="shared" si="68"/>
        <v>0</v>
      </c>
      <c r="R160" s="5">
        <f t="shared" si="69"/>
        <v>-1.2542042853414512</v>
      </c>
      <c r="S160" s="5">
        <f t="shared" si="70"/>
        <v>-16.553451603327545</v>
      </c>
      <c r="T160" s="5">
        <f t="shared" si="71"/>
        <v>-6.0289732897988495</v>
      </c>
      <c r="U160" s="6">
        <f t="shared" si="72"/>
        <v>2674.9463544127639</v>
      </c>
      <c r="V160" s="5">
        <f t="shared" si="73"/>
        <v>4.1633492048090028</v>
      </c>
      <c r="W160" s="5">
        <f t="shared" si="74"/>
        <v>-4.5593626276700316</v>
      </c>
      <c r="X160" s="5">
        <f t="shared" si="75"/>
        <v>11.652315379134093</v>
      </c>
      <c r="Y160" s="5">
        <f t="shared" si="76"/>
        <v>2.9091449194675514</v>
      </c>
      <c r="Z160" s="5">
        <f t="shared" ref="Z160:Z223" si="81">S160+W160</f>
        <v>-21.112814230997579</v>
      </c>
      <c r="AA160" s="5">
        <f t="shared" ref="AA160:AA223" si="82">T160+X160-32.174</f>
        <v>-26.550657910664757</v>
      </c>
      <c r="AB160">
        <f t="shared" si="77"/>
        <v>0</v>
      </c>
    </row>
    <row r="161" spans="1:28" x14ac:dyDescent="0.2">
      <c r="A161">
        <f t="shared" ref="A161:A224" si="83">A160+dt</f>
        <v>1.2900000000000009</v>
      </c>
      <c r="B161" s="5">
        <f t="shared" si="56"/>
        <v>5.041431787328472</v>
      </c>
      <c r="C161" s="5">
        <f t="shared" si="57"/>
        <v>138.10813875110739</v>
      </c>
      <c r="D161" s="5">
        <f t="shared" si="58"/>
        <v>66.563610272737691</v>
      </c>
      <c r="E161" s="2">
        <f t="shared" si="59"/>
        <v>138.20012309604292</v>
      </c>
      <c r="F161" s="2">
        <f t="shared" si="60"/>
        <v>2.0905688096128179</v>
      </c>
      <c r="G161" s="3">
        <f t="shared" si="61"/>
        <v>6.6463407819538638</v>
      </c>
      <c r="H161" s="3">
        <f t="shared" si="62"/>
        <v>87.125773714279859</v>
      </c>
      <c r="I161" s="3">
        <f t="shared" si="63"/>
        <v>31.543681083079594</v>
      </c>
      <c r="J161" s="2">
        <f t="shared" si="64"/>
        <v>92.898213693121122</v>
      </c>
      <c r="K161" s="2">
        <f t="shared" si="65"/>
        <v>92.898213693121122</v>
      </c>
      <c r="L161" s="2">
        <f t="shared" si="66"/>
        <v>63.325299040982358</v>
      </c>
      <c r="M161" s="5">
        <f t="shared" si="78"/>
        <v>0.37891205086261925</v>
      </c>
      <c r="N161" s="4">
        <f t="shared" si="79"/>
        <v>0.36494565940268237</v>
      </c>
      <c r="O161" s="4">
        <f t="shared" si="80"/>
        <v>0.28495116129104187</v>
      </c>
      <c r="P161" s="4">
        <f t="shared" si="67"/>
        <v>0</v>
      </c>
      <c r="Q161" s="4">
        <f t="shared" si="68"/>
        <v>0</v>
      </c>
      <c r="R161" s="5">
        <f t="shared" si="69"/>
        <v>-1.2558481831653918</v>
      </c>
      <c r="S161" s="5">
        <f t="shared" si="70"/>
        <v>-16.462704549102511</v>
      </c>
      <c r="T161" s="5">
        <f t="shared" si="71"/>
        <v>-5.960283391741533</v>
      </c>
      <c r="U161" s="6">
        <f t="shared" si="72"/>
        <v>2674.9436794677463</v>
      </c>
      <c r="V161" s="5">
        <f t="shared" si="73"/>
        <v>4.1417835221284518</v>
      </c>
      <c r="W161" s="5">
        <f t="shared" si="74"/>
        <v>-4.5164342249839109</v>
      </c>
      <c r="X161" s="5">
        <f t="shared" si="75"/>
        <v>11.602010576518952</v>
      </c>
      <c r="Y161" s="5">
        <f t="shared" si="76"/>
        <v>2.8859353389630602</v>
      </c>
      <c r="Z161" s="5">
        <f t="shared" si="81"/>
        <v>-20.979138774086422</v>
      </c>
      <c r="AA161" s="5">
        <f t="shared" si="82"/>
        <v>-26.53227281522258</v>
      </c>
      <c r="AB161">
        <f t="shared" si="77"/>
        <v>0</v>
      </c>
    </row>
    <row r="162" spans="1:28" x14ac:dyDescent="0.2">
      <c r="A162">
        <f t="shared" si="83"/>
        <v>1.3000000000000009</v>
      </c>
      <c r="B162" s="5">
        <f t="shared" ref="B162:B225" si="84">B161+G161*dt+0.5*Y161*dt*dt</f>
        <v>5.1080394919149592</v>
      </c>
      <c r="C162" s="5">
        <f t="shared" ref="C162:C225" si="85">C161+H161*dt+0.5*Z161*dt*dt</f>
        <v>138.97834753131147</v>
      </c>
      <c r="D162" s="5">
        <f t="shared" ref="D162:D225" si="86">D161+I161*dt+0.5*AA161*dt*dt</f>
        <v>66.877720469927723</v>
      </c>
      <c r="E162" s="2">
        <f t="shared" ref="E162:E225" si="87">SQRT(B162^2+C162^2)</f>
        <v>139.07218683110204</v>
      </c>
      <c r="F162" s="2">
        <f t="shared" ref="F162:F225" si="88">ATAN2(C162,B162)*180/PI()</f>
        <v>2.1049136805425359</v>
      </c>
      <c r="G162" s="3">
        <f t="shared" ref="G162:G225" si="89">G161+Y161*dt</f>
        <v>6.675200135343494</v>
      </c>
      <c r="H162" s="3">
        <f t="shared" ref="H162:H225" si="90">H161+Z161*dt</f>
        <v>86.915982326538995</v>
      </c>
      <c r="I162" s="3">
        <f t="shared" ref="I162:I225" si="91">I161+AA161*dt</f>
        <v>31.27835835492737</v>
      </c>
      <c r="J162" s="2">
        <f t="shared" ref="J162:J225" si="92">SQRT(G162^2+H162^2+I162^2)</f>
        <v>92.613616612317784</v>
      </c>
      <c r="K162" s="2">
        <f t="shared" ref="K162:K225" si="93">IF(D162&gt;=hwind,SQRT((G162-vxw)^2+(H162-vyw)^2+I162^2),J162)</f>
        <v>92.613616612317784</v>
      </c>
      <c r="L162" s="2">
        <f t="shared" ref="L162:L225" si="94">J162/1.467</f>
        <v>63.131299667564946</v>
      </c>
      <c r="M162" s="5">
        <f t="shared" si="78"/>
        <v>0.37891202109773076</v>
      </c>
      <c r="N162" s="4">
        <f t="shared" si="79"/>
        <v>0.36606697994201681</v>
      </c>
      <c r="O162" s="4">
        <f t="shared" si="80"/>
        <v>0.28530636168369705</v>
      </c>
      <c r="P162" s="4">
        <f t="shared" ref="P162:P225" si="95">IF(D162&gt;=hwind,vxw,0)</f>
        <v>0</v>
      </c>
      <c r="Q162" s="4">
        <f t="shared" ref="Q162:Q225" si="96">IF(D162&gt;=hwind,vyw,0)</f>
        <v>0</v>
      </c>
      <c r="R162" s="5">
        <f t="shared" ref="R162:R225" si="97">-const*$M162*$K162*(G162-P162)</f>
        <v>-1.2574371125437815</v>
      </c>
      <c r="S162" s="5">
        <f t="shared" ref="S162:S225" si="98">-const*$M162*$K162*(H162-Q162)</f>
        <v>-16.372749825420119</v>
      </c>
      <c r="T162" s="5">
        <f t="shared" ref="T162:T225" si="99">-const*$M162*$K162*I162</f>
        <v>-5.8920433571248507</v>
      </c>
      <c r="U162" s="6">
        <f t="shared" ref="U162:U225" si="100">omega*EXP(-A162/tau)*30/PI()</f>
        <v>2674.9410045254049</v>
      </c>
      <c r="V162" s="5">
        <f t="shared" ref="V162:V225" si="101">const*($O162/omega)*K162*(wy*I162-wz*(H162-Q162))</f>
        <v>4.1203512532806821</v>
      </c>
      <c r="W162" s="5">
        <f t="shared" ref="W162:W225" si="102">const*($O162/omega)*K162*(wz*(G162-P162)-wx*I162)</f>
        <v>-4.4736750808988868</v>
      </c>
      <c r="X162" s="5">
        <f t="shared" ref="X162:X225" si="103">const*($O162/omega)*K162*(wx*(H162-Q162)-wy*(G162-P162))</f>
        <v>11.55206711689849</v>
      </c>
      <c r="Y162" s="5">
        <f t="shared" ref="Y162:Y225" si="104">R162+V162</f>
        <v>2.8629141407369003</v>
      </c>
      <c r="Z162" s="5">
        <f t="shared" si="81"/>
        <v>-20.846424906319005</v>
      </c>
      <c r="AA162" s="5">
        <f t="shared" si="82"/>
        <v>-26.513976240226359</v>
      </c>
      <c r="AB162">
        <f t="shared" si="77"/>
        <v>0</v>
      </c>
    </row>
    <row r="163" spans="1:28" x14ac:dyDescent="0.2">
      <c r="A163">
        <f t="shared" si="83"/>
        <v>1.3100000000000009</v>
      </c>
      <c r="B163" s="5">
        <f t="shared" si="84"/>
        <v>5.1749346389754312</v>
      </c>
      <c r="C163" s="5">
        <f t="shared" si="85"/>
        <v>139.84646503333155</v>
      </c>
      <c r="D163" s="5">
        <f t="shared" si="86"/>
        <v>67.189178354664989</v>
      </c>
      <c r="E163" s="2">
        <f t="shared" si="87"/>
        <v>139.94217995599644</v>
      </c>
      <c r="F163" s="2">
        <f t="shared" si="88"/>
        <v>2.1192290358338015</v>
      </c>
      <c r="G163" s="3">
        <f t="shared" si="89"/>
        <v>6.7038292767508629</v>
      </c>
      <c r="H163" s="3">
        <f t="shared" si="90"/>
        <v>86.707518077475811</v>
      </c>
      <c r="I163" s="3">
        <f t="shared" si="91"/>
        <v>31.013218592525106</v>
      </c>
      <c r="J163" s="2">
        <f t="shared" si="92"/>
        <v>92.33068149643087</v>
      </c>
      <c r="K163" s="2">
        <f t="shared" si="93"/>
        <v>92.33068149643087</v>
      </c>
      <c r="L163" s="2">
        <f t="shared" si="94"/>
        <v>62.938433194567736</v>
      </c>
      <c r="M163" s="5">
        <f t="shared" si="78"/>
        <v>0.3789119915200011</v>
      </c>
      <c r="N163" s="4">
        <f t="shared" si="79"/>
        <v>0.36718860456513863</v>
      </c>
      <c r="O163" s="4">
        <f t="shared" si="80"/>
        <v>0.28566036698132341</v>
      </c>
      <c r="P163" s="4">
        <f t="shared" si="95"/>
        <v>0</v>
      </c>
      <c r="Q163" s="4">
        <f t="shared" si="96"/>
        <v>0</v>
      </c>
      <c r="R163" s="5">
        <f t="shared" si="97"/>
        <v>-1.2589720598161891</v>
      </c>
      <c r="S163" s="5">
        <f t="shared" si="98"/>
        <v>-16.283580343271623</v>
      </c>
      <c r="T163" s="5">
        <f t="shared" si="99"/>
        <v>-5.8242497058166212</v>
      </c>
      <c r="U163" s="6">
        <f t="shared" si="100"/>
        <v>2674.9383295857374</v>
      </c>
      <c r="V163" s="5">
        <f t="shared" si="101"/>
        <v>4.0990515631976567</v>
      </c>
      <c r="W163" s="5">
        <f t="shared" si="102"/>
        <v>-4.4310845791437226</v>
      </c>
      <c r="X163" s="5">
        <f t="shared" si="103"/>
        <v>11.502482507850139</v>
      </c>
      <c r="Y163" s="5">
        <f t="shared" si="104"/>
        <v>2.8400795033814674</v>
      </c>
      <c r="Z163" s="5">
        <f t="shared" si="81"/>
        <v>-20.714664922415345</v>
      </c>
      <c r="AA163" s="5">
        <f t="shared" si="82"/>
        <v>-26.49576719796648</v>
      </c>
      <c r="AB163">
        <f t="shared" si="77"/>
        <v>0</v>
      </c>
    </row>
    <row r="164" spans="1:28" x14ac:dyDescent="0.2">
      <c r="A164">
        <f t="shared" si="83"/>
        <v>1.320000000000001</v>
      </c>
      <c r="B164" s="5">
        <f t="shared" si="84"/>
        <v>5.2421149357181092</v>
      </c>
      <c r="C164" s="5">
        <f t="shared" si="85"/>
        <v>140.71250448086019</v>
      </c>
      <c r="D164" s="5">
        <f t="shared" si="86"/>
        <v>67.497985752230349</v>
      </c>
      <c r="E164" s="2">
        <f t="shared" si="87"/>
        <v>140.81011571004186</v>
      </c>
      <c r="F164" s="2">
        <f t="shared" si="88"/>
        <v>2.1335149223541827</v>
      </c>
      <c r="G164" s="3">
        <f t="shared" si="89"/>
        <v>6.7322300717846772</v>
      </c>
      <c r="H164" s="3">
        <f t="shared" si="90"/>
        <v>86.500371428251654</v>
      </c>
      <c r="I164" s="3">
        <f t="shared" si="91"/>
        <v>30.748260920545441</v>
      </c>
      <c r="J164" s="2">
        <f t="shared" si="92"/>
        <v>92.049403738442962</v>
      </c>
      <c r="K164" s="2">
        <f t="shared" si="93"/>
        <v>92.049403738442962</v>
      </c>
      <c r="L164" s="2">
        <f t="shared" si="94"/>
        <v>62.746696481556206</v>
      </c>
      <c r="M164" s="5">
        <f t="shared" si="78"/>
        <v>0.37891196212709927</v>
      </c>
      <c r="N164" s="4">
        <f t="shared" si="79"/>
        <v>0.36831049374552199</v>
      </c>
      <c r="O164" s="4">
        <f t="shared" si="80"/>
        <v>0.28601317075895744</v>
      </c>
      <c r="P164" s="4">
        <f t="shared" si="95"/>
        <v>0</v>
      </c>
      <c r="Q164" s="4">
        <f t="shared" si="96"/>
        <v>0</v>
      </c>
      <c r="R164" s="5">
        <f t="shared" si="97"/>
        <v>-1.2604539989817607</v>
      </c>
      <c r="S164" s="5">
        <f t="shared" si="98"/>
        <v>-16.195189100428983</v>
      </c>
      <c r="T164" s="5">
        <f t="shared" si="99"/>
        <v>-5.7568989808397752</v>
      </c>
      <c r="U164" s="6">
        <f t="shared" si="100"/>
        <v>2674.9356546487456</v>
      </c>
      <c r="V164" s="5">
        <f t="shared" si="101"/>
        <v>4.0778836245342509</v>
      </c>
      <c r="W164" s="5">
        <f t="shared" si="102"/>
        <v>-4.3886621017607919</v>
      </c>
      <c r="X164" s="5">
        <f t="shared" si="103"/>
        <v>11.453254283846668</v>
      </c>
      <c r="Y164" s="5">
        <f t="shared" si="104"/>
        <v>2.8174296255524904</v>
      </c>
      <c r="Z164" s="5">
        <f t="shared" si="81"/>
        <v>-20.583851202189777</v>
      </c>
      <c r="AA164" s="5">
        <f t="shared" si="82"/>
        <v>-26.477644696993107</v>
      </c>
      <c r="AB164">
        <f t="shared" si="77"/>
        <v>0</v>
      </c>
    </row>
    <row r="165" spans="1:28" x14ac:dyDescent="0.2">
      <c r="A165">
        <f t="shared" si="83"/>
        <v>1.330000000000001</v>
      </c>
      <c r="B165" s="5">
        <f t="shared" si="84"/>
        <v>5.3095781079172335</v>
      </c>
      <c r="C165" s="5">
        <f t="shared" si="85"/>
        <v>141.5764790025826</v>
      </c>
      <c r="D165" s="5">
        <f t="shared" si="86"/>
        <v>67.804144479200957</v>
      </c>
      <c r="E165" s="2">
        <f t="shared" si="87"/>
        <v>141.67600723641524</v>
      </c>
      <c r="F165" s="2">
        <f t="shared" si="88"/>
        <v>2.1477713868627304</v>
      </c>
      <c r="G165" s="3">
        <f t="shared" si="89"/>
        <v>6.7604043680402022</v>
      </c>
      <c r="H165" s="3">
        <f t="shared" si="90"/>
        <v>86.294532916229755</v>
      </c>
      <c r="I165" s="3">
        <f t="shared" si="91"/>
        <v>30.483484473575508</v>
      </c>
      <c r="J165" s="2">
        <f t="shared" si="92"/>
        <v>91.769778816887182</v>
      </c>
      <c r="K165" s="2">
        <f t="shared" si="93"/>
        <v>91.769778816887182</v>
      </c>
      <c r="L165" s="2">
        <f t="shared" si="94"/>
        <v>62.556086446412529</v>
      </c>
      <c r="M165" s="5">
        <f t="shared" si="78"/>
        <v>0.37891193291669761</v>
      </c>
      <c r="N165" s="4">
        <f t="shared" si="79"/>
        <v>0.36943260732281996</v>
      </c>
      <c r="O165" s="4">
        <f t="shared" si="80"/>
        <v>0.286364766533246</v>
      </c>
      <c r="P165" s="4">
        <f t="shared" si="95"/>
        <v>0</v>
      </c>
      <c r="Q165" s="4">
        <f t="shared" si="96"/>
        <v>0</v>
      </c>
      <c r="R165" s="5">
        <f t="shared" si="97"/>
        <v>-1.2618838918838029</v>
      </c>
      <c r="S165" s="5">
        <f t="shared" si="98"/>
        <v>-16.10756918024336</v>
      </c>
      <c r="T165" s="5">
        <f t="shared" si="99"/>
        <v>-5.6899877480030341</v>
      </c>
      <c r="U165" s="6">
        <f t="shared" si="100"/>
        <v>2674.9329797144287</v>
      </c>
      <c r="V165" s="5">
        <f t="shared" si="101"/>
        <v>4.056846617566876</v>
      </c>
      <c r="W165" s="5">
        <f t="shared" si="102"/>
        <v>-4.3464070290512264</v>
      </c>
      <c r="X165" s="5">
        <f t="shared" si="103"/>
        <v>11.404380005943223</v>
      </c>
      <c r="Y165" s="5">
        <f t="shared" si="104"/>
        <v>2.7949627256830731</v>
      </c>
      <c r="Z165" s="5">
        <f t="shared" si="81"/>
        <v>-20.453976209294588</v>
      </c>
      <c r="AA165" s="5">
        <f t="shared" si="82"/>
        <v>-26.459607742059809</v>
      </c>
      <c r="AB165">
        <f t="shared" si="77"/>
        <v>0</v>
      </c>
    </row>
    <row r="166" spans="1:28" x14ac:dyDescent="0.2">
      <c r="A166">
        <f t="shared" si="83"/>
        <v>1.340000000000001</v>
      </c>
      <c r="B166" s="5">
        <f t="shared" si="84"/>
        <v>5.3773218997339196</v>
      </c>
      <c r="C166" s="5">
        <f t="shared" si="85"/>
        <v>142.43840163293444</v>
      </c>
      <c r="D166" s="5">
        <f t="shared" si="86"/>
        <v>68.107656343549607</v>
      </c>
      <c r="E166" s="2">
        <f t="shared" si="87"/>
        <v>142.53986758292749</v>
      </c>
      <c r="F166" s="2">
        <f t="shared" si="88"/>
        <v>2.1619984760115027</v>
      </c>
      <c r="G166" s="3">
        <f t="shared" si="89"/>
        <v>6.7883539952970331</v>
      </c>
      <c r="H166" s="3">
        <f t="shared" si="90"/>
        <v>86.089993154136806</v>
      </c>
      <c r="I166" s="3">
        <f t="shared" si="91"/>
        <v>30.21888839615491</v>
      </c>
      <c r="J166" s="2">
        <f t="shared" si="92"/>
        <v>91.491802294763289</v>
      </c>
      <c r="K166" s="2">
        <f t="shared" si="93"/>
        <v>91.491802294763289</v>
      </c>
      <c r="L166" s="2">
        <f t="shared" si="94"/>
        <v>62.366600064596646</v>
      </c>
      <c r="M166" s="5">
        <f t="shared" si="78"/>
        <v>0.37891190388647245</v>
      </c>
      <c r="N166" s="4">
        <f t="shared" si="79"/>
        <v>0.37055490449965145</v>
      </c>
      <c r="O166" s="4">
        <f t="shared" si="80"/>
        <v>0.28671514776301993</v>
      </c>
      <c r="P166" s="4">
        <f t="shared" si="95"/>
        <v>0</v>
      </c>
      <c r="Q166" s="4">
        <f t="shared" si="96"/>
        <v>0</v>
      </c>
      <c r="R166" s="5">
        <f t="shared" si="97"/>
        <v>-1.2632626883909923</v>
      </c>
      <c r="S166" s="5">
        <f t="shared" si="98"/>
        <v>-16.020713750461727</v>
      </c>
      <c r="T166" s="5">
        <f t="shared" si="99"/>
        <v>-5.6235125955365914</v>
      </c>
      <c r="U166" s="6">
        <f t="shared" si="100"/>
        <v>2674.9303047827862</v>
      </c>
      <c r="V166" s="5">
        <f t="shared" si="101"/>
        <v>4.0359397300930926</v>
      </c>
      <c r="W166" s="5">
        <f t="shared" si="102"/>
        <v>-4.3043187395201405</v>
      </c>
      <c r="X166" s="5">
        <f t="shared" si="103"/>
        <v>11.35585726146765</v>
      </c>
      <c r="Y166" s="5">
        <f t="shared" si="104"/>
        <v>2.7726770417021003</v>
      </c>
      <c r="Z166" s="5">
        <f t="shared" si="81"/>
        <v>-20.325032489981869</v>
      </c>
      <c r="AA166" s="5">
        <f t="shared" si="82"/>
        <v>-26.44165533406894</v>
      </c>
      <c r="AB166">
        <f t="shared" si="77"/>
        <v>0</v>
      </c>
    </row>
    <row r="167" spans="1:28" x14ac:dyDescent="0.2">
      <c r="A167">
        <f t="shared" si="83"/>
        <v>1.350000000000001</v>
      </c>
      <c r="B167" s="5">
        <f t="shared" si="84"/>
        <v>5.4453440735389753</v>
      </c>
      <c r="C167" s="5">
        <f t="shared" si="85"/>
        <v>143.29828531285131</v>
      </c>
      <c r="D167" s="5">
        <f t="shared" si="86"/>
        <v>68.40852314474445</v>
      </c>
      <c r="E167" s="2">
        <f t="shared" si="87"/>
        <v>143.40170970278757</v>
      </c>
      <c r="F167" s="2">
        <f t="shared" si="88"/>
        <v>2.1761962363470899</v>
      </c>
      <c r="G167" s="3">
        <f t="shared" si="89"/>
        <v>6.8160807657140543</v>
      </c>
      <c r="H167" s="3">
        <f t="shared" si="90"/>
        <v>85.886742829236994</v>
      </c>
      <c r="I167" s="3">
        <f t="shared" si="91"/>
        <v>29.954471842814222</v>
      </c>
      <c r="J167" s="2">
        <f t="shared" si="92"/>
        <v>91.215469818458857</v>
      </c>
      <c r="K167" s="2">
        <f t="shared" si="93"/>
        <v>91.215469818458857</v>
      </c>
      <c r="L167" s="2">
        <f t="shared" si="94"/>
        <v>62.178234368410941</v>
      </c>
      <c r="M167" s="5">
        <f t="shared" si="78"/>
        <v>0.37891187503410334</v>
      </c>
      <c r="N167" s="4">
        <f t="shared" si="79"/>
        <v>0.37167734383851864</v>
      </c>
      <c r="O167" s="4">
        <f t="shared" si="80"/>
        <v>0.28706430784988729</v>
      </c>
      <c r="P167" s="4">
        <f t="shared" si="95"/>
        <v>0</v>
      </c>
      <c r="Q167" s="4">
        <f t="shared" si="96"/>
        <v>0</v>
      </c>
      <c r="R167" s="5">
        <f t="shared" si="97"/>
        <v>-1.2645913265752562</v>
      </c>
      <c r="S167" s="5">
        <f t="shared" si="98"/>
        <v>-15.934616062061071</v>
      </c>
      <c r="T167" s="5">
        <f t="shared" si="99"/>
        <v>-5.5574701337326751</v>
      </c>
      <c r="U167" s="6">
        <f t="shared" si="100"/>
        <v>2674.9276298538189</v>
      </c>
      <c r="V167" s="5">
        <f t="shared" si="101"/>
        <v>4.0151621573322496</v>
      </c>
      <c r="W167" s="5">
        <f t="shared" si="102"/>
        <v>-4.2623966098219874</v>
      </c>
      <c r="X167" s="5">
        <f t="shared" si="103"/>
        <v>11.307683663714203</v>
      </c>
      <c r="Y167" s="5">
        <f t="shared" si="104"/>
        <v>2.7505708307569936</v>
      </c>
      <c r="Z167" s="5">
        <f t="shared" si="81"/>
        <v>-20.197012671883058</v>
      </c>
      <c r="AA167" s="5">
        <f t="shared" si="82"/>
        <v>-26.42378647001847</v>
      </c>
      <c r="AB167">
        <f t="shared" si="77"/>
        <v>0</v>
      </c>
    </row>
    <row r="168" spans="1:28" x14ac:dyDescent="0.2">
      <c r="A168">
        <f t="shared" si="83"/>
        <v>1.360000000000001</v>
      </c>
      <c r="B168" s="5">
        <f t="shared" si="84"/>
        <v>5.5136424097376544</v>
      </c>
      <c r="C168" s="5">
        <f t="shared" si="85"/>
        <v>144.15614289051007</v>
      </c>
      <c r="D168" s="5">
        <f t="shared" si="86"/>
        <v>68.706746673849082</v>
      </c>
      <c r="E168" s="2">
        <f t="shared" si="87"/>
        <v>144.26154645535868</v>
      </c>
      <c r="F168" s="2">
        <f t="shared" si="88"/>
        <v>2.1903647143121359</v>
      </c>
      <c r="G168" s="3">
        <f t="shared" si="89"/>
        <v>6.8435864740216239</v>
      </c>
      <c r="H168" s="3">
        <f t="shared" si="90"/>
        <v>85.68477270251816</v>
      </c>
      <c r="I168" s="3">
        <f t="shared" si="91"/>
        <v>29.690233978114037</v>
      </c>
      <c r="J168" s="2">
        <f t="shared" si="92"/>
        <v>90.940777116675051</v>
      </c>
      <c r="K168" s="2">
        <f t="shared" si="93"/>
        <v>90.940777116675051</v>
      </c>
      <c r="L168" s="2">
        <f t="shared" si="94"/>
        <v>61.990986446267925</v>
      </c>
      <c r="M168" s="5">
        <f t="shared" si="78"/>
        <v>0.37891184635727326</v>
      </c>
      <c r="N168" s="4">
        <f t="shared" si="79"/>
        <v>0.37279988325886043</v>
      </c>
      <c r="O168" s="4">
        <f t="shared" si="80"/>
        <v>0.28741224013884487</v>
      </c>
      <c r="P168" s="4">
        <f t="shared" si="95"/>
        <v>0</v>
      </c>
      <c r="Q168" s="4">
        <f t="shared" si="96"/>
        <v>0</v>
      </c>
      <c r="R168" s="5">
        <f t="shared" si="97"/>
        <v>-1.2658707328863941</v>
      </c>
      <c r="S168" s="5">
        <f t="shared" si="98"/>
        <v>-15.849269448099916</v>
      </c>
      <c r="T168" s="5">
        <f t="shared" si="99"/>
        <v>-5.4918569945909592</v>
      </c>
      <c r="U168" s="6">
        <f t="shared" si="100"/>
        <v>2674.9249549275264</v>
      </c>
      <c r="V168" s="5">
        <f t="shared" si="101"/>
        <v>3.9945131018270712</v>
      </c>
      <c r="W168" s="5">
        <f t="shared" si="102"/>
        <v>-4.2206400147060341</v>
      </c>
      <c r="X168" s="5">
        <f t="shared" si="103"/>
        <v>11.259856851640388</v>
      </c>
      <c r="Y168" s="5">
        <f t="shared" si="104"/>
        <v>2.7286423689406769</v>
      </c>
      <c r="Z168" s="5">
        <f t="shared" si="81"/>
        <v>-20.069909462805949</v>
      </c>
      <c r="AA168" s="5">
        <f t="shared" si="82"/>
        <v>-26.406000142950571</v>
      </c>
      <c r="AB168">
        <f t="shared" si="77"/>
        <v>0</v>
      </c>
    </row>
    <row r="169" spans="1:28" x14ac:dyDescent="0.2">
      <c r="A169">
        <f t="shared" si="83"/>
        <v>1.370000000000001</v>
      </c>
      <c r="B169" s="5">
        <f t="shared" si="84"/>
        <v>5.5822147065963179</v>
      </c>
      <c r="C169" s="5">
        <f t="shared" si="85"/>
        <v>145.01198712206212</v>
      </c>
      <c r="D169" s="5">
        <f t="shared" si="86"/>
        <v>69.002328713623072</v>
      </c>
      <c r="E169" s="2">
        <f t="shared" si="87"/>
        <v>145.11939060690565</v>
      </c>
      <c r="F169" s="2">
        <f t="shared" si="88"/>
        <v>2.2045039562468469</v>
      </c>
      <c r="G169" s="3">
        <f t="shared" si="89"/>
        <v>6.8708728977110303</v>
      </c>
      <c r="H169" s="3">
        <f t="shared" si="90"/>
        <v>85.484073607890096</v>
      </c>
      <c r="I169" s="3">
        <f t="shared" si="91"/>
        <v>29.426173976684531</v>
      </c>
      <c r="J169" s="2">
        <f t="shared" si="92"/>
        <v>90.667719999356876</v>
      </c>
      <c r="K169" s="2">
        <f t="shared" si="93"/>
        <v>90.667719999356876</v>
      </c>
      <c r="L169" s="2">
        <f t="shared" si="94"/>
        <v>61.804853441961058</v>
      </c>
      <c r="M169" s="5">
        <f t="shared" si="78"/>
        <v>0.37891181785366823</v>
      </c>
      <c r="N169" s="4">
        <f t="shared" si="79"/>
        <v>0.37392248003424655</v>
      </c>
      <c r="O169" s="4">
        <f t="shared" si="80"/>
        <v>0.28775893791890916</v>
      </c>
      <c r="P169" s="4">
        <f t="shared" si="95"/>
        <v>0</v>
      </c>
      <c r="Q169" s="4">
        <f t="shared" si="96"/>
        <v>0</v>
      </c>
      <c r="R169" s="5">
        <f t="shared" si="97"/>
        <v>-1.2671018223234871</v>
      </c>
      <c r="S169" s="5">
        <f t="shared" si="98"/>
        <v>-15.764667322586842</v>
      </c>
      <c r="T169" s="5">
        <f t="shared" si="99"/>
        <v>-5.4266698314687822</v>
      </c>
      <c r="U169" s="6">
        <f t="shared" si="100"/>
        <v>2674.9222800039092</v>
      </c>
      <c r="V169" s="5">
        <f t="shared" si="101"/>
        <v>3.9739917733462478</v>
      </c>
      <c r="W169" s="5">
        <f t="shared" si="102"/>
        <v>-4.179048326962028</v>
      </c>
      <c r="X169" s="5">
        <f t="shared" si="103"/>
        <v>11.212374489567093</v>
      </c>
      <c r="Y169" s="5">
        <f t="shared" si="104"/>
        <v>2.7068899510227604</v>
      </c>
      <c r="Z169" s="5">
        <f t="shared" si="81"/>
        <v>-19.943715649548871</v>
      </c>
      <c r="AA169" s="5">
        <f t="shared" si="82"/>
        <v>-26.388295341901689</v>
      </c>
      <c r="AB169">
        <f t="shared" si="77"/>
        <v>0</v>
      </c>
    </row>
    <row r="170" spans="1:28" x14ac:dyDescent="0.2">
      <c r="A170">
        <f t="shared" si="83"/>
        <v>1.380000000000001</v>
      </c>
      <c r="B170" s="5">
        <f t="shared" si="84"/>
        <v>5.6510587800709793</v>
      </c>
      <c r="C170" s="5">
        <f t="shared" si="85"/>
        <v>145.86583067235856</v>
      </c>
      <c r="D170" s="5">
        <f t="shared" si="86"/>
        <v>69.295271038622815</v>
      </c>
      <c r="E170" s="2">
        <f t="shared" si="87"/>
        <v>145.97525483133433</v>
      </c>
      <c r="F170" s="2">
        <f t="shared" si="88"/>
        <v>2.2186140083905088</v>
      </c>
      <c r="G170" s="3">
        <f t="shared" si="89"/>
        <v>6.8979417972212582</v>
      </c>
      <c r="H170" s="3">
        <f t="shared" si="90"/>
        <v>85.284636451394604</v>
      </c>
      <c r="I170" s="3">
        <f t="shared" si="91"/>
        <v>29.162291023265514</v>
      </c>
      <c r="J170" s="2">
        <f t="shared" si="92"/>
        <v>90.396294356627408</v>
      </c>
      <c r="K170" s="2">
        <f t="shared" si="93"/>
        <v>90.396294356627408</v>
      </c>
      <c r="L170" s="2">
        <f t="shared" si="94"/>
        <v>61.619832553938245</v>
      </c>
      <c r="M170" s="5">
        <f t="shared" si="78"/>
        <v>0.37891178952097759</v>
      </c>
      <c r="N170" s="4">
        <f t="shared" si="79"/>
        <v>0.37504509078971804</v>
      </c>
      <c r="O170" s="4">
        <f t="shared" si="80"/>
        <v>0.28810439442376673</v>
      </c>
      <c r="P170" s="4">
        <f t="shared" si="95"/>
        <v>0</v>
      </c>
      <c r="Q170" s="4">
        <f t="shared" si="96"/>
        <v>0</v>
      </c>
      <c r="R170" s="5">
        <f t="shared" si="97"/>
        <v>-1.26828549860316</v>
      </c>
      <c r="S170" s="5">
        <f t="shared" si="98"/>
        <v>-15.68080317936564</v>
      </c>
      <c r="T170" s="5">
        <f t="shared" si="99"/>
        <v>-5.3619053187361061</v>
      </c>
      <c r="U170" s="6">
        <f t="shared" si="100"/>
        <v>2674.919605082966</v>
      </c>
      <c r="V170" s="5">
        <f t="shared" si="101"/>
        <v>3.9535973887879301</v>
      </c>
      <c r="W170" s="5">
        <f t="shared" si="102"/>
        <v>-4.1376209173660028</v>
      </c>
      <c r="X170" s="5">
        <f t="shared" si="103"/>
        <v>11.165234266881685</v>
      </c>
      <c r="Y170" s="5">
        <f t="shared" si="104"/>
        <v>2.6853118901847699</v>
      </c>
      <c r="Z170" s="5">
        <f t="shared" si="81"/>
        <v>-19.818424096731643</v>
      </c>
      <c r="AA170" s="5">
        <f t="shared" si="82"/>
        <v>-26.370671051854423</v>
      </c>
      <c r="AB170">
        <f t="shared" si="77"/>
        <v>0</v>
      </c>
    </row>
    <row r="171" spans="1:28" x14ac:dyDescent="0.2">
      <c r="A171">
        <f t="shared" si="83"/>
        <v>1.390000000000001</v>
      </c>
      <c r="B171" s="5">
        <f t="shared" si="84"/>
        <v>5.7201724636377014</v>
      </c>
      <c r="C171" s="5">
        <f t="shared" si="85"/>
        <v>146.71768611566765</v>
      </c>
      <c r="D171" s="5">
        <f t="shared" si="86"/>
        <v>69.585575415302884</v>
      </c>
      <c r="E171" s="2">
        <f t="shared" si="87"/>
        <v>146.8291517109233</v>
      </c>
      <c r="F171" s="2">
        <f t="shared" si="88"/>
        <v>2.2326949168829788</v>
      </c>
      <c r="G171" s="3">
        <f t="shared" si="89"/>
        <v>6.9247949161231057</v>
      </c>
      <c r="H171" s="3">
        <f t="shared" si="90"/>
        <v>85.086452210427282</v>
      </c>
      <c r="I171" s="3">
        <f t="shared" si="91"/>
        <v>28.898584312746969</v>
      </c>
      <c r="J171" s="2">
        <f t="shared" si="92"/>
        <v>90.126496157726208</v>
      </c>
      <c r="K171" s="2">
        <f t="shared" si="93"/>
        <v>90.126496157726208</v>
      </c>
      <c r="L171" s="2">
        <f t="shared" si="94"/>
        <v>61.435921034578186</v>
      </c>
      <c r="M171" s="5">
        <f t="shared" si="78"/>
        <v>0.3789117613568932</v>
      </c>
      <c r="N171" s="4">
        <f t="shared" si="79"/>
        <v>0.37616767149927749</v>
      </c>
      <c r="O171" s="4">
        <f t="shared" si="80"/>
        <v>0.288448602832444</v>
      </c>
      <c r="P171" s="4">
        <f t="shared" si="95"/>
        <v>0</v>
      </c>
      <c r="Q171" s="4">
        <f t="shared" si="96"/>
        <v>0</v>
      </c>
      <c r="R171" s="5">
        <f t="shared" si="97"/>
        <v>-1.2694226543247409</v>
      </c>
      <c r="S171" s="5">
        <f t="shared" si="98"/>
        <v>-15.597670591016771</v>
      </c>
      <c r="T171" s="5">
        <f t="shared" si="99"/>
        <v>-5.2975601514351638</v>
      </c>
      <c r="U171" s="6">
        <f t="shared" si="100"/>
        <v>2674.9169301646994</v>
      </c>
      <c r="V171" s="5">
        <f t="shared" si="101"/>
        <v>3.9333291720841759</v>
      </c>
      <c r="W171" s="5">
        <f t="shared" si="102"/>
        <v>-4.0963571546262934</v>
      </c>
      <c r="X171" s="5">
        <f t="shared" si="103"/>
        <v>11.118433897744202</v>
      </c>
      <c r="Y171" s="5">
        <f t="shared" si="104"/>
        <v>2.6639065177594352</v>
      </c>
      <c r="Z171" s="5">
        <f t="shared" si="81"/>
        <v>-19.694027745643062</v>
      </c>
      <c r="AA171" s="5">
        <f t="shared" si="82"/>
        <v>-26.353126253690959</v>
      </c>
      <c r="AB171">
        <f t="shared" si="77"/>
        <v>0</v>
      </c>
    </row>
    <row r="172" spans="1:28" x14ac:dyDescent="0.2">
      <c r="A172">
        <f t="shared" si="83"/>
        <v>1.400000000000001</v>
      </c>
      <c r="B172" s="5">
        <f t="shared" si="84"/>
        <v>5.7895536081248204</v>
      </c>
      <c r="C172" s="5">
        <f t="shared" si="85"/>
        <v>147.56756593638463</v>
      </c>
      <c r="D172" s="5">
        <f t="shared" si="86"/>
        <v>69.873243602117668</v>
      </c>
      <c r="E172" s="2">
        <f t="shared" si="87"/>
        <v>147.68109373704738</v>
      </c>
      <c r="F172" s="2">
        <f t="shared" si="88"/>
        <v>2.2467467277661766</v>
      </c>
      <c r="G172" s="3">
        <f t="shared" si="89"/>
        <v>6.9514339813007</v>
      </c>
      <c r="H172" s="3">
        <f t="shared" si="90"/>
        <v>84.889511932970848</v>
      </c>
      <c r="I172" s="3">
        <f t="shared" si="91"/>
        <v>28.635053050210061</v>
      </c>
      <c r="J172" s="2">
        <f t="shared" si="92"/>
        <v>89.858321449951021</v>
      </c>
      <c r="K172" s="2">
        <f t="shared" si="93"/>
        <v>89.858321449951021</v>
      </c>
      <c r="L172" s="2">
        <f t="shared" si="94"/>
        <v>61.253116189468997</v>
      </c>
      <c r="M172" s="5">
        <f t="shared" si="78"/>
        <v>0.37891173335910999</v>
      </c>
      <c r="N172" s="4">
        <f t="shared" si="79"/>
        <v>0.37729017748353794</v>
      </c>
      <c r="O172" s="4">
        <f t="shared" si="80"/>
        <v>0.28879155626999781</v>
      </c>
      <c r="P172" s="4">
        <f t="shared" si="95"/>
        <v>0</v>
      </c>
      <c r="Q172" s="4">
        <f t="shared" si="96"/>
        <v>0</v>
      </c>
      <c r="R172" s="5">
        <f t="shared" si="97"/>
        <v>-1.2705141711323815</v>
      </c>
      <c r="S172" s="5">
        <f t="shared" si="98"/>
        <v>-15.51526320777489</v>
      </c>
      <c r="T172" s="5">
        <f t="shared" si="99"/>
        <v>-5.2336310449447767</v>
      </c>
      <c r="U172" s="6">
        <f t="shared" si="100"/>
        <v>2674.9142552491062</v>
      </c>
      <c r="V172" s="5">
        <f t="shared" si="101"/>
        <v>3.9131863541062999</v>
      </c>
      <c r="W172" s="5">
        <f t="shared" si="102"/>
        <v>-4.0552564053297644</v>
      </c>
      <c r="X172" s="5">
        <f t="shared" si="103"/>
        <v>11.071971120796475</v>
      </c>
      <c r="Y172" s="5">
        <f t="shared" si="104"/>
        <v>2.6426721829739184</v>
      </c>
      <c r="Z172" s="5">
        <f t="shared" si="81"/>
        <v>-19.570519613104654</v>
      </c>
      <c r="AA172" s="5">
        <f t="shared" si="82"/>
        <v>-26.335659924148302</v>
      </c>
      <c r="AB172">
        <f t="shared" si="77"/>
        <v>0</v>
      </c>
    </row>
    <row r="173" spans="1:28" x14ac:dyDescent="0.2">
      <c r="A173">
        <f t="shared" si="83"/>
        <v>1.410000000000001</v>
      </c>
      <c r="B173" s="5">
        <f t="shared" si="84"/>
        <v>5.8592000815469758</v>
      </c>
      <c r="C173" s="5">
        <f t="shared" si="85"/>
        <v>148.41548252973368</v>
      </c>
      <c r="D173" s="5">
        <f t="shared" si="86"/>
        <v>70.15827734962356</v>
      </c>
      <c r="E173" s="2">
        <f t="shared" si="87"/>
        <v>148.53109331089328</v>
      </c>
      <c r="F173" s="2">
        <f t="shared" si="88"/>
        <v>2.2607694869855592</v>
      </c>
      <c r="G173" s="3">
        <f t="shared" si="89"/>
        <v>6.9778607031304389</v>
      </c>
      <c r="H173" s="3">
        <f t="shared" si="90"/>
        <v>84.693806736839804</v>
      </c>
      <c r="I173" s="3">
        <f t="shared" si="91"/>
        <v>28.371696450968578</v>
      </c>
      <c r="J173" s="2">
        <f t="shared" si="92"/>
        <v>89.591766357603234</v>
      </c>
      <c r="K173" s="2">
        <f t="shared" si="93"/>
        <v>89.591766357603234</v>
      </c>
      <c r="L173" s="2">
        <f t="shared" si="94"/>
        <v>61.071415376689316</v>
      </c>
      <c r="M173" s="5">
        <f t="shared" si="78"/>
        <v>0.37891170552532544</v>
      </c>
      <c r="N173" s="4">
        <f t="shared" si="79"/>
        <v>0.37841256340753021</v>
      </c>
      <c r="O173" s="4">
        <f t="shared" si="80"/>
        <v>0.28913324780822497</v>
      </c>
      <c r="P173" s="4">
        <f t="shared" si="95"/>
        <v>0</v>
      </c>
      <c r="Q173" s="4">
        <f t="shared" si="96"/>
        <v>0</v>
      </c>
      <c r="R173" s="5">
        <f t="shared" si="97"/>
        <v>-1.2715609198741844</v>
      </c>
      <c r="S173" s="5">
        <f t="shared" si="98"/>
        <v>-15.433574756462043</v>
      </c>
      <c r="T173" s="5">
        <f t="shared" si="99"/>
        <v>-5.1701147346492622</v>
      </c>
      <c r="U173" s="6">
        <f t="shared" si="100"/>
        <v>2674.9115803361883</v>
      </c>
      <c r="V173" s="5">
        <f t="shared" si="101"/>
        <v>3.8931681725711136</v>
      </c>
      <c r="W173" s="5">
        <f t="shared" si="102"/>
        <v>-4.014318033888272</v>
      </c>
      <c r="X173" s="5">
        <f t="shared" si="103"/>
        <v>11.02584369887415</v>
      </c>
      <c r="Y173" s="5">
        <f t="shared" si="104"/>
        <v>2.6216072526969292</v>
      </c>
      <c r="Z173" s="5">
        <f t="shared" si="81"/>
        <v>-19.447892790350316</v>
      </c>
      <c r="AA173" s="5">
        <f t="shared" si="82"/>
        <v>-26.318271035775112</v>
      </c>
      <c r="AB173">
        <f t="shared" si="77"/>
        <v>0</v>
      </c>
    </row>
    <row r="174" spans="1:28" x14ac:dyDescent="0.2">
      <c r="A174">
        <f t="shared" si="83"/>
        <v>1.420000000000001</v>
      </c>
      <c r="B174" s="5">
        <f t="shared" si="84"/>
        <v>5.9291097689409149</v>
      </c>
      <c r="C174" s="5">
        <f t="shared" si="85"/>
        <v>149.26144820246256</v>
      </c>
      <c r="D174" s="5">
        <f t="shared" si="86"/>
        <v>70.440678400581447</v>
      </c>
      <c r="E174" s="2">
        <f t="shared" si="87"/>
        <v>149.37916274416779</v>
      </c>
      <c r="F174" s="2">
        <f t="shared" si="88"/>
        <v>2.2747632403915885</v>
      </c>
      <c r="G174" s="3">
        <f t="shared" si="89"/>
        <v>7.004076775657408</v>
      </c>
      <c r="H174" s="3">
        <f t="shared" si="90"/>
        <v>84.4993278089363</v>
      </c>
      <c r="I174" s="3">
        <f t="shared" si="91"/>
        <v>28.108513740610828</v>
      </c>
      <c r="J174" s="2">
        <f t="shared" si="92"/>
        <v>89.326827080936255</v>
      </c>
      <c r="K174" s="2">
        <f t="shared" si="93"/>
        <v>89.326827080936255</v>
      </c>
      <c r="L174" s="2">
        <f t="shared" si="94"/>
        <v>60.890816006091512</v>
      </c>
      <c r="M174" s="5">
        <f t="shared" si="78"/>
        <v>0.37891167785323948</v>
      </c>
      <c r="N174" s="4">
        <f t="shared" si="79"/>
        <v>0.37953478327867923</v>
      </c>
      <c r="O174" s="4">
        <f t="shared" si="80"/>
        <v>0.28947367046639355</v>
      </c>
      <c r="P174" s="4">
        <f t="shared" si="95"/>
        <v>0</v>
      </c>
      <c r="Q174" s="4">
        <f t="shared" si="96"/>
        <v>0</v>
      </c>
      <c r="R174" s="5">
        <f t="shared" si="97"/>
        <v>-1.2725637607583866</v>
      </c>
      <c r="S174" s="5">
        <f t="shared" si="98"/>
        <v>-15.352599039436255</v>
      </c>
      <c r="T174" s="5">
        <f t="shared" si="99"/>
        <v>-5.1070079756119053</v>
      </c>
      <c r="U174" s="6">
        <f t="shared" si="100"/>
        <v>2674.9089054259452</v>
      </c>
      <c r="V174" s="5">
        <f t="shared" si="101"/>
        <v>3.8732738719480517</v>
      </c>
      <c r="W174" s="5">
        <f t="shared" si="102"/>
        <v>-3.9735414024853752</v>
      </c>
      <c r="X174" s="5">
        <f t="shared" si="103"/>
        <v>10.980049418721535</v>
      </c>
      <c r="Y174" s="5">
        <f t="shared" si="104"/>
        <v>2.6007101111896649</v>
      </c>
      <c r="Z174" s="5">
        <f t="shared" si="81"/>
        <v>-19.32614044192163</v>
      </c>
      <c r="AA174" s="5">
        <f t="shared" si="82"/>
        <v>-26.300958556890372</v>
      </c>
      <c r="AB174">
        <f t="shared" si="77"/>
        <v>0</v>
      </c>
    </row>
    <row r="175" spans="1:28" x14ac:dyDescent="0.2">
      <c r="A175">
        <f t="shared" si="83"/>
        <v>1.430000000000001</v>
      </c>
      <c r="B175" s="5">
        <f t="shared" si="84"/>
        <v>5.9992805722030491</v>
      </c>
      <c r="C175" s="5">
        <f t="shared" si="85"/>
        <v>150.10547517352984</v>
      </c>
      <c r="D175" s="5">
        <f t="shared" si="86"/>
        <v>70.720448490059709</v>
      </c>
      <c r="E175" s="2">
        <f t="shared" si="87"/>
        <v>150.22531425979841</v>
      </c>
      <c r="F175" s="2">
        <f t="shared" si="88"/>
        <v>2.2887280337411755</v>
      </c>
      <c r="G175" s="3">
        <f t="shared" si="89"/>
        <v>7.0300838767693046</v>
      </c>
      <c r="H175" s="3">
        <f t="shared" si="90"/>
        <v>84.306066404517082</v>
      </c>
      <c r="I175" s="3">
        <f t="shared" si="91"/>
        <v>27.845504155041926</v>
      </c>
      <c r="J175" s="2">
        <f t="shared" si="92"/>
        <v>89.063499895106929</v>
      </c>
      <c r="K175" s="2">
        <f t="shared" si="93"/>
        <v>89.063499895106929</v>
      </c>
      <c r="L175" s="2">
        <f t="shared" si="94"/>
        <v>60.711315538586859</v>
      </c>
      <c r="M175" s="5">
        <f t="shared" si="78"/>
        <v>0.37891165034055452</v>
      </c>
      <c r="N175" s="4">
        <f t="shared" si="79"/>
        <v>0.38065679044495165</v>
      </c>
      <c r="O175" s="4">
        <f t="shared" si="80"/>
        <v>0.28981281721199409</v>
      </c>
      <c r="P175" s="4">
        <f t="shared" si="95"/>
        <v>0</v>
      </c>
      <c r="Q175" s="4">
        <f t="shared" si="96"/>
        <v>0</v>
      </c>
      <c r="R175" s="5">
        <f t="shared" si="97"/>
        <v>-1.2735235435066588</v>
      </c>
      <c r="S175" s="5">
        <f t="shared" si="98"/>
        <v>-15.272329933555293</v>
      </c>
      <c r="T175" s="5">
        <f t="shared" si="99"/>
        <v>-5.0443075422529677</v>
      </c>
      <c r="U175" s="6">
        <f t="shared" si="100"/>
        <v>2674.9062305183775</v>
      </c>
      <c r="V175" s="5">
        <f t="shared" si="101"/>
        <v>3.8535027033671585</v>
      </c>
      <c r="W175" s="5">
        <f t="shared" si="102"/>
        <v>-3.9329258710233255</v>
      </c>
      <c r="X175" s="5">
        <f t="shared" si="103"/>
        <v>10.934586090709221</v>
      </c>
      <c r="Y175" s="5">
        <f t="shared" si="104"/>
        <v>2.5799791598604997</v>
      </c>
      <c r="Z175" s="5">
        <f t="shared" si="81"/>
        <v>-19.20525580457862</v>
      </c>
      <c r="AA175" s="5">
        <f t="shared" si="82"/>
        <v>-26.283721451543748</v>
      </c>
      <c r="AB175">
        <f t="shared" si="77"/>
        <v>0</v>
      </c>
    </row>
    <row r="176" spans="1:28" x14ac:dyDescent="0.2">
      <c r="A176">
        <f t="shared" si="83"/>
        <v>1.4400000000000011</v>
      </c>
      <c r="B176" s="5">
        <f t="shared" si="84"/>
        <v>6.0697104099287351</v>
      </c>
      <c r="C176" s="5">
        <f t="shared" si="85"/>
        <v>150.94757557478479</v>
      </c>
      <c r="D176" s="5">
        <f t="shared" si="86"/>
        <v>70.997589345537548</v>
      </c>
      <c r="E176" s="2">
        <f t="shared" si="87"/>
        <v>151.06955999262647</v>
      </c>
      <c r="F176" s="2">
        <f t="shared" si="88"/>
        <v>2.3026639126991175</v>
      </c>
      <c r="G176" s="3">
        <f t="shared" si="89"/>
        <v>7.0558836683679091</v>
      </c>
      <c r="H176" s="3">
        <f t="shared" si="90"/>
        <v>84.114013846471295</v>
      </c>
      <c r="I176" s="3">
        <f t="shared" si="91"/>
        <v>27.58266694052649</v>
      </c>
      <c r="J176" s="2">
        <f t="shared" si="92"/>
        <v>88.801781149129653</v>
      </c>
      <c r="K176" s="2">
        <f t="shared" si="93"/>
        <v>88.801781149129653</v>
      </c>
      <c r="L176" s="2">
        <f t="shared" si="94"/>
        <v>60.532911485432614</v>
      </c>
      <c r="M176" s="5">
        <f t="shared" si="78"/>
        <v>0.37891162298497527</v>
      </c>
      <c r="N176" s="4">
        <f t="shared" si="79"/>
        <v>0.3817785375931807</v>
      </c>
      <c r="O176" s="4">
        <f t="shared" si="80"/>
        <v>0.29015068096151214</v>
      </c>
      <c r="P176" s="4">
        <f t="shared" si="95"/>
        <v>0</v>
      </c>
      <c r="Q176" s="4">
        <f t="shared" si="96"/>
        <v>0</v>
      </c>
      <c r="R176" s="5">
        <f t="shared" si="97"/>
        <v>-1.2744411075045565</v>
      </c>
      <c r="S176" s="5">
        <f t="shared" si="98"/>
        <v>-15.192761389155166</v>
      </c>
      <c r="T176" s="5">
        <f t="shared" si="99"/>
        <v>-4.9820102280321459</v>
      </c>
      <c r="U176" s="6">
        <f t="shared" si="100"/>
        <v>2674.9035556134845</v>
      </c>
      <c r="V176" s="5">
        <f t="shared" si="101"/>
        <v>3.8338539245279164</v>
      </c>
      <c r="W176" s="5">
        <f t="shared" si="102"/>
        <v>-3.8924707970703496</v>
      </c>
      <c r="X176" s="5">
        <f t="shared" si="103"/>
        <v>10.889451548554376</v>
      </c>
      <c r="Y176" s="5">
        <f t="shared" si="104"/>
        <v>2.5594128170233601</v>
      </c>
      <c r="Z176" s="5">
        <f t="shared" si="81"/>
        <v>-19.085232186225515</v>
      </c>
      <c r="AA176" s="5">
        <f t="shared" si="82"/>
        <v>-26.266558679477768</v>
      </c>
      <c r="AB176">
        <f t="shared" si="77"/>
        <v>0</v>
      </c>
    </row>
    <row r="177" spans="1:28" x14ac:dyDescent="0.2">
      <c r="A177">
        <f t="shared" si="83"/>
        <v>1.4500000000000011</v>
      </c>
      <c r="B177" s="5">
        <f t="shared" si="84"/>
        <v>6.1403972172532653</v>
      </c>
      <c r="C177" s="5">
        <f t="shared" si="85"/>
        <v>151.78776145164019</v>
      </c>
      <c r="D177" s="5">
        <f t="shared" si="86"/>
        <v>71.272102687008839</v>
      </c>
      <c r="E177" s="2">
        <f t="shared" si="87"/>
        <v>151.91191199009273</v>
      </c>
      <c r="F177" s="2">
        <f t="shared" si="88"/>
        <v>2.3165709228395115</v>
      </c>
      <c r="G177" s="3">
        <f t="shared" si="89"/>
        <v>7.0814777965381426</v>
      </c>
      <c r="H177" s="3">
        <f t="shared" si="90"/>
        <v>83.923161524609043</v>
      </c>
      <c r="I177" s="3">
        <f t="shared" si="91"/>
        <v>27.320001353731712</v>
      </c>
      <c r="J177" s="2">
        <f t="shared" si="92"/>
        <v>88.54166726483291</v>
      </c>
      <c r="K177" s="2">
        <f t="shared" si="93"/>
        <v>88.54166726483291</v>
      </c>
      <c r="L177" s="2">
        <f t="shared" si="94"/>
        <v>60.355601407520723</v>
      </c>
      <c r="M177" s="5">
        <f t="shared" si="78"/>
        <v>0.37891159578420841</v>
      </c>
      <c r="N177" s="4">
        <f t="shared" si="79"/>
        <v>0.3828999767475747</v>
      </c>
      <c r="O177" s="4">
        <f t="shared" si="80"/>
        <v>0.29048725458122232</v>
      </c>
      <c r="P177" s="4">
        <f t="shared" si="95"/>
        <v>0</v>
      </c>
      <c r="Q177" s="4">
        <f t="shared" si="96"/>
        <v>0</v>
      </c>
      <c r="R177" s="5">
        <f t="shared" si="97"/>
        <v>-1.2753172819491823</v>
      </c>
      <c r="S177" s="5">
        <f t="shared" si="98"/>
        <v>-15.113887429043231</v>
      </c>
      <c r="T177" s="5">
        <f t="shared" si="99"/>
        <v>-4.9201128451354936</v>
      </c>
      <c r="U177" s="6">
        <f t="shared" si="100"/>
        <v>2674.9008807112659</v>
      </c>
      <c r="V177" s="5">
        <f t="shared" si="101"/>
        <v>3.8143267996089274</v>
      </c>
      <c r="W177" s="5">
        <f t="shared" si="102"/>
        <v>-3.8521755358082621</v>
      </c>
      <c r="X177" s="5">
        <f t="shared" si="103"/>
        <v>10.844643649043748</v>
      </c>
      <c r="Y177" s="5">
        <f t="shared" si="104"/>
        <v>2.5390095176597454</v>
      </c>
      <c r="Z177" s="5">
        <f t="shared" si="81"/>
        <v>-18.966062964851492</v>
      </c>
      <c r="AA177" s="5">
        <f t="shared" si="82"/>
        <v>-26.249469196091745</v>
      </c>
      <c r="AB177">
        <f t="shared" si="77"/>
        <v>0</v>
      </c>
    </row>
    <row r="178" spans="1:28" x14ac:dyDescent="0.2">
      <c r="A178">
        <f t="shared" si="83"/>
        <v>1.4600000000000011</v>
      </c>
      <c r="B178" s="5">
        <f t="shared" si="84"/>
        <v>6.2113389456945294</v>
      </c>
      <c r="C178" s="5">
        <f t="shared" si="85"/>
        <v>152.62604476373804</v>
      </c>
      <c r="D178" s="5">
        <f t="shared" si="86"/>
        <v>71.543990227086354</v>
      </c>
      <c r="E178" s="2">
        <f t="shared" si="87"/>
        <v>152.7523822129163</v>
      </c>
      <c r="F178" s="2">
        <f t="shared" si="88"/>
        <v>2.3304491096471573</v>
      </c>
      <c r="G178" s="3">
        <f t="shared" si="89"/>
        <v>7.1068678917147396</v>
      </c>
      <c r="H178" s="3">
        <f t="shared" si="90"/>
        <v>83.733500894960528</v>
      </c>
      <c r="I178" s="3">
        <f t="shared" si="91"/>
        <v>27.057506661770795</v>
      </c>
      <c r="J178" s="2">
        <f t="shared" si="92"/>
        <v>88.283154735818158</v>
      </c>
      <c r="K178" s="2">
        <f t="shared" si="93"/>
        <v>88.283154735818158</v>
      </c>
      <c r="L178" s="2">
        <f t="shared" si="94"/>
        <v>60.179382914668132</v>
      </c>
      <c r="M178" s="5">
        <f t="shared" si="78"/>
        <v>0.37891156873596293</v>
      </c>
      <c r="N178" s="4">
        <f t="shared" si="79"/>
        <v>0.38402105926841335</v>
      </c>
      <c r="O178" s="4">
        <f t="shared" si="80"/>
        <v>0.29082253088800297</v>
      </c>
      <c r="P178" s="4">
        <f t="shared" si="95"/>
        <v>0</v>
      </c>
      <c r="Q178" s="4">
        <f t="shared" si="96"/>
        <v>0</v>
      </c>
      <c r="R178" s="5">
        <f t="shared" si="97"/>
        <v>-1.2761528859941007</v>
      </c>
      <c r="S178" s="5">
        <f t="shared" si="98"/>
        <v>-15.035702147505541</v>
      </c>
      <c r="T178" s="5">
        <f t="shared" si="99"/>
        <v>-4.8586122241667491</v>
      </c>
      <c r="U178" s="6">
        <f t="shared" si="100"/>
        <v>2674.8982058117235</v>
      </c>
      <c r="V178" s="5">
        <f t="shared" si="101"/>
        <v>3.7949205991783801</v>
      </c>
      <c r="W178" s="5">
        <f t="shared" si="102"/>
        <v>-3.812039439980393</v>
      </c>
      <c r="X178" s="5">
        <f t="shared" si="103"/>
        <v>10.800160271759145</v>
      </c>
      <c r="Y178" s="5">
        <f t="shared" si="104"/>
        <v>2.5187677131842792</v>
      </c>
      <c r="Z178" s="5">
        <f t="shared" si="81"/>
        <v>-18.847741587485935</v>
      </c>
      <c r="AA178" s="5">
        <f t="shared" si="82"/>
        <v>-26.232451952407605</v>
      </c>
      <c r="AB178">
        <f t="shared" si="77"/>
        <v>0</v>
      </c>
    </row>
    <row r="179" spans="1:28" x14ac:dyDescent="0.2">
      <c r="A179">
        <f t="shared" si="83"/>
        <v>1.4700000000000011</v>
      </c>
      <c r="B179" s="5">
        <f t="shared" si="84"/>
        <v>6.2825335629973367</v>
      </c>
      <c r="C179" s="5">
        <f t="shared" si="85"/>
        <v>153.46243738560827</v>
      </c>
      <c r="D179" s="5">
        <f t="shared" si="86"/>
        <v>71.813253671106438</v>
      </c>
      <c r="E179" s="2">
        <f t="shared" si="87"/>
        <v>153.59098253576585</v>
      </c>
      <c r="F179" s="2">
        <f t="shared" si="88"/>
        <v>2.3442985185189325</v>
      </c>
      <c r="G179" s="3">
        <f t="shared" si="89"/>
        <v>7.1320555688465825</v>
      </c>
      <c r="H179" s="3">
        <f t="shared" si="90"/>
        <v>83.545023479085671</v>
      </c>
      <c r="I179" s="3">
        <f t="shared" si="91"/>
        <v>26.79518214224672</v>
      </c>
      <c r="J179" s="2">
        <f t="shared" si="92"/>
        <v>88.026240126420646</v>
      </c>
      <c r="K179" s="2">
        <f t="shared" si="93"/>
        <v>88.026240126420646</v>
      </c>
      <c r="L179" s="2">
        <f t="shared" si="94"/>
        <v>60.004253664908411</v>
      </c>
      <c r="M179" s="5">
        <f t="shared" si="78"/>
        <v>0.37891154183794951</v>
      </c>
      <c r="N179" s="4">
        <f t="shared" si="79"/>
        <v>0.38514173585093814</v>
      </c>
      <c r="O179" s="4">
        <f t="shared" si="80"/>
        <v>0.29115650265017373</v>
      </c>
      <c r="P179" s="4">
        <f t="shared" si="95"/>
        <v>0</v>
      </c>
      <c r="Q179" s="4">
        <f t="shared" si="96"/>
        <v>0</v>
      </c>
      <c r="R179" s="5">
        <f t="shared" si="97"/>
        <v>-1.2769487288915506</v>
      </c>
      <c r="S179" s="5">
        <f t="shared" si="98"/>
        <v>-14.958199709328156</v>
      </c>
      <c r="T179" s="5">
        <f t="shared" si="99"/>
        <v>-4.7975052138430057</v>
      </c>
      <c r="U179" s="6">
        <f t="shared" si="100"/>
        <v>2674.8955309148546</v>
      </c>
      <c r="V179" s="5">
        <f t="shared" si="101"/>
        <v>3.7756346001053664</v>
      </c>
      <c r="W179" s="5">
        <f t="shared" si="102"/>
        <v>-3.7720618598399054</v>
      </c>
      <c r="X179" s="5">
        <f t="shared" si="103"/>
        <v>10.75599931880558</v>
      </c>
      <c r="Y179" s="5">
        <f t="shared" si="104"/>
        <v>2.4986858712138158</v>
      </c>
      <c r="Z179" s="5">
        <f t="shared" si="81"/>
        <v>-18.730261569168061</v>
      </c>
      <c r="AA179" s="5">
        <f t="shared" si="82"/>
        <v>-26.215505895037424</v>
      </c>
      <c r="AB179">
        <f t="shared" si="77"/>
        <v>0</v>
      </c>
    </row>
    <row r="180" spans="1:28" x14ac:dyDescent="0.2">
      <c r="A180">
        <f t="shared" si="83"/>
        <v>1.4800000000000011</v>
      </c>
      <c r="B180" s="5">
        <f t="shared" si="84"/>
        <v>6.3539790529793629</v>
      </c>
      <c r="C180" s="5">
        <f t="shared" si="85"/>
        <v>154.29695110732067</v>
      </c>
      <c r="D180" s="5">
        <f t="shared" si="86"/>
        <v>72.079894717234154</v>
      </c>
      <c r="E180" s="2">
        <f t="shared" si="87"/>
        <v>154.42772474792409</v>
      </c>
      <c r="F180" s="2">
        <f t="shared" si="88"/>
        <v>2.3581191947651554</v>
      </c>
      <c r="G180" s="3">
        <f t="shared" si="89"/>
        <v>7.1570424275587206</v>
      </c>
      <c r="H180" s="3">
        <f t="shared" si="90"/>
        <v>83.357720863393993</v>
      </c>
      <c r="I180" s="3">
        <f t="shared" si="91"/>
        <v>26.533027083296346</v>
      </c>
      <c r="J180" s="2">
        <f t="shared" si="92"/>
        <v>87.770920070672176</v>
      </c>
      <c r="K180" s="2">
        <f t="shared" si="93"/>
        <v>87.770920070672176</v>
      </c>
      <c r="L180" s="2">
        <f t="shared" si="94"/>
        <v>59.830211363784713</v>
      </c>
      <c r="M180" s="5">
        <f t="shared" si="78"/>
        <v>0.3789115150878809</v>
      </c>
      <c r="N180" s="4">
        <f t="shared" si="79"/>
        <v>0.38626195652444256</v>
      </c>
      <c r="O180" s="4">
        <f t="shared" si="80"/>
        <v>0.29148916258835406</v>
      </c>
      <c r="P180" s="4">
        <f t="shared" si="95"/>
        <v>0</v>
      </c>
      <c r="Q180" s="4">
        <f t="shared" si="96"/>
        <v>0</v>
      </c>
      <c r="R180" s="5">
        <f t="shared" si="97"/>
        <v>-1.2777056101320063</v>
      </c>
      <c r="S180" s="5">
        <f t="shared" si="98"/>
        <v>-14.88137434883223</v>
      </c>
      <c r="T180" s="5">
        <f t="shared" si="99"/>
        <v>-4.7367886806947475</v>
      </c>
      <c r="U180" s="6">
        <f t="shared" si="100"/>
        <v>2674.8928560206618</v>
      </c>
      <c r="V180" s="5">
        <f t="shared" si="101"/>
        <v>3.7564680854719477</v>
      </c>
      <c r="W180" s="5">
        <f t="shared" si="102"/>
        <v>-3.7322421430984778</v>
      </c>
      <c r="X180" s="5">
        <f t="shared" si="103"/>
        <v>10.712158714541754</v>
      </c>
      <c r="Y180" s="5">
        <f t="shared" si="104"/>
        <v>2.4787624753399413</v>
      </c>
      <c r="Z180" s="5">
        <f t="shared" si="81"/>
        <v>-18.613616491930706</v>
      </c>
      <c r="AA180" s="5">
        <f t="shared" si="82"/>
        <v>-26.198629966152993</v>
      </c>
      <c r="AB180">
        <f t="shared" si="77"/>
        <v>0</v>
      </c>
    </row>
    <row r="181" spans="1:28" x14ac:dyDescent="0.2">
      <c r="A181">
        <f t="shared" si="83"/>
        <v>1.4900000000000011</v>
      </c>
      <c r="B181" s="5">
        <f t="shared" si="84"/>
        <v>6.4256734153787178</v>
      </c>
      <c r="C181" s="5">
        <f t="shared" si="85"/>
        <v>155.12959763512998</v>
      </c>
      <c r="D181" s="5">
        <f t="shared" si="86"/>
        <v>72.343915056568804</v>
      </c>
      <c r="E181" s="2">
        <f t="shared" si="87"/>
        <v>155.2626205539454</v>
      </c>
      <c r="F181" s="2">
        <f t="shared" si="88"/>
        <v>2.3719111836109228</v>
      </c>
      <c r="G181" s="3">
        <f t="shared" si="89"/>
        <v>7.1818300523121197</v>
      </c>
      <c r="H181" s="3">
        <f t="shared" si="90"/>
        <v>83.171584698474689</v>
      </c>
      <c r="I181" s="3">
        <f t="shared" si="91"/>
        <v>26.271040783634817</v>
      </c>
      <c r="J181" s="2">
        <f t="shared" si="92"/>
        <v>87.517191271265361</v>
      </c>
      <c r="K181" s="2">
        <f t="shared" si="93"/>
        <v>87.517191271265361</v>
      </c>
      <c r="L181" s="2">
        <f t="shared" si="94"/>
        <v>59.65725376364373</v>
      </c>
      <c r="M181" s="5">
        <f t="shared" si="78"/>
        <v>0.37891148848347134</v>
      </c>
      <c r="N181" s="4">
        <f t="shared" si="79"/>
        <v>0.38738167065156731</v>
      </c>
      <c r="O181" s="4">
        <f t="shared" si="80"/>
        <v>0.29182050337634458</v>
      </c>
      <c r="P181" s="4">
        <f t="shared" si="95"/>
        <v>0</v>
      </c>
      <c r="Q181" s="4">
        <f t="shared" si="96"/>
        <v>0</v>
      </c>
      <c r="R181" s="5">
        <f t="shared" si="97"/>
        <v>-1.2784243195811225</v>
      </c>
      <c r="S181" s="5">
        <f t="shared" si="98"/>
        <v>-14.805220368922509</v>
      </c>
      <c r="T181" s="5">
        <f t="shared" si="99"/>
        <v>-4.6764595087701535</v>
      </c>
      <c r="U181" s="6">
        <f t="shared" si="100"/>
        <v>2674.8901811291425</v>
      </c>
      <c r="V181" s="5">
        <f t="shared" si="101"/>
        <v>3.7374203444860368</v>
      </c>
      <c r="W181" s="5">
        <f t="shared" si="102"/>
        <v>-3.6925796348754045</v>
      </c>
      <c r="X181" s="5">
        <f t="shared" si="103"/>
        <v>10.668636405313038</v>
      </c>
      <c r="Y181" s="5">
        <f t="shared" si="104"/>
        <v>2.4589960249049145</v>
      </c>
      <c r="Z181" s="5">
        <f t="shared" si="81"/>
        <v>-18.497800003797913</v>
      </c>
      <c r="AA181" s="5">
        <f t="shared" si="82"/>
        <v>-26.181823103457116</v>
      </c>
      <c r="AB181">
        <f t="shared" si="77"/>
        <v>0</v>
      </c>
    </row>
    <row r="182" spans="1:28" x14ac:dyDescent="0.2">
      <c r="A182">
        <f t="shared" si="83"/>
        <v>1.5000000000000011</v>
      </c>
      <c r="B182" s="5">
        <f t="shared" si="84"/>
        <v>6.4976146657030842</v>
      </c>
      <c r="C182" s="5">
        <f t="shared" si="85"/>
        <v>155.96038859211453</v>
      </c>
      <c r="D182" s="5">
        <f t="shared" si="86"/>
        <v>72.605316373249977</v>
      </c>
      <c r="E182" s="2">
        <f t="shared" si="87"/>
        <v>156.09568157430661</v>
      </c>
      <c r="F182" s="2">
        <f t="shared" si="88"/>
        <v>2.3856745301974289</v>
      </c>
      <c r="G182" s="3">
        <f t="shared" si="89"/>
        <v>7.2064200125611686</v>
      </c>
      <c r="H182" s="3">
        <f t="shared" si="90"/>
        <v>82.986606698436717</v>
      </c>
      <c r="I182" s="3">
        <f t="shared" si="91"/>
        <v>26.009222552600246</v>
      </c>
      <c r="J182" s="2">
        <f t="shared" si="92"/>
        <v>87.265050498519471</v>
      </c>
      <c r="K182" s="2">
        <f t="shared" si="93"/>
        <v>87.265050498519471</v>
      </c>
      <c r="L182" s="2">
        <f t="shared" si="94"/>
        <v>59.485378662930792</v>
      </c>
      <c r="M182" s="5">
        <f t="shared" si="78"/>
        <v>0.37891146202243686</v>
      </c>
      <c r="N182" s="4">
        <f t="shared" si="79"/>
        <v>0.3885008269278058</v>
      </c>
      <c r="O182" s="4">
        <f t="shared" si="80"/>
        <v>0.29215051764203048</v>
      </c>
      <c r="P182" s="4">
        <f t="shared" si="95"/>
        <v>0</v>
      </c>
      <c r="Q182" s="4">
        <f t="shared" si="96"/>
        <v>0</v>
      </c>
      <c r="R182" s="5">
        <f t="shared" si="97"/>
        <v>-1.2791056376141166</v>
      </c>
      <c r="S182" s="5">
        <f t="shared" si="98"/>
        <v>-14.729732140149085</v>
      </c>
      <c r="T182" s="5">
        <f t="shared" si="99"/>
        <v>-4.6165145993436933</v>
      </c>
      <c r="U182" s="6">
        <f t="shared" si="100"/>
        <v>2674.8875062402985</v>
      </c>
      <c r="V182" s="5">
        <f t="shared" si="101"/>
        <v>3.718490672395022</v>
      </c>
      <c r="W182" s="5">
        <f t="shared" si="102"/>
        <v>-3.6530736776471264</v>
      </c>
      <c r="X182" s="5">
        <f t="shared" si="103"/>
        <v>10.625430359186788</v>
      </c>
      <c r="Y182" s="5">
        <f t="shared" si="104"/>
        <v>2.4393850347809054</v>
      </c>
      <c r="Z182" s="5">
        <f t="shared" si="81"/>
        <v>-18.382805817796211</v>
      </c>
      <c r="AA182" s="5">
        <f t="shared" si="82"/>
        <v>-26.165084240156904</v>
      </c>
      <c r="AB182">
        <f t="shared" si="77"/>
        <v>0</v>
      </c>
    </row>
    <row r="183" spans="1:28" x14ac:dyDescent="0.2">
      <c r="A183">
        <f t="shared" si="83"/>
        <v>1.5100000000000011</v>
      </c>
      <c r="B183" s="5">
        <f t="shared" si="84"/>
        <v>6.5698008350804349</v>
      </c>
      <c r="C183" s="5">
        <f t="shared" si="85"/>
        <v>156.789335518808</v>
      </c>
      <c r="D183" s="5">
        <f t="shared" si="86"/>
        <v>72.86410034456398</v>
      </c>
      <c r="E183" s="2">
        <f t="shared" si="87"/>
        <v>156.92691934605094</v>
      </c>
      <c r="F183" s="2">
        <f t="shared" si="88"/>
        <v>2.3994092795832569</v>
      </c>
      <c r="G183" s="3">
        <f t="shared" si="89"/>
        <v>7.2308138629089775</v>
      </c>
      <c r="H183" s="3">
        <f t="shared" si="90"/>
        <v>82.802778640258751</v>
      </c>
      <c r="I183" s="3">
        <f t="shared" si="91"/>
        <v>25.747571710198677</v>
      </c>
      <c r="J183" s="2">
        <f t="shared" si="92"/>
        <v>87.014494589347294</v>
      </c>
      <c r="K183" s="2">
        <f t="shared" si="93"/>
        <v>87.014494589347294</v>
      </c>
      <c r="L183" s="2">
        <f t="shared" si="94"/>
        <v>59.314583905485541</v>
      </c>
      <c r="M183" s="5">
        <f t="shared" si="78"/>
        <v>0.37891143570249491</v>
      </c>
      <c r="N183" s="4">
        <f t="shared" si="79"/>
        <v>0.38961937338122671</v>
      </c>
      <c r="O183" s="4">
        <f t="shared" si="80"/>
        <v>0.29247919796830785</v>
      </c>
      <c r="P183" s="4">
        <f t="shared" si="95"/>
        <v>0</v>
      </c>
      <c r="Q183" s="4">
        <f t="shared" si="96"/>
        <v>0</v>
      </c>
      <c r="R183" s="5">
        <f t="shared" si="97"/>
        <v>-1.2797503352476221</v>
      </c>
      <c r="S183" s="5">
        <f t="shared" si="98"/>
        <v>-14.654904099782065</v>
      </c>
      <c r="T183" s="5">
        <f t="shared" si="99"/>
        <v>-4.5569508706289499</v>
      </c>
      <c r="U183" s="6">
        <f t="shared" si="100"/>
        <v>2674.8848313541307</v>
      </c>
      <c r="V183" s="5">
        <f t="shared" si="101"/>
        <v>3.6996783704001586</v>
      </c>
      <c r="W183" s="5">
        <f t="shared" si="102"/>
        <v>-3.6137236111972131</v>
      </c>
      <c r="X183" s="5">
        <f t="shared" si="103"/>
        <v>10.582538565689962</v>
      </c>
      <c r="Y183" s="5">
        <f t="shared" si="104"/>
        <v>2.4199280351525365</v>
      </c>
      <c r="Z183" s="5">
        <f t="shared" si="81"/>
        <v>-18.268627710979278</v>
      </c>
      <c r="AA183" s="5">
        <f t="shared" si="82"/>
        <v>-26.148412304938986</v>
      </c>
      <c r="AB183">
        <f t="shared" si="77"/>
        <v>0</v>
      </c>
    </row>
    <row r="184" spans="1:28" x14ac:dyDescent="0.2">
      <c r="A184">
        <f t="shared" si="83"/>
        <v>1.5200000000000011</v>
      </c>
      <c r="B184" s="5">
        <f t="shared" si="84"/>
        <v>6.6422299701112824</v>
      </c>
      <c r="C184" s="5">
        <f t="shared" si="85"/>
        <v>157.61644987382505</v>
      </c>
      <c r="D184" s="5">
        <f t="shared" si="86"/>
        <v>73.120268641050714</v>
      </c>
      <c r="E184" s="2">
        <f t="shared" si="87"/>
        <v>157.75634532342542</v>
      </c>
      <c r="F184" s="2">
        <f t="shared" si="88"/>
        <v>2.4131154767456566</v>
      </c>
      <c r="G184" s="3">
        <f t="shared" si="89"/>
        <v>7.255013143260503</v>
      </c>
      <c r="H184" s="3">
        <f t="shared" si="90"/>
        <v>82.620092363148956</v>
      </c>
      <c r="I184" s="3">
        <f t="shared" si="91"/>
        <v>25.486087587149289</v>
      </c>
      <c r="J184" s="2">
        <f t="shared" si="92"/>
        <v>86.765520446223292</v>
      </c>
      <c r="K184" s="2">
        <f t="shared" si="93"/>
        <v>86.765520446223292</v>
      </c>
      <c r="L184" s="2">
        <f t="shared" si="94"/>
        <v>59.144867379838644</v>
      </c>
      <c r="M184" s="5">
        <f t="shared" si="78"/>
        <v>0.37891140952136448</v>
      </c>
      <c r="N184" s="4">
        <f t="shared" si="79"/>
        <v>0.39073725737241832</v>
      </c>
      <c r="O184" s="4">
        <f t="shared" si="80"/>
        <v>0.29280653689403224</v>
      </c>
      <c r="P184" s="4">
        <f t="shared" si="95"/>
        <v>0</v>
      </c>
      <c r="Q184" s="4">
        <f t="shared" si="96"/>
        <v>0</v>
      </c>
      <c r="R184" s="5">
        <f t="shared" si="97"/>
        <v>-1.2803591742690608</v>
      </c>
      <c r="S184" s="5">
        <f t="shared" si="98"/>
        <v>-14.580730750899015</v>
      </c>
      <c r="T184" s="5">
        <f t="shared" si="99"/>
        <v>-4.4977652574956526</v>
      </c>
      <c r="U184" s="6">
        <f t="shared" si="100"/>
        <v>2674.8821564706359</v>
      </c>
      <c r="V184" s="5">
        <f t="shared" si="101"/>
        <v>3.6809827455717028</v>
      </c>
      <c r="W184" s="5">
        <f t="shared" si="102"/>
        <v>-3.5745287725668349</v>
      </c>
      <c r="X184" s="5">
        <f t="shared" si="103"/>
        <v>10.539959035549007</v>
      </c>
      <c r="Y184" s="5">
        <f t="shared" si="104"/>
        <v>2.400623571302642</v>
      </c>
      <c r="Z184" s="5">
        <f t="shared" si="81"/>
        <v>-18.155259523465851</v>
      </c>
      <c r="AA184" s="5">
        <f t="shared" si="82"/>
        <v>-26.131806221946647</v>
      </c>
      <c r="AB184">
        <f t="shared" si="77"/>
        <v>0</v>
      </c>
    </row>
    <row r="185" spans="1:28" x14ac:dyDescent="0.2">
      <c r="A185">
        <f t="shared" si="83"/>
        <v>1.5300000000000011</v>
      </c>
      <c r="B185" s="5">
        <f t="shared" si="84"/>
        <v>6.7149001327224527</v>
      </c>
      <c r="C185" s="5">
        <f t="shared" si="85"/>
        <v>158.44174303448037</v>
      </c>
      <c r="D185" s="5">
        <f t="shared" si="86"/>
        <v>73.373822926611098</v>
      </c>
      <c r="E185" s="2">
        <f t="shared" si="87"/>
        <v>158.58397087851202</v>
      </c>
      <c r="F185" s="2">
        <f t="shared" si="88"/>
        <v>2.4267931665817857</v>
      </c>
      <c r="G185" s="3">
        <f t="shared" si="89"/>
        <v>7.2790193789735298</v>
      </c>
      <c r="H185" s="3">
        <f t="shared" si="90"/>
        <v>82.438539767914293</v>
      </c>
      <c r="I185" s="3">
        <f t="shared" si="91"/>
        <v>25.224769524929822</v>
      </c>
      <c r="J185" s="2">
        <f t="shared" si="92"/>
        <v>86.518125036152313</v>
      </c>
      <c r="K185" s="2">
        <f t="shared" si="93"/>
        <v>86.518125036152313</v>
      </c>
      <c r="L185" s="2">
        <f t="shared" si="94"/>
        <v>58.97622701850873</v>
      </c>
      <c r="M185" s="5">
        <f t="shared" si="78"/>
        <v>0.37891138347676584</v>
      </c>
      <c r="N185" s="4">
        <f t="shared" si="79"/>
        <v>0.39185442559466072</v>
      </c>
      <c r="O185" s="4">
        <f t="shared" si="80"/>
        <v>0.29313252691499136</v>
      </c>
      <c r="P185" s="4">
        <f t="shared" si="95"/>
        <v>0</v>
      </c>
      <c r="Q185" s="4">
        <f t="shared" si="96"/>
        <v>0</v>
      </c>
      <c r="R185" s="5">
        <f t="shared" si="97"/>
        <v>-1.28093290736357</v>
      </c>
      <c r="S185" s="5">
        <f t="shared" si="98"/>
        <v>-14.507206661484801</v>
      </c>
      <c r="T185" s="5">
        <f t="shared" si="99"/>
        <v>-4.43895471119089</v>
      </c>
      <c r="U185" s="6">
        <f t="shared" si="100"/>
        <v>2674.8794815898177</v>
      </c>
      <c r="V185" s="5">
        <f t="shared" si="101"/>
        <v>3.6624031107647772</v>
      </c>
      <c r="W185" s="5">
        <f t="shared" si="102"/>
        <v>-3.5354884960057302</v>
      </c>
      <c r="X185" s="5">
        <f t="shared" si="103"/>
        <v>10.497689800431935</v>
      </c>
      <c r="Y185" s="5">
        <f t="shared" si="104"/>
        <v>2.3814702034012072</v>
      </c>
      <c r="Z185" s="5">
        <f t="shared" si="81"/>
        <v>-18.042695157490531</v>
      </c>
      <c r="AA185" s="5">
        <f t="shared" si="82"/>
        <v>-26.115264910758953</v>
      </c>
      <c r="AB185">
        <f t="shared" si="77"/>
        <v>0</v>
      </c>
    </row>
    <row r="186" spans="1:28" x14ac:dyDescent="0.2">
      <c r="A186">
        <f t="shared" si="83"/>
        <v>1.5400000000000011</v>
      </c>
      <c r="B186" s="5">
        <f t="shared" si="84"/>
        <v>6.7878094000223586</v>
      </c>
      <c r="C186" s="5">
        <f t="shared" si="85"/>
        <v>159.26522629740165</v>
      </c>
      <c r="D186" s="5">
        <f t="shared" si="86"/>
        <v>73.624764858614853</v>
      </c>
      <c r="E186" s="2">
        <f t="shared" si="87"/>
        <v>159.409807301852</v>
      </c>
      <c r="F186" s="2">
        <f t="shared" si="88"/>
        <v>2.4404423939099376</v>
      </c>
      <c r="G186" s="3">
        <f t="shared" si="89"/>
        <v>7.3028340810075418</v>
      </c>
      <c r="H186" s="3">
        <f t="shared" si="90"/>
        <v>82.258112816339391</v>
      </c>
      <c r="I186" s="3">
        <f t="shared" si="91"/>
        <v>24.963616875822233</v>
      </c>
      <c r="J186" s="2">
        <f t="shared" si="92"/>
        <v>86.272305389639271</v>
      </c>
      <c r="K186" s="2">
        <f t="shared" si="93"/>
        <v>86.272305389639271</v>
      </c>
      <c r="L186" s="2">
        <f t="shared" si="94"/>
        <v>58.808660797300114</v>
      </c>
      <c r="M186" s="5">
        <f t="shared" si="78"/>
        <v>0.37891135756642047</v>
      </c>
      <c r="N186" s="4">
        <f t="shared" si="79"/>
        <v>0.39297082407433104</v>
      </c>
      <c r="O186" s="4">
        <f t="shared" si="80"/>
        <v>0.29345716048489956</v>
      </c>
      <c r="P186" s="4">
        <f t="shared" si="95"/>
        <v>0</v>
      </c>
      <c r="Q186" s="4">
        <f t="shared" si="96"/>
        <v>0</v>
      </c>
      <c r="R186" s="5">
        <f t="shared" si="97"/>
        <v>-1.2814722782385293</v>
      </c>
      <c r="S186" s="5">
        <f t="shared" si="98"/>
        <v>-14.434326463543757</v>
      </c>
      <c r="T186" s="5">
        <f t="shared" si="99"/>
        <v>-4.3805161990644814</v>
      </c>
      <c r="U186" s="6">
        <f t="shared" si="100"/>
        <v>2674.8768067116735</v>
      </c>
      <c r="V186" s="5">
        <f t="shared" si="101"/>
        <v>3.6439387845359565</v>
      </c>
      <c r="W186" s="5">
        <f t="shared" si="102"/>
        <v>-3.4966021129237084</v>
      </c>
      <c r="X186" s="5">
        <f t="shared" si="103"/>
        <v>10.455728912692571</v>
      </c>
      <c r="Y186" s="5">
        <f t="shared" si="104"/>
        <v>2.3624665062974275</v>
      </c>
      <c r="Z186" s="5">
        <f t="shared" si="81"/>
        <v>-17.930928576467466</v>
      </c>
      <c r="AA186" s="5">
        <f t="shared" si="82"/>
        <v>-26.098787286371909</v>
      </c>
      <c r="AB186">
        <f t="shared" si="77"/>
        <v>0</v>
      </c>
    </row>
    <row r="187" spans="1:28" x14ac:dyDescent="0.2">
      <c r="A187">
        <f t="shared" si="83"/>
        <v>1.5500000000000012</v>
      </c>
      <c r="B187" s="5">
        <f t="shared" si="84"/>
        <v>6.8609558641577486</v>
      </c>
      <c r="C187" s="5">
        <f t="shared" si="85"/>
        <v>160.08691087913621</v>
      </c>
      <c r="D187" s="5">
        <f t="shared" si="86"/>
        <v>73.873096088008765</v>
      </c>
      <c r="E187" s="2">
        <f t="shared" si="87"/>
        <v>160.2338658030643</v>
      </c>
      <c r="F187" s="2">
        <f t="shared" si="88"/>
        <v>2.4540632034707377</v>
      </c>
      <c r="G187" s="3">
        <f t="shared" si="89"/>
        <v>7.3264587460705162</v>
      </c>
      <c r="H187" s="3">
        <f t="shared" si="90"/>
        <v>82.078803530574717</v>
      </c>
      <c r="I187" s="3">
        <f t="shared" si="91"/>
        <v>24.702629002958513</v>
      </c>
      <c r="J187" s="2">
        <f t="shared" si="92"/>
        <v>86.028058599659019</v>
      </c>
      <c r="K187" s="2">
        <f t="shared" si="93"/>
        <v>86.028058599659019</v>
      </c>
      <c r="L187" s="2">
        <f t="shared" si="94"/>
        <v>58.642166734600558</v>
      </c>
      <c r="M187" s="5">
        <f t="shared" si="78"/>
        <v>0.3789113317880512</v>
      </c>
      <c r="N187" s="4">
        <f t="shared" si="79"/>
        <v>0.39408639817154872</v>
      </c>
      <c r="O187" s="4">
        <f t="shared" si="80"/>
        <v>0.29378043001641685</v>
      </c>
      <c r="P187" s="4">
        <f t="shared" si="95"/>
        <v>0</v>
      </c>
      <c r="Q187" s="4">
        <f t="shared" si="96"/>
        <v>0</v>
      </c>
      <c r="R187" s="5">
        <f t="shared" si="97"/>
        <v>-1.2819780217457213</v>
      </c>
      <c r="S187" s="5">
        <f t="shared" si="98"/>
        <v>-14.362084852223793</v>
      </c>
      <c r="T187" s="5">
        <f t="shared" si="99"/>
        <v>-4.322446704298474</v>
      </c>
      <c r="U187" s="6">
        <f t="shared" si="100"/>
        <v>2674.874131836204</v>
      </c>
      <c r="V187" s="5">
        <f t="shared" si="101"/>
        <v>3.6255890910605633</v>
      </c>
      <c r="W187" s="5">
        <f t="shared" si="102"/>
        <v>-3.4578689518427068</v>
      </c>
      <c r="X187" s="5">
        <f t="shared" si="103"/>
        <v>10.414074445116883</v>
      </c>
      <c r="Y187" s="5">
        <f t="shared" si="104"/>
        <v>2.343611069314842</v>
      </c>
      <c r="Z187" s="5">
        <f t="shared" si="81"/>
        <v>-17.8199538040665</v>
      </c>
      <c r="AA187" s="5">
        <f t="shared" si="82"/>
        <v>-26.082372259181589</v>
      </c>
      <c r="AB187">
        <f t="shared" si="77"/>
        <v>0</v>
      </c>
    </row>
    <row r="188" spans="1:28" x14ac:dyDescent="0.2">
      <c r="A188">
        <f t="shared" si="83"/>
        <v>1.5600000000000012</v>
      </c>
      <c r="B188" s="5">
        <f t="shared" si="84"/>
        <v>6.9343376321719195</v>
      </c>
      <c r="C188" s="5">
        <f t="shared" si="85"/>
        <v>160.90680791675177</v>
      </c>
      <c r="D188" s="5">
        <f t="shared" si="86"/>
        <v>74.118818259425382</v>
      </c>
      <c r="E188" s="2">
        <f t="shared" si="87"/>
        <v>161.05615751145751</v>
      </c>
      <c r="F188" s="2">
        <f t="shared" si="88"/>
        <v>2.467655639928314</v>
      </c>
      <c r="G188" s="3">
        <f t="shared" si="89"/>
        <v>7.3498948567636644</v>
      </c>
      <c r="H188" s="3">
        <f t="shared" si="90"/>
        <v>81.900603992534059</v>
      </c>
      <c r="I188" s="3">
        <f t="shared" si="91"/>
        <v>24.441805280366697</v>
      </c>
      <c r="J188" s="2">
        <f t="shared" si="92"/>
        <v>85.78538182062681</v>
      </c>
      <c r="K188" s="2">
        <f t="shared" si="93"/>
        <v>85.78538182062681</v>
      </c>
      <c r="L188" s="2">
        <f t="shared" si="94"/>
        <v>58.476742890679489</v>
      </c>
      <c r="M188" s="5">
        <f t="shared" si="78"/>
        <v>0.37891130613938173</v>
      </c>
      <c r="N188" s="4">
        <f t="shared" si="79"/>
        <v>0.39520109258106489</v>
      </c>
      <c r="O188" s="4">
        <f t="shared" si="80"/>
        <v>0.29410232788219109</v>
      </c>
      <c r="P188" s="4">
        <f t="shared" si="95"/>
        <v>0</v>
      </c>
      <c r="Q188" s="4">
        <f t="shared" si="96"/>
        <v>0</v>
      </c>
      <c r="R188" s="5">
        <f t="shared" si="97"/>
        <v>-1.2824508640011671</v>
      </c>
      <c r="S188" s="5">
        <f t="shared" si="98"/>
        <v>-14.290476584952334</v>
      </c>
      <c r="T188" s="5">
        <f t="shared" si="99"/>
        <v>-4.26474322564074</v>
      </c>
      <c r="U188" s="6">
        <f t="shared" si="100"/>
        <v>2674.8714569634094</v>
      </c>
      <c r="V188" s="5">
        <f t="shared" si="101"/>
        <v>3.6073533600506695</v>
      </c>
      <c r="W188" s="5">
        <f t="shared" si="102"/>
        <v>-3.4192883383494315</v>
      </c>
      <c r="X188" s="5">
        <f t="shared" si="103"/>
        <v>10.372724490671395</v>
      </c>
      <c r="Y188" s="5">
        <f t="shared" si="104"/>
        <v>2.3249024960495026</v>
      </c>
      <c r="Z188" s="5">
        <f t="shared" si="81"/>
        <v>-17.709764923301766</v>
      </c>
      <c r="AA188" s="5">
        <f t="shared" si="82"/>
        <v>-26.066018734969344</v>
      </c>
      <c r="AB188">
        <f t="shared" si="77"/>
        <v>0</v>
      </c>
    </row>
    <row r="189" spans="1:28" x14ac:dyDescent="0.2">
      <c r="A189">
        <f t="shared" si="83"/>
        <v>1.5700000000000012</v>
      </c>
      <c r="B189" s="5">
        <f t="shared" si="84"/>
        <v>7.0079528258643586</v>
      </c>
      <c r="C189" s="5">
        <f t="shared" si="85"/>
        <v>161.72492846843096</v>
      </c>
      <c r="D189" s="5">
        <f t="shared" si="86"/>
        <v>74.361933011292294</v>
      </c>
      <c r="E189" s="2">
        <f t="shared" si="87"/>
        <v>161.87669347663564</v>
      </c>
      <c r="F189" s="2">
        <f t="shared" si="88"/>
        <v>2.4812197478714459</v>
      </c>
      <c r="G189" s="3">
        <f t="shared" si="89"/>
        <v>7.3731438817241592</v>
      </c>
      <c r="H189" s="3">
        <f t="shared" si="90"/>
        <v>81.72350634330104</v>
      </c>
      <c r="I189" s="3">
        <f t="shared" si="91"/>
        <v>24.181145093017005</v>
      </c>
      <c r="J189" s="2">
        <f t="shared" si="92"/>
        <v>85.54427226736874</v>
      </c>
      <c r="K189" s="2">
        <f t="shared" si="93"/>
        <v>85.54427226736874</v>
      </c>
      <c r="L189" s="2">
        <f t="shared" si="94"/>
        <v>58.312387366986187</v>
      </c>
      <c r="M189" s="5">
        <f t="shared" si="78"/>
        <v>0.37891128061813689</v>
      </c>
      <c r="N189" s="4">
        <f t="shared" si="79"/>
        <v>0.39631485133340261</v>
      </c>
      <c r="O189" s="4">
        <f t="shared" si="80"/>
        <v>0.29442284641592387</v>
      </c>
      <c r="P189" s="4">
        <f t="shared" si="95"/>
        <v>0</v>
      </c>
      <c r="Q189" s="4">
        <f t="shared" si="96"/>
        <v>0</v>
      </c>
      <c r="R189" s="5">
        <f t="shared" si="97"/>
        <v>-1.2828915225026785</v>
      </c>
      <c r="S189" s="5">
        <f t="shared" si="98"/>
        <v>-14.219496480583816</v>
      </c>
      <c r="T189" s="5">
        <f t="shared" si="99"/>
        <v>-4.2074027771426756</v>
      </c>
      <c r="U189" s="6">
        <f t="shared" si="100"/>
        <v>2674.8687820932901</v>
      </c>
      <c r="V189" s="5">
        <f t="shared" si="101"/>
        <v>3.5892309266737885</v>
      </c>
      <c r="W189" s="5">
        <f t="shared" si="102"/>
        <v>-3.3808595950486033</v>
      </c>
      <c r="X189" s="5">
        <f t="shared" si="103"/>
        <v>10.331677162253609</v>
      </c>
      <c r="Y189" s="5">
        <f t="shared" si="104"/>
        <v>2.3063394041711103</v>
      </c>
      <c r="Z189" s="5">
        <f t="shared" si="81"/>
        <v>-17.600356075632419</v>
      </c>
      <c r="AA189" s="5">
        <f t="shared" si="82"/>
        <v>-26.049725614889066</v>
      </c>
      <c r="AB189">
        <f t="shared" si="77"/>
        <v>0</v>
      </c>
    </row>
    <row r="190" spans="1:28" x14ac:dyDescent="0.2">
      <c r="A190">
        <f t="shared" si="83"/>
        <v>1.5800000000000012</v>
      </c>
      <c r="B190" s="5">
        <f t="shared" si="84"/>
        <v>7.0817995816518087</v>
      </c>
      <c r="C190" s="5">
        <f t="shared" si="85"/>
        <v>162.54128351406018</v>
      </c>
      <c r="D190" s="5">
        <f t="shared" si="86"/>
        <v>74.602441975941716</v>
      </c>
      <c r="E190" s="2">
        <f t="shared" si="87"/>
        <v>162.69548466909822</v>
      </c>
      <c r="F190" s="2">
        <f t="shared" si="88"/>
        <v>2.4947555718146797</v>
      </c>
      <c r="G190" s="3">
        <f t="shared" si="89"/>
        <v>7.3962072757658701</v>
      </c>
      <c r="H190" s="3">
        <f t="shared" si="90"/>
        <v>81.547502782544711</v>
      </c>
      <c r="I190" s="3">
        <f t="shared" si="91"/>
        <v>23.920647836868113</v>
      </c>
      <c r="J190" s="2">
        <f t="shared" si="92"/>
        <v>85.304727214092253</v>
      </c>
      <c r="K190" s="2">
        <f t="shared" si="93"/>
        <v>85.304727214092253</v>
      </c>
      <c r="L190" s="2">
        <f t="shared" si="94"/>
        <v>58.149098305448021</v>
      </c>
      <c r="M190" s="5">
        <f t="shared" si="78"/>
        <v>0.3789112552220425</v>
      </c>
      <c r="N190" s="4">
        <f t="shared" si="79"/>
        <v>0.39742761779625363</v>
      </c>
      <c r="O190" s="4">
        <f t="shared" si="80"/>
        <v>0.29474197791346013</v>
      </c>
      <c r="P190" s="4">
        <f t="shared" si="95"/>
        <v>0</v>
      </c>
      <c r="Q190" s="4">
        <f t="shared" si="96"/>
        <v>0</v>
      </c>
      <c r="R190" s="5">
        <f t="shared" si="97"/>
        <v>-1.2833007062451542</v>
      </c>
      <c r="S190" s="5">
        <f t="shared" si="98"/>
        <v>-14.149139418558535</v>
      </c>
      <c r="T190" s="5">
        <f t="shared" si="99"/>
        <v>-4.1504223879009379</v>
      </c>
      <c r="U190" s="6">
        <f t="shared" si="100"/>
        <v>2674.8661072258451</v>
      </c>
      <c r="V190" s="5">
        <f t="shared" si="101"/>
        <v>3.5712211314722424</v>
      </c>
      <c r="W190" s="5">
        <f t="shared" si="102"/>
        <v>-3.3425820415168377</v>
      </c>
      <c r="X190" s="5">
        <f t="shared" si="103"/>
        <v>10.290930592444379</v>
      </c>
      <c r="Y190" s="5">
        <f t="shared" si="104"/>
        <v>2.2879204252270879</v>
      </c>
      <c r="Z190" s="5">
        <f t="shared" si="81"/>
        <v>-17.491721460075372</v>
      </c>
      <c r="AA190" s="5">
        <f t="shared" si="82"/>
        <v>-26.033491795456559</v>
      </c>
      <c r="AB190">
        <f t="shared" si="77"/>
        <v>0</v>
      </c>
    </row>
    <row r="191" spans="1:28" x14ac:dyDescent="0.2">
      <c r="A191">
        <f t="shared" si="83"/>
        <v>1.5900000000000012</v>
      </c>
      <c r="B191" s="5">
        <f t="shared" si="84"/>
        <v>7.1558760504307282</v>
      </c>
      <c r="C191" s="5">
        <f t="shared" si="85"/>
        <v>163.35588395581263</v>
      </c>
      <c r="D191" s="5">
        <f t="shared" si="86"/>
        <v>74.840346779720633</v>
      </c>
      <c r="E191" s="2">
        <f t="shared" si="87"/>
        <v>163.51254198083416</v>
      </c>
      <c r="F191" s="2">
        <f t="shared" si="88"/>
        <v>2.5082631561994186</v>
      </c>
      <c r="G191" s="3">
        <f t="shared" si="89"/>
        <v>7.4190864800181409</v>
      </c>
      <c r="H191" s="3">
        <f t="shared" si="90"/>
        <v>81.372585567943958</v>
      </c>
      <c r="I191" s="3">
        <f t="shared" si="91"/>
        <v>23.660312918913547</v>
      </c>
      <c r="J191" s="2">
        <f t="shared" si="92"/>
        <v>85.066743993356511</v>
      </c>
      <c r="K191" s="2">
        <f t="shared" si="93"/>
        <v>85.066743993356511</v>
      </c>
      <c r="L191" s="2">
        <f t="shared" si="94"/>
        <v>57.986873887768581</v>
      </c>
      <c r="M191" s="5">
        <f t="shared" si="78"/>
        <v>0.37891122994882509</v>
      </c>
      <c r="N191" s="4">
        <f t="shared" si="79"/>
        <v>0.39853933467613661</v>
      </c>
      <c r="O191" s="4">
        <f t="shared" si="80"/>
        <v>0.29505971463390246</v>
      </c>
      <c r="P191" s="4">
        <f t="shared" si="95"/>
        <v>0</v>
      </c>
      <c r="Q191" s="4">
        <f t="shared" si="96"/>
        <v>0</v>
      </c>
      <c r="R191" s="5">
        <f t="shared" si="97"/>
        <v>-1.283679115833666</v>
      </c>
      <c r="S191" s="5">
        <f t="shared" si="98"/>
        <v>-14.079400338072647</v>
      </c>
      <c r="T191" s="5">
        <f t="shared" si="99"/>
        <v>-4.0937991018032376</v>
      </c>
      <c r="U191" s="6">
        <f t="shared" si="100"/>
        <v>2674.8634323610754</v>
      </c>
      <c r="V191" s="5">
        <f t="shared" si="101"/>
        <v>3.5533233202832157</v>
      </c>
      <c r="W191" s="5">
        <f t="shared" si="102"/>
        <v>-3.3044549942571959</v>
      </c>
      <c r="X191" s="5">
        <f t="shared" si="103"/>
        <v>10.250482933262226</v>
      </c>
      <c r="Y191" s="5">
        <f t="shared" si="104"/>
        <v>2.2696442044495497</v>
      </c>
      <c r="Z191" s="5">
        <f t="shared" si="81"/>
        <v>-17.383855332329844</v>
      </c>
      <c r="AA191" s="5">
        <f t="shared" si="82"/>
        <v>-26.017316168541011</v>
      </c>
      <c r="AB191">
        <f t="shared" si="77"/>
        <v>0</v>
      </c>
    </row>
    <row r="192" spans="1:28" x14ac:dyDescent="0.2">
      <c r="A192">
        <f t="shared" si="83"/>
        <v>1.6000000000000012</v>
      </c>
      <c r="B192" s="5">
        <f t="shared" si="84"/>
        <v>7.2301803974411323</v>
      </c>
      <c r="C192" s="5">
        <f t="shared" si="85"/>
        <v>164.16874061872545</v>
      </c>
      <c r="D192" s="5">
        <f t="shared" si="86"/>
        <v>75.075649043101336</v>
      </c>
      <c r="E192" s="2">
        <f t="shared" si="87"/>
        <v>164.3278762259097</v>
      </c>
      <c r="F192" s="2">
        <f t="shared" si="88"/>
        <v>2.5217425453949915</v>
      </c>
      <c r="G192" s="3">
        <f t="shared" si="89"/>
        <v>7.4417829220626359</v>
      </c>
      <c r="H192" s="3">
        <f t="shared" si="90"/>
        <v>81.198747014620665</v>
      </c>
      <c r="I192" s="3">
        <f t="shared" si="91"/>
        <v>23.400139757228136</v>
      </c>
      <c r="J192" s="2">
        <f t="shared" si="92"/>
        <v>84.830319995042345</v>
      </c>
      <c r="K192" s="2">
        <f t="shared" si="93"/>
        <v>84.830319995042345</v>
      </c>
      <c r="L192" s="2">
        <f t="shared" si="94"/>
        <v>57.825712334725523</v>
      </c>
      <c r="M192" s="5">
        <f t="shared" si="78"/>
        <v>0.3789112047962121</v>
      </c>
      <c r="N192" s="4">
        <f t="shared" si="79"/>
        <v>0.399649944020324</v>
      </c>
      <c r="O192" s="4">
        <f t="shared" si="80"/>
        <v>0.29537604880074902</v>
      </c>
      <c r="P192" s="4">
        <f t="shared" si="95"/>
        <v>0</v>
      </c>
      <c r="Q192" s="4">
        <f t="shared" si="96"/>
        <v>0</v>
      </c>
      <c r="R192" s="5">
        <f t="shared" si="97"/>
        <v>-1.2840274435943628</v>
      </c>
      <c r="S192" s="5">
        <f t="shared" si="98"/>
        <v>-14.010274237259084</v>
      </c>
      <c r="T192" s="5">
        <f t="shared" si="99"/>
        <v>-4.0375299772781466</v>
      </c>
      <c r="U192" s="6">
        <f t="shared" si="100"/>
        <v>2674.8607574989805</v>
      </c>
      <c r="V192" s="5">
        <f t="shared" si="101"/>
        <v>3.5355368441594592</v>
      </c>
      <c r="W192" s="5">
        <f t="shared" si="102"/>
        <v>-3.2664777666544107</v>
      </c>
      <c r="X192" s="5">
        <f t="shared" si="103"/>
        <v>10.210332355919535</v>
      </c>
      <c r="Y192" s="5">
        <f t="shared" si="104"/>
        <v>2.2515094005650962</v>
      </c>
      <c r="Z192" s="5">
        <f t="shared" si="81"/>
        <v>-17.276752003913494</v>
      </c>
      <c r="AA192" s="5">
        <f t="shared" si="82"/>
        <v>-26.00119762135861</v>
      </c>
      <c r="AB192">
        <f t="shared" si="77"/>
        <v>0</v>
      </c>
    </row>
    <row r="193" spans="1:28" x14ac:dyDescent="0.2">
      <c r="A193">
        <f t="shared" si="83"/>
        <v>1.6100000000000012</v>
      </c>
      <c r="B193" s="5">
        <f t="shared" si="84"/>
        <v>7.3047108021317877</v>
      </c>
      <c r="C193" s="5">
        <f t="shared" si="85"/>
        <v>164.97986425127147</v>
      </c>
      <c r="D193" s="5">
        <f t="shared" si="86"/>
        <v>75.308350380792547</v>
      </c>
      <c r="E193" s="2">
        <f t="shared" si="87"/>
        <v>165.14149814105096</v>
      </c>
      <c r="F193" s="2">
        <f t="shared" si="88"/>
        <v>2.5351937836996803</v>
      </c>
      <c r="G193" s="3">
        <f t="shared" si="89"/>
        <v>7.4642980160682866</v>
      </c>
      <c r="H193" s="3">
        <f t="shared" si="90"/>
        <v>81.025979494581534</v>
      </c>
      <c r="I193" s="3">
        <f t="shared" si="91"/>
        <v>23.140127781014549</v>
      </c>
      <c r="J193" s="2">
        <f t="shared" si="92"/>
        <v>84.595452665321844</v>
      </c>
      <c r="K193" s="2">
        <f t="shared" si="93"/>
        <v>84.595452665321844</v>
      </c>
      <c r="L193" s="2">
        <f t="shared" si="94"/>
        <v>57.665611905468189</v>
      </c>
      <c r="M193" s="5">
        <f t="shared" si="78"/>
        <v>0.37891117976193178</v>
      </c>
      <c r="N193" s="4">
        <f t="shared" si="79"/>
        <v>0.40075938721904114</v>
      </c>
      <c r="O193" s="4">
        <f t="shared" si="80"/>
        <v>0.29569097260305577</v>
      </c>
      <c r="P193" s="4">
        <f t="shared" si="95"/>
        <v>0</v>
      </c>
      <c r="Q193" s="4">
        <f t="shared" si="96"/>
        <v>0</v>
      </c>
      <c r="R193" s="5">
        <f t="shared" si="97"/>
        <v>-1.2843463736832346</v>
      </c>
      <c r="S193" s="5">
        <f t="shared" si="98"/>
        <v>-13.941756172379209</v>
      </c>
      <c r="T193" s="5">
        <f t="shared" si="99"/>
        <v>-3.9816120870489131</v>
      </c>
      <c r="U193" s="6">
        <f t="shared" si="100"/>
        <v>2674.8580826395605</v>
      </c>
      <c r="V193" s="5">
        <f t="shared" si="101"/>
        <v>3.5178610592906567</v>
      </c>
      <c r="W193" s="5">
        <f t="shared" si="102"/>
        <v>-3.2286496689308319</v>
      </c>
      <c r="X193" s="5">
        <f t="shared" si="103"/>
        <v>10.170477050580553</v>
      </c>
      <c r="Y193" s="5">
        <f t="shared" si="104"/>
        <v>2.2335146856074219</v>
      </c>
      <c r="Z193" s="5">
        <f t="shared" si="81"/>
        <v>-17.170405841310043</v>
      </c>
      <c r="AA193" s="5">
        <f t="shared" si="82"/>
        <v>-25.98513503646836</v>
      </c>
      <c r="AB193">
        <f t="shared" si="77"/>
        <v>0</v>
      </c>
    </row>
    <row r="194" spans="1:28" x14ac:dyDescent="0.2">
      <c r="A194">
        <f t="shared" si="83"/>
        <v>1.6200000000000012</v>
      </c>
      <c r="B194" s="5">
        <f t="shared" si="84"/>
        <v>7.3794654580267514</v>
      </c>
      <c r="C194" s="5">
        <f t="shared" si="85"/>
        <v>165.7892655259252</v>
      </c>
      <c r="D194" s="5">
        <f t="shared" si="86"/>
        <v>75.538452401850876</v>
      </c>
      <c r="E194" s="2">
        <f t="shared" si="87"/>
        <v>165.95341838622048</v>
      </c>
      <c r="F194" s="2">
        <f t="shared" si="88"/>
        <v>2.5486169153417291</v>
      </c>
      <c r="G194" s="3">
        <f t="shared" si="89"/>
        <v>7.4866331629243605</v>
      </c>
      <c r="H194" s="3">
        <f t="shared" si="90"/>
        <v>80.854275436168436</v>
      </c>
      <c r="I194" s="3">
        <f t="shared" si="91"/>
        <v>22.880276430649864</v>
      </c>
      <c r="J194" s="2">
        <f t="shared" si="92"/>
        <v>84.362139505627411</v>
      </c>
      <c r="K194" s="2">
        <f t="shared" si="93"/>
        <v>84.362139505627411</v>
      </c>
      <c r="L194" s="2">
        <f t="shared" si="94"/>
        <v>57.506570896814864</v>
      </c>
      <c r="M194" s="5">
        <f t="shared" si="78"/>
        <v>0.37891115484371291</v>
      </c>
      <c r="N194" s="4">
        <f t="shared" si="79"/>
        <v>0.40186760500794483</v>
      </c>
      <c r="O194" s="4">
        <f t="shared" si="80"/>
        <v>0.29600447819662351</v>
      </c>
      <c r="P194" s="4">
        <f t="shared" si="95"/>
        <v>0</v>
      </c>
      <c r="Q194" s="4">
        <f t="shared" si="96"/>
        <v>0</v>
      </c>
      <c r="R194" s="5">
        <f t="shared" si="97"/>
        <v>-1.2846365821927668</v>
      </c>
      <c r="S194" s="5">
        <f t="shared" si="98"/>
        <v>-13.87384125702506</v>
      </c>
      <c r="T194" s="5">
        <f t="shared" si="99"/>
        <v>-3.9260425178912595</v>
      </c>
      <c r="U194" s="6">
        <f t="shared" si="100"/>
        <v>2674.8554077828148</v>
      </c>
      <c r="V194" s="5">
        <f t="shared" si="101"/>
        <v>3.5002953269254498</v>
      </c>
      <c r="W194" s="5">
        <f t="shared" si="102"/>
        <v>-3.1909700081031316</v>
      </c>
      <c r="X194" s="5">
        <f t="shared" si="103"/>
        <v>10.130915226121255</v>
      </c>
      <c r="Y194" s="5">
        <f t="shared" si="104"/>
        <v>2.215658744732683</v>
      </c>
      <c r="Z194" s="5">
        <f t="shared" si="81"/>
        <v>-17.064811265128192</v>
      </c>
      <c r="AA194" s="5">
        <f t="shared" si="82"/>
        <v>-25.969127291770004</v>
      </c>
      <c r="AB194">
        <f t="shared" si="77"/>
        <v>0</v>
      </c>
    </row>
    <row r="195" spans="1:28" x14ac:dyDescent="0.2">
      <c r="A195">
        <f t="shared" si="83"/>
        <v>1.6300000000000012</v>
      </c>
      <c r="B195" s="5">
        <f t="shared" si="84"/>
        <v>7.4544425725932308</v>
      </c>
      <c r="C195" s="5">
        <f t="shared" si="85"/>
        <v>166.59695503972364</v>
      </c>
      <c r="D195" s="5">
        <f t="shared" si="86"/>
        <v>75.765956709792775</v>
      </c>
      <c r="E195" s="2">
        <f t="shared" si="87"/>
        <v>166.76364754518829</v>
      </c>
      <c r="F195" s="2">
        <f t="shared" si="88"/>
        <v>2.56201198448032</v>
      </c>
      <c r="G195" s="3">
        <f t="shared" si="89"/>
        <v>7.5087897503716876</v>
      </c>
      <c r="H195" s="3">
        <f t="shared" si="90"/>
        <v>80.683627323517157</v>
      </c>
      <c r="I195" s="3">
        <f t="shared" si="91"/>
        <v>22.620585157732165</v>
      </c>
      <c r="J195" s="2">
        <f t="shared" si="92"/>
        <v>84.130378071619916</v>
      </c>
      <c r="K195" s="2">
        <f t="shared" si="93"/>
        <v>84.130378071619916</v>
      </c>
      <c r="L195" s="2">
        <f t="shared" si="94"/>
        <v>57.348587642549361</v>
      </c>
      <c r="M195" s="5">
        <f t="shared" si="78"/>
        <v>0.37891113003928495</v>
      </c>
      <c r="N195" s="4">
        <f t="shared" si="79"/>
        <v>0.40297453747088674</v>
      </c>
      <c r="O195" s="4">
        <f t="shared" si="80"/>
        <v>0.29631655770520937</v>
      </c>
      <c r="P195" s="4">
        <f t="shared" si="95"/>
        <v>0</v>
      </c>
      <c r="Q195" s="4">
        <f t="shared" si="96"/>
        <v>0</v>
      </c>
      <c r="R195" s="5">
        <f t="shared" si="97"/>
        <v>-1.2848987372565164</v>
      </c>
      <c r="S195" s="5">
        <f t="shared" si="98"/>
        <v>-13.806524661331855</v>
      </c>
      <c r="T195" s="5">
        <f t="shared" si="99"/>
        <v>-3.8708183703951522</v>
      </c>
      <c r="U195" s="6">
        <f t="shared" si="100"/>
        <v>2674.8527329287449</v>
      </c>
      <c r="V195" s="5">
        <f t="shared" si="101"/>
        <v>3.4828390132940892</v>
      </c>
      <c r="W195" s="5">
        <f t="shared" si="102"/>
        <v>-3.1534380879397612</v>
      </c>
      <c r="X195" s="5">
        <f t="shared" si="103"/>
        <v>10.091645109890921</v>
      </c>
      <c r="Y195" s="5">
        <f t="shared" si="104"/>
        <v>2.1979402760375728</v>
      </c>
      <c r="Z195" s="5">
        <f t="shared" si="81"/>
        <v>-16.959962749271615</v>
      </c>
      <c r="AA195" s="5">
        <f t="shared" si="82"/>
        <v>-25.953173260504229</v>
      </c>
      <c r="AB195">
        <f t="shared" si="77"/>
        <v>0</v>
      </c>
    </row>
    <row r="196" spans="1:28" x14ac:dyDescent="0.2">
      <c r="A196">
        <f t="shared" si="83"/>
        <v>1.6400000000000012</v>
      </c>
      <c r="B196" s="5">
        <f t="shared" si="84"/>
        <v>7.5296403671107495</v>
      </c>
      <c r="C196" s="5">
        <f t="shared" si="85"/>
        <v>167.40294331482136</v>
      </c>
      <c r="D196" s="5">
        <f t="shared" si="86"/>
        <v>75.990864902707074</v>
      </c>
      <c r="E196" s="2">
        <f t="shared" si="87"/>
        <v>167.57219612609759</v>
      </c>
      <c r="F196" s="2">
        <f t="shared" si="88"/>
        <v>2.5753790352065207</v>
      </c>
      <c r="G196" s="3">
        <f t="shared" si="89"/>
        <v>7.5307691531320637</v>
      </c>
      <c r="H196" s="3">
        <f t="shared" si="90"/>
        <v>80.514027696024442</v>
      </c>
      <c r="I196" s="3">
        <f t="shared" si="91"/>
        <v>22.361053425127125</v>
      </c>
      <c r="J196" s="2">
        <f t="shared" si="92"/>
        <v>83.900165972156131</v>
      </c>
      <c r="K196" s="2">
        <f t="shared" si="93"/>
        <v>83.900165972156131</v>
      </c>
      <c r="L196" s="2">
        <f t="shared" si="94"/>
        <v>57.191660512717199</v>
      </c>
      <c r="M196" s="5">
        <f t="shared" si="78"/>
        <v>0.3789111053463779</v>
      </c>
      <c r="N196" s="4">
        <f t="shared" si="79"/>
        <v>0.40408012404296617</v>
      </c>
      <c r="O196" s="4">
        <f t="shared" si="80"/>
        <v>0.29662720322176267</v>
      </c>
      <c r="P196" s="4">
        <f t="shared" si="95"/>
        <v>0</v>
      </c>
      <c r="Q196" s="4">
        <f t="shared" si="96"/>
        <v>0</v>
      </c>
      <c r="R196" s="5">
        <f t="shared" si="97"/>
        <v>-1.285133499151647</v>
      </c>
      <c r="S196" s="5">
        <f t="shared" si="98"/>
        <v>-13.739801611200708</v>
      </c>
      <c r="T196" s="5">
        <f t="shared" si="99"/>
        <v>-3.8159367587305191</v>
      </c>
      <c r="U196" s="6">
        <f t="shared" si="100"/>
        <v>2674.8500580773493</v>
      </c>
      <c r="V196" s="5">
        <f t="shared" si="101"/>
        <v>3.4654914895317286</v>
      </c>
      <c r="W196" s="5">
        <f t="shared" si="102"/>
        <v>-3.1160532089192206</v>
      </c>
      <c r="X196" s="5">
        <f t="shared" si="103"/>
        <v>10.052664947475423</v>
      </c>
      <c r="Y196" s="5">
        <f t="shared" si="104"/>
        <v>2.1803579903800818</v>
      </c>
      <c r="Z196" s="5">
        <f t="shared" si="81"/>
        <v>-16.85585482011993</v>
      </c>
      <c r="AA196" s="5">
        <f t="shared" si="82"/>
        <v>-25.937271811255094</v>
      </c>
      <c r="AB196">
        <f t="shared" si="77"/>
        <v>0</v>
      </c>
    </row>
    <row r="197" spans="1:28" x14ac:dyDescent="0.2">
      <c r="A197">
        <f t="shared" si="83"/>
        <v>1.6500000000000012</v>
      </c>
      <c r="B197" s="5">
        <f t="shared" si="84"/>
        <v>7.6050570765415895</v>
      </c>
      <c r="C197" s="5">
        <f t="shared" si="85"/>
        <v>168.20724079904059</v>
      </c>
      <c r="D197" s="5">
        <f t="shared" si="86"/>
        <v>76.21317857336777</v>
      </c>
      <c r="E197" s="2">
        <f t="shared" si="87"/>
        <v>168.37907456202473</v>
      </c>
      <c r="F197" s="2">
        <f t="shared" si="88"/>
        <v>2.588718111544198</v>
      </c>
      <c r="G197" s="3">
        <f t="shared" si="89"/>
        <v>7.5525727330358645</v>
      </c>
      <c r="H197" s="3">
        <f t="shared" si="90"/>
        <v>80.345469147823238</v>
      </c>
      <c r="I197" s="3">
        <f t="shared" si="91"/>
        <v>22.101680707014573</v>
      </c>
      <c r="J197" s="2">
        <f t="shared" si="92"/>
        <v>83.671500868255208</v>
      </c>
      <c r="K197" s="2">
        <f t="shared" si="93"/>
        <v>83.671500868255208</v>
      </c>
      <c r="L197" s="2">
        <f t="shared" si="94"/>
        <v>57.035787912921066</v>
      </c>
      <c r="M197" s="5">
        <f t="shared" si="78"/>
        <v>0.37891108076272234</v>
      </c>
      <c r="N197" s="4">
        <f t="shared" si="79"/>
        <v>0.40518430351387891</v>
      </c>
      <c r="O197" s="4">
        <f t="shared" si="80"/>
        <v>0.29693640680968569</v>
      </c>
      <c r="P197" s="4">
        <f t="shared" si="95"/>
        <v>0</v>
      </c>
      <c r="Q197" s="4">
        <f t="shared" si="96"/>
        <v>0</v>
      </c>
      <c r="R197" s="5">
        <f t="shared" si="97"/>
        <v>-1.285341520399458</v>
      </c>
      <c r="S197" s="5">
        <f t="shared" si="98"/>
        <v>-13.67366738753133</v>
      </c>
      <c r="T197" s="5">
        <f t="shared" si="99"/>
        <v>-3.7613948104169261</v>
      </c>
      <c r="U197" s="6">
        <f t="shared" si="100"/>
        <v>2674.8473832286286</v>
      </c>
      <c r="V197" s="5">
        <f t="shared" si="101"/>
        <v>3.4482521316023478</v>
      </c>
      <c r="W197" s="5">
        <f t="shared" si="102"/>
        <v>-3.0788146681891542</v>
      </c>
      <c r="X197" s="5">
        <f t="shared" si="103"/>
        <v>10.013973002462247</v>
      </c>
      <c r="Y197" s="5">
        <f t="shared" si="104"/>
        <v>2.1629106112028897</v>
      </c>
      <c r="Z197" s="5">
        <f t="shared" si="81"/>
        <v>-16.752482055720485</v>
      </c>
      <c r="AA197" s="5">
        <f t="shared" si="82"/>
        <v>-25.92142180795468</v>
      </c>
      <c r="AB197">
        <f t="shared" ref="AB197:AB260" si="105">IF(($D197-height)*($D198-height)&lt;0,1,0)</f>
        <v>0</v>
      </c>
    </row>
    <row r="198" spans="1:28" x14ac:dyDescent="0.2">
      <c r="A198">
        <f t="shared" si="83"/>
        <v>1.6600000000000013</v>
      </c>
      <c r="B198" s="5">
        <f t="shared" si="84"/>
        <v>7.680690949402508</v>
      </c>
      <c r="C198" s="5">
        <f t="shared" si="85"/>
        <v>169.00985786641604</v>
      </c>
      <c r="D198" s="5">
        <f t="shared" si="86"/>
        <v>76.432899309347519</v>
      </c>
      <c r="E198" s="2">
        <f t="shared" si="87"/>
        <v>169.18429321153423</v>
      </c>
      <c r="F198" s="2">
        <f t="shared" si="88"/>
        <v>2.6020292574509054</v>
      </c>
      <c r="G198" s="3">
        <f t="shared" si="89"/>
        <v>7.5742018391478938</v>
      </c>
      <c r="H198" s="3">
        <f t="shared" si="90"/>
        <v>80.177944327266033</v>
      </c>
      <c r="I198" s="3">
        <f t="shared" si="91"/>
        <v>21.842466488935028</v>
      </c>
      <c r="J198" s="2">
        <f t="shared" si="92"/>
        <v>83.444380472063983</v>
      </c>
      <c r="K198" s="2">
        <f t="shared" si="93"/>
        <v>83.444380472063983</v>
      </c>
      <c r="L198" s="2">
        <f t="shared" si="94"/>
        <v>56.88096828361553</v>
      </c>
      <c r="M198" s="5">
        <f t="shared" si="78"/>
        <v>0.37891105628604926</v>
      </c>
      <c r="N198" s="4">
        <f t="shared" si="79"/>
        <v>0.40628701403156697</v>
      </c>
      <c r="O198" s="4">
        <f t="shared" si="80"/>
        <v>0.2972441605041195</v>
      </c>
      <c r="P198" s="4">
        <f t="shared" si="95"/>
        <v>0</v>
      </c>
      <c r="Q198" s="4">
        <f t="shared" si="96"/>
        <v>0</v>
      </c>
      <c r="R198" s="5">
        <f t="shared" si="97"/>
        <v>-1.2855234458639311</v>
      </c>
      <c r="S198" s="5">
        <f t="shared" si="98"/>
        <v>-13.608117325464491</v>
      </c>
      <c r="T198" s="5">
        <f t="shared" si="99"/>
        <v>-3.7071896660971628</v>
      </c>
      <c r="U198" s="6">
        <f t="shared" si="100"/>
        <v>2674.8447083825831</v>
      </c>
      <c r="V198" s="5">
        <f t="shared" si="101"/>
        <v>3.4311203202232949</v>
      </c>
      <c r="W198" s="5">
        <f t="shared" si="102"/>
        <v>-3.0417217595263133</v>
      </c>
      <c r="X198" s="5">
        <f t="shared" si="103"/>
        <v>9.9755675562071193</v>
      </c>
      <c r="Y198" s="5">
        <f t="shared" si="104"/>
        <v>2.1455968743593639</v>
      </c>
      <c r="Z198" s="5">
        <f t="shared" si="81"/>
        <v>-16.649839084990806</v>
      </c>
      <c r="AA198" s="5">
        <f t="shared" si="82"/>
        <v>-25.905622109890043</v>
      </c>
      <c r="AB198">
        <f t="shared" si="105"/>
        <v>0</v>
      </c>
    </row>
    <row r="199" spans="1:28" x14ac:dyDescent="0.2">
      <c r="A199">
        <f t="shared" si="83"/>
        <v>1.6700000000000013</v>
      </c>
      <c r="B199" s="5">
        <f t="shared" si="84"/>
        <v>7.7565402476377043</v>
      </c>
      <c r="C199" s="5">
        <f t="shared" si="85"/>
        <v>169.81080481773446</v>
      </c>
      <c r="D199" s="5">
        <f t="shared" si="86"/>
        <v>76.650028693131375</v>
      </c>
      <c r="E199" s="2">
        <f t="shared" si="87"/>
        <v>169.98786235922827</v>
      </c>
      <c r="F199" s="2">
        <f t="shared" si="88"/>
        <v>2.6153125168187388</v>
      </c>
      <c r="G199" s="3">
        <f t="shared" si="89"/>
        <v>7.5956578078914871</v>
      </c>
      <c r="H199" s="3">
        <f t="shared" si="90"/>
        <v>80.011445936416123</v>
      </c>
      <c r="I199" s="3">
        <f t="shared" si="91"/>
        <v>21.583410267836125</v>
      </c>
      <c r="J199" s="2">
        <f t="shared" si="92"/>
        <v>83.218802545821077</v>
      </c>
      <c r="K199" s="2">
        <f t="shared" si="93"/>
        <v>83.218802545821077</v>
      </c>
      <c r="L199" s="2">
        <f t="shared" si="94"/>
        <v>56.727200099400868</v>
      </c>
      <c r="M199" s="5">
        <f t="shared" si="78"/>
        <v>0.37891103191409004</v>
      </c>
      <c r="N199" s="4">
        <f t="shared" si="79"/>
        <v>0.40738819310617458</v>
      </c>
      <c r="O199" s="4">
        <f t="shared" si="80"/>
        <v>0.29755045631325416</v>
      </c>
      <c r="P199" s="4">
        <f t="shared" si="95"/>
        <v>0</v>
      </c>
      <c r="Q199" s="4">
        <f t="shared" si="96"/>
        <v>0</v>
      </c>
      <c r="R199" s="5">
        <f t="shared" si="97"/>
        <v>-1.2856799128483296</v>
      </c>
      <c r="S199" s="5">
        <f t="shared" si="98"/>
        <v>-13.543146813634067</v>
      </c>
      <c r="T199" s="5">
        <f t="shared" si="99"/>
        <v>-3.6533184793147444</v>
      </c>
      <c r="U199" s="6">
        <f t="shared" si="100"/>
        <v>2674.842033539212</v>
      </c>
      <c r="V199" s="5">
        <f t="shared" si="101"/>
        <v>3.4140954407904447</v>
      </c>
      <c r="W199" s="5">
        <f t="shared" si="102"/>
        <v>-3.0047737732973947</v>
      </c>
      <c r="X199" s="5">
        <f t="shared" si="103"/>
        <v>9.9374469076022578</v>
      </c>
      <c r="Y199" s="5">
        <f t="shared" si="104"/>
        <v>2.1284155279421153</v>
      </c>
      <c r="Z199" s="5">
        <f t="shared" si="81"/>
        <v>-16.547920586931461</v>
      </c>
      <c r="AA199" s="5">
        <f t="shared" si="82"/>
        <v>-25.889871571712487</v>
      </c>
      <c r="AB199">
        <f t="shared" si="105"/>
        <v>0</v>
      </c>
    </row>
    <row r="200" spans="1:28" x14ac:dyDescent="0.2">
      <c r="A200">
        <f t="shared" si="83"/>
        <v>1.6800000000000013</v>
      </c>
      <c r="B200" s="5">
        <f t="shared" si="84"/>
        <v>7.8326032464930169</v>
      </c>
      <c r="C200" s="5">
        <f t="shared" si="85"/>
        <v>170.61009188106928</v>
      </c>
      <c r="D200" s="5">
        <f t="shared" si="86"/>
        <v>76.864568302231149</v>
      </c>
      <c r="E200" s="2">
        <f t="shared" si="87"/>
        <v>170.78979221629106</v>
      </c>
      <c r="F200" s="2">
        <f t="shared" si="88"/>
        <v>2.6285679334751602</v>
      </c>
      <c r="G200" s="3">
        <f t="shared" si="89"/>
        <v>7.6169419631709081</v>
      </c>
      <c r="H200" s="3">
        <f t="shared" si="90"/>
        <v>79.845966730546806</v>
      </c>
      <c r="I200" s="3">
        <f t="shared" si="91"/>
        <v>21.324511552119002</v>
      </c>
      <c r="J200" s="2">
        <f t="shared" si="92"/>
        <v>82.994764900819845</v>
      </c>
      <c r="K200" s="2">
        <f t="shared" si="93"/>
        <v>82.994764900819845</v>
      </c>
      <c r="L200" s="2">
        <f t="shared" si="94"/>
        <v>56.574481868316184</v>
      </c>
      <c r="M200" s="5">
        <f t="shared" si="78"/>
        <v>0.37891100764457653</v>
      </c>
      <c r="N200" s="4">
        <f t="shared" si="79"/>
        <v>0.40848777761431621</v>
      </c>
      <c r="O200" s="4">
        <f t="shared" si="80"/>
        <v>0.29785528621966451</v>
      </c>
      <c r="P200" s="4">
        <f t="shared" si="95"/>
        <v>0</v>
      </c>
      <c r="Q200" s="4">
        <f t="shared" si="96"/>
        <v>0</v>
      </c>
      <c r="R200" s="5">
        <f t="shared" si="97"/>
        <v>-1.2858115511898898</v>
      </c>
      <c r="S200" s="5">
        <f t="shared" si="98"/>
        <v>-13.478751293428635</v>
      </c>
      <c r="T200" s="5">
        <f t="shared" si="99"/>
        <v>-3.5997784162953361</v>
      </c>
      <c r="U200" s="6">
        <f t="shared" si="100"/>
        <v>2674.8393586985158</v>
      </c>
      <c r="V200" s="5">
        <f t="shared" si="101"/>
        <v>3.3971768833039748</v>
      </c>
      <c r="W200" s="5">
        <f t="shared" si="102"/>
        <v>-2.9679699964208113</v>
      </c>
      <c r="X200" s="5">
        <f t="shared" si="103"/>
        <v>9.8996093728462302</v>
      </c>
      <c r="Y200" s="5">
        <f t="shared" si="104"/>
        <v>2.1113653321140848</v>
      </c>
      <c r="Z200" s="5">
        <f t="shared" si="81"/>
        <v>-16.446721289849446</v>
      </c>
      <c r="AA200" s="5">
        <f t="shared" si="82"/>
        <v>-25.874169043449108</v>
      </c>
      <c r="AB200">
        <f t="shared" si="105"/>
        <v>0</v>
      </c>
    </row>
    <row r="201" spans="1:28" x14ac:dyDescent="0.2">
      <c r="A201">
        <f t="shared" si="83"/>
        <v>1.6900000000000013</v>
      </c>
      <c r="B201" s="5">
        <f t="shared" si="84"/>
        <v>7.9088782343913318</v>
      </c>
      <c r="C201" s="5">
        <f t="shared" si="85"/>
        <v>171.40772921231027</v>
      </c>
      <c r="D201" s="5">
        <f t="shared" si="86"/>
        <v>77.076519709300172</v>
      </c>
      <c r="E201" s="2">
        <f t="shared" si="87"/>
        <v>171.59009292102826</v>
      </c>
      <c r="F201" s="2">
        <f t="shared" si="88"/>
        <v>2.6417955511837898</v>
      </c>
      <c r="G201" s="3">
        <f t="shared" si="89"/>
        <v>7.638055616492049</v>
      </c>
      <c r="H201" s="3">
        <f t="shared" si="90"/>
        <v>79.681499517648305</v>
      </c>
      <c r="I201" s="3">
        <f t="shared" si="91"/>
        <v>21.065769861684512</v>
      </c>
      <c r="J201" s="2">
        <f t="shared" si="92"/>
        <v>82.772265396369747</v>
      </c>
      <c r="K201" s="2">
        <f t="shared" si="93"/>
        <v>82.772265396369747</v>
      </c>
      <c r="L201" s="2">
        <f t="shared" si="94"/>
        <v>56.422812131131387</v>
      </c>
      <c r="M201" s="5">
        <f t="shared" si="78"/>
        <v>0.37891098347524083</v>
      </c>
      <c r="N201" s="4">
        <f t="shared" si="79"/>
        <v>0.40958570380366072</v>
      </c>
      <c r="O201" s="4">
        <f t="shared" si="80"/>
        <v>0.2981586421816701</v>
      </c>
      <c r="P201" s="4">
        <f t="shared" si="95"/>
        <v>0</v>
      </c>
      <c r="Q201" s="4">
        <f t="shared" si="96"/>
        <v>0</v>
      </c>
      <c r="R201" s="5">
        <f t="shared" si="97"/>
        <v>-1.2859189833526179</v>
      </c>
      <c r="S201" s="5">
        <f t="shared" si="98"/>
        <v>-13.41492625826222</v>
      </c>
      <c r="T201" s="5">
        <f t="shared" si="99"/>
        <v>-3.5465666557320445</v>
      </c>
      <c r="U201" s="6">
        <f t="shared" si="100"/>
        <v>2674.8366838604948</v>
      </c>
      <c r="V201" s="5">
        <f t="shared" si="101"/>
        <v>3.3803640422947319</v>
      </c>
      <c r="W201" s="5">
        <f t="shared" si="102"/>
        <v>-2.9313097123293939</v>
      </c>
      <c r="X201" s="5">
        <f t="shared" si="103"/>
        <v>9.8620532852153069</v>
      </c>
      <c r="Y201" s="5">
        <f t="shared" si="104"/>
        <v>2.0944450589421137</v>
      </c>
      <c r="Z201" s="5">
        <f t="shared" si="81"/>
        <v>-16.346235970591614</v>
      </c>
      <c r="AA201" s="5">
        <f t="shared" si="82"/>
        <v>-25.858513370516739</v>
      </c>
      <c r="AB201">
        <f t="shared" si="105"/>
        <v>0</v>
      </c>
    </row>
    <row r="202" spans="1:28" x14ac:dyDescent="0.2">
      <c r="A202">
        <f t="shared" si="83"/>
        <v>1.7000000000000013</v>
      </c>
      <c r="B202" s="5">
        <f t="shared" si="84"/>
        <v>7.9853635128091991</v>
      </c>
      <c r="C202" s="5">
        <f t="shared" si="85"/>
        <v>172.20372689568822</v>
      </c>
      <c r="D202" s="5">
        <f t="shared" si="86"/>
        <v>77.285884482248491</v>
      </c>
      <c r="E202" s="2">
        <f t="shared" si="87"/>
        <v>172.38877453940114</v>
      </c>
      <c r="F202" s="2">
        <f t="shared" si="88"/>
        <v>2.6549954136451688</v>
      </c>
      <c r="G202" s="3">
        <f t="shared" si="89"/>
        <v>7.65900006708147</v>
      </c>
      <c r="H202" s="3">
        <f t="shared" si="90"/>
        <v>79.518037157942388</v>
      </c>
      <c r="I202" s="3">
        <f t="shared" si="91"/>
        <v>20.807184727979344</v>
      </c>
      <c r="J202" s="2">
        <f t="shared" si="92"/>
        <v>82.551301938756339</v>
      </c>
      <c r="K202" s="2">
        <f t="shared" si="93"/>
        <v>82.551301938756339</v>
      </c>
      <c r="L202" s="2">
        <f t="shared" si="94"/>
        <v>56.272189460638266</v>
      </c>
      <c r="M202" s="5">
        <f t="shared" si="78"/>
        <v>0.37891095940381547</v>
      </c>
      <c r="N202" s="4">
        <f t="shared" si="79"/>
        <v>0.41068190729783882</v>
      </c>
      <c r="O202" s="4">
        <f t="shared" si="80"/>
        <v>0.29846051613472069</v>
      </c>
      <c r="P202" s="4">
        <f t="shared" si="95"/>
        <v>0</v>
      </c>
      <c r="Q202" s="4">
        <f t="shared" si="96"/>
        <v>0</v>
      </c>
      <c r="R202" s="5">
        <f t="shared" si="97"/>
        <v>-1.2860028245182391</v>
      </c>
      <c r="S202" s="5">
        <f t="shared" si="98"/>
        <v>-13.351667252854254</v>
      </c>
      <c r="T202" s="5">
        <f t="shared" si="99"/>
        <v>-3.4936803885746164</v>
      </c>
      <c r="U202" s="6">
        <f t="shared" si="100"/>
        <v>2674.8340090251477</v>
      </c>
      <c r="V202" s="5">
        <f t="shared" si="101"/>
        <v>3.3636563167512161</v>
      </c>
      <c r="W202" s="5">
        <f t="shared" si="102"/>
        <v>-2.8947922009340883</v>
      </c>
      <c r="X202" s="5">
        <f t="shared" si="103"/>
        <v>9.8247769948363679</v>
      </c>
      <c r="Y202" s="5">
        <f t="shared" si="104"/>
        <v>2.0776534922329768</v>
      </c>
      <c r="Z202" s="5">
        <f t="shared" si="81"/>
        <v>-16.246459453788344</v>
      </c>
      <c r="AA202" s="5">
        <f t="shared" si="82"/>
        <v>-25.842903393738247</v>
      </c>
      <c r="AB202">
        <f t="shared" si="105"/>
        <v>0</v>
      </c>
    </row>
    <row r="203" spans="1:28" x14ac:dyDescent="0.2">
      <c r="A203">
        <f t="shared" si="83"/>
        <v>1.7100000000000013</v>
      </c>
      <c r="B203" s="5">
        <f t="shared" si="84"/>
        <v>8.0620573961546249</v>
      </c>
      <c r="C203" s="5">
        <f t="shared" si="85"/>
        <v>172.99809494429496</v>
      </c>
      <c r="D203" s="5">
        <f t="shared" si="86"/>
        <v>77.492664184358603</v>
      </c>
      <c r="E203" s="2">
        <f t="shared" si="87"/>
        <v>173.18584706555609</v>
      </c>
      <c r="F203" s="2">
        <f t="shared" si="88"/>
        <v>2.668167564497486</v>
      </c>
      <c r="G203" s="3">
        <f t="shared" si="89"/>
        <v>7.6797766020038001</v>
      </c>
      <c r="H203" s="3">
        <f t="shared" si="90"/>
        <v>79.355572563404507</v>
      </c>
      <c r="I203" s="3">
        <f t="shared" si="91"/>
        <v>20.548755694041962</v>
      </c>
      <c r="J203" s="2">
        <f t="shared" si="92"/>
        <v>82.331872480199706</v>
      </c>
      <c r="K203" s="2">
        <f t="shared" si="93"/>
        <v>82.331872480199706</v>
      </c>
      <c r="L203" s="2">
        <f t="shared" si="94"/>
        <v>56.122612460940495</v>
      </c>
      <c r="M203" s="5">
        <f t="shared" si="78"/>
        <v>0.37891093542803311</v>
      </c>
      <c r="N203" s="4">
        <f t="shared" si="79"/>
        <v>0.411776323101676</v>
      </c>
      <c r="O203" s="4">
        <f t="shared" si="80"/>
        <v>0.29876089999280664</v>
      </c>
      <c r="P203" s="4">
        <f t="shared" si="95"/>
        <v>0</v>
      </c>
      <c r="Q203" s="4">
        <f t="shared" si="96"/>
        <v>0</v>
      </c>
      <c r="R203" s="5">
        <f t="shared" si="97"/>
        <v>-1.2860636826753173</v>
      </c>
      <c r="S203" s="5">
        <f t="shared" si="98"/>
        <v>-13.28896987251842</v>
      </c>
      <c r="T203" s="5">
        <f t="shared" si="99"/>
        <v>-3.4411168178224991</v>
      </c>
      <c r="U203" s="6">
        <f t="shared" si="100"/>
        <v>2674.8313341924768</v>
      </c>
      <c r="V203" s="5">
        <f t="shared" si="101"/>
        <v>3.3470531100471517</v>
      </c>
      <c r="W203" s="5">
        <f t="shared" si="102"/>
        <v>-2.8584167385886521</v>
      </c>
      <c r="X203" s="5">
        <f t="shared" si="103"/>
        <v>9.787778868461297</v>
      </c>
      <c r="Y203" s="5">
        <f t="shared" si="104"/>
        <v>2.0609894273718341</v>
      </c>
      <c r="Z203" s="5">
        <f t="shared" si="81"/>
        <v>-16.147386611107073</v>
      </c>
      <c r="AA203" s="5">
        <f t="shared" si="82"/>
        <v>-25.827337949361201</v>
      </c>
      <c r="AB203">
        <f t="shared" si="105"/>
        <v>0</v>
      </c>
    </row>
    <row r="204" spans="1:28" x14ac:dyDescent="0.2">
      <c r="A204">
        <f t="shared" si="83"/>
        <v>1.7200000000000013</v>
      </c>
      <c r="B204" s="5">
        <f t="shared" si="84"/>
        <v>8.1389582116460311</v>
      </c>
      <c r="C204" s="5">
        <f t="shared" si="85"/>
        <v>173.79084330059845</v>
      </c>
      <c r="D204" s="5">
        <f t="shared" si="86"/>
        <v>77.696860374401567</v>
      </c>
      <c r="E204" s="2">
        <f t="shared" si="87"/>
        <v>173.98132042234903</v>
      </c>
      <c r="F204" s="2">
        <f t="shared" si="88"/>
        <v>2.6813120473172782</v>
      </c>
      <c r="G204" s="3">
        <f t="shared" si="89"/>
        <v>7.7003864962775186</v>
      </c>
      <c r="H204" s="3">
        <f t="shared" si="90"/>
        <v>79.194098697293441</v>
      </c>
      <c r="I204" s="3">
        <f t="shared" si="91"/>
        <v>20.290482314548349</v>
      </c>
      <c r="J204" s="2">
        <f t="shared" si="92"/>
        <v>82.113975017811114</v>
      </c>
      <c r="K204" s="2">
        <f t="shared" si="93"/>
        <v>82.113975017811114</v>
      </c>
      <c r="L204" s="2">
        <f t="shared" si="94"/>
        <v>55.974079766742406</v>
      </c>
      <c r="M204" s="5">
        <f t="shared" si="78"/>
        <v>0.37891091154562678</v>
      </c>
      <c r="N204" s="4">
        <f t="shared" si="79"/>
        <v>0.41286888560675949</v>
      </c>
      <c r="O204" s="4">
        <f t="shared" si="80"/>
        <v>0.29905978564989438</v>
      </c>
      <c r="P204" s="4">
        <f t="shared" si="95"/>
        <v>0</v>
      </c>
      <c r="Q204" s="4">
        <f t="shared" si="96"/>
        <v>0</v>
      </c>
      <c r="R204" s="5">
        <f t="shared" si="97"/>
        <v>-1.2861021587065775</v>
      </c>
      <c r="S204" s="5">
        <f t="shared" si="98"/>
        <v>-13.226829762460296</v>
      </c>
      <c r="T204" s="5">
        <f t="shared" si="99"/>
        <v>-3.3888731583217648</v>
      </c>
      <c r="U204" s="6">
        <f t="shared" si="100"/>
        <v>2674.8286593624798</v>
      </c>
      <c r="V204" s="5">
        <f t="shared" si="101"/>
        <v>3.3305538298696558</v>
      </c>
      <c r="W204" s="5">
        <f t="shared" si="102"/>
        <v>-2.8221825980553907</v>
      </c>
      <c r="X204" s="5">
        <f t="shared" si="103"/>
        <v>9.7510572892428087</v>
      </c>
      <c r="Y204" s="5">
        <f t="shared" si="104"/>
        <v>2.0444516711630785</v>
      </c>
      <c r="Z204" s="5">
        <f t="shared" si="81"/>
        <v>-16.049012360515686</v>
      </c>
      <c r="AA204" s="5">
        <f t="shared" si="82"/>
        <v>-25.811815869078956</v>
      </c>
      <c r="AB204">
        <f t="shared" si="105"/>
        <v>0</v>
      </c>
    </row>
    <row r="205" spans="1:28" x14ac:dyDescent="0.2">
      <c r="A205">
        <f t="shared" si="83"/>
        <v>1.7300000000000013</v>
      </c>
      <c r="B205" s="5">
        <f t="shared" si="84"/>
        <v>8.2160642991923645</v>
      </c>
      <c r="C205" s="5">
        <f t="shared" si="85"/>
        <v>174.58198183695336</v>
      </c>
      <c r="D205" s="5">
        <f t="shared" si="86"/>
        <v>77.898474606753595</v>
      </c>
      <c r="E205" s="2">
        <f t="shared" si="87"/>
        <v>174.77520446186517</v>
      </c>
      <c r="F205" s="2">
        <f t="shared" si="88"/>
        <v>2.6944289056200947</v>
      </c>
      <c r="G205" s="3">
        <f t="shared" si="89"/>
        <v>7.7208310129891498</v>
      </c>
      <c r="H205" s="3">
        <f t="shared" si="90"/>
        <v>79.033608573688284</v>
      </c>
      <c r="I205" s="3">
        <f t="shared" si="91"/>
        <v>20.032364155857561</v>
      </c>
      <c r="J205" s="2">
        <f t="shared" si="92"/>
        <v>81.897607592548127</v>
      </c>
      <c r="K205" s="2">
        <f t="shared" si="93"/>
        <v>81.897607592548127</v>
      </c>
      <c r="L205" s="2">
        <f t="shared" si="94"/>
        <v>55.826590042636759</v>
      </c>
      <c r="M205" s="5">
        <f t="shared" si="78"/>
        <v>0.37891088775432974</v>
      </c>
      <c r="N205" s="4">
        <f t="shared" si="79"/>
        <v>0.4139595285973402</v>
      </c>
      <c r="O205" s="4">
        <f t="shared" si="80"/>
        <v>0.29935716498138643</v>
      </c>
      <c r="P205" s="4">
        <f t="shared" si="95"/>
        <v>0</v>
      </c>
      <c r="Q205" s="4">
        <f t="shared" si="96"/>
        <v>0</v>
      </c>
      <c r="R205" s="5">
        <f t="shared" si="97"/>
        <v>-1.2861188464744628</v>
      </c>
      <c r="S205" s="5">
        <f t="shared" si="98"/>
        <v>-13.16524261708369</v>
      </c>
      <c r="T205" s="5">
        <f t="shared" si="99"/>
        <v>-3.3369466365659091</v>
      </c>
      <c r="U205" s="6">
        <f t="shared" si="100"/>
        <v>2674.8259845351577</v>
      </c>
      <c r="V205" s="5">
        <f t="shared" si="101"/>
        <v>3.3141578881479936</v>
      </c>
      <c r="W205" s="5">
        <f t="shared" si="102"/>
        <v>-2.7860890484719643</v>
      </c>
      <c r="X205" s="5">
        <f t="shared" si="103"/>
        <v>9.7146106565117165</v>
      </c>
      <c r="Y205" s="5">
        <f t="shared" si="104"/>
        <v>2.028039041673531</v>
      </c>
      <c r="Z205" s="5">
        <f t="shared" si="81"/>
        <v>-15.951331665555655</v>
      </c>
      <c r="AA205" s="5">
        <f t="shared" si="82"/>
        <v>-25.796335980054192</v>
      </c>
      <c r="AB205">
        <f t="shared" si="105"/>
        <v>0</v>
      </c>
    </row>
    <row r="206" spans="1:28" x14ac:dyDescent="0.2">
      <c r="A206">
        <f t="shared" si="83"/>
        <v>1.7400000000000013</v>
      </c>
      <c r="B206" s="5">
        <f t="shared" si="84"/>
        <v>8.2933740112743397</v>
      </c>
      <c r="C206" s="5">
        <f t="shared" si="85"/>
        <v>175.37152035610697</v>
      </c>
      <c r="D206" s="5">
        <f t="shared" si="86"/>
        <v>78.097508431513162</v>
      </c>
      <c r="E206" s="2">
        <f t="shared" si="87"/>
        <v>175.56750896593402</v>
      </c>
      <c r="F206" s="2">
        <f t="shared" si="88"/>
        <v>2.7075181828611266</v>
      </c>
      <c r="G206" s="3">
        <f t="shared" si="89"/>
        <v>7.7411114034058848</v>
      </c>
      <c r="H206" s="3">
        <f t="shared" si="90"/>
        <v>78.874095257032721</v>
      </c>
      <c r="I206" s="3">
        <f t="shared" si="91"/>
        <v>19.774400796057019</v>
      </c>
      <c r="J206" s="2">
        <f t="shared" si="92"/>
        <v>81.682768288167807</v>
      </c>
      <c r="K206" s="2">
        <f t="shared" si="93"/>
        <v>81.682768288167807</v>
      </c>
      <c r="L206" s="2">
        <f t="shared" si="94"/>
        <v>55.680141982391142</v>
      </c>
      <c r="M206" s="5">
        <f t="shared" si="78"/>
        <v>0.37891086405187535</v>
      </c>
      <c r="N206" s="4">
        <f t="shared" si="79"/>
        <v>0.41504818525657755</v>
      </c>
      <c r="O206" s="4">
        <f t="shared" si="80"/>
        <v>0.2996530298456066</v>
      </c>
      <c r="P206" s="4">
        <f t="shared" si="95"/>
        <v>0</v>
      </c>
      <c r="Q206" s="4">
        <f t="shared" si="96"/>
        <v>0</v>
      </c>
      <c r="R206" s="5">
        <f t="shared" si="97"/>
        <v>-1.2861143329049489</v>
      </c>
      <c r="S206" s="5">
        <f t="shared" si="98"/>
        <v>-13.104204179305395</v>
      </c>
      <c r="T206" s="5">
        <f t="shared" si="99"/>
        <v>-3.2853344905004849</v>
      </c>
      <c r="U206" s="6">
        <f t="shared" si="100"/>
        <v>2674.8233097105108</v>
      </c>
      <c r="V206" s="5">
        <f t="shared" si="101"/>
        <v>3.2978647009829163</v>
      </c>
      <c r="W206" s="5">
        <f t="shared" si="102"/>
        <v>-2.7501353553192924</v>
      </c>
      <c r="X206" s="5">
        <f t="shared" si="103"/>
        <v>9.6784373855556058</v>
      </c>
      <c r="Y206" s="5">
        <f t="shared" si="104"/>
        <v>2.0117503680779674</v>
      </c>
      <c r="Z206" s="5">
        <f t="shared" si="81"/>
        <v>-15.854339534624687</v>
      </c>
      <c r="AA206" s="5">
        <f t="shared" si="82"/>
        <v>-25.780897104944877</v>
      </c>
      <c r="AB206">
        <f t="shared" si="105"/>
        <v>0</v>
      </c>
    </row>
    <row r="207" spans="1:28" x14ac:dyDescent="0.2">
      <c r="A207">
        <f t="shared" si="83"/>
        <v>1.7500000000000013</v>
      </c>
      <c r="B207" s="5">
        <f t="shared" si="84"/>
        <v>8.3708857128268015</v>
      </c>
      <c r="C207" s="5">
        <f t="shared" si="85"/>
        <v>176.15946859170057</v>
      </c>
      <c r="D207" s="5">
        <f t="shared" si="86"/>
        <v>78.293963394618487</v>
      </c>
      <c r="E207" s="2">
        <f t="shared" si="87"/>
        <v>176.35824364663975</v>
      </c>
      <c r="F207" s="2">
        <f t="shared" si="88"/>
        <v>2.7205799224358107</v>
      </c>
      <c r="G207" s="3">
        <f t="shared" si="89"/>
        <v>7.7612289070866645</v>
      </c>
      <c r="H207" s="3">
        <f t="shared" si="90"/>
        <v>78.715551861686478</v>
      </c>
      <c r="I207" s="3">
        <f t="shared" si="91"/>
        <v>19.51659182500757</v>
      </c>
      <c r="J207" s="2">
        <f t="shared" si="92"/>
        <v>81.469455230178156</v>
      </c>
      <c r="K207" s="2">
        <f t="shared" si="93"/>
        <v>81.469455230178156</v>
      </c>
      <c r="L207" s="2">
        <f t="shared" si="94"/>
        <v>55.534734308233233</v>
      </c>
      <c r="M207" s="5">
        <f t="shared" si="78"/>
        <v>0.37891084043599732</v>
      </c>
      <c r="N207" s="4">
        <f t="shared" si="79"/>
        <v>0.4161347881731301</v>
      </c>
      <c r="O207" s="4">
        <f t="shared" si="80"/>
        <v>0.29994737208531069</v>
      </c>
      <c r="P207" s="4">
        <f t="shared" si="95"/>
        <v>0</v>
      </c>
      <c r="Q207" s="4">
        <f t="shared" si="96"/>
        <v>0</v>
      </c>
      <c r="R207" s="5">
        <f t="shared" si="97"/>
        <v>-1.2860891980696472</v>
      </c>
      <c r="S207" s="5">
        <f t="shared" si="98"/>
        <v>-13.043710239878338</v>
      </c>
      <c r="T207" s="5">
        <f t="shared" si="99"/>
        <v>-3.2340339693315974</v>
      </c>
      <c r="U207" s="6">
        <f t="shared" si="100"/>
        <v>2674.8206348885383</v>
      </c>
      <c r="V207" s="5">
        <f t="shared" si="101"/>
        <v>3.2816736885765954</v>
      </c>
      <c r="W207" s="5">
        <f t="shared" si="102"/>
        <v>-2.7143207803905969</v>
      </c>
      <c r="X207" s="5">
        <f t="shared" si="103"/>
        <v>9.6425359073988801</v>
      </c>
      <c r="Y207" s="5">
        <f t="shared" si="104"/>
        <v>1.9955844905069482</v>
      </c>
      <c r="Z207" s="5">
        <f t="shared" si="81"/>
        <v>-15.758031020268936</v>
      </c>
      <c r="AA207" s="5">
        <f t="shared" si="82"/>
        <v>-25.765498061932718</v>
      </c>
      <c r="AB207">
        <f t="shared" si="105"/>
        <v>0</v>
      </c>
    </row>
    <row r="208" spans="1:28" x14ac:dyDescent="0.2">
      <c r="A208">
        <f t="shared" si="83"/>
        <v>1.7600000000000013</v>
      </c>
      <c r="B208" s="5">
        <f t="shared" si="84"/>
        <v>8.448597781122194</v>
      </c>
      <c r="C208" s="5">
        <f t="shared" si="85"/>
        <v>176.94583620876642</v>
      </c>
      <c r="D208" s="5">
        <f t="shared" si="86"/>
        <v>78.487841037965453</v>
      </c>
      <c r="E208" s="2">
        <f t="shared" si="87"/>
        <v>177.14741814682702</v>
      </c>
      <c r="F208" s="2">
        <f t="shared" si="88"/>
        <v>2.7336141676803938</v>
      </c>
      <c r="G208" s="3">
        <f t="shared" si="89"/>
        <v>7.7811847519917343</v>
      </c>
      <c r="H208" s="3">
        <f t="shared" si="90"/>
        <v>78.557971551483789</v>
      </c>
      <c r="I208" s="3">
        <f t="shared" si="91"/>
        <v>19.258936844388241</v>
      </c>
      <c r="J208" s="2">
        <f t="shared" si="92"/>
        <v>81.257666584787557</v>
      </c>
      <c r="K208" s="2">
        <f t="shared" si="93"/>
        <v>81.257666584787557</v>
      </c>
      <c r="L208" s="2">
        <f t="shared" si="94"/>
        <v>55.390365770134665</v>
      </c>
      <c r="M208" s="5">
        <f t="shared" si="78"/>
        <v>0.37891081690442935</v>
      </c>
      <c r="N208" s="4">
        <f t="shared" si="79"/>
        <v>0.41721926934809711</v>
      </c>
      <c r="O208" s="4">
        <f t="shared" si="80"/>
        <v>0.30024018352922072</v>
      </c>
      <c r="P208" s="4">
        <f t="shared" si="95"/>
        <v>0</v>
      </c>
      <c r="Q208" s="4">
        <f t="shared" si="96"/>
        <v>0</v>
      </c>
      <c r="R208" s="5">
        <f t="shared" si="97"/>
        <v>-1.2860440152662203</v>
      </c>
      <c r="S208" s="5">
        <f t="shared" si="98"/>
        <v>-12.9837566367229</v>
      </c>
      <c r="T208" s="5">
        <f t="shared" si="99"/>
        <v>-3.1830423333382272</v>
      </c>
      <c r="U208" s="6">
        <f t="shared" si="100"/>
        <v>2674.8179600692411</v>
      </c>
      <c r="V208" s="5">
        <f t="shared" si="101"/>
        <v>3.2655842751631163</v>
      </c>
      <c r="W208" s="5">
        <f t="shared" si="102"/>
        <v>-2.6786445817615987</v>
      </c>
      <c r="X208" s="5">
        <f t="shared" si="103"/>
        <v>9.6069046685841464</v>
      </c>
      <c r="Y208" s="5">
        <f t="shared" si="104"/>
        <v>1.9795402598968961</v>
      </c>
      <c r="Z208" s="5">
        <f t="shared" si="81"/>
        <v>-15.662401218484499</v>
      </c>
      <c r="AA208" s="5">
        <f t="shared" si="82"/>
        <v>-25.750137664754078</v>
      </c>
      <c r="AB208">
        <f t="shared" si="105"/>
        <v>0</v>
      </c>
    </row>
    <row r="209" spans="1:28" x14ac:dyDescent="0.2">
      <c r="A209">
        <f t="shared" si="83"/>
        <v>1.7700000000000014</v>
      </c>
      <c r="B209" s="5">
        <f t="shared" si="84"/>
        <v>8.5265086056551063</v>
      </c>
      <c r="C209" s="5">
        <f t="shared" si="85"/>
        <v>177.73063280422033</v>
      </c>
      <c r="D209" s="5">
        <f t="shared" si="86"/>
        <v>78.679142899526084</v>
      </c>
      <c r="E209" s="2">
        <f t="shared" si="87"/>
        <v>177.9350420406023</v>
      </c>
      <c r="F209" s="2">
        <f t="shared" si="88"/>
        <v>2.746620961872468</v>
      </c>
      <c r="G209" s="3">
        <f t="shared" si="89"/>
        <v>7.8009801545907029</v>
      </c>
      <c r="H209" s="3">
        <f t="shared" si="90"/>
        <v>78.401347539298939</v>
      </c>
      <c r="I209" s="3">
        <f t="shared" si="91"/>
        <v>19.001435467740702</v>
      </c>
      <c r="J209" s="2">
        <f t="shared" si="92"/>
        <v>81.04740055785237</v>
      </c>
      <c r="K209" s="2">
        <f t="shared" si="93"/>
        <v>81.04740055785237</v>
      </c>
      <c r="L209" s="2">
        <f t="shared" si="94"/>
        <v>55.247035145093641</v>
      </c>
      <c r="M209" s="5">
        <f t="shared" si="78"/>
        <v>0.37891079345490547</v>
      </c>
      <c r="N209" s="4">
        <f t="shared" si="79"/>
        <v>0.41830156020231496</v>
      </c>
      <c r="O209" s="4">
        <f t="shared" si="80"/>
        <v>0.30053145599358505</v>
      </c>
      <c r="P209" s="4">
        <f t="shared" si="95"/>
        <v>0</v>
      </c>
      <c r="Q209" s="4">
        <f t="shared" si="96"/>
        <v>0</v>
      </c>
      <c r="R209" s="5">
        <f t="shared" si="97"/>
        <v>-1.2859793510971409</v>
      </c>
      <c r="S209" s="5">
        <f t="shared" si="98"/>
        <v>-12.924339254266309</v>
      </c>
      <c r="T209" s="5">
        <f t="shared" si="99"/>
        <v>-3.1323568536884006</v>
      </c>
      <c r="U209" s="6">
        <f t="shared" si="100"/>
        <v>2674.8152852526187</v>
      </c>
      <c r="V209" s="5">
        <f t="shared" si="101"/>
        <v>3.2495958889395715</v>
      </c>
      <c r="W209" s="5">
        <f t="shared" si="102"/>
        <v>-2.6431060137619138</v>
      </c>
      <c r="X209" s="5">
        <f t="shared" si="103"/>
        <v>9.5715421309549455</v>
      </c>
      <c r="Y209" s="5">
        <f t="shared" si="104"/>
        <v>1.9636165378424306</v>
      </c>
      <c r="Z209" s="5">
        <f t="shared" si="81"/>
        <v>-15.567445268028223</v>
      </c>
      <c r="AA209" s="5">
        <f t="shared" si="82"/>
        <v>-25.734814722733454</v>
      </c>
      <c r="AB209">
        <f t="shared" si="105"/>
        <v>0</v>
      </c>
    </row>
    <row r="210" spans="1:28" x14ac:dyDescent="0.2">
      <c r="A210">
        <f t="shared" si="83"/>
        <v>1.7800000000000014</v>
      </c>
      <c r="B210" s="5">
        <f t="shared" si="84"/>
        <v>8.6046165880279055</v>
      </c>
      <c r="C210" s="5">
        <f t="shared" si="85"/>
        <v>178.51386790734992</v>
      </c>
      <c r="D210" s="5">
        <f t="shared" si="86"/>
        <v>78.867870513467352</v>
      </c>
      <c r="E210" s="2">
        <f t="shared" si="87"/>
        <v>178.72112483383083</v>
      </c>
      <c r="F210" s="2">
        <f t="shared" si="88"/>
        <v>2.7596003482314693</v>
      </c>
      <c r="G210" s="3">
        <f t="shared" si="89"/>
        <v>7.820616319969127</v>
      </c>
      <c r="H210" s="3">
        <f t="shared" si="90"/>
        <v>78.245673086618652</v>
      </c>
      <c r="I210" s="3">
        <f t="shared" si="91"/>
        <v>18.744087320513369</v>
      </c>
      <c r="J210" s="2">
        <f t="shared" si="92"/>
        <v>80.838655393822563</v>
      </c>
      <c r="K210" s="2">
        <f t="shared" si="93"/>
        <v>80.838655393822563</v>
      </c>
      <c r="L210" s="2">
        <f t="shared" si="94"/>
        <v>55.104741236416196</v>
      </c>
      <c r="M210" s="5">
        <f t="shared" si="78"/>
        <v>0.37891077008515989</v>
      </c>
      <c r="N210" s="4">
        <f t="shared" si="79"/>
        <v>0.41938159158401295</v>
      </c>
      <c r="O210" s="4">
        <f t="shared" si="80"/>
        <v>0.30082118128376278</v>
      </c>
      <c r="P210" s="4">
        <f t="shared" si="95"/>
        <v>0</v>
      </c>
      <c r="Q210" s="4">
        <f t="shared" si="96"/>
        <v>0</v>
      </c>
      <c r="R210" s="5">
        <f t="shared" si="97"/>
        <v>-1.2858957655468195</v>
      </c>
      <c r="S210" s="5">
        <f t="shared" si="98"/>
        <v>-12.865454022789965</v>
      </c>
      <c r="T210" s="5">
        <f t="shared" si="99"/>
        <v>-3.0819748122591855</v>
      </c>
      <c r="U210" s="6">
        <f t="shared" si="100"/>
        <v>2674.8126104386706</v>
      </c>
      <c r="V210" s="5">
        <f t="shared" si="101"/>
        <v>3.23370796199772</v>
      </c>
      <c r="W210" s="5">
        <f t="shared" si="102"/>
        <v>-2.6077043269476738</v>
      </c>
      <c r="X210" s="5">
        <f t="shared" si="103"/>
        <v>9.5364467714397847</v>
      </c>
      <c r="Y210" s="5">
        <f t="shared" si="104"/>
        <v>1.9478121964509005</v>
      </c>
      <c r="Z210" s="5">
        <f t="shared" si="81"/>
        <v>-15.473158349737639</v>
      </c>
      <c r="AA210" s="5">
        <f t="shared" si="82"/>
        <v>-25.719528040819398</v>
      </c>
      <c r="AB210">
        <f t="shared" si="105"/>
        <v>0</v>
      </c>
    </row>
    <row r="211" spans="1:28" x14ac:dyDescent="0.2">
      <c r="A211">
        <f t="shared" si="83"/>
        <v>1.7900000000000014</v>
      </c>
      <c r="B211" s="5">
        <f t="shared" si="84"/>
        <v>8.6829201418374193</v>
      </c>
      <c r="C211" s="5">
        <f t="shared" si="85"/>
        <v>179.29555098029863</v>
      </c>
      <c r="D211" s="5">
        <f t="shared" si="86"/>
        <v>79.054025410270441</v>
      </c>
      <c r="E211" s="2">
        <f t="shared" si="87"/>
        <v>179.50567596462901</v>
      </c>
      <c r="F211" s="2">
        <f t="shared" si="88"/>
        <v>2.7725523699191466</v>
      </c>
      <c r="G211" s="3">
        <f t="shared" si="89"/>
        <v>7.840094441933636</v>
      </c>
      <c r="H211" s="3">
        <f t="shared" si="90"/>
        <v>78.090941503121272</v>
      </c>
      <c r="I211" s="3">
        <f t="shared" si="91"/>
        <v>18.486892040105175</v>
      </c>
      <c r="J211" s="2">
        <f t="shared" si="92"/>
        <v>80.631429374685226</v>
      </c>
      <c r="K211" s="2">
        <f t="shared" si="93"/>
        <v>80.631429374685226</v>
      </c>
      <c r="L211" s="2">
        <f t="shared" si="94"/>
        <v>54.96348287299606</v>
      </c>
      <c r="M211" s="5">
        <f t="shared" si="78"/>
        <v>0.3789107467929268</v>
      </c>
      <c r="N211" s="4">
        <f t="shared" si="79"/>
        <v>0.4204592937768325</v>
      </c>
      <c r="O211" s="4">
        <f t="shared" si="80"/>
        <v>0.30110935119583249</v>
      </c>
      <c r="P211" s="4">
        <f t="shared" si="95"/>
        <v>0</v>
      </c>
      <c r="Q211" s="4">
        <f t="shared" si="96"/>
        <v>0</v>
      </c>
      <c r="R211" s="5">
        <f t="shared" si="97"/>
        <v>-1.285793812057122</v>
      </c>
      <c r="S211" s="5">
        <f t="shared" si="98"/>
        <v>-12.807096917784545</v>
      </c>
      <c r="T211" s="5">
        <f t="shared" si="99"/>
        <v>-3.0318935014605155</v>
      </c>
      <c r="U211" s="6">
        <f t="shared" si="100"/>
        <v>2674.8099356273974</v>
      </c>
      <c r="V211" s="5">
        <f t="shared" si="101"/>
        <v>3.2179199302562189</v>
      </c>
      <c r="W211" s="5">
        <f t="shared" si="102"/>
        <v>-2.5724387680753971</v>
      </c>
      <c r="X211" s="5">
        <f t="shared" si="103"/>
        <v>9.5016170818374395</v>
      </c>
      <c r="Y211" s="5">
        <f t="shared" si="104"/>
        <v>1.932126118199097</v>
      </c>
      <c r="Z211" s="5">
        <f t="shared" si="81"/>
        <v>-15.379535685859942</v>
      </c>
      <c r="AA211" s="5">
        <f t="shared" si="82"/>
        <v>-25.704276419623078</v>
      </c>
      <c r="AB211">
        <f t="shared" si="105"/>
        <v>0</v>
      </c>
    </row>
    <row r="212" spans="1:28" x14ac:dyDescent="0.2">
      <c r="A212">
        <f t="shared" si="83"/>
        <v>1.8000000000000014</v>
      </c>
      <c r="B212" s="5">
        <f t="shared" si="84"/>
        <v>8.7614176925626648</v>
      </c>
      <c r="C212" s="5">
        <f t="shared" si="85"/>
        <v>180.07569141854555</v>
      </c>
      <c r="D212" s="5">
        <f t="shared" si="86"/>
        <v>79.237609116850521</v>
      </c>
      <c r="E212" s="2">
        <f t="shared" si="87"/>
        <v>180.28870480385285</v>
      </c>
      <c r="F212" s="2">
        <f t="shared" si="88"/>
        <v>2.7854770700399971</v>
      </c>
      <c r="G212" s="3">
        <f t="shared" si="89"/>
        <v>7.8594157031156273</v>
      </c>
      <c r="H212" s="3">
        <f t="shared" si="90"/>
        <v>77.937146146262677</v>
      </c>
      <c r="I212" s="3">
        <f t="shared" si="91"/>
        <v>18.229849275908943</v>
      </c>
      <c r="J212" s="2">
        <f t="shared" si="92"/>
        <v>80.425720818906228</v>
      </c>
      <c r="K212" s="2">
        <f t="shared" si="93"/>
        <v>80.425720818906228</v>
      </c>
      <c r="L212" s="2">
        <f t="shared" si="94"/>
        <v>54.823258908593196</v>
      </c>
      <c r="M212" s="5">
        <f t="shared" si="78"/>
        <v>0.37891072357594074</v>
      </c>
      <c r="N212" s="4">
        <f t="shared" si="79"/>
        <v>0.42153459650821318</v>
      </c>
      <c r="O212" s="4">
        <f t="shared" si="80"/>
        <v>0.30139595751822534</v>
      </c>
      <c r="P212" s="4">
        <f t="shared" si="95"/>
        <v>0</v>
      </c>
      <c r="Q212" s="4">
        <f t="shared" si="96"/>
        <v>0</v>
      </c>
      <c r="R212" s="5">
        <f t="shared" si="97"/>
        <v>-1.2856740376013116</v>
      </c>
      <c r="S212" s="5">
        <f t="shared" si="98"/>
        <v>-12.749263959312787</v>
      </c>
      <c r="T212" s="5">
        <f t="shared" si="99"/>
        <v>-2.9821102240628465</v>
      </c>
      <c r="U212" s="6">
        <f t="shared" si="100"/>
        <v>2674.8072608187986</v>
      </c>
      <c r="V212" s="5">
        <f t="shared" si="101"/>
        <v>3.2022312333934382</v>
      </c>
      <c r="W212" s="5">
        <f t="shared" si="102"/>
        <v>-2.5373085800771547</v>
      </c>
      <c r="X212" s="5">
        <f t="shared" si="103"/>
        <v>9.4670515686035319</v>
      </c>
      <c r="Y212" s="5">
        <f t="shared" si="104"/>
        <v>1.9165571957921266</v>
      </c>
      <c r="Z212" s="5">
        <f t="shared" si="81"/>
        <v>-15.28657253938994</v>
      </c>
      <c r="AA212" s="5">
        <f t="shared" si="82"/>
        <v>-25.689058655459313</v>
      </c>
      <c r="AB212">
        <f t="shared" si="105"/>
        <v>0</v>
      </c>
    </row>
    <row r="213" spans="1:28" x14ac:dyDescent="0.2">
      <c r="A213">
        <f t="shared" si="83"/>
        <v>1.8100000000000014</v>
      </c>
      <c r="B213" s="5">
        <f t="shared" si="84"/>
        <v>8.8401076774536111</v>
      </c>
      <c r="C213" s="5">
        <f t="shared" si="85"/>
        <v>180.85429855138122</v>
      </c>
      <c r="D213" s="5">
        <f t="shared" si="86"/>
        <v>79.41862315667683</v>
      </c>
      <c r="E213" s="2">
        <f t="shared" si="87"/>
        <v>181.07022065558186</v>
      </c>
      <c r="F213" s="2">
        <f t="shared" si="88"/>
        <v>2.7983744916416624</v>
      </c>
      <c r="G213" s="3">
        <f t="shared" si="89"/>
        <v>7.8785812750735484</v>
      </c>
      <c r="H213" s="3">
        <f t="shared" si="90"/>
        <v>77.784280420868782</v>
      </c>
      <c r="I213" s="3">
        <f t="shared" si="91"/>
        <v>17.97295868935435</v>
      </c>
      <c r="J213" s="2">
        <f t="shared" si="92"/>
        <v>80.221528080369595</v>
      </c>
      <c r="K213" s="2">
        <f t="shared" si="93"/>
        <v>80.221528080369595</v>
      </c>
      <c r="L213" s="2">
        <f t="shared" si="94"/>
        <v>54.684068221110834</v>
      </c>
      <c r="M213" s="5">
        <f t="shared" si="78"/>
        <v>0.37891070043193636</v>
      </c>
      <c r="N213" s="4">
        <f t="shared" si="79"/>
        <v>0.42260742895815023</v>
      </c>
      <c r="O213" s="4">
        <f t="shared" si="80"/>
        <v>0.30168099203338333</v>
      </c>
      <c r="P213" s="4">
        <f t="shared" si="95"/>
        <v>0</v>
      </c>
      <c r="Q213" s="4">
        <f t="shared" si="96"/>
        <v>0</v>
      </c>
      <c r="R213" s="5">
        <f t="shared" si="97"/>
        <v>-1.2855369827564311</v>
      </c>
      <c r="S213" s="5">
        <f t="shared" si="98"/>
        <v>-12.691951211379783</v>
      </c>
      <c r="T213" s="5">
        <f t="shared" si="99"/>
        <v>-2.9326222930286243</v>
      </c>
      <c r="U213" s="6">
        <f t="shared" si="100"/>
        <v>2674.8045860128759</v>
      </c>
      <c r="V213" s="5">
        <f t="shared" si="101"/>
        <v>3.1866413147808417</v>
      </c>
      <c r="W213" s="5">
        <f t="shared" si="102"/>
        <v>-2.5023130020370514</v>
      </c>
      <c r="X213" s="5">
        <f t="shared" si="103"/>
        <v>9.4327487526383536</v>
      </c>
      <c r="Y213" s="5">
        <f t="shared" si="104"/>
        <v>1.9011043320244105</v>
      </c>
      <c r="Z213" s="5">
        <f t="shared" si="81"/>
        <v>-15.194264213416833</v>
      </c>
      <c r="AA213" s="5">
        <f t="shared" si="82"/>
        <v>-25.673873540390268</v>
      </c>
      <c r="AB213">
        <f t="shared" si="105"/>
        <v>0</v>
      </c>
    </row>
    <row r="214" spans="1:28" x14ac:dyDescent="0.2">
      <c r="A214">
        <f t="shared" si="83"/>
        <v>1.8200000000000014</v>
      </c>
      <c r="B214" s="5">
        <f t="shared" si="84"/>
        <v>8.9189885454209481</v>
      </c>
      <c r="C214" s="5">
        <f t="shared" si="85"/>
        <v>181.63138164237924</v>
      </c>
      <c r="D214" s="5">
        <f t="shared" si="86"/>
        <v>79.597069049893349</v>
      </c>
      <c r="E214" s="2">
        <f t="shared" si="87"/>
        <v>181.85023275759912</v>
      </c>
      <c r="F214" s="2">
        <f t="shared" si="88"/>
        <v>2.8112446777153006</v>
      </c>
      <c r="G214" s="3">
        <f t="shared" si="89"/>
        <v>7.8975923183937926</v>
      </c>
      <c r="H214" s="3">
        <f t="shared" si="90"/>
        <v>77.632337778734609</v>
      </c>
      <c r="I214" s="3">
        <f t="shared" si="91"/>
        <v>17.716219953950446</v>
      </c>
      <c r="J214" s="2">
        <f t="shared" si="92"/>
        <v>80.018849547315085</v>
      </c>
      <c r="K214" s="2">
        <f t="shared" si="93"/>
        <v>80.018849547315085</v>
      </c>
      <c r="L214" s="2">
        <f t="shared" si="94"/>
        <v>54.545909711871218</v>
      </c>
      <c r="M214" s="5">
        <f t="shared" si="78"/>
        <v>0.37891067735864847</v>
      </c>
      <c r="N214" s="4">
        <f t="shared" si="79"/>
        <v>0.42367771976832591</v>
      </c>
      <c r="O214" s="4">
        <f t="shared" si="80"/>
        <v>0.3019644465194401</v>
      </c>
      <c r="P214" s="4">
        <f t="shared" si="95"/>
        <v>0</v>
      </c>
      <c r="Q214" s="4">
        <f t="shared" si="96"/>
        <v>0</v>
      </c>
      <c r="R214" s="5">
        <f t="shared" si="97"/>
        <v>-1.2853831817741603</v>
      </c>
      <c r="S214" s="5">
        <f t="shared" si="98"/>
        <v>-12.635154781310733</v>
      </c>
      <c r="T214" s="5">
        <f t="shared" si="99"/>
        <v>-2.8834270313475838</v>
      </c>
      <c r="U214" s="6">
        <f t="shared" si="100"/>
        <v>2674.8019112096272</v>
      </c>
      <c r="V214" s="5">
        <f t="shared" si="101"/>
        <v>3.1711496214169439</v>
      </c>
      <c r="W214" s="5">
        <f t="shared" si="102"/>
        <v>-2.4674512691690569</v>
      </c>
      <c r="X214" s="5">
        <f t="shared" si="103"/>
        <v>9.3987071690759141</v>
      </c>
      <c r="Y214" s="5">
        <f t="shared" si="104"/>
        <v>1.8857664396427836</v>
      </c>
      <c r="Z214" s="5">
        <f t="shared" si="81"/>
        <v>-15.102606050479791</v>
      </c>
      <c r="AA214" s="5">
        <f t="shared" si="82"/>
        <v>-25.658719862271667</v>
      </c>
      <c r="AB214">
        <f t="shared" si="105"/>
        <v>0</v>
      </c>
    </row>
    <row r="215" spans="1:28" x14ac:dyDescent="0.2">
      <c r="A215">
        <f t="shared" si="83"/>
        <v>1.8300000000000014</v>
      </c>
      <c r="B215" s="5">
        <f t="shared" si="84"/>
        <v>8.9980587569268682</v>
      </c>
      <c r="C215" s="5">
        <f t="shared" si="85"/>
        <v>182.40694988986405</v>
      </c>
      <c r="D215" s="5">
        <f t="shared" si="86"/>
        <v>79.772948313439741</v>
      </c>
      <c r="E215" s="2">
        <f t="shared" si="87"/>
        <v>182.62875028186687</v>
      </c>
      <c r="F215" s="2">
        <f t="shared" si="88"/>
        <v>2.8240876711959135</v>
      </c>
      <c r="G215" s="3">
        <f t="shared" si="89"/>
        <v>7.9164499827902208</v>
      </c>
      <c r="H215" s="3">
        <f t="shared" si="90"/>
        <v>77.481311718229804</v>
      </c>
      <c r="I215" s="3">
        <f t="shared" si="91"/>
        <v>17.459632755327728</v>
      </c>
      <c r="J215" s="2">
        <f t="shared" si="92"/>
        <v>79.817683641273547</v>
      </c>
      <c r="K215" s="2">
        <f t="shared" si="93"/>
        <v>79.817683641273547</v>
      </c>
      <c r="L215" s="2">
        <f t="shared" si="94"/>
        <v>54.408782304889939</v>
      </c>
      <c r="M215" s="5">
        <f t="shared" si="78"/>
        <v>0.37891065435381216</v>
      </c>
      <c r="N215" s="4">
        <f t="shared" si="79"/>
        <v>0.42474539705161823</v>
      </c>
      <c r="O215" s="4">
        <f t="shared" si="80"/>
        <v>0.30224631275192709</v>
      </c>
      <c r="P215" s="4">
        <f t="shared" si="95"/>
        <v>0</v>
      </c>
      <c r="Q215" s="4">
        <f t="shared" si="96"/>
        <v>0</v>
      </c>
      <c r="R215" s="5">
        <f t="shared" si="97"/>
        <v>-1.2852131626501642</v>
      </c>
      <c r="S215" s="5">
        <f t="shared" si="98"/>
        <v>-12.578870819135968</v>
      </c>
      <c r="T215" s="5">
        <f t="shared" si="99"/>
        <v>-2.8345217718758589</v>
      </c>
      <c r="U215" s="6">
        <f t="shared" si="100"/>
        <v>2674.7992364090533</v>
      </c>
      <c r="V215" s="5">
        <f t="shared" si="101"/>
        <v>3.155755603861842</v>
      </c>
      <c r="W215" s="5">
        <f t="shared" si="102"/>
        <v>-2.4327226127962214</v>
      </c>
      <c r="X215" s="5">
        <f t="shared" si="103"/>
        <v>9.3649253670742016</v>
      </c>
      <c r="Y215" s="5">
        <f t="shared" si="104"/>
        <v>1.8705424412116778</v>
      </c>
      <c r="Z215" s="5">
        <f t="shared" si="81"/>
        <v>-15.011593431932189</v>
      </c>
      <c r="AA215" s="5">
        <f t="shared" si="82"/>
        <v>-25.643596404801656</v>
      </c>
      <c r="AB215">
        <f t="shared" si="105"/>
        <v>0</v>
      </c>
    </row>
    <row r="216" spans="1:28" x14ac:dyDescent="0.2">
      <c r="A216">
        <f t="shared" si="83"/>
        <v>1.8400000000000014</v>
      </c>
      <c r="B216" s="5">
        <f t="shared" si="84"/>
        <v>9.0773167838768316</v>
      </c>
      <c r="C216" s="5">
        <f t="shared" si="85"/>
        <v>183.18101242737475</v>
      </c>
      <c r="D216" s="5">
        <f t="shared" si="86"/>
        <v>79.946262461172779</v>
      </c>
      <c r="E216" s="2">
        <f t="shared" si="87"/>
        <v>183.40578233499858</v>
      </c>
      <c r="F216" s="2">
        <f t="shared" si="88"/>
        <v>2.8369035149626503</v>
      </c>
      <c r="G216" s="3">
        <f t="shared" si="89"/>
        <v>7.9351554072023376</v>
      </c>
      <c r="H216" s="3">
        <f t="shared" si="90"/>
        <v>77.331195783910488</v>
      </c>
      <c r="I216" s="3">
        <f t="shared" si="91"/>
        <v>17.203196791279712</v>
      </c>
      <c r="J216" s="2">
        <f t="shared" si="92"/>
        <v>79.618028816000233</v>
      </c>
      <c r="K216" s="2">
        <f t="shared" si="93"/>
        <v>79.618028816000233</v>
      </c>
      <c r="L216" s="2">
        <f t="shared" si="94"/>
        <v>54.272684946148757</v>
      </c>
      <c r="M216" s="5">
        <f t="shared" si="78"/>
        <v>0.37891063141516251</v>
      </c>
      <c r="N216" s="4">
        <f t="shared" si="79"/>
        <v>0.4258103884019922</v>
      </c>
      <c r="O216" s="4">
        <f t="shared" si="80"/>
        <v>0.30252658250550268</v>
      </c>
      <c r="P216" s="4">
        <f t="shared" si="95"/>
        <v>0</v>
      </c>
      <c r="Q216" s="4">
        <f t="shared" si="96"/>
        <v>0</v>
      </c>
      <c r="R216" s="5">
        <f t="shared" si="97"/>
        <v>-1.2850274471919587</v>
      </c>
      <c r="S216" s="5">
        <f t="shared" si="98"/>
        <v>-12.523095516983132</v>
      </c>
      <c r="T216" s="5">
        <f t="shared" si="99"/>
        <v>-2.7859038571789081</v>
      </c>
      <c r="U216" s="6">
        <f t="shared" si="100"/>
        <v>2674.7965616111542</v>
      </c>
      <c r="V216" s="5">
        <f t="shared" si="101"/>
        <v>3.1404587161723163</v>
      </c>
      <c r="W216" s="5">
        <f t="shared" si="102"/>
        <v>-2.3981262603312983</v>
      </c>
      <c r="X216" s="5">
        <f t="shared" si="103"/>
        <v>9.3314019096066367</v>
      </c>
      <c r="Y216" s="5">
        <f t="shared" si="104"/>
        <v>1.8554312689803576</v>
      </c>
      <c r="Z216" s="5">
        <f t="shared" si="81"/>
        <v>-14.921221777314429</v>
      </c>
      <c r="AA216" s="5">
        <f t="shared" si="82"/>
        <v>-25.628501947572271</v>
      </c>
      <c r="AB216">
        <f t="shared" si="105"/>
        <v>0</v>
      </c>
    </row>
    <row r="217" spans="1:28" x14ac:dyDescent="0.2">
      <c r="A217">
        <f t="shared" si="83"/>
        <v>1.8500000000000014</v>
      </c>
      <c r="B217" s="5">
        <f t="shared" si="84"/>
        <v>9.1567611095123027</v>
      </c>
      <c r="C217" s="5">
        <f t="shared" si="85"/>
        <v>183.95357832412498</v>
      </c>
      <c r="D217" s="5">
        <f t="shared" si="86"/>
        <v>80.117013003988205</v>
      </c>
      <c r="E217" s="2">
        <f t="shared" si="87"/>
        <v>184.1813379587266</v>
      </c>
      <c r="F217" s="2">
        <f t="shared" si="88"/>
        <v>2.8496922518390715</v>
      </c>
      <c r="G217" s="3">
        <f t="shared" si="89"/>
        <v>7.9537097198921414</v>
      </c>
      <c r="H217" s="3">
        <f t="shared" si="90"/>
        <v>77.181983566137347</v>
      </c>
      <c r="I217" s="3">
        <f t="shared" si="91"/>
        <v>16.94691177180399</v>
      </c>
      <c r="J217" s="2">
        <f t="shared" si="92"/>
        <v>79.419883556406134</v>
      </c>
      <c r="K217" s="2">
        <f t="shared" si="93"/>
        <v>79.419883556406134</v>
      </c>
      <c r="L217" s="2">
        <f t="shared" si="94"/>
        <v>54.137616602867162</v>
      </c>
      <c r="M217" s="5">
        <f t="shared" si="78"/>
        <v>0.37891060854043512</v>
      </c>
      <c r="N217" s="4">
        <f t="shared" si="79"/>
        <v>0.42687262090477274</v>
      </c>
      <c r="O217" s="4">
        <f t="shared" si="80"/>
        <v>0.30280524755570504</v>
      </c>
      <c r="P217" s="4">
        <f t="shared" si="95"/>
        <v>0</v>
      </c>
      <c r="Q217" s="4">
        <f t="shared" si="96"/>
        <v>0</v>
      </c>
      <c r="R217" s="5">
        <f t="shared" si="97"/>
        <v>-1.2848265510853274</v>
      </c>
      <c r="S217" s="5">
        <f t="shared" si="98"/>
        <v>-12.467825108476479</v>
      </c>
      <c r="T217" s="5">
        <f t="shared" si="99"/>
        <v>-2.7375706393782653</v>
      </c>
      <c r="U217" s="6">
        <f t="shared" si="100"/>
        <v>2674.7938868159299</v>
      </c>
      <c r="V217" s="5">
        <f t="shared" si="101"/>
        <v>3.1252584158375067</v>
      </c>
      <c r="W217" s="5">
        <f t="shared" si="102"/>
        <v>-2.3636614352588188</v>
      </c>
      <c r="X217" s="5">
        <f t="shared" si="103"/>
        <v>9.2981353732547056</v>
      </c>
      <c r="Y217" s="5">
        <f t="shared" si="104"/>
        <v>1.8404318647521793</v>
      </c>
      <c r="Z217" s="5">
        <f t="shared" si="81"/>
        <v>-14.831486543735299</v>
      </c>
      <c r="AA217" s="5">
        <f t="shared" si="82"/>
        <v>-25.61343526612356</v>
      </c>
      <c r="AB217">
        <f t="shared" si="105"/>
        <v>0</v>
      </c>
    </row>
    <row r="218" spans="1:28" x14ac:dyDescent="0.2">
      <c r="A218">
        <f t="shared" si="83"/>
        <v>1.8600000000000014</v>
      </c>
      <c r="B218" s="5">
        <f t="shared" si="84"/>
        <v>9.2363902283044617</v>
      </c>
      <c r="C218" s="5">
        <f t="shared" si="85"/>
        <v>184.72465658545917</v>
      </c>
      <c r="D218" s="5">
        <f t="shared" si="86"/>
        <v>80.285201449942932</v>
      </c>
      <c r="E218" s="2">
        <f t="shared" si="87"/>
        <v>184.95542613036619</v>
      </c>
      <c r="F218" s="2">
        <f t="shared" si="88"/>
        <v>2.8624539245933791</v>
      </c>
      <c r="G218" s="3">
        <f t="shared" si="89"/>
        <v>7.9721140385396634</v>
      </c>
      <c r="H218" s="3">
        <f t="shared" si="90"/>
        <v>77.033668700699991</v>
      </c>
      <c r="I218" s="3">
        <f t="shared" si="91"/>
        <v>16.690777419142755</v>
      </c>
      <c r="J218" s="2">
        <f t="shared" si="92"/>
        <v>79.223246377487285</v>
      </c>
      <c r="K218" s="2">
        <f t="shared" si="93"/>
        <v>79.223246377487285</v>
      </c>
      <c r="L218" s="2">
        <f t="shared" si="94"/>
        <v>54.003576262772519</v>
      </c>
      <c r="M218" s="5">
        <f t="shared" si="78"/>
        <v>0.37891058572736558</v>
      </c>
      <c r="N218" s="4">
        <f t="shared" si="79"/>
        <v>0.42793202114730544</v>
      </c>
      <c r="O218" s="4">
        <f t="shared" si="80"/>
        <v>0.3030822996807277</v>
      </c>
      <c r="P218" s="4">
        <f t="shared" si="95"/>
        <v>0</v>
      </c>
      <c r="Q218" s="4">
        <f t="shared" si="96"/>
        <v>0</v>
      </c>
      <c r="R218" s="5">
        <f t="shared" si="97"/>
        <v>-1.2846109839592958</v>
      </c>
      <c r="S218" s="5">
        <f t="shared" si="98"/>
        <v>-12.413055868143083</v>
      </c>
      <c r="T218" s="5">
        <f t="shared" si="99"/>
        <v>-2.6895194800020916</v>
      </c>
      <c r="U218" s="6">
        <f t="shared" si="100"/>
        <v>2674.7912120233809</v>
      </c>
      <c r="V218" s="5">
        <f t="shared" si="101"/>
        <v>3.1101541637151606</v>
      </c>
      <c r="W218" s="5">
        <f t="shared" si="102"/>
        <v>-2.3293273571186317</v>
      </c>
      <c r="X218" s="5">
        <f t="shared" si="103"/>
        <v>9.2651243480017627</v>
      </c>
      <c r="Y218" s="5">
        <f t="shared" si="104"/>
        <v>1.8255431797558648</v>
      </c>
      <c r="Z218" s="5">
        <f t="shared" si="81"/>
        <v>-14.742383225261715</v>
      </c>
      <c r="AA218" s="5">
        <f t="shared" si="82"/>
        <v>-25.598395132000327</v>
      </c>
      <c r="AB218">
        <f t="shared" si="105"/>
        <v>0</v>
      </c>
    </row>
    <row r="219" spans="1:28" x14ac:dyDescent="0.2">
      <c r="A219">
        <f t="shared" si="83"/>
        <v>1.8700000000000014</v>
      </c>
      <c r="B219" s="5">
        <f t="shared" si="84"/>
        <v>9.3162026458488469</v>
      </c>
      <c r="C219" s="5">
        <f t="shared" si="85"/>
        <v>185.49425615330489</v>
      </c>
      <c r="D219" s="5">
        <f t="shared" si="86"/>
        <v>80.450829304377763</v>
      </c>
      <c r="E219" s="2">
        <f t="shared" si="87"/>
        <v>185.72805576327562</v>
      </c>
      <c r="F219" s="2">
        <f t="shared" si="88"/>
        <v>2.8751885759386169</v>
      </c>
      <c r="G219" s="3">
        <f t="shared" si="89"/>
        <v>7.9903694703372219</v>
      </c>
      <c r="H219" s="3">
        <f t="shared" si="90"/>
        <v>76.886244868447378</v>
      </c>
      <c r="I219" s="3">
        <f t="shared" si="91"/>
        <v>16.43479346782275</v>
      </c>
      <c r="J219" s="2">
        <f t="shared" si="92"/>
        <v>79.028115823252023</v>
      </c>
      <c r="K219" s="2">
        <f t="shared" si="93"/>
        <v>79.028115823252023</v>
      </c>
      <c r="L219" s="2">
        <f t="shared" si="94"/>
        <v>53.870562933368795</v>
      </c>
      <c r="M219" s="5">
        <f t="shared" si="78"/>
        <v>0.37891056297368991</v>
      </c>
      <c r="N219" s="4">
        <f t="shared" si="79"/>
        <v>0.42898851523000553</v>
      </c>
      <c r="O219" s="4">
        <f t="shared" si="80"/>
        <v>0.30335773066321936</v>
      </c>
      <c r="P219" s="4">
        <f t="shared" si="95"/>
        <v>0</v>
      </c>
      <c r="Q219" s="4">
        <f t="shared" si="96"/>
        <v>0</v>
      </c>
      <c r="R219" s="5">
        <f t="shared" si="97"/>
        <v>-1.2843812494497047</v>
      </c>
      <c r="S219" s="5">
        <f t="shared" si="98"/>
        <v>-12.358784110825946</v>
      </c>
      <c r="T219" s="5">
        <f t="shared" si="99"/>
        <v>-2.6417477498395545</v>
      </c>
      <c r="U219" s="6">
        <f t="shared" si="100"/>
        <v>2674.7885372335058</v>
      </c>
      <c r="V219" s="5">
        <f t="shared" si="101"/>
        <v>3.0951454239684666</v>
      </c>
      <c r="W219" s="5">
        <f t="shared" si="102"/>
        <v>-2.2951232414909613</v>
      </c>
      <c r="X219" s="5">
        <f t="shared" si="103"/>
        <v>9.232367437027996</v>
      </c>
      <c r="Y219" s="5">
        <f t="shared" si="104"/>
        <v>1.8107641745187619</v>
      </c>
      <c r="Z219" s="5">
        <f t="shared" si="81"/>
        <v>-14.653907352316907</v>
      </c>
      <c r="AA219" s="5">
        <f t="shared" si="82"/>
        <v>-25.583380312811556</v>
      </c>
      <c r="AB219">
        <f t="shared" si="105"/>
        <v>0</v>
      </c>
    </row>
    <row r="220" spans="1:28" x14ac:dyDescent="0.2">
      <c r="A220">
        <f t="shared" si="83"/>
        <v>1.8800000000000014</v>
      </c>
      <c r="B220" s="5">
        <f t="shared" si="84"/>
        <v>9.3961968787609447</v>
      </c>
      <c r="C220" s="5">
        <f t="shared" si="85"/>
        <v>186.26238590662174</v>
      </c>
      <c r="D220" s="5">
        <f t="shared" si="86"/>
        <v>80.613898070040349</v>
      </c>
      <c r="E220" s="2">
        <f t="shared" si="87"/>
        <v>186.49923570731252</v>
      </c>
      <c r="F220" s="2">
        <f t="shared" si="88"/>
        <v>2.8878962485328299</v>
      </c>
      <c r="G220" s="3">
        <f t="shared" si="89"/>
        <v>8.0084771120824101</v>
      </c>
      <c r="H220" s="3">
        <f t="shared" si="90"/>
        <v>76.739705794924205</v>
      </c>
      <c r="I220" s="3">
        <f t="shared" si="91"/>
        <v>16.178959664694634</v>
      </c>
      <c r="J220" s="2">
        <f t="shared" si="92"/>
        <v>78.834490465646354</v>
      </c>
      <c r="K220" s="2">
        <f t="shared" si="93"/>
        <v>78.834490465646354</v>
      </c>
      <c r="L220" s="2">
        <f t="shared" si="94"/>
        <v>53.738575641204058</v>
      </c>
      <c r="M220" s="5">
        <f t="shared" si="78"/>
        <v>0.37891054027714438</v>
      </c>
      <c r="N220" s="4">
        <f t="shared" si="79"/>
        <v>0.43004202877779873</v>
      </c>
      <c r="O220" s="4">
        <f t="shared" si="80"/>
        <v>0.30363153229210504</v>
      </c>
      <c r="P220" s="4">
        <f t="shared" si="95"/>
        <v>0</v>
      </c>
      <c r="Q220" s="4">
        <f t="shared" si="96"/>
        <v>0</v>
      </c>
      <c r="R220" s="5">
        <f t="shared" si="97"/>
        <v>-1.2841378452613899</v>
      </c>
      <c r="S220" s="5">
        <f t="shared" si="98"/>
        <v>-12.305006191103779</v>
      </c>
      <c r="T220" s="5">
        <f t="shared" si="99"/>
        <v>-2.5942528287990085</v>
      </c>
      <c r="U220" s="6">
        <f t="shared" si="100"/>
        <v>2674.7858624463061</v>
      </c>
      <c r="V220" s="5">
        <f t="shared" si="101"/>
        <v>3.0802316640034544</v>
      </c>
      <c r="W220" s="5">
        <f t="shared" si="102"/>
        <v>-2.2610482999829937</v>
      </c>
      <c r="X220" s="5">
        <f t="shared" si="103"/>
        <v>9.1998632565065233</v>
      </c>
      <c r="Y220" s="5">
        <f t="shared" si="104"/>
        <v>1.7960938187420645</v>
      </c>
      <c r="Z220" s="5">
        <f t="shared" si="81"/>
        <v>-14.566054491086772</v>
      </c>
      <c r="AA220" s="5">
        <f t="shared" si="82"/>
        <v>-25.568389572292485</v>
      </c>
      <c r="AB220">
        <f t="shared" si="105"/>
        <v>0</v>
      </c>
    </row>
    <row r="221" spans="1:28" x14ac:dyDescent="0.2">
      <c r="A221">
        <f t="shared" si="83"/>
        <v>1.8900000000000015</v>
      </c>
      <c r="B221" s="5">
        <f t="shared" si="84"/>
        <v>9.4763714545727051</v>
      </c>
      <c r="C221" s="5">
        <f t="shared" si="85"/>
        <v>187.02905466184643</v>
      </c>
      <c r="D221" s="5">
        <f t="shared" si="86"/>
        <v>80.774409247208681</v>
      </c>
      <c r="E221" s="2">
        <f t="shared" si="87"/>
        <v>187.26897474928671</v>
      </c>
      <c r="F221" s="2">
        <f t="shared" si="88"/>
        <v>2.9005769849791987</v>
      </c>
      <c r="G221" s="3">
        <f t="shared" si="89"/>
        <v>8.0264380502698316</v>
      </c>
      <c r="H221" s="3">
        <f t="shared" si="90"/>
        <v>76.594045250013338</v>
      </c>
      <c r="I221" s="3">
        <f t="shared" si="91"/>
        <v>15.92327576897171</v>
      </c>
      <c r="J221" s="2">
        <f t="shared" si="92"/>
        <v>78.642368903477418</v>
      </c>
      <c r="K221" s="2">
        <f t="shared" si="93"/>
        <v>78.642368903477418</v>
      </c>
      <c r="L221" s="2">
        <f t="shared" si="94"/>
        <v>53.607613431136613</v>
      </c>
      <c r="M221" s="5">
        <f t="shared" si="78"/>
        <v>0.37891051763546568</v>
      </c>
      <c r="N221" s="4">
        <f t="shared" si="79"/>
        <v>0.43109248695195407</v>
      </c>
      <c r="O221" s="4">
        <f t="shared" si="80"/>
        <v>0.30390369636443038</v>
      </c>
      <c r="P221" s="4">
        <f t="shared" si="95"/>
        <v>0</v>
      </c>
      <c r="Q221" s="4">
        <f t="shared" si="96"/>
        <v>0</v>
      </c>
      <c r="R221" s="5">
        <f t="shared" si="97"/>
        <v>-1.2838812632290078</v>
      </c>
      <c r="S221" s="5">
        <f t="shared" si="98"/>
        <v>-12.251718502717528</v>
      </c>
      <c r="T221" s="5">
        <f t="shared" si="99"/>
        <v>-2.5470321057700032</v>
      </c>
      <c r="U221" s="6">
        <f t="shared" si="100"/>
        <v>2674.7831876617811</v>
      </c>
      <c r="V221" s="5">
        <f t="shared" si="101"/>
        <v>3.0654123544069773</v>
      </c>
      <c r="W221" s="5">
        <f t="shared" si="102"/>
        <v>-2.2271017402170306</v>
      </c>
      <c r="X221" s="5">
        <f t="shared" si="103"/>
        <v>9.1676104354006451</v>
      </c>
      <c r="Y221" s="5">
        <f t="shared" si="104"/>
        <v>1.7815310911779696</v>
      </c>
      <c r="Z221" s="5">
        <f t="shared" si="81"/>
        <v>-14.478820242934558</v>
      </c>
      <c r="AA221" s="5">
        <f t="shared" si="82"/>
        <v>-25.553421670369357</v>
      </c>
      <c r="AB221">
        <f t="shared" si="105"/>
        <v>0</v>
      </c>
    </row>
    <row r="222" spans="1:28" x14ac:dyDescent="0.2">
      <c r="A222">
        <f t="shared" si="83"/>
        <v>1.9000000000000015</v>
      </c>
      <c r="B222" s="5">
        <f t="shared" si="84"/>
        <v>9.5567249116299617</v>
      </c>
      <c r="C222" s="5">
        <f t="shared" si="85"/>
        <v>187.79427117333441</v>
      </c>
      <c r="D222" s="5">
        <f t="shared" si="86"/>
        <v>80.932364333814888</v>
      </c>
      <c r="E222" s="2">
        <f t="shared" si="87"/>
        <v>188.03728161340885</v>
      </c>
      <c r="F222" s="2">
        <f t="shared" si="88"/>
        <v>2.9132308278261299</v>
      </c>
      <c r="G222" s="3">
        <f t="shared" si="89"/>
        <v>8.044253361181612</v>
      </c>
      <c r="H222" s="3">
        <f t="shared" si="90"/>
        <v>76.449257047583998</v>
      </c>
      <c r="I222" s="3">
        <f t="shared" si="91"/>
        <v>15.667741552268016</v>
      </c>
      <c r="J222" s="2">
        <f t="shared" si="92"/>
        <v>78.451749761334952</v>
      </c>
      <c r="K222" s="2">
        <f t="shared" si="93"/>
        <v>78.451749761334952</v>
      </c>
      <c r="L222" s="2">
        <f t="shared" si="94"/>
        <v>53.477675365599829</v>
      </c>
      <c r="M222" s="5">
        <f t="shared" si="78"/>
        <v>0.37891049504639079</v>
      </c>
      <c r="N222" s="4">
        <f t="shared" si="79"/>
        <v>0.4321398144623132</v>
      </c>
      <c r="O222" s="4">
        <f t="shared" si="80"/>
        <v>0.30417421468722805</v>
      </c>
      <c r="P222" s="4">
        <f t="shared" si="95"/>
        <v>0</v>
      </c>
      <c r="Q222" s="4">
        <f t="shared" si="96"/>
        <v>0</v>
      </c>
      <c r="R222" s="5">
        <f t="shared" si="97"/>
        <v>-1.283611989376509</v>
      </c>
      <c r="S222" s="5">
        <f t="shared" si="98"/>
        <v>-12.198917478003329</v>
      </c>
      <c r="T222" s="5">
        <f t="shared" si="99"/>
        <v>-2.500082978489083</v>
      </c>
      <c r="U222" s="6">
        <f t="shared" si="100"/>
        <v>2674.7805128799309</v>
      </c>
      <c r="V222" s="5">
        <f t="shared" si="101"/>
        <v>3.0506869688852749</v>
      </c>
      <c r="W222" s="5">
        <f t="shared" si="102"/>
        <v>-2.1932827658202436</v>
      </c>
      <c r="X222" s="5">
        <f t="shared" si="103"/>
        <v>9.1356076152621863</v>
      </c>
      <c r="Y222" s="5">
        <f t="shared" si="104"/>
        <v>1.7670749795087659</v>
      </c>
      <c r="Z222" s="5">
        <f t="shared" si="81"/>
        <v>-14.392200243823574</v>
      </c>
      <c r="AA222" s="5">
        <f t="shared" si="82"/>
        <v>-25.538475363226894</v>
      </c>
      <c r="AB222">
        <f t="shared" si="105"/>
        <v>0</v>
      </c>
    </row>
    <row r="223" spans="1:28" x14ac:dyDescent="0.2">
      <c r="A223">
        <f t="shared" si="83"/>
        <v>1.9100000000000015</v>
      </c>
      <c r="B223" s="5">
        <f t="shared" si="84"/>
        <v>9.6372557989907524</v>
      </c>
      <c r="C223" s="5">
        <f t="shared" si="85"/>
        <v>188.55804413379806</v>
      </c>
      <c r="D223" s="5">
        <f t="shared" si="86"/>
        <v>81.087764825569408</v>
      </c>
      <c r="E223" s="2">
        <f t="shared" si="87"/>
        <v>188.80416496173626</v>
      </c>
      <c r="F223" s="2">
        <f t="shared" si="88"/>
        <v>2.9258578195673217</v>
      </c>
      <c r="G223" s="3">
        <f t="shared" si="89"/>
        <v>8.0619241109766993</v>
      </c>
      <c r="H223" s="3">
        <f t="shared" si="90"/>
        <v>76.305335045145767</v>
      </c>
      <c r="I223" s="3">
        <f t="shared" si="91"/>
        <v>15.412356798635747</v>
      </c>
      <c r="J223" s="2">
        <f t="shared" si="92"/>
        <v>78.262631688511163</v>
      </c>
      <c r="K223" s="2">
        <f t="shared" si="93"/>
        <v>78.262631688511163</v>
      </c>
      <c r="L223" s="2">
        <f t="shared" si="94"/>
        <v>53.34876052386582</v>
      </c>
      <c r="M223" s="5">
        <f t="shared" si="78"/>
        <v>0.37891047250765708</v>
      </c>
      <c r="N223" s="4">
        <f t="shared" si="79"/>
        <v>0.43318393557991464</v>
      </c>
      <c r="O223" s="4">
        <f t="shared" si="80"/>
        <v>0.3044430790794056</v>
      </c>
      <c r="P223" s="4">
        <f t="shared" si="95"/>
        <v>0</v>
      </c>
      <c r="Q223" s="4">
        <f t="shared" si="96"/>
        <v>0</v>
      </c>
      <c r="R223" s="5">
        <f t="shared" si="97"/>
        <v>-1.2833305039753065</v>
      </c>
      <c r="S223" s="5">
        <f t="shared" si="98"/>
        <v>-12.146599587332007</v>
      </c>
      <c r="T223" s="5">
        <f t="shared" si="99"/>
        <v>-2.4534028534094223</v>
      </c>
      <c r="U223" s="6">
        <f t="shared" si="100"/>
        <v>2674.7778381007552</v>
      </c>
      <c r="V223" s="5">
        <f t="shared" si="101"/>
        <v>3.0360549842031297</v>
      </c>
      <c r="W223" s="5">
        <f t="shared" si="102"/>
        <v>-2.1595905764160626</v>
      </c>
      <c r="X223" s="5">
        <f t="shared" si="103"/>
        <v>9.1038534500310089</v>
      </c>
      <c r="Y223" s="5">
        <f t="shared" si="104"/>
        <v>1.7527244802278232</v>
      </c>
      <c r="Z223" s="5">
        <f t="shared" si="81"/>
        <v>-14.30619016374807</v>
      </c>
      <c r="AA223" s="5">
        <f t="shared" si="82"/>
        <v>-25.523549403378411</v>
      </c>
      <c r="AB223">
        <f t="shared" si="105"/>
        <v>0</v>
      </c>
    </row>
    <row r="224" spans="1:28" x14ac:dyDescent="0.2">
      <c r="A224">
        <f t="shared" si="83"/>
        <v>1.9200000000000015</v>
      </c>
      <c r="B224" s="5">
        <f t="shared" si="84"/>
        <v>9.7179626763245306</v>
      </c>
      <c r="C224" s="5">
        <f t="shared" si="85"/>
        <v>189.32038217474133</v>
      </c>
      <c r="D224" s="5">
        <f t="shared" si="86"/>
        <v>81.240612216085594</v>
      </c>
      <c r="E224" s="2">
        <f t="shared" si="87"/>
        <v>189.56963339461453</v>
      </c>
      <c r="F224" s="2">
        <f t="shared" si="88"/>
        <v>2.9384580026417906</v>
      </c>
      <c r="G224" s="3">
        <f t="shared" si="89"/>
        <v>8.0794513557789767</v>
      </c>
      <c r="H224" s="3">
        <f t="shared" si="90"/>
        <v>76.162273143508287</v>
      </c>
      <c r="I224" s="3">
        <f t="shared" si="91"/>
        <v>15.157121304601963</v>
      </c>
      <c r="J224" s="2">
        <f t="shared" si="92"/>
        <v>78.075013357918692</v>
      </c>
      <c r="K224" s="2">
        <f t="shared" si="93"/>
        <v>78.075013357918692</v>
      </c>
      <c r="L224" s="2">
        <f t="shared" si="94"/>
        <v>53.220868001307899</v>
      </c>
      <c r="M224" s="5">
        <f t="shared" ref="M224:M287" si="106">cd0+cdspin*(spin/1000)*EXP(-A224/(tau*146.7/K224))</f>
        <v>0.37891045001700252</v>
      </c>
      <c r="N224" s="4">
        <f t="shared" ref="N224:N287" si="107">(romega/K224)*EXP(-A224/(tau*146.7/K224))</f>
        <v>0.43422477415001665</v>
      </c>
      <c r="O224" s="4">
        <f t="shared" ref="O224:O287" si="108">cl2_*N224/(cl0+cl1_*N224)</f>
        <v>0.30471028137365513</v>
      </c>
      <c r="P224" s="4">
        <f t="shared" si="95"/>
        <v>0</v>
      </c>
      <c r="Q224" s="4">
        <f t="shared" si="96"/>
        <v>0</v>
      </c>
      <c r="R224" s="5">
        <f t="shared" si="97"/>
        <v>-1.2830372816011415</v>
      </c>
      <c r="S224" s="5">
        <f t="shared" si="98"/>
        <v>-12.094761338554894</v>
      </c>
      <c r="T224" s="5">
        <f t="shared" si="99"/>
        <v>-2.4069891455742618</v>
      </c>
      <c r="U224" s="6">
        <f t="shared" si="100"/>
        <v>2674.7751633242547</v>
      </c>
      <c r="V224" s="5">
        <f t="shared" si="101"/>
        <v>3.0215158801235926</v>
      </c>
      <c r="W224" s="5">
        <f t="shared" si="102"/>
        <v>-2.1260243676172075</v>
      </c>
      <c r="X224" s="5">
        <f t="shared" si="103"/>
        <v>9.072346605835591</v>
      </c>
      <c r="Y224" s="5">
        <f t="shared" si="104"/>
        <v>1.7384785985224511</v>
      </c>
      <c r="Z224" s="5">
        <f t="shared" ref="Z224:Z287" si="109">S224+W224</f>
        <v>-14.220785706172101</v>
      </c>
      <c r="AA224" s="5">
        <f t="shared" ref="AA224:AA287" si="110">T224+X224-32.174</f>
        <v>-25.50864253973867</v>
      </c>
      <c r="AB224">
        <f t="shared" si="105"/>
        <v>0</v>
      </c>
    </row>
    <row r="225" spans="1:28" x14ac:dyDescent="0.2">
      <c r="A225">
        <f t="shared" ref="A225:A288" si="111">A224+dt</f>
        <v>1.9300000000000015</v>
      </c>
      <c r="B225" s="5">
        <f t="shared" si="84"/>
        <v>9.7988441138122457</v>
      </c>
      <c r="C225" s="5">
        <f t="shared" si="85"/>
        <v>190.08129386689112</v>
      </c>
      <c r="D225" s="5">
        <f t="shared" si="86"/>
        <v>81.390907997004632</v>
      </c>
      <c r="E225" s="2">
        <f t="shared" si="87"/>
        <v>190.33369545111609</v>
      </c>
      <c r="F225" s="2">
        <f t="shared" si="88"/>
        <v>2.95103141943386</v>
      </c>
      <c r="G225" s="3">
        <f t="shared" si="89"/>
        <v>8.0968361417642019</v>
      </c>
      <c r="H225" s="3">
        <f t="shared" si="90"/>
        <v>76.020065286446567</v>
      </c>
      <c r="I225" s="3">
        <f t="shared" si="91"/>
        <v>14.902034879204576</v>
      </c>
      <c r="J225" s="2">
        <f t="shared" si="92"/>
        <v>77.888893465006973</v>
      </c>
      <c r="K225" s="2">
        <f t="shared" si="93"/>
        <v>77.888893465006973</v>
      </c>
      <c r="L225" s="2">
        <f t="shared" si="94"/>
        <v>53.093996908661872</v>
      </c>
      <c r="M225" s="5">
        <f t="shared" si="106"/>
        <v>0.37891042757216542</v>
      </c>
      <c r="N225" s="4">
        <f t="shared" si="107"/>
        <v>0.4352622536055179</v>
      </c>
      <c r="O225" s="4">
        <f t="shared" si="108"/>
        <v>0.30497581341838359</v>
      </c>
      <c r="P225" s="4">
        <f t="shared" si="95"/>
        <v>0</v>
      </c>
      <c r="Q225" s="4">
        <f t="shared" si="96"/>
        <v>0</v>
      </c>
      <c r="R225" s="5">
        <f t="shared" si="97"/>
        <v>-1.2827327911896771</v>
      </c>
      <c r="S225" s="5">
        <f t="shared" si="98"/>
        <v>-12.043399276455915</v>
      </c>
      <c r="T225" s="5">
        <f t="shared" si="99"/>
        <v>-2.3608392784941565</v>
      </c>
      <c r="U225" s="6">
        <f t="shared" si="100"/>
        <v>2674.772488550429</v>
      </c>
      <c r="V225" s="5">
        <f t="shared" si="101"/>
        <v>3.0070691393483133</v>
      </c>
      <c r="W225" s="5">
        <f t="shared" si="102"/>
        <v>-2.0925833310204212</v>
      </c>
      <c r="X225" s="5">
        <f t="shared" si="103"/>
        <v>9.0410857607947399</v>
      </c>
      <c r="Y225" s="5">
        <f t="shared" si="104"/>
        <v>1.7243363481586362</v>
      </c>
      <c r="Z225" s="5">
        <f t="shared" si="109"/>
        <v>-14.135982607476336</v>
      </c>
      <c r="AA225" s="5">
        <f t="shared" si="110"/>
        <v>-25.493753517699417</v>
      </c>
      <c r="AB225">
        <f t="shared" si="105"/>
        <v>0</v>
      </c>
    </row>
    <row r="226" spans="1:28" x14ac:dyDescent="0.2">
      <c r="A226">
        <f t="shared" si="111"/>
        <v>1.9400000000000015</v>
      </c>
      <c r="B226" s="5">
        <f t="shared" ref="B226:B289" si="112">B225+G225*dt+0.5*Y225*dt*dt</f>
        <v>9.8798986920472966</v>
      </c>
      <c r="C226" s="5">
        <f t="shared" ref="C226:C289" si="113">C225+H225*dt+0.5*Z225*dt*dt</f>
        <v>190.8407877206252</v>
      </c>
      <c r="D226" s="5">
        <f t="shared" ref="D226:D289" si="114">D225+I225*dt+0.5*AA225*dt*dt</f>
        <v>81.538653658120793</v>
      </c>
      <c r="E226" s="2">
        <f t="shared" ref="E226:E289" si="115">SQRT(B226^2+C226^2)</f>
        <v>191.09635960947514</v>
      </c>
      <c r="F226" s="2">
        <f t="shared" ref="F226:F289" si="116">ATAN2(C226,B226)*180/PI()</f>
        <v>2.9635781122731308</v>
      </c>
      <c r="G226" s="3">
        <f t="shared" ref="G226:G289" si="117">G225+Y225*dt</f>
        <v>8.1140795052457886</v>
      </c>
      <c r="H226" s="3">
        <f t="shared" ref="H226:H289" si="118">H225+Z225*dt</f>
        <v>75.878705460371805</v>
      </c>
      <c r="I226" s="3">
        <f t="shared" ref="I226:I289" si="119">I225+AA225*dt</f>
        <v>14.647097344027582</v>
      </c>
      <c r="J226" s="2">
        <f t="shared" ref="J226:J289" si="120">SQRT(G226^2+H226^2+I226^2)</f>
        <v>77.704270726677095</v>
      </c>
      <c r="K226" s="2">
        <f t="shared" ref="K226:K289" si="121">IF(D226&gt;=hwind,SQRT((G226-vxw)^2+(H226-vyw)^2+I226^2),J226)</f>
        <v>77.704270726677095</v>
      </c>
      <c r="L226" s="2">
        <f t="shared" ref="L226:L289" si="122">J226/1.467</f>
        <v>52.968146371286359</v>
      </c>
      <c r="M226" s="5">
        <f t="shared" si="106"/>
        <v>0.37891040517088487</v>
      </c>
      <c r="N226" s="4">
        <f t="shared" si="107"/>
        <v>0.43629629698077693</v>
      </c>
      <c r="O226" s="4">
        <f t="shared" si="108"/>
        <v>0.30523966707966377</v>
      </c>
      <c r="P226" s="4">
        <f t="shared" ref="P226:P289" si="123">IF(D226&gt;=hwind,vxw,0)</f>
        <v>0</v>
      </c>
      <c r="Q226" s="4">
        <f t="shared" ref="Q226:Q289" si="124">IF(D226&gt;=hwind,vyw,0)</f>
        <v>0</v>
      </c>
      <c r="R226" s="5">
        <f t="shared" ref="R226:R289" si="125">-const*$M226*$K226*(G226-P226)</f>
        <v>-1.2824174960908439</v>
      </c>
      <c r="S226" s="5">
        <f t="shared" ref="S226:S289" si="126">-const*$M226*$K226*(H226-Q226)</f>
        <v>-11.992509982209871</v>
      </c>
      <c r="T226" s="5">
        <f t="shared" ref="T226:T289" si="127">-const*$M226*$K226*I226</f>
        <v>-2.3149506840280476</v>
      </c>
      <c r="U226" s="6">
        <f t="shared" ref="U226:U289" si="128">omega*EXP(-A226/tau)*30/PI()</f>
        <v>2674.7698137792777</v>
      </c>
      <c r="V226" s="5">
        <f t="shared" ref="V226:V289" si="129">const*($O226/omega)*K226*(wy*I226-wz*(H226-Q226))</f>
        <v>2.992714247458454</v>
      </c>
      <c r="W226" s="5">
        <f t="shared" ref="W226:W289" si="130">const*($O226/omega)*K226*(wz*(G226-P226)-wx*I226)</f>
        <v>-2.0592666542029128</v>
      </c>
      <c r="X226" s="5">
        <f t="shared" ref="X226:X289" si="131">const*($O226/omega)*K226*(wx*(H226-Q226)-wy*(G226-P226))</f>
        <v>9.0100696048203908</v>
      </c>
      <c r="Y226" s="5">
        <f t="shared" ref="Y226:Y289" si="132">R226+V226</f>
        <v>1.7102967513676102</v>
      </c>
      <c r="Z226" s="5">
        <f t="shared" si="109"/>
        <v>-14.051776636412784</v>
      </c>
      <c r="AA226" s="5">
        <f t="shared" si="110"/>
        <v>-25.478881079207657</v>
      </c>
      <c r="AB226">
        <f t="shared" si="105"/>
        <v>0</v>
      </c>
    </row>
    <row r="227" spans="1:28" x14ac:dyDescent="0.2">
      <c r="A227">
        <f t="shared" si="111"/>
        <v>1.9500000000000015</v>
      </c>
      <c r="B227" s="5">
        <f t="shared" si="112"/>
        <v>9.9611250019373223</v>
      </c>
      <c r="C227" s="5">
        <f t="shared" si="113"/>
        <v>191.5988721863971</v>
      </c>
      <c r="D227" s="5">
        <f t="shared" si="114"/>
        <v>81.683850687507103</v>
      </c>
      <c r="E227" s="2">
        <f t="shared" si="115"/>
        <v>191.85763428751943</v>
      </c>
      <c r="F227" s="2">
        <f t="shared" si="116"/>
        <v>2.976098123434392</v>
      </c>
      <c r="G227" s="3">
        <f t="shared" si="117"/>
        <v>8.1311824727594644</v>
      </c>
      <c r="H227" s="3">
        <f t="shared" si="118"/>
        <v>75.738187694007678</v>
      </c>
      <c r="I227" s="3">
        <f t="shared" si="119"/>
        <v>14.392308533235505</v>
      </c>
      <c r="J227" s="2">
        <f t="shared" si="120"/>
        <v>77.52114388019497</v>
      </c>
      <c r="K227" s="2">
        <f t="shared" si="121"/>
        <v>77.52114388019497</v>
      </c>
      <c r="L227" s="2">
        <f t="shared" si="122"/>
        <v>52.843315528421925</v>
      </c>
      <c r="M227" s="5">
        <f t="shared" si="106"/>
        <v>0.37891038281090039</v>
      </c>
      <c r="N227" s="4">
        <f t="shared" si="107"/>
        <v>0.43732682692583291</v>
      </c>
      <c r="O227" s="4">
        <f t="shared" si="108"/>
        <v>0.30550183424320593</v>
      </c>
      <c r="P227" s="4">
        <f t="shared" si="123"/>
        <v>0</v>
      </c>
      <c r="Q227" s="4">
        <f t="shared" si="124"/>
        <v>0</v>
      </c>
      <c r="R227" s="5">
        <f t="shared" si="125"/>
        <v>-1.2820918541219506</v>
      </c>
      <c r="S227" s="5">
        <f t="shared" si="126"/>
        <v>-11.94209007284679</v>
      </c>
      <c r="T227" s="5">
        <f t="shared" si="127"/>
        <v>-2.2693208022681319</v>
      </c>
      <c r="U227" s="6">
        <f t="shared" si="128"/>
        <v>2674.7671390108012</v>
      </c>
      <c r="V227" s="5">
        <f t="shared" si="129"/>
        <v>2.9784506928562053</v>
      </c>
      <c r="W227" s="5">
        <f t="shared" si="130"/>
        <v>-2.0260735207205487</v>
      </c>
      <c r="X227" s="5">
        <f t="shared" si="131"/>
        <v>8.9792968394215382</v>
      </c>
      <c r="Y227" s="5">
        <f t="shared" si="132"/>
        <v>1.6963588387342547</v>
      </c>
      <c r="Z227" s="5">
        <f t="shared" si="109"/>
        <v>-13.96816359356734</v>
      </c>
      <c r="AA227" s="5">
        <f t="shared" si="110"/>
        <v>-25.464023962846593</v>
      </c>
      <c r="AB227">
        <f t="shared" si="105"/>
        <v>0</v>
      </c>
    </row>
    <row r="228" spans="1:28" x14ac:dyDescent="0.2">
      <c r="A228">
        <f t="shared" si="111"/>
        <v>1.9600000000000015</v>
      </c>
      <c r="B228" s="5">
        <f t="shared" si="112"/>
        <v>10.042521644606854</v>
      </c>
      <c r="C228" s="5">
        <f t="shared" si="113"/>
        <v>192.3555556551575</v>
      </c>
      <c r="D228" s="5">
        <f t="shared" si="114"/>
        <v>81.826500571641319</v>
      </c>
      <c r="E228" s="2">
        <f t="shared" si="115"/>
        <v>192.61752784309843</v>
      </c>
      <c r="F228" s="2">
        <f t="shared" si="116"/>
        <v>2.9885914951375274</v>
      </c>
      <c r="G228" s="3">
        <f t="shared" si="117"/>
        <v>8.1481460611468073</v>
      </c>
      <c r="H228" s="3">
        <f t="shared" si="118"/>
        <v>75.598506058072005</v>
      </c>
      <c r="I228" s="3">
        <f t="shared" si="119"/>
        <v>14.137668293607039</v>
      </c>
      <c r="J228" s="2">
        <f t="shared" si="120"/>
        <v>77.339511682103307</v>
      </c>
      <c r="K228" s="2">
        <f t="shared" si="121"/>
        <v>77.339511682103307</v>
      </c>
      <c r="L228" s="2">
        <f t="shared" si="122"/>
        <v>52.719503532449423</v>
      </c>
      <c r="M228" s="5">
        <f t="shared" si="106"/>
        <v>0.37891036048995219</v>
      </c>
      <c r="N228" s="4">
        <f t="shared" si="107"/>
        <v>0.43835376572102375</v>
      </c>
      <c r="O228" s="4">
        <f t="shared" si="108"/>
        <v>0.30576230681634875</v>
      </c>
      <c r="P228" s="4">
        <f t="shared" si="123"/>
        <v>0</v>
      </c>
      <c r="Q228" s="4">
        <f t="shared" si="124"/>
        <v>0</v>
      </c>
      <c r="R228" s="5">
        <f t="shared" si="125"/>
        <v>-1.2817563176195927</v>
      </c>
      <c r="S228" s="5">
        <f t="shared" si="126"/>
        <v>-11.892136200722309</v>
      </c>
      <c r="T228" s="5">
        <f t="shared" si="127"/>
        <v>-2.2239470814285562</v>
      </c>
      <c r="U228" s="6">
        <f t="shared" si="128"/>
        <v>2674.7644642449995</v>
      </c>
      <c r="V228" s="5">
        <f t="shared" si="129"/>
        <v>2.9642779667068999</v>
      </c>
      <c r="W228" s="5">
        <f t="shared" si="130"/>
        <v>-1.9930031101078187</v>
      </c>
      <c r="X228" s="5">
        <f t="shared" si="131"/>
        <v>8.9487661775092224</v>
      </c>
      <c r="Y228" s="5">
        <f t="shared" si="132"/>
        <v>1.6825216490873072</v>
      </c>
      <c r="Z228" s="5">
        <f t="shared" si="109"/>
        <v>-13.885139310830127</v>
      </c>
      <c r="AA228" s="5">
        <f t="shared" si="110"/>
        <v>-25.449180903919334</v>
      </c>
      <c r="AB228">
        <f t="shared" si="105"/>
        <v>0</v>
      </c>
    </row>
    <row r="229" spans="1:28" x14ac:dyDescent="0.2">
      <c r="A229">
        <f t="shared" si="111"/>
        <v>1.9700000000000015</v>
      </c>
      <c r="B229" s="5">
        <f t="shared" si="112"/>
        <v>10.124087231300775</v>
      </c>
      <c r="C229" s="5">
        <f t="shared" si="113"/>
        <v>193.11084645877267</v>
      </c>
      <c r="D229" s="5">
        <f t="shared" si="114"/>
        <v>81.966604795532191</v>
      </c>
      <c r="E229" s="2">
        <f t="shared" si="115"/>
        <v>193.37604857450847</v>
      </c>
      <c r="F229" s="2">
        <f t="shared" si="116"/>
        <v>3.0010582695473613</v>
      </c>
      <c r="G229" s="3">
        <f t="shared" si="117"/>
        <v>8.1649712776376795</v>
      </c>
      <c r="H229" s="3">
        <f t="shared" si="118"/>
        <v>75.459654664963708</v>
      </c>
      <c r="I229" s="3">
        <f t="shared" si="119"/>
        <v>13.883176484567846</v>
      </c>
      <c r="J229" s="2">
        <f t="shared" si="120"/>
        <v>77.159372907132195</v>
      </c>
      <c r="K229" s="2">
        <f t="shared" si="121"/>
        <v>77.159372907132195</v>
      </c>
      <c r="L229" s="2">
        <f t="shared" si="122"/>
        <v>52.596709548147366</v>
      </c>
      <c r="M229" s="5">
        <f t="shared" si="106"/>
        <v>0.37891033820578146</v>
      </c>
      <c r="N229" s="4">
        <f t="shared" si="107"/>
        <v>0.43937703529200461</v>
      </c>
      <c r="O229" s="4">
        <f t="shared" si="108"/>
        <v>0.3060210767300694</v>
      </c>
      <c r="P229" s="4">
        <f t="shared" si="123"/>
        <v>0</v>
      </c>
      <c r="Q229" s="4">
        <f t="shared" si="124"/>
        <v>0</v>
      </c>
      <c r="R229" s="5">
        <f t="shared" si="125"/>
        <v>-1.281411333490373</v>
      </c>
      <c r="S229" s="5">
        <f t="shared" si="126"/>
        <v>-11.842645052994026</v>
      </c>
      <c r="T229" s="5">
        <f t="shared" si="127"/>
        <v>-2.1788269777379252</v>
      </c>
      <c r="U229" s="6">
        <f t="shared" si="128"/>
        <v>2674.7617894818727</v>
      </c>
      <c r="V229" s="5">
        <f t="shared" si="129"/>
        <v>2.9501955628817282</v>
      </c>
      <c r="W229" s="5">
        <f t="shared" si="130"/>
        <v>-1.9600545978795996</v>
      </c>
      <c r="X229" s="5">
        <f t="shared" si="131"/>
        <v>8.9184763432026362</v>
      </c>
      <c r="Y229" s="5">
        <f t="shared" si="132"/>
        <v>1.6687842293913553</v>
      </c>
      <c r="Z229" s="5">
        <f t="shared" si="109"/>
        <v>-13.802699650873626</v>
      </c>
      <c r="AA229" s="5">
        <f t="shared" si="110"/>
        <v>-25.434350634535289</v>
      </c>
      <c r="AB229">
        <f t="shared" si="105"/>
        <v>0</v>
      </c>
    </row>
    <row r="230" spans="1:28" x14ac:dyDescent="0.2">
      <c r="A230">
        <f t="shared" si="111"/>
        <v>1.9800000000000015</v>
      </c>
      <c r="B230" s="5">
        <f t="shared" si="112"/>
        <v>10.205820383288621</v>
      </c>
      <c r="C230" s="5">
        <f t="shared" si="113"/>
        <v>193.86475287043979</v>
      </c>
      <c r="D230" s="5">
        <f t="shared" si="114"/>
        <v>82.104164842846146</v>
      </c>
      <c r="E230" s="2">
        <f t="shared" si="115"/>
        <v>194.13320472091488</v>
      </c>
      <c r="F230" s="2">
        <f t="shared" si="116"/>
        <v>3.013498488773493</v>
      </c>
      <c r="G230" s="3">
        <f t="shared" si="117"/>
        <v>8.1816591199315933</v>
      </c>
      <c r="H230" s="3">
        <f t="shared" si="118"/>
        <v>75.321627668454965</v>
      </c>
      <c r="I230" s="3">
        <f t="shared" si="119"/>
        <v>13.628832978222492</v>
      </c>
      <c r="J230" s="2">
        <f t="shared" si="120"/>
        <v>76.980726347108501</v>
      </c>
      <c r="K230" s="2">
        <f t="shared" si="121"/>
        <v>76.980726347108501</v>
      </c>
      <c r="L230" s="2">
        <f t="shared" si="122"/>
        <v>52.474932751948529</v>
      </c>
      <c r="M230" s="5">
        <f t="shared" si="106"/>
        <v>0.37891031595612984</v>
      </c>
      <c r="N230" s="4">
        <f t="shared" si="107"/>
        <v>0.44039655722516485</v>
      </c>
      <c r="O230" s="4">
        <f t="shared" si="108"/>
        <v>0.30627813594101344</v>
      </c>
      <c r="P230" s="4">
        <f t="shared" si="123"/>
        <v>0</v>
      </c>
      <c r="Q230" s="4">
        <f t="shared" si="124"/>
        <v>0</v>
      </c>
      <c r="R230" s="5">
        <f t="shared" si="125"/>
        <v>-1.2810573432604524</v>
      </c>
      <c r="S230" s="5">
        <f t="shared" si="126"/>
        <v>-11.793613351103616</v>
      </c>
      <c r="T230" s="5">
        <f t="shared" si="127"/>
        <v>-2.1339579553356072</v>
      </c>
      <c r="U230" s="6">
        <f t="shared" si="128"/>
        <v>2674.7591147214207</v>
      </c>
      <c r="V230" s="5">
        <f t="shared" si="129"/>
        <v>2.9362029779010683</v>
      </c>
      <c r="W230" s="5">
        <f t="shared" si="130"/>
        <v>-1.9272271555347567</v>
      </c>
      <c r="X230" s="5">
        <f t="shared" si="131"/>
        <v>8.8884260716363368</v>
      </c>
      <c r="Y230" s="5">
        <f t="shared" si="132"/>
        <v>1.6551456346406159</v>
      </c>
      <c r="Z230" s="5">
        <f t="shared" si="109"/>
        <v>-13.720840506638373</v>
      </c>
      <c r="AA230" s="5">
        <f t="shared" si="110"/>
        <v>-25.419531883699271</v>
      </c>
      <c r="AB230">
        <f t="shared" si="105"/>
        <v>0</v>
      </c>
    </row>
    <row r="231" spans="1:28" x14ac:dyDescent="0.2">
      <c r="A231">
        <f t="shared" si="111"/>
        <v>1.9900000000000015</v>
      </c>
      <c r="B231" s="5">
        <f t="shared" si="112"/>
        <v>10.287719731769668</v>
      </c>
      <c r="C231" s="5">
        <f t="shared" si="113"/>
        <v>194.61728310509901</v>
      </c>
      <c r="D231" s="5">
        <f t="shared" si="114"/>
        <v>82.239182196034179</v>
      </c>
      <c r="E231" s="2">
        <f t="shared" si="115"/>
        <v>194.88900446277029</v>
      </c>
      <c r="F231" s="2">
        <f t="shared" si="116"/>
        <v>3.0259121948700809</v>
      </c>
      <c r="G231" s="3">
        <f t="shared" si="117"/>
        <v>8.1982105762779991</v>
      </c>
      <c r="H231" s="3">
        <f t="shared" si="118"/>
        <v>75.184419263388577</v>
      </c>
      <c r="I231" s="3">
        <f t="shared" si="119"/>
        <v>13.374637659385499</v>
      </c>
      <c r="J231" s="2">
        <f t="shared" si="120"/>
        <v>76.803570809864325</v>
      </c>
      <c r="K231" s="2">
        <f t="shared" si="121"/>
        <v>76.803570809864325</v>
      </c>
      <c r="L231" s="2">
        <f t="shared" si="122"/>
        <v>52.354172331195855</v>
      </c>
      <c r="M231" s="5">
        <f t="shared" si="106"/>
        <v>0.37891029373874008</v>
      </c>
      <c r="N231" s="4">
        <f t="shared" si="107"/>
        <v>0.4414122527834422</v>
      </c>
      <c r="O231" s="4">
        <f t="shared" si="108"/>
        <v>0.30653347643354145</v>
      </c>
      <c r="P231" s="4">
        <f t="shared" si="123"/>
        <v>0</v>
      </c>
      <c r="Q231" s="4">
        <f t="shared" si="124"/>
        <v>0</v>
      </c>
      <c r="R231" s="5">
        <f t="shared" si="125"/>
        <v>-1.2806947831239659</v>
      </c>
      <c r="S231" s="5">
        <f t="shared" si="126"/>
        <v>-11.745037850264856</v>
      </c>
      <c r="T231" s="5">
        <f t="shared" si="127"/>
        <v>-2.089337486171873</v>
      </c>
      <c r="U231" s="6">
        <f t="shared" si="128"/>
        <v>2674.7564399636431</v>
      </c>
      <c r="V231" s="5">
        <f t="shared" si="129"/>
        <v>2.9222997108784252</v>
      </c>
      <c r="W231" s="5">
        <f t="shared" si="130"/>
        <v>-1.8945199505615959</v>
      </c>
      <c r="X231" s="5">
        <f t="shared" si="131"/>
        <v>8.8586141087685526</v>
      </c>
      <c r="Y231" s="5">
        <f t="shared" si="132"/>
        <v>1.6416049277544593</v>
      </c>
      <c r="Z231" s="5">
        <f t="shared" si="109"/>
        <v>-13.639557800826452</v>
      </c>
      <c r="AA231" s="5">
        <f t="shared" si="110"/>
        <v>-25.404723377403322</v>
      </c>
      <c r="AB231">
        <f t="shared" si="105"/>
        <v>0</v>
      </c>
    </row>
    <row r="232" spans="1:28" x14ac:dyDescent="0.2">
      <c r="A232">
        <f t="shared" si="111"/>
        <v>2.0000000000000013</v>
      </c>
      <c r="B232" s="5">
        <f t="shared" si="112"/>
        <v>10.369783917778836</v>
      </c>
      <c r="C232" s="5">
        <f t="shared" si="113"/>
        <v>195.36844531984283</v>
      </c>
      <c r="D232" s="5">
        <f t="shared" si="114"/>
        <v>82.371658336459163</v>
      </c>
      <c r="E232" s="2">
        <f t="shared" si="115"/>
        <v>195.64345592223074</v>
      </c>
      <c r="F232" s="2">
        <f t="shared" si="116"/>
        <v>3.0382994298356043</v>
      </c>
      <c r="G232" s="3">
        <f t="shared" si="117"/>
        <v>8.2146266255555442</v>
      </c>
      <c r="H232" s="3">
        <f t="shared" si="118"/>
        <v>75.048023685380315</v>
      </c>
      <c r="I232" s="3">
        <f t="shared" si="119"/>
        <v>13.120590425611466</v>
      </c>
      <c r="J232" s="2">
        <f t="shared" si="120"/>
        <v>76.627905118144383</v>
      </c>
      <c r="K232" s="2">
        <f t="shared" si="121"/>
        <v>76.627905118144383</v>
      </c>
      <c r="L232" s="2">
        <f t="shared" si="122"/>
        <v>52.234427483397667</v>
      </c>
      <c r="M232" s="5">
        <f t="shared" si="106"/>
        <v>0.37891027155135593</v>
      </c>
      <c r="N232" s="4">
        <f t="shared" si="107"/>
        <v>0.44242404292253423</v>
      </c>
      <c r="O232" s="4">
        <f t="shared" si="108"/>
        <v>0.30678709022179507</v>
      </c>
      <c r="P232" s="4">
        <f t="shared" si="123"/>
        <v>0</v>
      </c>
      <c r="Q232" s="4">
        <f t="shared" si="124"/>
        <v>0</v>
      </c>
      <c r="R232" s="5">
        <f t="shared" si="125"/>
        <v>-1.2803240839903061</v>
      </c>
      <c r="S232" s="5">
        <f t="shared" si="126"/>
        <v>-11.696915338957258</v>
      </c>
      <c r="T232" s="5">
        <f t="shared" si="127"/>
        <v>-2.044963049911829</v>
      </c>
      <c r="U232" s="6">
        <f t="shared" si="128"/>
        <v>2674.7537652085412</v>
      </c>
      <c r="V232" s="5">
        <f t="shared" si="129"/>
        <v>2.9084852634649905</v>
      </c>
      <c r="W232" s="5">
        <f t="shared" si="130"/>
        <v>-1.8619321464452039</v>
      </c>
      <c r="X232" s="5">
        <f t="shared" si="131"/>
        <v>8.8290392111905707</v>
      </c>
      <c r="Y232" s="5">
        <f t="shared" si="132"/>
        <v>1.6281611794746844</v>
      </c>
      <c r="Z232" s="5">
        <f t="shared" si="109"/>
        <v>-13.558847485402461</v>
      </c>
      <c r="AA232" s="5">
        <f t="shared" si="110"/>
        <v>-25.389923838721259</v>
      </c>
      <c r="AB232">
        <f t="shared" si="105"/>
        <v>0</v>
      </c>
    </row>
    <row r="233" spans="1:28" x14ac:dyDescent="0.2">
      <c r="A233">
        <f t="shared" si="111"/>
        <v>2.0100000000000011</v>
      </c>
      <c r="B233" s="5">
        <f t="shared" si="112"/>
        <v>10.452011592093365</v>
      </c>
      <c r="C233" s="5">
        <f t="shared" si="113"/>
        <v>196.11824761432237</v>
      </c>
      <c r="D233" s="5">
        <f t="shared" si="114"/>
        <v>82.501594744523345</v>
      </c>
      <c r="E233" s="2">
        <f t="shared" si="115"/>
        <v>196.39656716356811</v>
      </c>
      <c r="F233" s="2">
        <f t="shared" si="116"/>
        <v>3.0506602356125803</v>
      </c>
      <c r="G233" s="3">
        <f t="shared" si="117"/>
        <v>8.2309082373502918</v>
      </c>
      <c r="H233" s="3">
        <f t="shared" si="118"/>
        <v>74.912435210526297</v>
      </c>
      <c r="I233" s="3">
        <f t="shared" si="119"/>
        <v>12.866691187224253</v>
      </c>
      <c r="J233" s="2">
        <f t="shared" si="120"/>
        <v>76.453728108512635</v>
      </c>
      <c r="K233" s="2">
        <f t="shared" si="121"/>
        <v>76.453728108512635</v>
      </c>
      <c r="L233" s="2">
        <f t="shared" si="122"/>
        <v>52.115697415482366</v>
      </c>
      <c r="M233" s="5">
        <f t="shared" si="106"/>
        <v>0.37891024939172202</v>
      </c>
      <c r="N233" s="4">
        <f t="shared" si="107"/>
        <v>0.44343184830750382</v>
      </c>
      <c r="O233" s="4">
        <f t="shared" si="108"/>
        <v>0.30703896935177916</v>
      </c>
      <c r="P233" s="4">
        <f t="shared" si="123"/>
        <v>0</v>
      </c>
      <c r="Q233" s="4">
        <f t="shared" si="124"/>
        <v>0</v>
      </c>
      <c r="R233" s="5">
        <f t="shared" si="125"/>
        <v>-1.2799456715303077</v>
      </c>
      <c r="S233" s="5">
        <f t="shared" si="126"/>
        <v>-11.649242638425385</v>
      </c>
      <c r="T233" s="5">
        <f t="shared" si="127"/>
        <v>-2.0008321338431614</v>
      </c>
      <c r="U233" s="6">
        <f t="shared" si="128"/>
        <v>2674.7510904561127</v>
      </c>
      <c r="V233" s="5">
        <f t="shared" si="129"/>
        <v>2.8947591397948194</v>
      </c>
      <c r="W233" s="5">
        <f t="shared" si="130"/>
        <v>-1.8294629026766933</v>
      </c>
      <c r="X233" s="5">
        <f t="shared" si="131"/>
        <v>8.7997001459372619</v>
      </c>
      <c r="Y233" s="5">
        <f t="shared" si="132"/>
        <v>1.6148134682645117</v>
      </c>
      <c r="Z233" s="5">
        <f t="shared" si="109"/>
        <v>-13.478705541102078</v>
      </c>
      <c r="AA233" s="5">
        <f t="shared" si="110"/>
        <v>-25.375131987905899</v>
      </c>
      <c r="AB233">
        <f t="shared" si="105"/>
        <v>0</v>
      </c>
    </row>
    <row r="234" spans="1:28" x14ac:dyDescent="0.2">
      <c r="A234">
        <f t="shared" si="111"/>
        <v>2.0200000000000009</v>
      </c>
      <c r="B234" s="5">
        <f t="shared" si="112"/>
        <v>10.53440141514028</v>
      </c>
      <c r="C234" s="5">
        <f t="shared" si="113"/>
        <v>196.86669803115058</v>
      </c>
      <c r="D234" s="5">
        <f t="shared" si="114"/>
        <v>82.628992899796188</v>
      </c>
      <c r="E234" s="2">
        <f t="shared" si="115"/>
        <v>197.14834619357964</v>
      </c>
      <c r="F234" s="2">
        <f t="shared" si="116"/>
        <v>3.0629946540872641</v>
      </c>
      <c r="G234" s="3">
        <f t="shared" si="117"/>
        <v>8.2470563720329366</v>
      </c>
      <c r="H234" s="3">
        <f t="shared" si="118"/>
        <v>74.777648155115273</v>
      </c>
      <c r="I234" s="3">
        <f t="shared" si="119"/>
        <v>12.612939867345194</v>
      </c>
      <c r="J234" s="2">
        <f t="shared" si="120"/>
        <v>76.281038630258365</v>
      </c>
      <c r="K234" s="2">
        <f t="shared" si="121"/>
        <v>76.281038630258365</v>
      </c>
      <c r="L234" s="2">
        <f t="shared" si="122"/>
        <v>51.997981343052736</v>
      </c>
      <c r="M234" s="5">
        <f t="shared" si="106"/>
        <v>0.37891022725758411</v>
      </c>
      <c r="N234" s="4">
        <f t="shared" si="107"/>
        <v>0.44443558932977784</v>
      </c>
      <c r="O234" s="4">
        <f t="shared" si="108"/>
        <v>0.30728910590346115</v>
      </c>
      <c r="P234" s="4">
        <f t="shared" si="123"/>
        <v>0</v>
      </c>
      <c r="Q234" s="4">
        <f t="shared" si="124"/>
        <v>0</v>
      </c>
      <c r="R234" s="5">
        <f t="shared" si="125"/>
        <v>-1.2795599662213528</v>
      </c>
      <c r="S234" s="5">
        <f t="shared" si="126"/>
        <v>-11.602016602183761</v>
      </c>
      <c r="T234" s="5">
        <f t="shared" si="127"/>
        <v>-1.9569422327877009</v>
      </c>
      <c r="U234" s="6">
        <f t="shared" si="128"/>
        <v>2674.7484157063604</v>
      </c>
      <c r="V234" s="5">
        <f t="shared" si="129"/>
        <v>2.8811208464306475</v>
      </c>
      <c r="W234" s="5">
        <f t="shared" si="130"/>
        <v>-1.7971113747643908</v>
      </c>
      <c r="X234" s="5">
        <f t="shared" si="131"/>
        <v>8.770595690298693</v>
      </c>
      <c r="Y234" s="5">
        <f t="shared" si="132"/>
        <v>1.6015608802092947</v>
      </c>
      <c r="Z234" s="5">
        <f t="shared" si="109"/>
        <v>-13.399127976948153</v>
      </c>
      <c r="AA234" s="5">
        <f t="shared" si="110"/>
        <v>-25.360346542489008</v>
      </c>
      <c r="AB234">
        <f t="shared" si="105"/>
        <v>0</v>
      </c>
    </row>
    <row r="235" spans="1:28" x14ac:dyDescent="0.2">
      <c r="A235">
        <f t="shared" si="111"/>
        <v>2.0300000000000007</v>
      </c>
      <c r="B235" s="5">
        <f t="shared" si="112"/>
        <v>10.616952056904621</v>
      </c>
      <c r="C235" s="5">
        <f t="shared" si="113"/>
        <v>197.61380455630288</v>
      </c>
      <c r="D235" s="5">
        <f t="shared" si="114"/>
        <v>82.753854281142523</v>
      </c>
      <c r="E235" s="2">
        <f t="shared" si="115"/>
        <v>197.89880096199494</v>
      </c>
      <c r="F235" s="2">
        <f t="shared" si="116"/>
        <v>3.0753027270892974</v>
      </c>
      <c r="G235" s="3">
        <f t="shared" si="117"/>
        <v>8.2630719808350293</v>
      </c>
      <c r="H235" s="3">
        <f t="shared" si="118"/>
        <v>74.643656875345798</v>
      </c>
      <c r="I235" s="3">
        <f t="shared" si="119"/>
        <v>12.359336401920304</v>
      </c>
      <c r="J235" s="2">
        <f t="shared" si="120"/>
        <v>76.109835544301703</v>
      </c>
      <c r="K235" s="2">
        <f t="shared" si="121"/>
        <v>76.109835544301703</v>
      </c>
      <c r="L235" s="2">
        <f t="shared" si="122"/>
        <v>51.881278489639875</v>
      </c>
      <c r="M235" s="5">
        <f t="shared" si="106"/>
        <v>0.37891020514668922</v>
      </c>
      <c r="N235" s="4">
        <f t="shared" si="107"/>
        <v>0.44543518612453609</v>
      </c>
      <c r="O235" s="4">
        <f t="shared" si="108"/>
        <v>0.3075374919928861</v>
      </c>
      <c r="P235" s="4">
        <f t="shared" si="123"/>
        <v>0</v>
      </c>
      <c r="Q235" s="4">
        <f t="shared" si="124"/>
        <v>0</v>
      </c>
      <c r="R235" s="5">
        <f t="shared" si="125"/>
        <v>-1.279167383391413</v>
      </c>
      <c r="S235" s="5">
        <f t="shared" si="126"/>
        <v>-11.555234115527284</v>
      </c>
      <c r="T235" s="5">
        <f t="shared" si="127"/>
        <v>-1.9132908490167821</v>
      </c>
      <c r="U235" s="6">
        <f t="shared" si="128"/>
        <v>2674.7457409592812</v>
      </c>
      <c r="V235" s="5">
        <f t="shared" si="129"/>
        <v>2.8675698923103301</v>
      </c>
      <c r="W235" s="5">
        <f t="shared" si="130"/>
        <v>-1.7648767142469775</v>
      </c>
      <c r="X235" s="5">
        <f t="shared" si="131"/>
        <v>8.7417246316328718</v>
      </c>
      <c r="Y235" s="5">
        <f t="shared" si="132"/>
        <v>1.5884025089189171</v>
      </c>
      <c r="Z235" s="5">
        <f t="shared" si="109"/>
        <v>-13.320110829774261</v>
      </c>
      <c r="AA235" s="5">
        <f t="shared" si="110"/>
        <v>-25.345566217383912</v>
      </c>
      <c r="AB235">
        <f t="shared" si="105"/>
        <v>0</v>
      </c>
    </row>
    <row r="236" spans="1:28" x14ac:dyDescent="0.2">
      <c r="A236">
        <f t="shared" si="111"/>
        <v>2.0400000000000005</v>
      </c>
      <c r="B236" s="5">
        <f t="shared" si="112"/>
        <v>10.699662196838418</v>
      </c>
      <c r="C236" s="5">
        <f t="shared" si="113"/>
        <v>198.35957511951486</v>
      </c>
      <c r="D236" s="5">
        <f t="shared" si="114"/>
        <v>82.876180366850861</v>
      </c>
      <c r="E236" s="2">
        <f t="shared" si="115"/>
        <v>198.64793936187939</v>
      </c>
      <c r="F236" s="2">
        <f t="shared" si="116"/>
        <v>3.0875844963913393</v>
      </c>
      <c r="G236" s="3">
        <f t="shared" si="117"/>
        <v>8.2789560059242184</v>
      </c>
      <c r="H236" s="3">
        <f t="shared" si="118"/>
        <v>74.510455767048057</v>
      </c>
      <c r="I236" s="3">
        <f t="shared" si="119"/>
        <v>12.105880739746464</v>
      </c>
      <c r="J236" s="2">
        <f t="shared" si="120"/>
        <v>75.940117722098762</v>
      </c>
      <c r="K236" s="2">
        <f t="shared" si="121"/>
        <v>75.940117722098762</v>
      </c>
      <c r="L236" s="2">
        <f t="shared" si="122"/>
        <v>51.765588085956892</v>
      </c>
      <c r="M236" s="5">
        <f t="shared" si="106"/>
        <v>0.37891018305678564</v>
      </c>
      <c r="N236" s="4">
        <f t="shared" si="107"/>
        <v>0.44643055858848824</v>
      </c>
      <c r="O236" s="4">
        <f t="shared" si="108"/>
        <v>0.30778411977430759</v>
      </c>
      <c r="P236" s="4">
        <f t="shared" si="123"/>
        <v>0</v>
      </c>
      <c r="Q236" s="4">
        <f t="shared" si="124"/>
        <v>0</v>
      </c>
      <c r="R236" s="5">
        <f t="shared" si="125"/>
        <v>-1.2787683332620472</v>
      </c>
      <c r="S236" s="5">
        <f t="shared" si="126"/>
        <v>-11.508892095047051</v>
      </c>
      <c r="T236" s="5">
        <f t="shared" si="127"/>
        <v>-1.8698754921704082</v>
      </c>
      <c r="U236" s="6">
        <f t="shared" si="128"/>
        <v>2674.7430662148777</v>
      </c>
      <c r="V236" s="5">
        <f t="shared" si="129"/>
        <v>2.8541057886939303</v>
      </c>
      <c r="W236" s="5">
        <f t="shared" si="130"/>
        <v>-1.7327580687086181</v>
      </c>
      <c r="X236" s="5">
        <f t="shared" si="131"/>
        <v>8.7130857671795869</v>
      </c>
      <c r="Y236" s="5">
        <f t="shared" si="132"/>
        <v>1.5753374554318831</v>
      </c>
      <c r="Z236" s="5">
        <f t="shared" si="109"/>
        <v>-13.241650163755669</v>
      </c>
      <c r="AA236" s="5">
        <f t="shared" si="110"/>
        <v>-25.330789724990822</v>
      </c>
      <c r="AB236">
        <f t="shared" si="105"/>
        <v>0</v>
      </c>
    </row>
    <row r="237" spans="1:28" x14ac:dyDescent="0.2">
      <c r="A237">
        <f t="shared" si="111"/>
        <v>2.0500000000000003</v>
      </c>
      <c r="B237" s="5">
        <f t="shared" si="112"/>
        <v>10.782530523770431</v>
      </c>
      <c r="C237" s="5">
        <f t="shared" si="113"/>
        <v>199.10401759467715</v>
      </c>
      <c r="D237" s="5">
        <f t="shared" si="114"/>
        <v>82.995972634762069</v>
      </c>
      <c r="E237" s="2">
        <f t="shared" si="115"/>
        <v>199.39576923003543</v>
      </c>
      <c r="F237" s="2">
        <f t="shared" si="116"/>
        <v>3.0998400037086533</v>
      </c>
      <c r="G237" s="3">
        <f t="shared" si="117"/>
        <v>8.2947093804785368</v>
      </c>
      <c r="H237" s="3">
        <f t="shared" si="118"/>
        <v>74.378039265410507</v>
      </c>
      <c r="I237" s="3">
        <f t="shared" si="119"/>
        <v>11.852572842496556</v>
      </c>
      <c r="J237" s="2">
        <f t="shared" si="120"/>
        <v>75.771884044546709</v>
      </c>
      <c r="K237" s="2">
        <f t="shared" si="121"/>
        <v>75.771884044546709</v>
      </c>
      <c r="L237" s="2">
        <f t="shared" si="122"/>
        <v>51.650909369152494</v>
      </c>
      <c r="M237" s="5">
        <f t="shared" si="106"/>
        <v>0.37891016098562308</v>
      </c>
      <c r="N237" s="4">
        <f t="shared" si="107"/>
        <v>0.44742162639803568</v>
      </c>
      <c r="O237" s="4">
        <f t="shared" si="108"/>
        <v>0.30802898144233332</v>
      </c>
      <c r="P237" s="4">
        <f t="shared" si="123"/>
        <v>0</v>
      </c>
      <c r="Q237" s="4">
        <f t="shared" si="124"/>
        <v>0</v>
      </c>
      <c r="R237" s="5">
        <f t="shared" si="125"/>
        <v>-1.2783632209903848</v>
      </c>
      <c r="S237" s="5">
        <f t="shared" si="126"/>
        <v>-11.462987488151638</v>
      </c>
      <c r="T237" s="5">
        <f t="shared" si="127"/>
        <v>-1.8266936791802244</v>
      </c>
      <c r="U237" s="6">
        <f t="shared" si="128"/>
        <v>2674.7403914731485</v>
      </c>
      <c r="V237" s="5">
        <f t="shared" si="129"/>
        <v>2.8407280491114459</v>
      </c>
      <c r="W237" s="5">
        <f t="shared" si="130"/>
        <v>-1.7007545817960981</v>
      </c>
      <c r="X237" s="5">
        <f t="shared" si="131"/>
        <v>8.6846779038754285</v>
      </c>
      <c r="Y237" s="5">
        <f t="shared" si="132"/>
        <v>1.5623648281210611</v>
      </c>
      <c r="Z237" s="5">
        <f t="shared" si="109"/>
        <v>-13.163742069947736</v>
      </c>
      <c r="AA237" s="5">
        <f t="shared" si="110"/>
        <v>-25.316015775304795</v>
      </c>
      <c r="AB237">
        <f t="shared" si="105"/>
        <v>0</v>
      </c>
    </row>
    <row r="238" spans="1:28" x14ac:dyDescent="0.2">
      <c r="A238">
        <f t="shared" si="111"/>
        <v>2.06</v>
      </c>
      <c r="B238" s="5">
        <f t="shared" si="112"/>
        <v>10.865555735816622</v>
      </c>
      <c r="C238" s="5">
        <f t="shared" si="113"/>
        <v>199.84713980022775</v>
      </c>
      <c r="D238" s="5">
        <f t="shared" si="114"/>
        <v>83.113232562398267</v>
      </c>
      <c r="E238" s="2">
        <f t="shared" si="115"/>
        <v>200.14229834740058</v>
      </c>
      <c r="F238" s="2">
        <f t="shared" si="116"/>
        <v>3.1120692906986691</v>
      </c>
      <c r="G238" s="3">
        <f t="shared" si="117"/>
        <v>8.3103330287597466</v>
      </c>
      <c r="H238" s="3">
        <f t="shared" si="118"/>
        <v>74.246401844711031</v>
      </c>
      <c r="I238" s="3">
        <f t="shared" si="119"/>
        <v>11.599412684743509</v>
      </c>
      <c r="J238" s="2">
        <f t="shared" si="120"/>
        <v>75.605133400888818</v>
      </c>
      <c r="K238" s="2">
        <f t="shared" si="121"/>
        <v>75.605133400888818</v>
      </c>
      <c r="L238" s="2">
        <f t="shared" si="122"/>
        <v>51.537241582064631</v>
      </c>
      <c r="M238" s="5">
        <f t="shared" si="106"/>
        <v>0.3789101389309526</v>
      </c>
      <c r="N238" s="4">
        <f t="shared" si="107"/>
        <v>0.44840830902781365</v>
      </c>
      <c r="O238" s="4">
        <f t="shared" si="108"/>
        <v>0.3082720692340844</v>
      </c>
      <c r="P238" s="4">
        <f t="shared" si="123"/>
        <v>0</v>
      </c>
      <c r="Q238" s="4">
        <f t="shared" si="124"/>
        <v>0</v>
      </c>
      <c r="R238" s="5">
        <f t="shared" si="125"/>
        <v>-1.2779524467101033</v>
      </c>
      <c r="S238" s="5">
        <f t="shared" si="126"/>
        <v>-11.41751727259366</v>
      </c>
      <c r="T238" s="5">
        <f t="shared" si="127"/>
        <v>-1.7837429341962807</v>
      </c>
      <c r="U238" s="6">
        <f t="shared" si="128"/>
        <v>2674.7377167340951</v>
      </c>
      <c r="V238" s="5">
        <f t="shared" si="129"/>
        <v>2.8274361893111903</v>
      </c>
      <c r="W238" s="5">
        <f t="shared" si="130"/>
        <v>-1.6688653932379878</v>
      </c>
      <c r="X238" s="5">
        <f t="shared" si="131"/>
        <v>8.6564998581698696</v>
      </c>
      <c r="Y238" s="5">
        <f t="shared" si="132"/>
        <v>1.549483742601087</v>
      </c>
      <c r="Z238" s="5">
        <f t="shared" si="109"/>
        <v>-13.086382665831648</v>
      </c>
      <c r="AA238" s="5">
        <f t="shared" si="110"/>
        <v>-25.30124307602641</v>
      </c>
      <c r="AB238">
        <f t="shared" si="105"/>
        <v>0</v>
      </c>
    </row>
    <row r="239" spans="1:28" x14ac:dyDescent="0.2">
      <c r="A239">
        <f t="shared" si="111"/>
        <v>2.0699999999999998</v>
      </c>
      <c r="B239" s="5">
        <f t="shared" si="112"/>
        <v>10.94873654029135</v>
      </c>
      <c r="C239" s="5">
        <f t="shared" si="113"/>
        <v>200.58894949954157</v>
      </c>
      <c r="D239" s="5">
        <f t="shared" si="114"/>
        <v>83.227961627091901</v>
      </c>
      <c r="E239" s="2">
        <f t="shared" si="115"/>
        <v>200.88753443944287</v>
      </c>
      <c r="F239" s="2">
        <f t="shared" si="116"/>
        <v>3.1242723989605072</v>
      </c>
      <c r="G239" s="3">
        <f t="shared" si="117"/>
        <v>8.3258278661857581</v>
      </c>
      <c r="H239" s="3">
        <f t="shared" si="118"/>
        <v>74.115538018052717</v>
      </c>
      <c r="I239" s="3">
        <f t="shared" si="119"/>
        <v>11.346400253983244</v>
      </c>
      <c r="J239" s="2">
        <f t="shared" si="120"/>
        <v>75.439864687619661</v>
      </c>
      <c r="K239" s="2">
        <f t="shared" si="121"/>
        <v>75.439864687619661</v>
      </c>
      <c r="L239" s="2">
        <f t="shared" si="122"/>
        <v>51.424583972474203</v>
      </c>
      <c r="M239" s="5">
        <f t="shared" si="106"/>
        <v>0.37891011689052684</v>
      </c>
      <c r="N239" s="4">
        <f t="shared" si="107"/>
        <v>0.44939052576961269</v>
      </c>
      <c r="O239" s="4">
        <f t="shared" si="108"/>
        <v>0.3085133754313692</v>
      </c>
      <c r="P239" s="4">
        <f t="shared" si="123"/>
        <v>0</v>
      </c>
      <c r="Q239" s="4">
        <f t="shared" si="124"/>
        <v>0</v>
      </c>
      <c r="R239" s="5">
        <f t="shared" si="125"/>
        <v>-1.277536405571428</v>
      </c>
      <c r="S239" s="5">
        <f t="shared" si="126"/>
        <v>-11.372478456001634</v>
      </c>
      <c r="T239" s="5">
        <f t="shared" si="127"/>
        <v>-1.7410207885175946</v>
      </c>
      <c r="U239" s="6">
        <f t="shared" si="128"/>
        <v>2674.7350419977151</v>
      </c>
      <c r="V239" s="5">
        <f t="shared" si="129"/>
        <v>2.8142297272088364</v>
      </c>
      <c r="W239" s="5">
        <f t="shared" si="130"/>
        <v>-1.6370896388658653</v>
      </c>
      <c r="X239" s="5">
        <f t="shared" si="131"/>
        <v>8.6285504558425856</v>
      </c>
      <c r="Y239" s="5">
        <f t="shared" si="132"/>
        <v>1.5366933216374083</v>
      </c>
      <c r="Z239" s="5">
        <f t="shared" si="109"/>
        <v>-13.009568094867499</v>
      </c>
      <c r="AA239" s="5">
        <f t="shared" si="110"/>
        <v>-25.286470332675009</v>
      </c>
      <c r="AB239">
        <f t="shared" si="105"/>
        <v>0</v>
      </c>
    </row>
    <row r="240" spans="1:28" x14ac:dyDescent="0.2">
      <c r="A240">
        <f t="shared" si="111"/>
        <v>2.0799999999999996</v>
      </c>
      <c r="B240" s="5">
        <f t="shared" si="112"/>
        <v>11.032071653619289</v>
      </c>
      <c r="C240" s="5">
        <f t="shared" si="113"/>
        <v>201.32945440131735</v>
      </c>
      <c r="D240" s="5">
        <f t="shared" si="114"/>
        <v>83.340161306115093</v>
      </c>
      <c r="E240" s="2">
        <f t="shared" si="115"/>
        <v>201.6314851765535</v>
      </c>
      <c r="F240" s="2">
        <f t="shared" si="116"/>
        <v>3.1364493700344727</v>
      </c>
      <c r="G240" s="3">
        <f t="shared" si="117"/>
        <v>8.3411947994021318</v>
      </c>
      <c r="H240" s="3">
        <f t="shared" si="118"/>
        <v>73.985442337104047</v>
      </c>
      <c r="I240" s="3">
        <f t="shared" si="119"/>
        <v>11.093535550656494</v>
      </c>
      <c r="J240" s="2">
        <f t="shared" si="120"/>
        <v>75.276076807390808</v>
      </c>
      <c r="K240" s="2">
        <f t="shared" si="121"/>
        <v>75.276076807390808</v>
      </c>
      <c r="L240" s="2">
        <f t="shared" si="122"/>
        <v>51.312935792359106</v>
      </c>
      <c r="M240" s="5">
        <f t="shared" si="106"/>
        <v>0.37891009486210031</v>
      </c>
      <c r="N240" s="4">
        <f t="shared" si="107"/>
        <v>0.45036819575167109</v>
      </c>
      <c r="O240" s="4">
        <f t="shared" si="108"/>
        <v>0.3087528923628684</v>
      </c>
      <c r="P240" s="4">
        <f t="shared" si="123"/>
        <v>0</v>
      </c>
      <c r="Q240" s="4">
        <f t="shared" si="124"/>
        <v>0</v>
      </c>
      <c r="R240" s="5">
        <f t="shared" si="125"/>
        <v>-1.2771154877801707</v>
      </c>
      <c r="S240" s="5">
        <f t="shared" si="126"/>
        <v>-11.327868075417074</v>
      </c>
      <c r="T240" s="5">
        <f t="shared" si="127"/>
        <v>-1.6985247805265054</v>
      </c>
      <c r="U240" s="6">
        <f t="shared" si="128"/>
        <v>2674.7323672640109</v>
      </c>
      <c r="V240" s="5">
        <f t="shared" si="129"/>
        <v>2.8011081828371172</v>
      </c>
      <c r="W240" s="5">
        <f t="shared" si="130"/>
        <v>-1.6054264506376077</v>
      </c>
      <c r="X240" s="5">
        <f t="shared" si="131"/>
        <v>8.6008285318218718</v>
      </c>
      <c r="Y240" s="5">
        <f t="shared" si="132"/>
        <v>1.5239926950569465</v>
      </c>
      <c r="Z240" s="5">
        <f t="shared" si="109"/>
        <v>-12.933294526054681</v>
      </c>
      <c r="AA240" s="5">
        <f t="shared" si="110"/>
        <v>-25.271696248704632</v>
      </c>
      <c r="AB240">
        <f t="shared" si="105"/>
        <v>0</v>
      </c>
    </row>
    <row r="241" spans="1:28" x14ac:dyDescent="0.2">
      <c r="A241">
        <f t="shared" si="111"/>
        <v>2.0899999999999994</v>
      </c>
      <c r="B241" s="5">
        <f t="shared" si="112"/>
        <v>11.115559801248063</v>
      </c>
      <c r="C241" s="5">
        <f t="shared" si="113"/>
        <v>202.06866215996209</v>
      </c>
      <c r="D241" s="5">
        <f t="shared" si="114"/>
        <v>83.449833076809227</v>
      </c>
      <c r="E241" s="2">
        <f t="shared" si="115"/>
        <v>202.37415817443693</v>
      </c>
      <c r="F241" s="2">
        <f t="shared" si="116"/>
        <v>3.1486002454015174</v>
      </c>
      <c r="G241" s="3">
        <f t="shared" si="117"/>
        <v>8.3564347263527008</v>
      </c>
      <c r="H241" s="3">
        <f t="shared" si="118"/>
        <v>73.856109391843503</v>
      </c>
      <c r="I241" s="3">
        <f t="shared" si="119"/>
        <v>10.840818588169448</v>
      </c>
      <c r="J241" s="2">
        <f t="shared" si="120"/>
        <v>75.113768667916986</v>
      </c>
      <c r="K241" s="2">
        <f t="shared" si="121"/>
        <v>75.113768667916986</v>
      </c>
      <c r="L241" s="2">
        <f t="shared" si="122"/>
        <v>51.202296297148592</v>
      </c>
      <c r="M241" s="5">
        <f t="shared" si="106"/>
        <v>0.37891007284342904</v>
      </c>
      <c r="N241" s="4">
        <f t="shared" si="107"/>
        <v>0.45134123795833775</v>
      </c>
      <c r="O241" s="4">
        <f t="shared" si="108"/>
        <v>0.30899061240633396</v>
      </c>
      <c r="P241" s="4">
        <f t="shared" si="123"/>
        <v>0</v>
      </c>
      <c r="Q241" s="4">
        <f t="shared" si="124"/>
        <v>0</v>
      </c>
      <c r="R241" s="5">
        <f t="shared" si="125"/>
        <v>-1.2766900786358266</v>
      </c>
      <c r="S241" s="5">
        <f t="shared" si="126"/>
        <v>-11.283683196836728</v>
      </c>
      <c r="T241" s="5">
        <f t="shared" si="127"/>
        <v>-1.6562524556268066</v>
      </c>
      <c r="U241" s="6">
        <f t="shared" si="128"/>
        <v>2674.7296925329806</v>
      </c>
      <c r="V241" s="5">
        <f t="shared" si="129"/>
        <v>2.7880710782962055</v>
      </c>
      <c r="W241" s="5">
        <f t="shared" si="130"/>
        <v>-1.5738749566627803</v>
      </c>
      <c r="X241" s="5">
        <f t="shared" si="131"/>
        <v>8.5733329300042413</v>
      </c>
      <c r="Y241" s="5">
        <f t="shared" si="132"/>
        <v>1.5113809996603789</v>
      </c>
      <c r="Z241" s="5">
        <f t="shared" si="109"/>
        <v>-12.857558153499509</v>
      </c>
      <c r="AA241" s="5">
        <f t="shared" si="110"/>
        <v>-25.256919525622564</v>
      </c>
      <c r="AB241">
        <f t="shared" si="105"/>
        <v>0</v>
      </c>
    </row>
    <row r="242" spans="1:28" x14ac:dyDescent="0.2">
      <c r="A242">
        <f t="shared" si="111"/>
        <v>2.0999999999999992</v>
      </c>
      <c r="B242" s="5">
        <f t="shared" si="112"/>
        <v>11.199199717561573</v>
      </c>
      <c r="C242" s="5">
        <f t="shared" si="113"/>
        <v>202.80658037597286</v>
      </c>
      <c r="D242" s="5">
        <f t="shared" si="114"/>
        <v>83.556978416714642</v>
      </c>
      <c r="E242" s="2">
        <f t="shared" si="115"/>
        <v>203.11556099449831</v>
      </c>
      <c r="F242" s="2">
        <f t="shared" si="116"/>
        <v>3.1607250664826703</v>
      </c>
      <c r="G242" s="3">
        <f t="shared" si="117"/>
        <v>8.3715485363493052</v>
      </c>
      <c r="H242" s="3">
        <f t="shared" si="118"/>
        <v>73.727533810308515</v>
      </c>
      <c r="I242" s="3">
        <f t="shared" si="119"/>
        <v>10.588249392913223</v>
      </c>
      <c r="J242" s="2">
        <f t="shared" si="120"/>
        <v>74.952939180883135</v>
      </c>
      <c r="K242" s="2">
        <f t="shared" si="121"/>
        <v>74.952939180883135</v>
      </c>
      <c r="L242" s="2">
        <f t="shared" si="122"/>
        <v>51.092664744978279</v>
      </c>
      <c r="M242" s="5">
        <f t="shared" si="106"/>
        <v>0.37891005083227114</v>
      </c>
      <c r="N242" s="4">
        <f t="shared" si="107"/>
        <v>0.45230957125009763</v>
      </c>
      <c r="O242" s="4">
        <f t="shared" si="108"/>
        <v>0.30922652799079758</v>
      </c>
      <c r="P242" s="4">
        <f t="shared" si="123"/>
        <v>0</v>
      </c>
      <c r="Q242" s="4">
        <f t="shared" si="124"/>
        <v>0</v>
      </c>
      <c r="R242" s="5">
        <f t="shared" si="125"/>
        <v>-1.2762605585687505</v>
      </c>
      <c r="S242" s="5">
        <f t="shared" si="126"/>
        <v>-11.239920914759972</v>
      </c>
      <c r="T242" s="5">
        <f t="shared" si="127"/>
        <v>-1.6142013661856665</v>
      </c>
      <c r="U242" s="6">
        <f t="shared" si="128"/>
        <v>2674.7270178046256</v>
      </c>
      <c r="V242" s="5">
        <f t="shared" si="129"/>
        <v>2.775117937704763</v>
      </c>
      <c r="W242" s="5">
        <f t="shared" si="130"/>
        <v>-1.5424342812301362</v>
      </c>
      <c r="X242" s="5">
        <f t="shared" si="131"/>
        <v>8.5460625030752304</v>
      </c>
      <c r="Y242" s="5">
        <f t="shared" si="132"/>
        <v>1.4988573791360125</v>
      </c>
      <c r="Z242" s="5">
        <f t="shared" si="109"/>
        <v>-12.782355195990108</v>
      </c>
      <c r="AA242" s="5">
        <f t="shared" si="110"/>
        <v>-25.242138863110434</v>
      </c>
      <c r="AB242">
        <f t="shared" si="105"/>
        <v>0</v>
      </c>
    </row>
    <row r="243" spans="1:28" x14ac:dyDescent="0.2">
      <c r="A243">
        <f t="shared" si="111"/>
        <v>2.109999999999999</v>
      </c>
      <c r="B243" s="5">
        <f t="shared" si="112"/>
        <v>11.282990145794022</v>
      </c>
      <c r="C243" s="5">
        <f t="shared" si="113"/>
        <v>203.54321659631614</v>
      </c>
      <c r="D243" s="5">
        <f t="shared" si="114"/>
        <v>83.661598803700613</v>
      </c>
      <c r="E243" s="2">
        <f t="shared" si="115"/>
        <v>203.85570114422836</v>
      </c>
      <c r="F243" s="2">
        <f t="shared" si="116"/>
        <v>3.1728238746384321</v>
      </c>
      <c r="G243" s="3">
        <f t="shared" si="117"/>
        <v>8.3865371101406652</v>
      </c>
      <c r="H243" s="3">
        <f t="shared" si="118"/>
        <v>73.599710258348608</v>
      </c>
      <c r="I243" s="3">
        <f t="shared" si="119"/>
        <v>10.335828004282119</v>
      </c>
      <c r="J243" s="2">
        <f t="shared" si="120"/>
        <v>74.793587260852348</v>
      </c>
      <c r="K243" s="2">
        <f t="shared" si="121"/>
        <v>74.793587260852348</v>
      </c>
      <c r="L243" s="2">
        <f t="shared" si="122"/>
        <v>50.984040395945705</v>
      </c>
      <c r="M243" s="5">
        <f t="shared" si="106"/>
        <v>0.37891002882638652</v>
      </c>
      <c r="N243" s="4">
        <f t="shared" si="107"/>
        <v>0.4532731143839559</v>
      </c>
      <c r="O243" s="4">
        <f t="shared" si="108"/>
        <v>0.30946063159879106</v>
      </c>
      <c r="P243" s="4">
        <f t="shared" si="123"/>
        <v>0</v>
      </c>
      <c r="Q243" s="4">
        <f t="shared" si="124"/>
        <v>0</v>
      </c>
      <c r="R243" s="5">
        <f t="shared" si="125"/>
        <v>-1.2758273031764313</v>
      </c>
      <c r="S243" s="5">
        <f t="shared" si="126"/>
        <v>-11.196578351741254</v>
      </c>
      <c r="T243" s="5">
        <f t="shared" si="127"/>
        <v>-1.5723690714793146</v>
      </c>
      <c r="U243" s="6">
        <f t="shared" si="128"/>
        <v>2674.7243430789454</v>
      </c>
      <c r="V243" s="5">
        <f t="shared" si="129"/>
        <v>2.7622482871516794</v>
      </c>
      <c r="W243" s="5">
        <f t="shared" si="130"/>
        <v>-1.5111035448372505</v>
      </c>
      <c r="X243" s="5">
        <f t="shared" si="131"/>
        <v>8.5190161123313644</v>
      </c>
      <c r="Y243" s="5">
        <f t="shared" si="132"/>
        <v>1.486420983975248</v>
      </c>
      <c r="Z243" s="5">
        <f t="shared" si="109"/>
        <v>-12.707681896578505</v>
      </c>
      <c r="AA243" s="5">
        <f t="shared" si="110"/>
        <v>-25.22735295914795</v>
      </c>
      <c r="AB243">
        <f t="shared" si="105"/>
        <v>0</v>
      </c>
    </row>
    <row r="244" spans="1:28" x14ac:dyDescent="0.2">
      <c r="A244">
        <f t="shared" si="111"/>
        <v>2.1199999999999988</v>
      </c>
      <c r="B244" s="5">
        <f t="shared" si="112"/>
        <v>11.366929837944628</v>
      </c>
      <c r="C244" s="5">
        <f t="shared" si="113"/>
        <v>204.2785783148048</v>
      </c>
      <c r="D244" s="5">
        <f t="shared" si="114"/>
        <v>83.763695716095484</v>
      </c>
      <c r="E244" s="2">
        <f t="shared" si="115"/>
        <v>204.59458607758563</v>
      </c>
      <c r="F244" s="2">
        <f t="shared" si="116"/>
        <v>3.1848967111681481</v>
      </c>
      <c r="G244" s="3">
        <f t="shared" si="117"/>
        <v>8.4014013199804172</v>
      </c>
      <c r="H244" s="3">
        <f t="shared" si="118"/>
        <v>73.472633439382818</v>
      </c>
      <c r="I244" s="3">
        <f t="shared" si="119"/>
        <v>10.08355447469064</v>
      </c>
      <c r="J244" s="2">
        <f t="shared" si="120"/>
        <v>74.635711824175274</v>
      </c>
      <c r="K244" s="2">
        <f t="shared" si="121"/>
        <v>74.635711824175274</v>
      </c>
      <c r="L244" s="2">
        <f t="shared" si="122"/>
        <v>50.876422511366918</v>
      </c>
      <c r="M244" s="5">
        <f t="shared" si="106"/>
        <v>0.37891000682353748</v>
      </c>
      <c r="N244" s="4">
        <f t="shared" si="107"/>
        <v>0.45423178603417347</v>
      </c>
      <c r="O244" s="4">
        <f t="shared" si="108"/>
        <v>0.30969291576857549</v>
      </c>
      <c r="P244" s="4">
        <f t="shared" si="123"/>
        <v>0</v>
      </c>
      <c r="Q244" s="4">
        <f t="shared" si="124"/>
        <v>0</v>
      </c>
      <c r="R244" s="5">
        <f t="shared" si="125"/>
        <v>-1.275390683258887</v>
      </c>
      <c r="S244" s="5">
        <f t="shared" si="126"/>
        <v>-11.153652657947617</v>
      </c>
      <c r="T244" s="5">
        <f t="shared" si="127"/>
        <v>-1.5307531376425045</v>
      </c>
      <c r="U244" s="6">
        <f t="shared" si="128"/>
        <v>2674.72166835594</v>
      </c>
      <c r="V244" s="5">
        <f t="shared" si="129"/>
        <v>2.7494616546485076</v>
      </c>
      <c r="W244" s="5">
        <f t="shared" si="130"/>
        <v>-1.4798818642223084</v>
      </c>
      <c r="X244" s="5">
        <f t="shared" si="131"/>
        <v>8.4921926275033872</v>
      </c>
      <c r="Y244" s="5">
        <f t="shared" si="132"/>
        <v>1.4740709713896205</v>
      </c>
      <c r="Z244" s="5">
        <f t="shared" si="109"/>
        <v>-12.633534522169926</v>
      </c>
      <c r="AA244" s="5">
        <f t="shared" si="110"/>
        <v>-25.212560510139117</v>
      </c>
      <c r="AB244">
        <f t="shared" si="105"/>
        <v>0</v>
      </c>
    </row>
    <row r="245" spans="1:28" x14ac:dyDescent="0.2">
      <c r="A245">
        <f t="shared" si="111"/>
        <v>2.1299999999999986</v>
      </c>
      <c r="B245" s="5">
        <f t="shared" si="112"/>
        <v>11.451017554693001</v>
      </c>
      <c r="C245" s="5">
        <f t="shared" si="113"/>
        <v>205.01267297247253</v>
      </c>
      <c r="D245" s="5">
        <f t="shared" si="114"/>
        <v>83.863270632816878</v>
      </c>
      <c r="E245" s="2">
        <f t="shared" si="115"/>
        <v>205.33222319537637</v>
      </c>
      <c r="F245" s="2">
        <f t="shared" si="116"/>
        <v>3.1969436173093335</v>
      </c>
      <c r="G245" s="3">
        <f t="shared" si="117"/>
        <v>8.4161420296943135</v>
      </c>
      <c r="H245" s="3">
        <f t="shared" si="118"/>
        <v>73.346298094161114</v>
      </c>
      <c r="I245" s="3">
        <f t="shared" si="119"/>
        <v>9.8314288695892493</v>
      </c>
      <c r="J245" s="2">
        <f t="shared" si="120"/>
        <v>74.479311787900684</v>
      </c>
      <c r="K245" s="2">
        <f t="shared" si="121"/>
        <v>74.479311787900684</v>
      </c>
      <c r="L245" s="2">
        <f t="shared" si="122"/>
        <v>50.769810353033868</v>
      </c>
      <c r="M245" s="5">
        <f t="shared" si="106"/>
        <v>0.37890998482148819</v>
      </c>
      <c r="N245" s="4">
        <f t="shared" si="107"/>
        <v>0.45518550481335024</v>
      </c>
      <c r="O245" s="4">
        <f t="shared" si="108"/>
        <v>0.30992337309638007</v>
      </c>
      <c r="P245" s="4">
        <f t="shared" si="123"/>
        <v>0</v>
      </c>
      <c r="Q245" s="4">
        <f t="shared" si="124"/>
        <v>0</v>
      </c>
      <c r="R245" s="5">
        <f t="shared" si="125"/>
        <v>-1.2749510648531925</v>
      </c>
      <c r="S245" s="5">
        <f t="shared" si="126"/>
        <v>-11.111141010721147</v>
      </c>
      <c r="T245" s="5">
        <f t="shared" si="127"/>
        <v>-1.4893511376217243</v>
      </c>
      <c r="U245" s="6">
        <f t="shared" si="128"/>
        <v>2674.7189936356085</v>
      </c>
      <c r="V245" s="5">
        <f t="shared" si="129"/>
        <v>2.7367575700825859</v>
      </c>
      <c r="W245" s="5">
        <f t="shared" si="130"/>
        <v>-1.4487683523980499</v>
      </c>
      <c r="X245" s="5">
        <f t="shared" si="131"/>
        <v>8.4655909265806564</v>
      </c>
      <c r="Y245" s="5">
        <f t="shared" si="132"/>
        <v>1.4618065052293934</v>
      </c>
      <c r="Z245" s="5">
        <f t="shared" si="109"/>
        <v>-12.559909363119196</v>
      </c>
      <c r="AA245" s="5">
        <f t="shared" si="110"/>
        <v>-25.197760211041068</v>
      </c>
      <c r="AB245">
        <f t="shared" si="105"/>
        <v>0</v>
      </c>
    </row>
    <row r="246" spans="1:28" x14ac:dyDescent="0.2">
      <c r="A246">
        <f t="shared" si="111"/>
        <v>2.1399999999999983</v>
      </c>
      <c r="B246" s="5">
        <f t="shared" si="112"/>
        <v>11.535252065315206</v>
      </c>
      <c r="C246" s="5">
        <f t="shared" si="113"/>
        <v>205.74550795794599</v>
      </c>
      <c r="D246" s="5">
        <f t="shared" si="114"/>
        <v>83.960325033502215</v>
      </c>
      <c r="E246" s="2">
        <f t="shared" si="115"/>
        <v>206.06861984563196</v>
      </c>
      <c r="F246" s="2">
        <f t="shared" si="116"/>
        <v>3.2089646342369864</v>
      </c>
      <c r="G246" s="3">
        <f t="shared" si="117"/>
        <v>8.4307600947466081</v>
      </c>
      <c r="H246" s="3">
        <f t="shared" si="118"/>
        <v>73.220699000529919</v>
      </c>
      <c r="I246" s="3">
        <f t="shared" si="119"/>
        <v>9.5794512674788379</v>
      </c>
      <c r="J246" s="2">
        <f t="shared" si="120"/>
        <v>74.324386068687957</v>
      </c>
      <c r="K246" s="2">
        <f t="shared" si="121"/>
        <v>74.324386068687957</v>
      </c>
      <c r="L246" s="2">
        <f t="shared" si="122"/>
        <v>50.664203182473045</v>
      </c>
      <c r="M246" s="5">
        <f t="shared" si="106"/>
        <v>0.3789099628180056</v>
      </c>
      <c r="N246" s="4">
        <f t="shared" si="107"/>
        <v>0.45613418929384603</v>
      </c>
      <c r="O246" s="4">
        <f t="shared" si="108"/>
        <v>0.31015199623864875</v>
      </c>
      <c r="P246" s="4">
        <f t="shared" si="123"/>
        <v>0</v>
      </c>
      <c r="Q246" s="4">
        <f t="shared" si="124"/>
        <v>0</v>
      </c>
      <c r="R246" s="5">
        <f t="shared" si="125"/>
        <v>-1.2745088092671697</v>
      </c>
      <c r="S246" s="5">
        <f t="shared" si="126"/>
        <v>-11.069040614146433</v>
      </c>
      <c r="T246" s="5">
        <f t="shared" si="127"/>
        <v>-1.4481606511321665</v>
      </c>
      <c r="U246" s="6">
        <f t="shared" si="128"/>
        <v>2674.7163189179519</v>
      </c>
      <c r="V246" s="5">
        <f t="shared" si="129"/>
        <v>2.7241355651708825</v>
      </c>
      <c r="W246" s="5">
        <f t="shared" si="130"/>
        <v>-1.4177621186879081</v>
      </c>
      <c r="X246" s="5">
        <f t="shared" si="131"/>
        <v>8.4392098956368358</v>
      </c>
      <c r="Y246" s="5">
        <f t="shared" si="132"/>
        <v>1.4496267559037128</v>
      </c>
      <c r="Z246" s="5">
        <f t="shared" si="109"/>
        <v>-12.486802732834342</v>
      </c>
      <c r="AA246" s="5">
        <f t="shared" si="110"/>
        <v>-25.18295075549533</v>
      </c>
      <c r="AB246">
        <f t="shared" si="105"/>
        <v>0</v>
      </c>
    </row>
    <row r="247" spans="1:28" x14ac:dyDescent="0.2">
      <c r="A247">
        <f t="shared" si="111"/>
        <v>2.1499999999999981</v>
      </c>
      <c r="B247" s="5">
        <f t="shared" si="112"/>
        <v>11.619632147600468</v>
      </c>
      <c r="C247" s="5">
        <f t="shared" si="113"/>
        <v>206.47709060781463</v>
      </c>
      <c r="D247" s="5">
        <f t="shared" si="114"/>
        <v>84.054860398639221</v>
      </c>
      <c r="E247" s="2">
        <f t="shared" si="115"/>
        <v>206.80378332398382</v>
      </c>
      <c r="F247" s="2">
        <f t="shared" si="116"/>
        <v>3.2209598030628559</v>
      </c>
      <c r="G247" s="3">
        <f t="shared" si="117"/>
        <v>8.4452563623056456</v>
      </c>
      <c r="H247" s="3">
        <f t="shared" si="118"/>
        <v>73.095830973201572</v>
      </c>
      <c r="I247" s="3">
        <f t="shared" si="119"/>
        <v>9.3276217599238844</v>
      </c>
      <c r="J247" s="2">
        <f t="shared" si="120"/>
        <v>74.170933581721371</v>
      </c>
      <c r="K247" s="2">
        <f t="shared" si="121"/>
        <v>74.170933581721371</v>
      </c>
      <c r="L247" s="2">
        <f t="shared" si="122"/>
        <v>50.559600260205428</v>
      </c>
      <c r="M247" s="5">
        <f t="shared" si="106"/>
        <v>0.37890994081085871</v>
      </c>
      <c r="N247" s="4">
        <f t="shared" si="107"/>
        <v>0.45707775802953499</v>
      </c>
      <c r="O247" s="4">
        <f t="shared" si="108"/>
        <v>0.31037877791429386</v>
      </c>
      <c r="P247" s="4">
        <f t="shared" si="123"/>
        <v>0</v>
      </c>
      <c r="Q247" s="4">
        <f t="shared" si="124"/>
        <v>0</v>
      </c>
      <c r="R247" s="5">
        <f t="shared" si="125"/>
        <v>-1.2740642731122465</v>
      </c>
      <c r="S247" s="5">
        <f t="shared" si="126"/>
        <v>-11.027348698622873</v>
      </c>
      <c r="T247" s="5">
        <f t="shared" si="127"/>
        <v>-1.4071792646184325</v>
      </c>
      <c r="U247" s="6">
        <f t="shared" si="128"/>
        <v>2674.713644202971</v>
      </c>
      <c r="V247" s="5">
        <f t="shared" si="129"/>
        <v>2.7115951734145325</v>
      </c>
      <c r="W247" s="5">
        <f t="shared" si="130"/>
        <v>-1.3868622687643379</v>
      </c>
      <c r="X247" s="5">
        <f t="shared" si="131"/>
        <v>8.4130484286567917</v>
      </c>
      <c r="Y247" s="5">
        <f t="shared" si="132"/>
        <v>1.437530900302286</v>
      </c>
      <c r="Z247" s="5">
        <f t="shared" si="109"/>
        <v>-12.414210967387211</v>
      </c>
      <c r="AA247" s="5">
        <f t="shared" si="110"/>
        <v>-25.168130835961641</v>
      </c>
      <c r="AB247">
        <f t="shared" si="105"/>
        <v>0</v>
      </c>
    </row>
    <row r="248" spans="1:28" x14ac:dyDescent="0.2">
      <c r="A248">
        <f t="shared" si="111"/>
        <v>2.1599999999999979</v>
      </c>
      <c r="B248" s="5">
        <f t="shared" si="112"/>
        <v>11.704156587768539</v>
      </c>
      <c r="C248" s="5">
        <f t="shared" si="113"/>
        <v>207.20742820699829</v>
      </c>
      <c r="D248" s="5">
        <f t="shared" si="114"/>
        <v>84.146878209696666</v>
      </c>
      <c r="E248" s="2">
        <f t="shared" si="115"/>
        <v>207.53772087403621</v>
      </c>
      <c r="F248" s="2">
        <f t="shared" si="116"/>
        <v>3.2329291648346841</v>
      </c>
      <c r="G248" s="3">
        <f t="shared" si="117"/>
        <v>8.459631671308669</v>
      </c>
      <c r="H248" s="3">
        <f t="shared" si="118"/>
        <v>72.971688863527703</v>
      </c>
      <c r="I248" s="3">
        <f t="shared" si="119"/>
        <v>9.0759404515642679</v>
      </c>
      <c r="J248" s="2">
        <f t="shared" si="120"/>
        <v>74.018953239626683</v>
      </c>
      <c r="K248" s="2">
        <f t="shared" si="121"/>
        <v>74.018953239626683</v>
      </c>
      <c r="L248" s="2">
        <f t="shared" si="122"/>
        <v>50.456000845007964</v>
      </c>
      <c r="M248" s="5">
        <f t="shared" si="106"/>
        <v>0.37890991879781943</v>
      </c>
      <c r="N248" s="4">
        <f t="shared" si="107"/>
        <v>0.45801612957788446</v>
      </c>
      <c r="O248" s="4">
        <f t="shared" si="108"/>
        <v>0.31060371090695665</v>
      </c>
      <c r="P248" s="4">
        <f t="shared" si="123"/>
        <v>0</v>
      </c>
      <c r="Q248" s="4">
        <f t="shared" si="124"/>
        <v>0</v>
      </c>
      <c r="R248" s="5">
        <f t="shared" si="125"/>
        <v>-1.2736178083355212</v>
      </c>
      <c r="S248" s="5">
        <f t="shared" si="126"/>
        <v>-10.986062520441932</v>
      </c>
      <c r="T248" s="5">
        <f t="shared" si="127"/>
        <v>-1.366404571218975</v>
      </c>
      <c r="U248" s="6">
        <f t="shared" si="128"/>
        <v>2674.710969490664</v>
      </c>
      <c r="V248" s="5">
        <f t="shared" si="129"/>
        <v>2.6991359300541222</v>
      </c>
      <c r="W248" s="5">
        <f t="shared" si="130"/>
        <v>-1.3560679046893596</v>
      </c>
      <c r="X248" s="5">
        <f t="shared" si="131"/>
        <v>8.3871054273648493</v>
      </c>
      <c r="Y248" s="5">
        <f t="shared" si="132"/>
        <v>1.425518121718601</v>
      </c>
      <c r="Z248" s="5">
        <f t="shared" si="109"/>
        <v>-12.342130425131291</v>
      </c>
      <c r="AA248" s="5">
        <f t="shared" si="110"/>
        <v>-25.153299143854127</v>
      </c>
      <c r="AB248">
        <f t="shared" si="105"/>
        <v>0</v>
      </c>
    </row>
    <row r="249" spans="1:28" x14ac:dyDescent="0.2">
      <c r="A249">
        <f t="shared" si="111"/>
        <v>2.1699999999999977</v>
      </c>
      <c r="B249" s="5">
        <f t="shared" si="112"/>
        <v>11.788824180387712</v>
      </c>
      <c r="C249" s="5">
        <f t="shared" si="113"/>
        <v>207.93652798911231</v>
      </c>
      <c r="D249" s="5">
        <f t="shared" si="114"/>
        <v>84.23637994925511</v>
      </c>
      <c r="E249" s="2">
        <f t="shared" si="115"/>
        <v>208.27043968773623</v>
      </c>
      <c r="F249" s="2">
        <f t="shared" si="116"/>
        <v>3.2448727605354204</v>
      </c>
      <c r="G249" s="3">
        <f t="shared" si="117"/>
        <v>8.4738868525258546</v>
      </c>
      <c r="H249" s="3">
        <f t="shared" si="118"/>
        <v>72.848267559276394</v>
      </c>
      <c r="I249" s="3">
        <f t="shared" si="119"/>
        <v>8.8244074601257267</v>
      </c>
      <c r="J249" s="2">
        <f t="shared" si="120"/>
        <v>73.868443951390063</v>
      </c>
      <c r="K249" s="2">
        <f t="shared" si="121"/>
        <v>73.868443951390063</v>
      </c>
      <c r="L249" s="2">
        <f t="shared" si="122"/>
        <v>50.353404193176594</v>
      </c>
      <c r="M249" s="5">
        <f t="shared" si="106"/>
        <v>0.37890989677666226</v>
      </c>
      <c r="N249" s="4">
        <f t="shared" si="107"/>
        <v>0.45894922252235093</v>
      </c>
      <c r="O249" s="4">
        <f t="shared" si="108"/>
        <v>0.31082678806727299</v>
      </c>
      <c r="P249" s="4">
        <f t="shared" si="123"/>
        <v>0</v>
      </c>
      <c r="Q249" s="4">
        <f t="shared" si="124"/>
        <v>0</v>
      </c>
      <c r="R249" s="5">
        <f t="shared" si="125"/>
        <v>-1.2731697622510318</v>
      </c>
      <c r="S249" s="5">
        <f t="shared" si="126"/>
        <v>-10.945179361369163</v>
      </c>
      <c r="T249" s="5">
        <f t="shared" si="127"/>
        <v>-1.3258341707342527</v>
      </c>
      <c r="U249" s="6">
        <f t="shared" si="128"/>
        <v>2674.7082947810318</v>
      </c>
      <c r="V249" s="5">
        <f t="shared" si="129"/>
        <v>2.6867573720256774</v>
      </c>
      <c r="W249" s="5">
        <f t="shared" si="130"/>
        <v>-1.3253781249573207</v>
      </c>
      <c r="X249" s="5">
        <f t="shared" si="131"/>
        <v>8.3613798010542464</v>
      </c>
      <c r="Y249" s="5">
        <f t="shared" si="132"/>
        <v>1.4135876097746456</v>
      </c>
      <c r="Z249" s="5">
        <f t="shared" si="109"/>
        <v>-12.270557486326485</v>
      </c>
      <c r="AA249" s="5">
        <f t="shared" si="110"/>
        <v>-25.138454369680005</v>
      </c>
      <c r="AB249">
        <f t="shared" si="105"/>
        <v>0</v>
      </c>
    </row>
    <row r="250" spans="1:28" x14ac:dyDescent="0.2">
      <c r="A250">
        <f t="shared" si="111"/>
        <v>2.1799999999999975</v>
      </c>
      <c r="B250" s="5">
        <f t="shared" si="112"/>
        <v>11.873633728293459</v>
      </c>
      <c r="C250" s="5">
        <f t="shared" si="113"/>
        <v>208.66439713683076</v>
      </c>
      <c r="D250" s="5">
        <f t="shared" si="114"/>
        <v>84.32336710113789</v>
      </c>
      <c r="E250" s="2">
        <f t="shared" si="115"/>
        <v>209.00194690574222</v>
      </c>
      <c r="F250" s="2">
        <f t="shared" si="116"/>
        <v>3.2567906310824033</v>
      </c>
      <c r="G250" s="3">
        <f t="shared" si="117"/>
        <v>8.4880227286236014</v>
      </c>
      <c r="H250" s="3">
        <f t="shared" si="118"/>
        <v>72.725561984413133</v>
      </c>
      <c r="I250" s="3">
        <f t="shared" si="119"/>
        <v>8.5730229164289273</v>
      </c>
      <c r="J250" s="2">
        <f t="shared" si="120"/>
        <v>73.719404621279764</v>
      </c>
      <c r="K250" s="2">
        <f t="shared" si="121"/>
        <v>73.719404621279764</v>
      </c>
      <c r="L250" s="2">
        <f t="shared" si="122"/>
        <v>50.251809557791248</v>
      </c>
      <c r="M250" s="5">
        <f t="shared" si="106"/>
        <v>0.37890987474516463</v>
      </c>
      <c r="N250" s="4">
        <f t="shared" si="107"/>
        <v>0.45987695549508423</v>
      </c>
      <c r="O250" s="4">
        <f t="shared" si="108"/>
        <v>0.3110480023151439</v>
      </c>
      <c r="P250" s="4">
        <f t="shared" si="123"/>
        <v>0</v>
      </c>
      <c r="Q250" s="4">
        <f t="shared" si="124"/>
        <v>0</v>
      </c>
      <c r="R250" s="5">
        <f t="shared" si="125"/>
        <v>-1.2727204775702647</v>
      </c>
      <c r="S250" s="5">
        <f t="shared" si="126"/>
        <v>-10.904696528231067</v>
      </c>
      <c r="T250" s="5">
        <f t="shared" si="127"/>
        <v>-1.2854656695985971</v>
      </c>
      <c r="U250" s="6">
        <f t="shared" si="128"/>
        <v>2674.7056200740744</v>
      </c>
      <c r="V250" s="5">
        <f t="shared" si="129"/>
        <v>2.6744590379174014</v>
      </c>
      <c r="W250" s="5">
        <f t="shared" si="130"/>
        <v>-1.2947920245398981</v>
      </c>
      <c r="X250" s="5">
        <f t="shared" si="131"/>
        <v>8.3358704664179797</v>
      </c>
      <c r="Y250" s="5">
        <f t="shared" si="132"/>
        <v>1.4017385603471366</v>
      </c>
      <c r="Z250" s="5">
        <f t="shared" si="109"/>
        <v>-12.199488552770966</v>
      </c>
      <c r="AA250" s="5">
        <f t="shared" si="110"/>
        <v>-25.123595203180617</v>
      </c>
      <c r="AB250">
        <f t="shared" si="105"/>
        <v>0</v>
      </c>
    </row>
    <row r="251" spans="1:28" x14ac:dyDescent="0.2">
      <c r="A251">
        <f t="shared" si="111"/>
        <v>2.1899999999999973</v>
      </c>
      <c r="B251" s="5">
        <f t="shared" si="112"/>
        <v>11.958584042507713</v>
      </c>
      <c r="C251" s="5">
        <f t="shared" si="113"/>
        <v>209.39104278224724</v>
      </c>
      <c r="D251" s="5">
        <f t="shared" si="114"/>
        <v>84.407841150542012</v>
      </c>
      <c r="E251" s="2">
        <f t="shared" si="115"/>
        <v>209.73224961778914</v>
      </c>
      <c r="F251" s="2">
        <f t="shared" si="116"/>
        <v>3.268682817326511</v>
      </c>
      <c r="G251" s="3">
        <f t="shared" si="117"/>
        <v>8.5020401142270732</v>
      </c>
      <c r="H251" s="3">
        <f t="shared" si="118"/>
        <v>72.603567098885421</v>
      </c>
      <c r="I251" s="3">
        <f t="shared" si="119"/>
        <v>8.3217869643971216</v>
      </c>
      <c r="J251" s="2">
        <f t="shared" si="120"/>
        <v>73.571834147770801</v>
      </c>
      <c r="K251" s="2">
        <f t="shared" si="121"/>
        <v>73.571834147770801</v>
      </c>
      <c r="L251" s="2">
        <f t="shared" si="122"/>
        <v>50.151216187982818</v>
      </c>
      <c r="M251" s="5">
        <f t="shared" si="106"/>
        <v>0.37890985270110705</v>
      </c>
      <c r="N251" s="4">
        <f t="shared" si="107"/>
        <v>0.46079924719993209</v>
      </c>
      <c r="O251" s="4">
        <f t="shared" si="108"/>
        <v>0.3112673466420095</v>
      </c>
      <c r="P251" s="4">
        <f t="shared" si="123"/>
        <v>0</v>
      </c>
      <c r="Q251" s="4">
        <f t="shared" si="124"/>
        <v>0</v>
      </c>
      <c r="R251" s="5">
        <f t="shared" si="125"/>
        <v>-1.272270292431914</v>
      </c>
      <c r="S251" s="5">
        <f t="shared" si="126"/>
        <v>-10.864611352506728</v>
      </c>
      <c r="T251" s="5">
        <f t="shared" si="127"/>
        <v>-1.2452966808557737</v>
      </c>
      <c r="U251" s="6">
        <f t="shared" si="128"/>
        <v>2674.7029453697915</v>
      </c>
      <c r="V251" s="5">
        <f t="shared" si="129"/>
        <v>2.6622404679271567</v>
      </c>
      <c r="W251" s="5">
        <f t="shared" si="130"/>
        <v>-1.2643086949333435</v>
      </c>
      <c r="X251" s="5">
        <f t="shared" si="131"/>
        <v>8.3105763473809624</v>
      </c>
      <c r="Y251" s="5">
        <f t="shared" si="132"/>
        <v>1.3899701754952427</v>
      </c>
      <c r="Z251" s="5">
        <f t="shared" si="109"/>
        <v>-12.128920047440072</v>
      </c>
      <c r="AA251" s="5">
        <f t="shared" si="110"/>
        <v>-25.10872033347481</v>
      </c>
      <c r="AB251">
        <f t="shared" si="105"/>
        <v>0</v>
      </c>
    </row>
    <row r="252" spans="1:28" x14ac:dyDescent="0.2">
      <c r="A252">
        <f t="shared" si="111"/>
        <v>2.1999999999999971</v>
      </c>
      <c r="B252" s="5">
        <f t="shared" si="112"/>
        <v>12.04367394215876</v>
      </c>
      <c r="C252" s="5">
        <f t="shared" si="113"/>
        <v>210.11647200723374</v>
      </c>
      <c r="D252" s="5">
        <f t="shared" si="114"/>
        <v>84.489803584169309</v>
      </c>
      <c r="E252" s="2">
        <f t="shared" si="115"/>
        <v>210.46135486305241</v>
      </c>
      <c r="F252" s="2">
        <f t="shared" si="116"/>
        <v>3.2805493600512845</v>
      </c>
      <c r="G252" s="3">
        <f t="shared" si="117"/>
        <v>8.5159398159820263</v>
      </c>
      <c r="H252" s="3">
        <f t="shared" si="118"/>
        <v>72.482277898411013</v>
      </c>
      <c r="I252" s="3">
        <f t="shared" si="119"/>
        <v>8.0706997610623734</v>
      </c>
      <c r="J252" s="2">
        <f t="shared" si="120"/>
        <v>73.425731422472893</v>
      </c>
      <c r="K252" s="2">
        <f t="shared" si="121"/>
        <v>73.425731422472893</v>
      </c>
      <c r="L252" s="2">
        <f t="shared" si="122"/>
        <v>50.051623328202375</v>
      </c>
      <c r="M252" s="5">
        <f t="shared" si="106"/>
        <v>0.37890983064227302</v>
      </c>
      <c r="N252" s="4">
        <f t="shared" si="107"/>
        <v>0.46171601643573451</v>
      </c>
      <c r="O252" s="4">
        <f t="shared" si="108"/>
        <v>0.31148481411312573</v>
      </c>
      <c r="P252" s="4">
        <f t="shared" si="123"/>
        <v>0</v>
      </c>
      <c r="Q252" s="4">
        <f t="shared" si="124"/>
        <v>0</v>
      </c>
      <c r="R252" s="5">
        <f t="shared" si="125"/>
        <v>-1.2718195404309129</v>
      </c>
      <c r="S252" s="5">
        <f t="shared" si="126"/>
        <v>-10.824921189924176</v>
      </c>
      <c r="T252" s="5">
        <f t="shared" si="127"/>
        <v>-1.2053248241382231</v>
      </c>
      <c r="U252" s="6">
        <f t="shared" si="128"/>
        <v>2674.7002706681833</v>
      </c>
      <c r="V252" s="5">
        <f t="shared" si="129"/>
        <v>2.6501012038206921</v>
      </c>
      <c r="W252" s="5">
        <f t="shared" si="130"/>
        <v>-1.2339272242079806</v>
      </c>
      <c r="X252" s="5">
        <f t="shared" si="131"/>
        <v>8.2854963749335333</v>
      </c>
      <c r="Y252" s="5">
        <f t="shared" si="132"/>
        <v>1.3782816633897792</v>
      </c>
      <c r="Z252" s="5">
        <f t="shared" si="109"/>
        <v>-12.058848414132157</v>
      </c>
      <c r="AA252" s="5">
        <f t="shared" si="110"/>
        <v>-25.09382844920469</v>
      </c>
      <c r="AB252">
        <f t="shared" si="105"/>
        <v>0</v>
      </c>
    </row>
    <row r="253" spans="1:28" x14ac:dyDescent="0.2">
      <c r="A253">
        <f t="shared" si="111"/>
        <v>2.2099999999999969</v>
      </c>
      <c r="B253" s="5">
        <f t="shared" si="112"/>
        <v>12.12890225440175</v>
      </c>
      <c r="C253" s="5">
        <f t="shared" si="113"/>
        <v>210.84069184379715</v>
      </c>
      <c r="D253" s="5">
        <f t="shared" si="114"/>
        <v>84.569255890357468</v>
      </c>
      <c r="E253" s="2">
        <f t="shared" si="115"/>
        <v>211.18926963050907</v>
      </c>
      <c r="F253" s="2">
        <f t="shared" si="116"/>
        <v>3.2923902999720234</v>
      </c>
      <c r="G253" s="3">
        <f t="shared" si="117"/>
        <v>8.5297226326159237</v>
      </c>
      <c r="H253" s="3">
        <f t="shared" si="118"/>
        <v>72.361689414269691</v>
      </c>
      <c r="I253" s="3">
        <f t="shared" si="119"/>
        <v>7.8197614765703261</v>
      </c>
      <c r="J253" s="2">
        <f t="shared" si="120"/>
        <v>73.281095329061813</v>
      </c>
      <c r="K253" s="2">
        <f t="shared" si="121"/>
        <v>73.281095329061813</v>
      </c>
      <c r="L253" s="2">
        <f t="shared" si="122"/>
        <v>49.95303021749271</v>
      </c>
      <c r="M253" s="5">
        <f t="shared" si="106"/>
        <v>0.3789098085664494</v>
      </c>
      <c r="N253" s="4">
        <f t="shared" si="107"/>
        <v>0.46262718211990045</v>
      </c>
      <c r="O253" s="4">
        <f t="shared" si="108"/>
        <v>0.31170039786984327</v>
      </c>
      <c r="P253" s="4">
        <f t="shared" si="123"/>
        <v>0</v>
      </c>
      <c r="Q253" s="4">
        <f t="shared" si="124"/>
        <v>0</v>
      </c>
      <c r="R253" s="5">
        <f t="shared" si="125"/>
        <v>-1.2713685506467558</v>
      </c>
      <c r="S253" s="5">
        <f t="shared" si="126"/>
        <v>-10.785623420061476</v>
      </c>
      <c r="T253" s="5">
        <f t="shared" si="127"/>
        <v>-1.1655477256499682</v>
      </c>
      <c r="U253" s="6">
        <f t="shared" si="128"/>
        <v>2674.69759596925</v>
      </c>
      <c r="V253" s="5">
        <f t="shared" si="129"/>
        <v>2.6380407888906308</v>
      </c>
      <c r="W253" s="5">
        <f t="shared" si="130"/>
        <v>-1.2036466970599653</v>
      </c>
      <c r="X253" s="5">
        <f t="shared" si="131"/>
        <v>8.260629486966355</v>
      </c>
      <c r="Y253" s="5">
        <f t="shared" si="132"/>
        <v>1.366672238243875</v>
      </c>
      <c r="Z253" s="5">
        <f t="shared" si="109"/>
        <v>-11.989270117121443</v>
      </c>
      <c r="AA253" s="5">
        <f t="shared" si="110"/>
        <v>-25.078918238683613</v>
      </c>
      <c r="AB253">
        <f t="shared" si="105"/>
        <v>0</v>
      </c>
    </row>
    <row r="254" spans="1:28" x14ac:dyDescent="0.2">
      <c r="A254">
        <f t="shared" si="111"/>
        <v>2.2199999999999966</v>
      </c>
      <c r="B254" s="5">
        <f t="shared" si="112"/>
        <v>12.21426781433982</v>
      </c>
      <c r="C254" s="5">
        <f t="shared" si="113"/>
        <v>211.56370927443399</v>
      </c>
      <c r="D254" s="5">
        <f t="shared" si="114"/>
        <v>84.646199559211226</v>
      </c>
      <c r="E254" s="2">
        <f t="shared" si="115"/>
        <v>211.91600085929718</v>
      </c>
      <c r="F254" s="2">
        <f t="shared" si="116"/>
        <v>3.304205677734847</v>
      </c>
      <c r="G254" s="3">
        <f t="shared" si="117"/>
        <v>8.5433893549983626</v>
      </c>
      <c r="H254" s="3">
        <f t="shared" si="118"/>
        <v>72.241796713098481</v>
      </c>
      <c r="I254" s="3">
        <f t="shared" si="119"/>
        <v>7.5689722941834896</v>
      </c>
      <c r="J254" s="2">
        <f t="shared" si="120"/>
        <v>73.137924742214707</v>
      </c>
      <c r="K254" s="2">
        <f t="shared" si="121"/>
        <v>73.137924742214707</v>
      </c>
      <c r="L254" s="2">
        <f t="shared" si="122"/>
        <v>49.85543608876258</v>
      </c>
      <c r="M254" s="5">
        <f t="shared" si="106"/>
        <v>0.37890978647142659</v>
      </c>
      <c r="N254" s="4">
        <f t="shared" si="107"/>
        <v>0.46353266331225451</v>
      </c>
      <c r="O254" s="4">
        <f t="shared" si="108"/>
        <v>0.31191409113188662</v>
      </c>
      <c r="P254" s="4">
        <f t="shared" si="123"/>
        <v>0</v>
      </c>
      <c r="Q254" s="4">
        <f t="shared" si="124"/>
        <v>0</v>
      </c>
      <c r="R254" s="5">
        <f t="shared" si="125"/>
        <v>-1.2709176476711275</v>
      </c>
      <c r="S254" s="5">
        <f t="shared" si="126"/>
        <v>-10.746715445952482</v>
      </c>
      <c r="T254" s="5">
        <f t="shared" si="127"/>
        <v>-1.1259630181531697</v>
      </c>
      <c r="U254" s="6">
        <f t="shared" si="128"/>
        <v>2674.6949212729915</v>
      </c>
      <c r="V254" s="5">
        <f t="shared" si="129"/>
        <v>2.6260587679162302</v>
      </c>
      <c r="W254" s="5">
        <f t="shared" si="130"/>
        <v>-1.1734661948653169</v>
      </c>
      <c r="X254" s="5">
        <f t="shared" si="131"/>
        <v>8.235974628106705</v>
      </c>
      <c r="Y254" s="5">
        <f t="shared" si="132"/>
        <v>1.3551411202451027</v>
      </c>
      <c r="Z254" s="5">
        <f t="shared" si="109"/>
        <v>-11.920181640817798</v>
      </c>
      <c r="AA254" s="5">
        <f t="shared" si="110"/>
        <v>-25.063988390046465</v>
      </c>
      <c r="AB254">
        <f t="shared" si="105"/>
        <v>0</v>
      </c>
    </row>
    <row r="255" spans="1:28" x14ac:dyDescent="0.2">
      <c r="A255">
        <f t="shared" si="111"/>
        <v>2.2299999999999964</v>
      </c>
      <c r="B255" s="5">
        <f t="shared" si="112"/>
        <v>12.299769464945816</v>
      </c>
      <c r="C255" s="5">
        <f t="shared" si="113"/>
        <v>212.28553123248292</v>
      </c>
      <c r="D255" s="5">
        <f t="shared" si="114"/>
        <v>84.720636082733549</v>
      </c>
      <c r="E255" s="2">
        <f t="shared" si="115"/>
        <v>212.64155543907285</v>
      </c>
      <c r="F255" s="2">
        <f t="shared" si="116"/>
        <v>3.3159955339157352</v>
      </c>
      <c r="G255" s="3">
        <f t="shared" si="117"/>
        <v>8.5569407662008139</v>
      </c>
      <c r="H255" s="3">
        <f t="shared" si="118"/>
        <v>72.122594896690302</v>
      </c>
      <c r="I255" s="3">
        <f t="shared" si="119"/>
        <v>7.3183324102830252</v>
      </c>
      <c r="J255" s="2">
        <f t="shared" si="120"/>
        <v>72.996218526549484</v>
      </c>
      <c r="K255" s="2">
        <f t="shared" si="121"/>
        <v>72.996218526549484</v>
      </c>
      <c r="L255" s="2">
        <f t="shared" si="122"/>
        <v>49.75884016806372</v>
      </c>
      <c r="M255" s="5">
        <f t="shared" si="106"/>
        <v>0.37890976435499846</v>
      </c>
      <c r="N255" s="4">
        <f t="shared" si="107"/>
        <v>0.46443237923914416</v>
      </c>
      <c r="O255" s="4">
        <f t="shared" si="108"/>
        <v>0.31212588719963313</v>
      </c>
      <c r="P255" s="4">
        <f t="shared" si="123"/>
        <v>0</v>
      </c>
      <c r="Q255" s="4">
        <f t="shared" si="124"/>
        <v>0</v>
      </c>
      <c r="R255" s="5">
        <f t="shared" si="125"/>
        <v>-1.2704671516348647</v>
      </c>
      <c r="S255" s="5">
        <f t="shared" si="126"/>
        <v>-10.708194693697264</v>
      </c>
      <c r="T255" s="5">
        <f t="shared" si="127"/>
        <v>-1.0865683409583147</v>
      </c>
      <c r="U255" s="6">
        <f t="shared" si="128"/>
        <v>2674.6922465794082</v>
      </c>
      <c r="V255" s="5">
        <f t="shared" si="129"/>
        <v>2.6141546871239036</v>
      </c>
      <c r="W255" s="5">
        <f t="shared" si="130"/>
        <v>-1.1433847957362178</v>
      </c>
      <c r="X255" s="5">
        <f t="shared" si="131"/>
        <v>8.2115307495561929</v>
      </c>
      <c r="Y255" s="5">
        <f t="shared" si="132"/>
        <v>1.343687535489039</v>
      </c>
      <c r="Z255" s="5">
        <f t="shared" si="109"/>
        <v>-11.851579489433481</v>
      </c>
      <c r="AA255" s="5">
        <f t="shared" si="110"/>
        <v>-25.049037591402122</v>
      </c>
      <c r="AB255">
        <f t="shared" si="105"/>
        <v>0</v>
      </c>
    </row>
    <row r="256" spans="1:28" x14ac:dyDescent="0.2">
      <c r="A256">
        <f t="shared" si="111"/>
        <v>2.2399999999999962</v>
      </c>
      <c r="B256" s="5">
        <f t="shared" si="112"/>
        <v>12.3854060569846</v>
      </c>
      <c r="C256" s="5">
        <f t="shared" si="113"/>
        <v>213.00616460247534</v>
      </c>
      <c r="D256" s="5">
        <f t="shared" si="114"/>
        <v>84.792566954956811</v>
      </c>
      <c r="E256" s="2">
        <f t="shared" si="115"/>
        <v>213.36594021036535</v>
      </c>
      <c r="F256" s="2">
        <f t="shared" si="116"/>
        <v>3.3277599090195324</v>
      </c>
      <c r="G256" s="3">
        <f t="shared" si="117"/>
        <v>8.5703776415557051</v>
      </c>
      <c r="H256" s="3">
        <f t="shared" si="118"/>
        <v>72.004079101795966</v>
      </c>
      <c r="I256" s="3">
        <f t="shared" si="119"/>
        <v>7.0678420343690043</v>
      </c>
      <c r="J256" s="2">
        <f t="shared" si="120"/>
        <v>72.855975535568533</v>
      </c>
      <c r="K256" s="2">
        <f t="shared" si="121"/>
        <v>72.855975535568533</v>
      </c>
      <c r="L256" s="2">
        <f t="shared" si="122"/>
        <v>49.663241673870843</v>
      </c>
      <c r="M256" s="5">
        <f t="shared" si="106"/>
        <v>0.37890974221496276</v>
      </c>
      <c r="N256" s="4">
        <f t="shared" si="107"/>
        <v>0.46532624931779798</v>
      </c>
      <c r="O256" s="4">
        <f t="shared" si="108"/>
        <v>0.3123357794563914</v>
      </c>
      <c r="P256" s="4">
        <f t="shared" si="123"/>
        <v>0</v>
      </c>
      <c r="Q256" s="4">
        <f t="shared" si="124"/>
        <v>0</v>
      </c>
      <c r="R256" s="5">
        <f t="shared" si="125"/>
        <v>-1.2700173782342594</v>
      </c>
      <c r="S256" s="5">
        <f t="shared" si="126"/>
        <v>-10.670058612077179</v>
      </c>
      <c r="T256" s="5">
        <f t="shared" si="127"/>
        <v>-1.0473613399180193</v>
      </c>
      <c r="U256" s="6">
        <f t="shared" si="128"/>
        <v>2674.6895718884984</v>
      </c>
      <c r="V256" s="5">
        <f t="shared" si="129"/>
        <v>2.6023280941485396</v>
      </c>
      <c r="W256" s="5">
        <f t="shared" si="130"/>
        <v>-1.1134015745795927</v>
      </c>
      <c r="X256" s="5">
        <f t="shared" si="131"/>
        <v>8.1872968089299416</v>
      </c>
      <c r="Y256" s="5">
        <f t="shared" si="132"/>
        <v>1.3323107159142802</v>
      </c>
      <c r="Z256" s="5">
        <f t="shared" si="109"/>
        <v>-11.783460186656772</v>
      </c>
      <c r="AA256" s="5">
        <f t="shared" si="110"/>
        <v>-25.034064530988076</v>
      </c>
      <c r="AB256">
        <f t="shared" si="105"/>
        <v>0</v>
      </c>
    </row>
    <row r="257" spans="1:28" x14ac:dyDescent="0.2">
      <c r="A257">
        <f t="shared" si="111"/>
        <v>2.249999999999996</v>
      </c>
      <c r="B257" s="5">
        <f t="shared" si="112"/>
        <v>12.471176448935951</v>
      </c>
      <c r="C257" s="5">
        <f t="shared" si="113"/>
        <v>213.72561622048397</v>
      </c>
      <c r="D257" s="5">
        <f t="shared" si="114"/>
        <v>84.861993672073964</v>
      </c>
      <c r="E257" s="2">
        <f t="shared" si="115"/>
        <v>214.08916196493016</v>
      </c>
      <c r="F257" s="2">
        <f t="shared" si="116"/>
        <v>3.3394988434789297</v>
      </c>
      <c r="G257" s="3">
        <f t="shared" si="117"/>
        <v>8.5837007487148487</v>
      </c>
      <c r="H257" s="3">
        <f t="shared" si="118"/>
        <v>71.886244499929404</v>
      </c>
      <c r="I257" s="3">
        <f t="shared" si="119"/>
        <v>6.8175013890591236</v>
      </c>
      <c r="J257" s="2">
        <f t="shared" si="120"/>
        <v>72.717194610607351</v>
      </c>
      <c r="K257" s="2">
        <f t="shared" si="121"/>
        <v>72.717194610607351</v>
      </c>
      <c r="L257" s="2">
        <f t="shared" si="122"/>
        <v>49.568639816364929</v>
      </c>
      <c r="M257" s="5">
        <f t="shared" si="106"/>
        <v>0.37890972004912093</v>
      </c>
      <c r="N257" s="4">
        <f t="shared" si="107"/>
        <v>0.4662141931809205</v>
      </c>
      <c r="O257" s="4">
        <f t="shared" si="108"/>
        <v>0.31254376137067658</v>
      </c>
      <c r="P257" s="4">
        <f t="shared" si="123"/>
        <v>0</v>
      </c>
      <c r="Q257" s="4">
        <f t="shared" si="124"/>
        <v>0</v>
      </c>
      <c r="R257" s="5">
        <f t="shared" si="125"/>
        <v>-1.2695686387567315</v>
      </c>
      <c r="S257" s="5">
        <f t="shared" si="126"/>
        <v>-10.632304672174536</v>
      </c>
      <c r="T257" s="5">
        <f t="shared" si="127"/>
        <v>-1.0083396674244249</v>
      </c>
      <c r="U257" s="6">
        <f t="shared" si="128"/>
        <v>2674.686897200264</v>
      </c>
      <c r="V257" s="5">
        <f t="shared" si="129"/>
        <v>2.590578537995603</v>
      </c>
      <c r="W257" s="5">
        <f t="shared" si="130"/>
        <v>-1.0835156031579718</v>
      </c>
      <c r="X257" s="5">
        <f t="shared" si="131"/>
        <v>8.163271770097225</v>
      </c>
      <c r="Y257" s="5">
        <f t="shared" si="132"/>
        <v>1.3210098992388715</v>
      </c>
      <c r="Z257" s="5">
        <f t="shared" si="109"/>
        <v>-11.715820275332508</v>
      </c>
      <c r="AA257" s="5">
        <f t="shared" si="110"/>
        <v>-25.019067897327197</v>
      </c>
      <c r="AB257">
        <f t="shared" si="105"/>
        <v>0</v>
      </c>
    </row>
    <row r="258" spans="1:28" x14ac:dyDescent="0.2">
      <c r="A258">
        <f t="shared" si="111"/>
        <v>2.2599999999999958</v>
      </c>
      <c r="B258" s="5">
        <f t="shared" si="112"/>
        <v>12.557079506918061</v>
      </c>
      <c r="C258" s="5">
        <f t="shared" si="113"/>
        <v>214.4438928744695</v>
      </c>
      <c r="D258" s="5">
        <f t="shared" si="114"/>
        <v>84.928917732569687</v>
      </c>
      <c r="E258" s="2">
        <f t="shared" si="115"/>
        <v>214.81122744609979</v>
      </c>
      <c r="F258" s="2">
        <f t="shared" si="116"/>
        <v>3.3512123776534204</v>
      </c>
      <c r="G258" s="3">
        <f t="shared" si="117"/>
        <v>8.5969108477072371</v>
      </c>
      <c r="H258" s="3">
        <f t="shared" si="118"/>
        <v>71.769086297176074</v>
      </c>
      <c r="I258" s="3">
        <f t="shared" si="119"/>
        <v>6.5673107100858514</v>
      </c>
      <c r="J258" s="2">
        <f t="shared" si="120"/>
        <v>72.579874579787898</v>
      </c>
      <c r="K258" s="2">
        <f t="shared" si="121"/>
        <v>72.579874579787898</v>
      </c>
      <c r="L258" s="2">
        <f t="shared" si="122"/>
        <v>49.475033796719764</v>
      </c>
      <c r="M258" s="5">
        <f t="shared" si="106"/>
        <v>0.37890969785527867</v>
      </c>
      <c r="N258" s="4">
        <f t="shared" si="107"/>
        <v>0.46709613070151601</v>
      </c>
      <c r="O258" s="4">
        <f t="shared" si="108"/>
        <v>0.31274982649848282</v>
      </c>
      <c r="P258" s="4">
        <f t="shared" si="123"/>
        <v>0</v>
      </c>
      <c r="Q258" s="4">
        <f t="shared" si="124"/>
        <v>0</v>
      </c>
      <c r="R258" s="5">
        <f t="shared" si="125"/>
        <v>-1.2691212401058805</v>
      </c>
      <c r="S258" s="5">
        <f t="shared" si="126"/>
        <v>-10.59493036699685</v>
      </c>
      <c r="T258" s="5">
        <f t="shared" si="127"/>
        <v>-0.9695009824101668</v>
      </c>
      <c r="U258" s="6">
        <f t="shared" si="128"/>
        <v>2674.6842225147043</v>
      </c>
      <c r="V258" s="5">
        <f t="shared" si="129"/>
        <v>2.5789055690040215</v>
      </c>
      <c r="W258" s="5">
        <f t="shared" si="130"/>
        <v>-1.0537259501526259</v>
      </c>
      <c r="X258" s="5">
        <f t="shared" si="131"/>
        <v>8.139454603023589</v>
      </c>
      <c r="Y258" s="5">
        <f t="shared" si="132"/>
        <v>1.309784328898141</v>
      </c>
      <c r="Z258" s="5">
        <f t="shared" si="109"/>
        <v>-11.648656317149477</v>
      </c>
      <c r="AA258" s="5">
        <f t="shared" si="110"/>
        <v>-25.004046379386576</v>
      </c>
      <c r="AB258">
        <f t="shared" si="105"/>
        <v>0</v>
      </c>
    </row>
    <row r="259" spans="1:28" x14ac:dyDescent="0.2">
      <c r="A259">
        <f t="shared" si="111"/>
        <v>2.2699999999999956</v>
      </c>
      <c r="B259" s="5">
        <f t="shared" si="112"/>
        <v>12.643114104611579</v>
      </c>
      <c r="C259" s="5">
        <f t="shared" si="113"/>
        <v>215.16100130462539</v>
      </c>
      <c r="D259" s="5">
        <f t="shared" si="114"/>
        <v>84.993340637351579</v>
      </c>
      <c r="E259" s="2">
        <f t="shared" si="115"/>
        <v>215.53214334913304</v>
      </c>
      <c r="F259" s="2">
        <f t="shared" si="116"/>
        <v>3.3629005518282207</v>
      </c>
      <c r="G259" s="3">
        <f t="shared" si="117"/>
        <v>8.610008690996219</v>
      </c>
      <c r="H259" s="3">
        <f t="shared" si="118"/>
        <v>71.652599734004582</v>
      </c>
      <c r="I259" s="3">
        <f t="shared" si="119"/>
        <v>6.3172702462919856</v>
      </c>
      <c r="J259" s="2">
        <f t="shared" si="120"/>
        <v>72.444014256977709</v>
      </c>
      <c r="K259" s="2">
        <f t="shared" si="121"/>
        <v>72.444014256977709</v>
      </c>
      <c r="L259" s="2">
        <f t="shared" si="122"/>
        <v>49.382422806392434</v>
      </c>
      <c r="M259" s="5">
        <f t="shared" si="106"/>
        <v>0.37890967563124578</v>
      </c>
      <c r="N259" s="4">
        <f t="shared" si="107"/>
        <v>0.46797198201792467</v>
      </c>
      <c r="O259" s="4">
        <f t="shared" si="108"/>
        <v>0.31295396848555135</v>
      </c>
      <c r="P259" s="4">
        <f t="shared" si="123"/>
        <v>0</v>
      </c>
      <c r="Q259" s="4">
        <f t="shared" si="124"/>
        <v>0</v>
      </c>
      <c r="R259" s="5">
        <f t="shared" si="125"/>
        <v>-1.2686754848259469</v>
      </c>
      <c r="S259" s="5">
        <f t="shared" si="126"/>
        <v>-10.557933211105709</v>
      </c>
      <c r="T259" s="5">
        <f t="shared" si="127"/>
        <v>-0.93084295035289799</v>
      </c>
      <c r="U259" s="6">
        <f t="shared" si="128"/>
        <v>2674.681547831819</v>
      </c>
      <c r="V259" s="5">
        <f t="shared" si="129"/>
        <v>2.5673087388099027</v>
      </c>
      <c r="W259" s="5">
        <f t="shared" si="130"/>
        <v>-1.0240316812289938</v>
      </c>
      <c r="X259" s="5">
        <f t="shared" si="131"/>
        <v>8.1158442836145444</v>
      </c>
      <c r="Y259" s="5">
        <f t="shared" si="132"/>
        <v>1.2986332539839558</v>
      </c>
      <c r="Z259" s="5">
        <f t="shared" si="109"/>
        <v>-11.581964892334703</v>
      </c>
      <c r="AA259" s="5">
        <f t="shared" si="110"/>
        <v>-24.988998666738354</v>
      </c>
      <c r="AB259">
        <f t="shared" si="105"/>
        <v>0</v>
      </c>
    </row>
    <row r="260" spans="1:28" x14ac:dyDescent="0.2">
      <c r="A260">
        <f t="shared" si="111"/>
        <v>2.2799999999999954</v>
      </c>
      <c r="B260" s="5">
        <f t="shared" si="112"/>
        <v>12.72927912318424</v>
      </c>
      <c r="C260" s="5">
        <f t="shared" si="113"/>
        <v>215.87694820372081</v>
      </c>
      <c r="D260" s="5">
        <f t="shared" si="114"/>
        <v>85.055263889881161</v>
      </c>
      <c r="E260" s="2">
        <f t="shared" si="115"/>
        <v>216.25191632156211</v>
      </c>
      <c r="F260" s="2">
        <f t="shared" si="116"/>
        <v>3.3745634062131753</v>
      </c>
      <c r="G260" s="3">
        <f t="shared" si="117"/>
        <v>8.622995023536058</v>
      </c>
      <c r="H260" s="3">
        <f t="shared" si="118"/>
        <v>71.536780085081233</v>
      </c>
      <c r="I260" s="3">
        <f t="shared" si="119"/>
        <v>6.0673802596246018</v>
      </c>
      <c r="J260" s="2">
        <f t="shared" si="120"/>
        <v>72.309612440754279</v>
      </c>
      <c r="K260" s="2">
        <f t="shared" si="121"/>
        <v>72.309612440754279</v>
      </c>
      <c r="L260" s="2">
        <f t="shared" si="122"/>
        <v>49.290806026417364</v>
      </c>
      <c r="M260" s="5">
        <f t="shared" si="106"/>
        <v>0.37890965337483656</v>
      </c>
      <c r="N260" s="4">
        <f t="shared" si="107"/>
        <v>0.4688416675590632</v>
      </c>
      <c r="O260" s="4">
        <f t="shared" si="108"/>
        <v>0.31315618106963317</v>
      </c>
      <c r="P260" s="4">
        <f t="shared" si="123"/>
        <v>0</v>
      </c>
      <c r="Q260" s="4">
        <f t="shared" si="124"/>
        <v>0</v>
      </c>
      <c r="R260" s="5">
        <f t="shared" si="125"/>
        <v>-1.2682316711256867</v>
      </c>
      <c r="S260" s="5">
        <f t="shared" si="126"/>
        <v>-10.521310740250128</v>
      </c>
      <c r="T260" s="5">
        <f t="shared" si="127"/>
        <v>-0.89236324328333705</v>
      </c>
      <c r="U260" s="6">
        <f t="shared" si="128"/>
        <v>2674.6788731516085</v>
      </c>
      <c r="V260" s="5">
        <f t="shared" si="129"/>
        <v>2.55578760031104</v>
      </c>
      <c r="W260" s="5">
        <f t="shared" si="130"/>
        <v>-0.99443185910437781</v>
      </c>
      <c r="X260" s="5">
        <f t="shared" si="131"/>
        <v>8.0924397935607519</v>
      </c>
      <c r="Y260" s="5">
        <f t="shared" si="132"/>
        <v>1.2875559291853533</v>
      </c>
      <c r="Z260" s="5">
        <f t="shared" si="109"/>
        <v>-11.515742599354505</v>
      </c>
      <c r="AA260" s="5">
        <f t="shared" si="110"/>
        <v>-24.973923449722584</v>
      </c>
      <c r="AB260">
        <f t="shared" si="105"/>
        <v>0</v>
      </c>
    </row>
    <row r="261" spans="1:28" x14ac:dyDescent="0.2">
      <c r="A261">
        <f t="shared" si="111"/>
        <v>2.2899999999999952</v>
      </c>
      <c r="B261" s="5">
        <f t="shared" si="112"/>
        <v>12.815573451216059</v>
      </c>
      <c r="C261" s="5">
        <f t="shared" si="113"/>
        <v>216.59174021744164</v>
      </c>
      <c r="D261" s="5">
        <f t="shared" si="114"/>
        <v>85.11468899630492</v>
      </c>
      <c r="E261" s="2">
        <f t="shared" si="115"/>
        <v>216.97055296353753</v>
      </c>
      <c r="F261" s="2">
        <f t="shared" si="116"/>
        <v>3.3862009809416227</v>
      </c>
      <c r="G261" s="3">
        <f t="shared" si="117"/>
        <v>8.635870582827911</v>
      </c>
      <c r="H261" s="3">
        <f t="shared" si="118"/>
        <v>71.421622659087689</v>
      </c>
      <c r="I261" s="3">
        <f t="shared" si="119"/>
        <v>5.8176410251273758</v>
      </c>
      <c r="J261" s="2">
        <f t="shared" si="120"/>
        <v>72.176667913375624</v>
      </c>
      <c r="K261" s="2">
        <f t="shared" si="121"/>
        <v>72.176667913375624</v>
      </c>
      <c r="L261" s="2">
        <f t="shared" si="122"/>
        <v>49.200182626704581</v>
      </c>
      <c r="M261" s="5">
        <f t="shared" si="106"/>
        <v>0.37890963108386977</v>
      </c>
      <c r="N261" s="4">
        <f t="shared" si="107"/>
        <v>0.46970510806985366</v>
      </c>
      <c r="O261" s="4">
        <f t="shared" si="108"/>
        <v>0.31335645808274487</v>
      </c>
      <c r="P261" s="4">
        <f t="shared" si="123"/>
        <v>0</v>
      </c>
      <c r="Q261" s="4">
        <f t="shared" si="124"/>
        <v>0</v>
      </c>
      <c r="R261" s="5">
        <f t="shared" si="125"/>
        <v>-1.2677900929016896</v>
      </c>
      <c r="S261" s="5">
        <f t="shared" si="126"/>
        <v>-10.485060511004484</v>
      </c>
      <c r="T261" s="5">
        <f t="shared" si="127"/>
        <v>-0.85405953979682181</v>
      </c>
      <c r="U261" s="6">
        <f t="shared" si="128"/>
        <v>2674.6761984740729</v>
      </c>
      <c r="V261" s="5">
        <f t="shared" si="129"/>
        <v>2.5443417076322463</v>
      </c>
      <c r="W261" s="5">
        <f t="shared" si="130"/>
        <v>-0.96492554361792349</v>
      </c>
      <c r="X261" s="5">
        <f t="shared" si="131"/>
        <v>8.0692401201848156</v>
      </c>
      <c r="Y261" s="5">
        <f t="shared" si="132"/>
        <v>1.2765516147305567</v>
      </c>
      <c r="Z261" s="5">
        <f t="shared" si="109"/>
        <v>-11.449986054622407</v>
      </c>
      <c r="AA261" s="5">
        <f t="shared" si="110"/>
        <v>-24.958819419612006</v>
      </c>
      <c r="AB261">
        <f t="shared" ref="AB261:AB324" si="133">IF(($D261-height)*($D262-height)&lt;0,1,0)</f>
        <v>0</v>
      </c>
    </row>
    <row r="262" spans="1:28" x14ac:dyDescent="0.2">
      <c r="A262">
        <f t="shared" si="111"/>
        <v>2.2999999999999949</v>
      </c>
      <c r="B262" s="5">
        <f t="shared" si="112"/>
        <v>12.901995984625076</v>
      </c>
      <c r="C262" s="5">
        <f t="shared" si="113"/>
        <v>217.30538394472978</v>
      </c>
      <c r="D262" s="5">
        <f t="shared" si="114"/>
        <v>85.171617465585214</v>
      </c>
      <c r="E262" s="2">
        <f t="shared" si="115"/>
        <v>217.68805982817179</v>
      </c>
      <c r="F262" s="2">
        <f t="shared" si="116"/>
        <v>3.3978133160692523</v>
      </c>
      <c r="G262" s="3">
        <f t="shared" si="117"/>
        <v>8.6486360989752171</v>
      </c>
      <c r="H262" s="3">
        <f t="shared" si="118"/>
        <v>71.307122798541471</v>
      </c>
      <c r="I262" s="3">
        <f t="shared" si="119"/>
        <v>5.568052830931256</v>
      </c>
      <c r="J262" s="2">
        <f t="shared" si="120"/>
        <v>72.045179439757192</v>
      </c>
      <c r="K262" s="2">
        <f t="shared" si="121"/>
        <v>72.045179439757192</v>
      </c>
      <c r="L262" s="2">
        <f t="shared" si="122"/>
        <v>49.110551765342322</v>
      </c>
      <c r="M262" s="5">
        <f t="shared" si="106"/>
        <v>0.37890960875616891</v>
      </c>
      <c r="N262" s="4">
        <f t="shared" si="107"/>
        <v>0.47056222463682851</v>
      </c>
      <c r="O262" s="4">
        <f t="shared" si="108"/>
        <v>0.31355479345341747</v>
      </c>
      <c r="P262" s="4">
        <f t="shared" si="123"/>
        <v>0</v>
      </c>
      <c r="Q262" s="4">
        <f t="shared" si="124"/>
        <v>0</v>
      </c>
      <c r="R262" s="5">
        <f t="shared" si="125"/>
        <v>-1.2673510397611532</v>
      </c>
      <c r="S262" s="5">
        <f t="shared" si="126"/>
        <v>-10.449180100410967</v>
      </c>
      <c r="T262" s="5">
        <f t="shared" si="127"/>
        <v>-0.81592952506834115</v>
      </c>
      <c r="U262" s="6">
        <f t="shared" si="128"/>
        <v>2674.6735237992116</v>
      </c>
      <c r="V262" s="5">
        <f t="shared" si="129"/>
        <v>2.5329706160915144</v>
      </c>
      <c r="W262" s="5">
        <f t="shared" si="130"/>
        <v>-0.93551179180286714</v>
      </c>
      <c r="X262" s="5">
        <f t="shared" si="131"/>
        <v>8.0462442562896666</v>
      </c>
      <c r="Y262" s="5">
        <f t="shared" si="132"/>
        <v>1.2656195763303613</v>
      </c>
      <c r="Z262" s="5">
        <f t="shared" si="109"/>
        <v>-11.384691892213834</v>
      </c>
      <c r="AA262" s="5">
        <f t="shared" si="110"/>
        <v>-24.943685268778673</v>
      </c>
      <c r="AB262">
        <f t="shared" si="133"/>
        <v>0</v>
      </c>
    </row>
    <row r="263" spans="1:28" x14ac:dyDescent="0.2">
      <c r="A263">
        <f t="shared" si="111"/>
        <v>2.3099999999999947</v>
      </c>
      <c r="B263" s="5">
        <f t="shared" si="112"/>
        <v>12.988545626593645</v>
      </c>
      <c r="C263" s="5">
        <f t="shared" si="113"/>
        <v>218.01788593812057</v>
      </c>
      <c r="D263" s="5">
        <f t="shared" si="114"/>
        <v>85.22605080963109</v>
      </c>
      <c r="E263" s="2">
        <f t="shared" si="115"/>
        <v>218.40444342188064</v>
      </c>
      <c r="F263" s="2">
        <f t="shared" si="116"/>
        <v>3.409400451572917</v>
      </c>
      <c r="G263" s="3">
        <f t="shared" si="117"/>
        <v>8.6612922947385211</v>
      </c>
      <c r="H263" s="3">
        <f t="shared" si="118"/>
        <v>71.193275879619335</v>
      </c>
      <c r="I263" s="3">
        <f t="shared" si="119"/>
        <v>5.3186159782434697</v>
      </c>
      <c r="J263" s="2">
        <f t="shared" si="120"/>
        <v>71.915145766455296</v>
      </c>
      <c r="K263" s="2">
        <f t="shared" si="121"/>
        <v>71.915145766455296</v>
      </c>
      <c r="L263" s="2">
        <f t="shared" si="122"/>
        <v>49.021912587904083</v>
      </c>
      <c r="M263" s="5">
        <f t="shared" si="106"/>
        <v>0.3789095863895624</v>
      </c>
      <c r="N263" s="4">
        <f t="shared" si="107"/>
        <v>0.47141293871389911</v>
      </c>
      <c r="O263" s="4">
        <f t="shared" si="108"/>
        <v>0.31375118120893597</v>
      </c>
      <c r="P263" s="4">
        <f t="shared" si="123"/>
        <v>0</v>
      </c>
      <c r="Q263" s="4">
        <f t="shared" si="124"/>
        <v>0</v>
      </c>
      <c r="R263" s="5">
        <f t="shared" si="125"/>
        <v>-1.2669147970441303</v>
      </c>
      <c r="S263" s="5">
        <f t="shared" si="126"/>
        <v>-10.413667105626489</v>
      </c>
      <c r="T263" s="5">
        <f t="shared" si="127"/>
        <v>-0.77797089087101612</v>
      </c>
      <c r="U263" s="6">
        <f t="shared" si="128"/>
        <v>2674.6708491270247</v>
      </c>
      <c r="V263" s="5">
        <f t="shared" si="129"/>
        <v>2.5216738821670113</v>
      </c>
      <c r="W263" s="5">
        <f t="shared" si="130"/>
        <v>-0.90618965796105</v>
      </c>
      <c r="X263" s="5">
        <f t="shared" si="131"/>
        <v>8.0234512000085836</v>
      </c>
      <c r="Y263" s="5">
        <f t="shared" si="132"/>
        <v>1.2547590851228809</v>
      </c>
      <c r="Z263" s="5">
        <f t="shared" si="109"/>
        <v>-11.31985676358754</v>
      </c>
      <c r="AA263" s="5">
        <f t="shared" si="110"/>
        <v>-24.92851969086243</v>
      </c>
      <c r="AB263">
        <f t="shared" si="133"/>
        <v>0</v>
      </c>
    </row>
    <row r="264" spans="1:28" x14ac:dyDescent="0.2">
      <c r="A264">
        <f t="shared" si="111"/>
        <v>2.3199999999999945</v>
      </c>
      <c r="B264" s="5">
        <f t="shared" si="112"/>
        <v>13.075221287495285</v>
      </c>
      <c r="C264" s="5">
        <f t="shared" si="113"/>
        <v>218.72925270407859</v>
      </c>
      <c r="D264" s="5">
        <f t="shared" si="114"/>
        <v>85.277990543428984</v>
      </c>
      <c r="E264" s="2">
        <f t="shared" si="115"/>
        <v>219.11971020472268</v>
      </c>
      <c r="F264" s="2">
        <f t="shared" si="116"/>
        <v>3.4209624273494339</v>
      </c>
      <c r="G264" s="3">
        <f t="shared" si="117"/>
        <v>8.6738398855897501</v>
      </c>
      <c r="H264" s="3">
        <f t="shared" si="118"/>
        <v>71.080077311983459</v>
      </c>
      <c r="I264" s="3">
        <f t="shared" si="119"/>
        <v>5.0693307813348456</v>
      </c>
      <c r="J264" s="2">
        <f t="shared" si="120"/>
        <v>71.786565620657612</v>
      </c>
      <c r="K264" s="2">
        <f t="shared" si="121"/>
        <v>71.786565620657612</v>
      </c>
      <c r="L264" s="2">
        <f t="shared" si="122"/>
        <v>48.934264226760469</v>
      </c>
      <c r="M264" s="5">
        <f t="shared" si="106"/>
        <v>0.37890956398188358</v>
      </c>
      <c r="N264" s="4">
        <f t="shared" si="107"/>
        <v>0.47225717214827156</v>
      </c>
      <c r="O264" s="4">
        <f t="shared" si="108"/>
        <v>0.31394561547756911</v>
      </c>
      <c r="P264" s="4">
        <f t="shared" si="123"/>
        <v>0</v>
      </c>
      <c r="Q264" s="4">
        <f t="shared" si="124"/>
        <v>0</v>
      </c>
      <c r="R264" s="5">
        <f t="shared" si="125"/>
        <v>-1.2664816458452754</v>
      </c>
      <c r="S264" s="5">
        <f t="shared" si="126"/>
        <v>-10.378519143574151</v>
      </c>
      <c r="T264" s="5">
        <f t="shared" si="127"/>
        <v>-0.74018133559800547</v>
      </c>
      <c r="U264" s="6">
        <f t="shared" si="128"/>
        <v>2674.6681744575135</v>
      </c>
      <c r="V264" s="5">
        <f t="shared" si="129"/>
        <v>2.5104510634649042</v>
      </c>
      <c r="W264" s="5">
        <f t="shared" si="130"/>
        <v>-0.87695819373968709</v>
      </c>
      <c r="X264" s="5">
        <f t="shared" si="131"/>
        <v>8.0008599546568391</v>
      </c>
      <c r="Y264" s="5">
        <f t="shared" si="132"/>
        <v>1.2439694176196288</v>
      </c>
      <c r="Z264" s="5">
        <f t="shared" si="109"/>
        <v>-11.255477337313838</v>
      </c>
      <c r="AA264" s="5">
        <f t="shared" si="110"/>
        <v>-24.913321380941166</v>
      </c>
      <c r="AB264">
        <f t="shared" si="133"/>
        <v>0</v>
      </c>
    </row>
    <row r="265" spans="1:28" x14ac:dyDescent="0.2">
      <c r="A265">
        <f t="shared" si="111"/>
        <v>2.3299999999999943</v>
      </c>
      <c r="B265" s="5">
        <f t="shared" si="112"/>
        <v>13.162021884822064</v>
      </c>
      <c r="C265" s="5">
        <f t="shared" si="113"/>
        <v>219.43949070333156</v>
      </c>
      <c r="D265" s="5">
        <f t="shared" si="114"/>
        <v>85.327438185173278</v>
      </c>
      <c r="E265" s="2">
        <f t="shared" si="115"/>
        <v>219.83386659073727</v>
      </c>
      <c r="F265" s="2">
        <f t="shared" si="116"/>
        <v>3.432499283214359</v>
      </c>
      <c r="G265" s="3">
        <f t="shared" si="117"/>
        <v>8.6862795797659462</v>
      </c>
      <c r="H265" s="3">
        <f t="shared" si="118"/>
        <v>70.967522538610325</v>
      </c>
      <c r="I265" s="3">
        <f t="shared" si="119"/>
        <v>4.820197567525434</v>
      </c>
      <c r="J265" s="2">
        <f t="shared" si="120"/>
        <v>71.659437709181063</v>
      </c>
      <c r="K265" s="2">
        <f t="shared" si="121"/>
        <v>71.659437709181063</v>
      </c>
      <c r="L265" s="2">
        <f t="shared" si="122"/>
        <v>48.847605800396089</v>
      </c>
      <c r="M265" s="5">
        <f t="shared" si="106"/>
        <v>0.37890954153097134</v>
      </c>
      <c r="N265" s="4">
        <f t="shared" si="107"/>
        <v>0.47309484720649736</v>
      </c>
      <c r="O265" s="4">
        <f t="shared" si="108"/>
        <v>0.31413809049078883</v>
      </c>
      <c r="P265" s="4">
        <f t="shared" si="123"/>
        <v>0</v>
      </c>
      <c r="Q265" s="4">
        <f t="shared" si="124"/>
        <v>0</v>
      </c>
      <c r="R265" s="5">
        <f t="shared" si="125"/>
        <v>-1.2660518630351005</v>
      </c>
      <c r="S265" s="5">
        <f t="shared" si="126"/>
        <v>-10.34373385059914</v>
      </c>
      <c r="T265" s="5">
        <f t="shared" si="127"/>
        <v>-0.70255856428780428</v>
      </c>
      <c r="U265" s="6">
        <f t="shared" si="128"/>
        <v>2674.6654997906762</v>
      </c>
      <c r="V265" s="5">
        <f t="shared" si="129"/>
        <v>2.499301718688054</v>
      </c>
      <c r="W265" s="5">
        <f t="shared" si="130"/>
        <v>-0.84781644821039315</v>
      </c>
      <c r="X265" s="5">
        <f t="shared" si="131"/>
        <v>7.9784695285850908</v>
      </c>
      <c r="Y265" s="5">
        <f t="shared" si="132"/>
        <v>1.2332498556529534</v>
      </c>
      <c r="Z265" s="5">
        <f t="shared" si="109"/>
        <v>-11.191550298809533</v>
      </c>
      <c r="AA265" s="5">
        <f t="shared" si="110"/>
        <v>-24.898089035702711</v>
      </c>
      <c r="AB265">
        <f t="shared" si="133"/>
        <v>0</v>
      </c>
    </row>
    <row r="266" spans="1:28" x14ac:dyDescent="0.2">
      <c r="A266">
        <f t="shared" si="111"/>
        <v>2.3399999999999941</v>
      </c>
      <c r="B266" s="5">
        <f t="shared" si="112"/>
        <v>13.248946343112506</v>
      </c>
      <c r="C266" s="5">
        <f t="shared" si="113"/>
        <v>220.14860635120272</v>
      </c>
      <c r="D266" s="5">
        <f t="shared" si="114"/>
        <v>85.374395256396753</v>
      </c>
      <c r="E266" s="2">
        <f t="shared" si="115"/>
        <v>220.54691894828068</v>
      </c>
      <c r="F266" s="2">
        <f t="shared" si="116"/>
        <v>3.4440110589007329</v>
      </c>
      <c r="G266" s="3">
        <f t="shared" si="117"/>
        <v>8.6986120783224763</v>
      </c>
      <c r="H266" s="3">
        <f t="shared" si="118"/>
        <v>70.855607035622228</v>
      </c>
      <c r="I266" s="3">
        <f t="shared" si="119"/>
        <v>4.5712166771684073</v>
      </c>
      <c r="J266" s="2">
        <f t="shared" si="120"/>
        <v>71.533760717477165</v>
      </c>
      <c r="K266" s="2">
        <f t="shared" si="121"/>
        <v>71.533760717477165</v>
      </c>
      <c r="L266" s="2">
        <f t="shared" si="122"/>
        <v>48.761936412731536</v>
      </c>
      <c r="M266" s="5">
        <f t="shared" si="106"/>
        <v>0.37890951903466968</v>
      </c>
      <c r="N266" s="4">
        <f t="shared" si="107"/>
        <v>0.47392588660064433</v>
      </c>
      <c r="O266" s="4">
        <f t="shared" si="108"/>
        <v>0.31432860058547657</v>
      </c>
      <c r="P266" s="4">
        <f t="shared" si="123"/>
        <v>0</v>
      </c>
      <c r="Q266" s="4">
        <f t="shared" si="124"/>
        <v>0</v>
      </c>
      <c r="R266" s="5">
        <f t="shared" si="125"/>
        <v>-1.2656257212807551</v>
      </c>
      <c r="S266" s="5">
        <f t="shared" si="126"/>
        <v>-10.309308882129072</v>
      </c>
      <c r="T266" s="5">
        <f t="shared" si="127"/>
        <v>-0.66510028865290005</v>
      </c>
      <c r="U266" s="6">
        <f t="shared" si="128"/>
        <v>2674.6628251265138</v>
      </c>
      <c r="V266" s="5">
        <f t="shared" si="129"/>
        <v>2.4882254076055346</v>
      </c>
      <c r="W266" s="5">
        <f t="shared" si="130"/>
        <v>-0.81876346795043553</v>
      </c>
      <c r="X266" s="5">
        <f t="shared" si="131"/>
        <v>7.956278935034403</v>
      </c>
      <c r="Y266" s="5">
        <f t="shared" si="132"/>
        <v>1.2225996863247794</v>
      </c>
      <c r="Z266" s="5">
        <f t="shared" si="109"/>
        <v>-11.128072350079508</v>
      </c>
      <c r="AA266" s="5">
        <f t="shared" si="110"/>
        <v>-24.882821353618496</v>
      </c>
      <c r="AB266">
        <f t="shared" si="133"/>
        <v>0</v>
      </c>
    </row>
    <row r="267" spans="1:28" x14ac:dyDescent="0.2">
      <c r="A267">
        <f t="shared" si="111"/>
        <v>2.3499999999999939</v>
      </c>
      <c r="B267" s="5">
        <f t="shared" si="112"/>
        <v>13.335993593880046</v>
      </c>
      <c r="C267" s="5">
        <f t="shared" si="113"/>
        <v>220.85660601794143</v>
      </c>
      <c r="D267" s="5">
        <f t="shared" si="114"/>
        <v>85.418863282100745</v>
      </c>
      <c r="E267" s="2">
        <f t="shared" si="115"/>
        <v>221.25887360036032</v>
      </c>
      <c r="F267" s="2">
        <f t="shared" si="116"/>
        <v>3.455497794057802</v>
      </c>
      <c r="G267" s="3">
        <f t="shared" si="117"/>
        <v>8.7108380751857233</v>
      </c>
      <c r="H267" s="3">
        <f t="shared" si="118"/>
        <v>70.74432631212143</v>
      </c>
      <c r="I267" s="3">
        <f t="shared" si="119"/>
        <v>4.3223884636322225</v>
      </c>
      <c r="J267" s="2">
        <f t="shared" si="120"/>
        <v>71.409533308645578</v>
      </c>
      <c r="K267" s="2">
        <f t="shared" si="121"/>
        <v>71.409533308645578</v>
      </c>
      <c r="L267" s="2">
        <f t="shared" si="122"/>
        <v>48.677255152450968</v>
      </c>
      <c r="M267" s="5">
        <f t="shared" si="106"/>
        <v>0.37890949649082833</v>
      </c>
      <c r="N267" s="4">
        <f t="shared" si="107"/>
        <v>0.47475021351457081</v>
      </c>
      <c r="O267" s="4">
        <f t="shared" si="108"/>
        <v>0.31451714020611754</v>
      </c>
      <c r="P267" s="4">
        <f t="shared" si="123"/>
        <v>0</v>
      </c>
      <c r="Q267" s="4">
        <f t="shared" si="124"/>
        <v>0</v>
      </c>
      <c r="R267" s="5">
        <f t="shared" si="125"/>
        <v>-1.2652034890663617</v>
      </c>
      <c r="S267" s="5">
        <f t="shared" si="126"/>
        <v>-10.275241912338831</v>
      </c>
      <c r="T267" s="5">
        <f t="shared" si="127"/>
        <v>-0.62780422711176165</v>
      </c>
      <c r="U267" s="6">
        <f t="shared" si="128"/>
        <v>2674.6601504650257</v>
      </c>
      <c r="V267" s="5">
        <f t="shared" si="129"/>
        <v>2.4772216910230385</v>
      </c>
      <c r="W267" s="5">
        <f t="shared" si="130"/>
        <v>-0.7897982971262214</v>
      </c>
      <c r="X267" s="5">
        <f t="shared" si="131"/>
        <v>7.9342871919930831</v>
      </c>
      <c r="Y267" s="5">
        <f t="shared" si="132"/>
        <v>1.2120182019566768</v>
      </c>
      <c r="Z267" s="5">
        <f t="shared" si="109"/>
        <v>-11.065040209465053</v>
      </c>
      <c r="AA267" s="5">
        <f t="shared" si="110"/>
        <v>-24.867517035118677</v>
      </c>
      <c r="AB267">
        <f t="shared" si="133"/>
        <v>0</v>
      </c>
    </row>
    <row r="268" spans="1:28" x14ac:dyDescent="0.2">
      <c r="A268">
        <f t="shared" si="111"/>
        <v>2.3599999999999937</v>
      </c>
      <c r="B268" s="5">
        <f t="shared" si="112"/>
        <v>13.423162575542001</v>
      </c>
      <c r="C268" s="5">
        <f t="shared" si="113"/>
        <v>221.56349602905217</v>
      </c>
      <c r="D268" s="5">
        <f t="shared" si="114"/>
        <v>85.460843790885306</v>
      </c>
      <c r="E268" s="2">
        <f t="shared" si="115"/>
        <v>221.9697368249673</v>
      </c>
      <c r="F268" s="2">
        <f t="shared" si="116"/>
        <v>3.4669595282497281</v>
      </c>
      <c r="G268" s="3">
        <f t="shared" si="117"/>
        <v>8.7229582572052902</v>
      </c>
      <c r="H268" s="3">
        <f t="shared" si="118"/>
        <v>70.633675910026781</v>
      </c>
      <c r="I268" s="3">
        <f t="shared" si="119"/>
        <v>4.0737132932810356</v>
      </c>
      <c r="J268" s="2">
        <f t="shared" si="120"/>
        <v>71.286754122456017</v>
      </c>
      <c r="K268" s="2">
        <f t="shared" si="121"/>
        <v>71.286754122456017</v>
      </c>
      <c r="L268" s="2">
        <f t="shared" si="122"/>
        <v>48.593561092335385</v>
      </c>
      <c r="M268" s="5">
        <f t="shared" si="106"/>
        <v>0.37890947389730278</v>
      </c>
      <c r="N268" s="4">
        <f t="shared" si="107"/>
        <v>0.4755677516302893</v>
      </c>
      <c r="O268" s="4">
        <f t="shared" si="108"/>
        <v>0.31470370390697866</v>
      </c>
      <c r="P268" s="4">
        <f t="shared" si="123"/>
        <v>0</v>
      </c>
      <c r="Q268" s="4">
        <f t="shared" si="124"/>
        <v>0</v>
      </c>
      <c r="R268" s="5">
        <f t="shared" si="125"/>
        <v>-1.2647854307129156</v>
      </c>
      <c r="S268" s="5">
        <f t="shared" si="126"/>
        <v>-10.241530633819842</v>
      </c>
      <c r="T268" s="5">
        <f t="shared" si="127"/>
        <v>-0.59066810482412313</v>
      </c>
      <c r="U268" s="6">
        <f t="shared" si="128"/>
        <v>2674.6574758062129</v>
      </c>
      <c r="V268" s="5">
        <f t="shared" si="129"/>
        <v>2.4662901307541265</v>
      </c>
      <c r="W268" s="5">
        <f t="shared" si="130"/>
        <v>-0.76091997757899243</v>
      </c>
      <c r="X268" s="5">
        <f t="shared" si="131"/>
        <v>7.9124933220552203</v>
      </c>
      <c r="Y268" s="5">
        <f t="shared" si="132"/>
        <v>1.2015047000412109</v>
      </c>
      <c r="Z268" s="5">
        <f t="shared" si="109"/>
        <v>-11.002450611398835</v>
      </c>
      <c r="AA268" s="5">
        <f t="shared" si="110"/>
        <v>-24.852174782768902</v>
      </c>
      <c r="AB268">
        <f t="shared" si="133"/>
        <v>0</v>
      </c>
    </row>
    <row r="269" spans="1:28" x14ac:dyDescent="0.2">
      <c r="A269">
        <f t="shared" si="111"/>
        <v>2.3699999999999934</v>
      </c>
      <c r="B269" s="5">
        <f t="shared" si="112"/>
        <v>13.510452233349056</v>
      </c>
      <c r="C269" s="5">
        <f t="shared" si="113"/>
        <v>222.26928266562189</v>
      </c>
      <c r="D269" s="5">
        <f t="shared" si="114"/>
        <v>85.500338315078977</v>
      </c>
      <c r="E269" s="2">
        <f t="shared" si="115"/>
        <v>222.67951485540769</v>
      </c>
      <c r="F269" s="2">
        <f t="shared" si="116"/>
        <v>3.4783963009542576</v>
      </c>
      <c r="G269" s="3">
        <f t="shared" si="117"/>
        <v>8.7349733042057025</v>
      </c>
      <c r="H269" s="3">
        <f t="shared" si="118"/>
        <v>70.523651403912794</v>
      </c>
      <c r="I269" s="3">
        <f t="shared" si="119"/>
        <v>3.8251915454533467</v>
      </c>
      <c r="J269" s="2">
        <f t="shared" si="120"/>
        <v>71.165421774378629</v>
      </c>
      <c r="K269" s="2">
        <f t="shared" si="121"/>
        <v>71.165421774378629</v>
      </c>
      <c r="L269" s="2">
        <f t="shared" si="122"/>
        <v>48.510853288601652</v>
      </c>
      <c r="M269" s="5">
        <f t="shared" si="106"/>
        <v>0.37890945125195458</v>
      </c>
      <c r="N269" s="4">
        <f t="shared" si="107"/>
        <v>0.47637842515440509</v>
      </c>
      <c r="O269" s="4">
        <f t="shared" si="108"/>
        <v>0.31488828635427407</v>
      </c>
      <c r="P269" s="4">
        <f t="shared" si="123"/>
        <v>0</v>
      </c>
      <c r="Q269" s="4">
        <f t="shared" si="124"/>
        <v>0</v>
      </c>
      <c r="R269" s="5">
        <f t="shared" si="125"/>
        <v>-1.2643718063977611</v>
      </c>
      <c r="S269" s="5">
        <f t="shared" si="126"/>
        <v>-10.208172757253728</v>
      </c>
      <c r="T269" s="5">
        <f t="shared" si="127"/>
        <v>-0.55368965372952406</v>
      </c>
      <c r="U269" s="6">
        <f t="shared" si="128"/>
        <v>2674.654801150074</v>
      </c>
      <c r="V269" s="5">
        <f t="shared" si="129"/>
        <v>2.4554302895923721</v>
      </c>
      <c r="W269" s="5">
        <f t="shared" si="130"/>
        <v>-0.73212754891271881</v>
      </c>
      <c r="X269" s="5">
        <f t="shared" si="131"/>
        <v>7.8908963522810822</v>
      </c>
      <c r="Y269" s="5">
        <f t="shared" si="132"/>
        <v>1.1910584831946109</v>
      </c>
      <c r="Z269" s="5">
        <f t="shared" si="109"/>
        <v>-10.940300306166446</v>
      </c>
      <c r="AA269" s="5">
        <f t="shared" si="110"/>
        <v>-24.836793301448441</v>
      </c>
      <c r="AB269">
        <f t="shared" si="133"/>
        <v>0</v>
      </c>
    </row>
    <row r="270" spans="1:28" x14ac:dyDescent="0.2">
      <c r="A270">
        <f t="shared" si="111"/>
        <v>2.3799999999999932</v>
      </c>
      <c r="B270" s="5">
        <f t="shared" si="112"/>
        <v>13.597861519315273</v>
      </c>
      <c r="C270" s="5">
        <f t="shared" si="113"/>
        <v>222.97397216464569</v>
      </c>
      <c r="D270" s="5">
        <f t="shared" si="114"/>
        <v>85.537348390868445</v>
      </c>
      <c r="E270" s="2">
        <f t="shared" si="115"/>
        <v>223.38821388063127</v>
      </c>
      <c r="F270" s="2">
        <f t="shared" si="116"/>
        <v>3.4898081515613875</v>
      </c>
      <c r="G270" s="3">
        <f t="shared" si="117"/>
        <v>8.7468838890376492</v>
      </c>
      <c r="H270" s="3">
        <f t="shared" si="118"/>
        <v>70.414248400851136</v>
      </c>
      <c r="I270" s="3">
        <f t="shared" si="119"/>
        <v>3.5768236124388624</v>
      </c>
      <c r="J270" s="2">
        <f t="shared" si="120"/>
        <v>71.045534854623867</v>
      </c>
      <c r="K270" s="2">
        <f t="shared" si="121"/>
        <v>71.045534854623867</v>
      </c>
      <c r="L270" s="2">
        <f t="shared" si="122"/>
        <v>48.42913078024803</v>
      </c>
      <c r="M270" s="5">
        <f t="shared" si="106"/>
        <v>0.3789094285526512</v>
      </c>
      <c r="N270" s="4">
        <f t="shared" si="107"/>
        <v>0.47718215884460874</v>
      </c>
      <c r="O270" s="4">
        <f t="shared" si="108"/>
        <v>0.31507088232830982</v>
      </c>
      <c r="P270" s="4">
        <f t="shared" si="123"/>
        <v>0</v>
      </c>
      <c r="Q270" s="4">
        <f t="shared" si="124"/>
        <v>0</v>
      </c>
      <c r="R270" s="5">
        <f t="shared" si="125"/>
        <v>-1.2639628721736769</v>
      </c>
      <c r="S270" s="5">
        <f t="shared" si="126"/>
        <v>-10.17516601109045</v>
      </c>
      <c r="T270" s="5">
        <f t="shared" si="127"/>
        <v>-0.51686661258907574</v>
      </c>
      <c r="U270" s="6">
        <f t="shared" si="128"/>
        <v>2674.6521264966104</v>
      </c>
      <c r="V270" s="5">
        <f t="shared" si="129"/>
        <v>2.444641731284364</v>
      </c>
      <c r="W270" s="5">
        <f t="shared" si="130"/>
        <v>-0.70342004858417018</v>
      </c>
      <c r="X270" s="5">
        <f t="shared" si="131"/>
        <v>7.8694953140592814</v>
      </c>
      <c r="Y270" s="5">
        <f t="shared" si="132"/>
        <v>1.1806788591106872</v>
      </c>
      <c r="Z270" s="5">
        <f t="shared" si="109"/>
        <v>-10.878586059674621</v>
      </c>
      <c r="AA270" s="5">
        <f t="shared" si="110"/>
        <v>-24.821371298529794</v>
      </c>
      <c r="AB270">
        <f t="shared" si="133"/>
        <v>0</v>
      </c>
    </row>
    <row r="271" spans="1:28" x14ac:dyDescent="0.2">
      <c r="A271">
        <f t="shared" si="111"/>
        <v>2.389999999999993</v>
      </c>
      <c r="B271" s="5">
        <f t="shared" si="112"/>
        <v>13.685389392148606</v>
      </c>
      <c r="C271" s="5">
        <f t="shared" si="113"/>
        <v>223.67757071935122</v>
      </c>
      <c r="D271" s="5">
        <f t="shared" si="114"/>
        <v>85.571875558427905</v>
      </c>
      <c r="E271" s="2">
        <f t="shared" si="115"/>
        <v>224.09584004555973</v>
      </c>
      <c r="F271" s="2">
        <f t="shared" si="116"/>
        <v>3.5011951193719901</v>
      </c>
      <c r="G271" s="3">
        <f t="shared" si="117"/>
        <v>8.7586906776287563</v>
      </c>
      <c r="H271" s="3">
        <f t="shared" si="118"/>
        <v>70.305462540254396</v>
      </c>
      <c r="I271" s="3">
        <f t="shared" si="119"/>
        <v>3.3286098994535642</v>
      </c>
      <c r="J271" s="2">
        <f t="shared" si="120"/>
        <v>70.927091927191228</v>
      </c>
      <c r="K271" s="2">
        <f t="shared" si="121"/>
        <v>70.927091927191228</v>
      </c>
      <c r="L271" s="2">
        <f t="shared" si="122"/>
        <v>48.348392588405744</v>
      </c>
      <c r="M271" s="5">
        <f t="shared" si="106"/>
        <v>0.37890940579726673</v>
      </c>
      <c r="N271" s="4">
        <f t="shared" si="107"/>
        <v>0.47797887803621525</v>
      </c>
      <c r="O271" s="4">
        <f t="shared" si="108"/>
        <v>0.31525148672561482</v>
      </c>
      <c r="P271" s="4">
        <f t="shared" si="123"/>
        <v>0</v>
      </c>
      <c r="Q271" s="4">
        <f t="shared" si="124"/>
        <v>0</v>
      </c>
      <c r="R271" s="5">
        <f t="shared" si="125"/>
        <v>-1.2635588799875728</v>
      </c>
      <c r="S271" s="5">
        <f t="shared" si="126"/>
        <v>-10.142508141230815</v>
      </c>
      <c r="T271" s="5">
        <f t="shared" si="127"/>
        <v>-0.48019672703041005</v>
      </c>
      <c r="U271" s="6">
        <f t="shared" si="128"/>
        <v>2674.6494518458217</v>
      </c>
      <c r="V271" s="5">
        <f t="shared" si="129"/>
        <v>2.4339240205036043</v>
      </c>
      <c r="W271" s="5">
        <f t="shared" si="130"/>
        <v>-0.67479651199514845</v>
      </c>
      <c r="X271" s="5">
        <f t="shared" si="131"/>
        <v>7.8482892429708286</v>
      </c>
      <c r="Y271" s="5">
        <f t="shared" si="132"/>
        <v>1.1703651405160316</v>
      </c>
      <c r="Z271" s="5">
        <f t="shared" si="109"/>
        <v>-10.817304653225964</v>
      </c>
      <c r="AA271" s="5">
        <f t="shared" si="110"/>
        <v>-24.805907484059581</v>
      </c>
      <c r="AB271">
        <f t="shared" si="133"/>
        <v>0</v>
      </c>
    </row>
    <row r="272" spans="1:28" x14ac:dyDescent="0.2">
      <c r="A272">
        <f t="shared" si="111"/>
        <v>2.3999999999999928</v>
      </c>
      <c r="B272" s="5">
        <f t="shared" si="112"/>
        <v>13.773034817181919</v>
      </c>
      <c r="C272" s="5">
        <f t="shared" si="113"/>
        <v>224.38008447952112</v>
      </c>
      <c r="D272" s="5">
        <f t="shared" si="114"/>
        <v>85.60392136204824</v>
      </c>
      <c r="E272" s="2">
        <f t="shared" si="115"/>
        <v>224.8023994514123</v>
      </c>
      <c r="F272" s="2">
        <f t="shared" si="116"/>
        <v>3.5125572435964361</v>
      </c>
      <c r="G272" s="3">
        <f t="shared" si="117"/>
        <v>8.7703943290339161</v>
      </c>
      <c r="H272" s="3">
        <f t="shared" si="118"/>
        <v>70.197289493722138</v>
      </c>
      <c r="I272" s="3">
        <f t="shared" si="119"/>
        <v>3.0805508246129683</v>
      </c>
      <c r="J272" s="2">
        <f t="shared" si="120"/>
        <v>70.810091528928311</v>
      </c>
      <c r="K272" s="2">
        <f t="shared" si="121"/>
        <v>70.810091528928311</v>
      </c>
      <c r="L272" s="2">
        <f t="shared" si="122"/>
        <v>48.268637715697551</v>
      </c>
      <c r="M272" s="5">
        <f t="shared" si="106"/>
        <v>0.37890938298368165</v>
      </c>
      <c r="N272" s="4">
        <f t="shared" si="107"/>
        <v>0.478768508668722</v>
      </c>
      <c r="O272" s="4">
        <f t="shared" si="108"/>
        <v>0.31543009456104937</v>
      </c>
      <c r="P272" s="4">
        <f t="shared" si="123"/>
        <v>0</v>
      </c>
      <c r="Q272" s="4">
        <f t="shared" si="124"/>
        <v>0</v>
      </c>
      <c r="R272" s="5">
        <f t="shared" si="125"/>
        <v>-1.2631600776988288</v>
      </c>
      <c r="S272" s="5">
        <f t="shared" si="126"/>
        <v>-10.110196910713423</v>
      </c>
      <c r="T272" s="5">
        <f t="shared" si="127"/>
        <v>-0.44367774959577416</v>
      </c>
      <c r="U272" s="6">
        <f t="shared" si="128"/>
        <v>2674.6467771977063</v>
      </c>
      <c r="V272" s="5">
        <f t="shared" si="129"/>
        <v>2.4232767228252929</v>
      </c>
      <c r="W272" s="5">
        <f t="shared" si="130"/>
        <v>-0.64625597258686229</v>
      </c>
      <c r="X272" s="5">
        <f t="shared" si="131"/>
        <v>7.8272771786550521</v>
      </c>
      <c r="Y272" s="5">
        <f t="shared" si="132"/>
        <v>1.1601166451264642</v>
      </c>
      <c r="Z272" s="5">
        <f t="shared" si="109"/>
        <v>-10.756452883300286</v>
      </c>
      <c r="AA272" s="5">
        <f t="shared" si="110"/>
        <v>-24.790400570940722</v>
      </c>
      <c r="AB272">
        <f t="shared" si="133"/>
        <v>0</v>
      </c>
    </row>
    <row r="273" spans="1:28" x14ac:dyDescent="0.2">
      <c r="A273">
        <f t="shared" si="111"/>
        <v>2.4099999999999926</v>
      </c>
      <c r="B273" s="5">
        <f t="shared" si="112"/>
        <v>13.860796766304516</v>
      </c>
      <c r="C273" s="5">
        <f t="shared" si="113"/>
        <v>225.08151955181418</v>
      </c>
      <c r="D273" s="5">
        <f t="shared" si="114"/>
        <v>85.633487350265824</v>
      </c>
      <c r="E273" s="2">
        <f t="shared" si="115"/>
        <v>225.50789815603025</v>
      </c>
      <c r="F273" s="2">
        <f t="shared" si="116"/>
        <v>3.5238945633531809</v>
      </c>
      <c r="G273" s="3">
        <f t="shared" si="117"/>
        <v>8.7819954954851802</v>
      </c>
      <c r="H273" s="3">
        <f t="shared" si="118"/>
        <v>70.089724964889129</v>
      </c>
      <c r="I273" s="3">
        <f t="shared" si="119"/>
        <v>2.832646818903561</v>
      </c>
      <c r="J273" s="2">
        <f t="shared" si="120"/>
        <v>70.694532168599636</v>
      </c>
      <c r="K273" s="2">
        <f t="shared" si="121"/>
        <v>70.694532168599636</v>
      </c>
      <c r="L273" s="2">
        <f t="shared" si="122"/>
        <v>48.189865145603022</v>
      </c>
      <c r="M273" s="5">
        <f t="shared" si="106"/>
        <v>0.3789093601097831</v>
      </c>
      <c r="N273" s="4">
        <f t="shared" si="107"/>
        <v>0.47955097731237883</v>
      </c>
      <c r="O273" s="4">
        <f t="shared" si="108"/>
        <v>0.31560670096989518</v>
      </c>
      <c r="P273" s="4">
        <f t="shared" si="123"/>
        <v>0</v>
      </c>
      <c r="Q273" s="4">
        <f t="shared" si="124"/>
        <v>0</v>
      </c>
      <c r="R273" s="5">
        <f t="shared" si="125"/>
        <v>-1.2627667090972792</v>
      </c>
      <c r="S273" s="5">
        <f t="shared" si="126"/>
        <v>-10.078230099405978</v>
      </c>
      <c r="T273" s="5">
        <f t="shared" si="127"/>
        <v>-0.40730743979322764</v>
      </c>
      <c r="U273" s="6">
        <f t="shared" si="128"/>
        <v>2674.6441025522672</v>
      </c>
      <c r="V273" s="5">
        <f t="shared" si="129"/>
        <v>2.4126994047020074</v>
      </c>
      <c r="W273" s="5">
        <f t="shared" si="130"/>
        <v>-0.61779746193641794</v>
      </c>
      <c r="X273" s="5">
        <f t="shared" si="131"/>
        <v>7.8064581646774416</v>
      </c>
      <c r="Y273" s="5">
        <f t="shared" si="132"/>
        <v>1.1499326956047282</v>
      </c>
      <c r="Z273" s="5">
        <f t="shared" si="109"/>
        <v>-10.696027561342396</v>
      </c>
      <c r="AA273" s="5">
        <f t="shared" si="110"/>
        <v>-24.774849275115784</v>
      </c>
      <c r="AB273">
        <f t="shared" si="133"/>
        <v>0</v>
      </c>
    </row>
    <row r="274" spans="1:28" x14ac:dyDescent="0.2">
      <c r="A274">
        <f t="shared" si="111"/>
        <v>2.4199999999999924</v>
      </c>
      <c r="B274" s="5">
        <f t="shared" si="112"/>
        <v>13.948674217894148</v>
      </c>
      <c r="C274" s="5">
        <f t="shared" si="113"/>
        <v>225.78188200008501</v>
      </c>
      <c r="D274" s="5">
        <f t="shared" si="114"/>
        <v>85.660575075991105</v>
      </c>
      <c r="E274" s="2">
        <f t="shared" si="115"/>
        <v>226.21234217419979</v>
      </c>
      <c r="F274" s="2">
        <f t="shared" si="116"/>
        <v>3.535207117667341</v>
      </c>
      <c r="G274" s="3">
        <f t="shared" si="117"/>
        <v>8.793494822441227</v>
      </c>
      <c r="H274" s="3">
        <f t="shared" si="118"/>
        <v>69.982764689275712</v>
      </c>
      <c r="I274" s="3">
        <f t="shared" si="119"/>
        <v>2.5848983261524032</v>
      </c>
      <c r="J274" s="2">
        <f t="shared" si="120"/>
        <v>70.580412325966051</v>
      </c>
      <c r="K274" s="2">
        <f t="shared" si="121"/>
        <v>70.580412325966051</v>
      </c>
      <c r="L274" s="2">
        <f t="shared" si="122"/>
        <v>48.112073841830977</v>
      </c>
      <c r="M274" s="5">
        <f t="shared" si="106"/>
        <v>0.37890933717346525</v>
      </c>
      <c r="N274" s="4">
        <f t="shared" si="107"/>
        <v>0.48032621119474694</v>
      </c>
      <c r="O274" s="4">
        <f t="shared" si="108"/>
        <v>0.31578130120992387</v>
      </c>
      <c r="P274" s="4">
        <f t="shared" si="123"/>
        <v>0</v>
      </c>
      <c r="Q274" s="4">
        <f t="shared" si="124"/>
        <v>0</v>
      </c>
      <c r="R274" s="5">
        <f t="shared" si="125"/>
        <v>-1.2623790139208761</v>
      </c>
      <c r="S274" s="5">
        <f t="shared" si="126"/>
        <v>-10.046605503701034</v>
      </c>
      <c r="T274" s="5">
        <f t="shared" si="127"/>
        <v>-0.37108356415090205</v>
      </c>
      <c r="U274" s="6">
        <f t="shared" si="128"/>
        <v>2674.6414279095015</v>
      </c>
      <c r="V274" s="5">
        <f t="shared" si="129"/>
        <v>2.4021916334402813</v>
      </c>
      <c r="W274" s="5">
        <f t="shared" si="130"/>
        <v>-0.58942000985540621</v>
      </c>
      <c r="X274" s="5">
        <f t="shared" si="131"/>
        <v>7.785831248399413</v>
      </c>
      <c r="Y274" s="5">
        <f t="shared" si="132"/>
        <v>1.1398126195194052</v>
      </c>
      <c r="Z274" s="5">
        <f t="shared" si="109"/>
        <v>-10.63602551355644</v>
      </c>
      <c r="AA274" s="5">
        <f t="shared" si="110"/>
        <v>-24.759252315751489</v>
      </c>
      <c r="AB274">
        <f t="shared" si="133"/>
        <v>0</v>
      </c>
    </row>
    <row r="275" spans="1:28" x14ac:dyDescent="0.2">
      <c r="A275">
        <f t="shared" si="111"/>
        <v>2.4299999999999922</v>
      </c>
      <c r="B275" s="5">
        <f t="shared" si="112"/>
        <v>14.036666156749535</v>
      </c>
      <c r="C275" s="5">
        <f t="shared" si="113"/>
        <v>226.48117784570209</v>
      </c>
      <c r="D275" s="5">
        <f t="shared" si="114"/>
        <v>85.685186096636841</v>
      </c>
      <c r="E275" s="2">
        <f t="shared" si="115"/>
        <v>226.91573747797349</v>
      </c>
      <c r="F275" s="2">
        <f t="shared" si="116"/>
        <v>3.546494945469246</v>
      </c>
      <c r="G275" s="3">
        <f t="shared" si="117"/>
        <v>8.8048929486364216</v>
      </c>
      <c r="H275" s="3">
        <f t="shared" si="118"/>
        <v>69.876404434140142</v>
      </c>
      <c r="I275" s="3">
        <f t="shared" si="119"/>
        <v>2.3373058029948881</v>
      </c>
      <c r="J275" s="2">
        <f t="shared" si="120"/>
        <v>70.467730450875038</v>
      </c>
      <c r="K275" s="2">
        <f t="shared" si="121"/>
        <v>70.467730450875038</v>
      </c>
      <c r="L275" s="2">
        <f t="shared" si="122"/>
        <v>48.035262747699413</v>
      </c>
      <c r="M275" s="5">
        <f t="shared" si="106"/>
        <v>0.3789093141726293</v>
      </c>
      <c r="N275" s="4">
        <f t="shared" si="107"/>
        <v>0.48109413822723174</v>
      </c>
      <c r="O275" s="4">
        <f t="shared" si="108"/>
        <v>0.31595389066344193</v>
      </c>
      <c r="P275" s="4">
        <f t="shared" si="123"/>
        <v>0</v>
      </c>
      <c r="Q275" s="4">
        <f t="shared" si="124"/>
        <v>0</v>
      </c>
      <c r="R275" s="5">
        <f t="shared" si="125"/>
        <v>-1.2619972278730311</v>
      </c>
      <c r="S275" s="5">
        <f t="shared" si="126"/>
        <v>-10.015320936216076</v>
      </c>
      <c r="T275" s="5">
        <f t="shared" si="127"/>
        <v>-0.33500389627427579</v>
      </c>
      <c r="U275" s="6">
        <f t="shared" si="128"/>
        <v>2674.6387532694112</v>
      </c>
      <c r="V275" s="5">
        <f t="shared" si="129"/>
        <v>2.3917529771780823</v>
      </c>
      <c r="W275" s="5">
        <f t="shared" si="130"/>
        <v>-0.5611226444905596</v>
      </c>
      <c r="X275" s="5">
        <f t="shared" si="131"/>
        <v>7.765395480850052</v>
      </c>
      <c r="Y275" s="5">
        <f t="shared" si="132"/>
        <v>1.1297557493050512</v>
      </c>
      <c r="Z275" s="5">
        <f t="shared" si="109"/>
        <v>-10.576443580706636</v>
      </c>
      <c r="AA275" s="5">
        <f t="shared" si="110"/>
        <v>-24.743608415424223</v>
      </c>
      <c r="AB275">
        <f t="shared" si="133"/>
        <v>0</v>
      </c>
    </row>
    <row r="276" spans="1:28" x14ac:dyDescent="0.2">
      <c r="A276">
        <f t="shared" si="111"/>
        <v>2.439999999999992</v>
      </c>
      <c r="B276" s="5">
        <f t="shared" si="112"/>
        <v>14.124771574023363</v>
      </c>
      <c r="C276" s="5">
        <f t="shared" si="113"/>
        <v>227.17941306786446</v>
      </c>
      <c r="D276" s="5">
        <f t="shared" si="114"/>
        <v>85.707321974246014</v>
      </c>
      <c r="E276" s="2">
        <f t="shared" si="115"/>
        <v>227.61808999698974</v>
      </c>
      <c r="F276" s="2">
        <f t="shared" si="116"/>
        <v>3.557758085592972</v>
      </c>
      <c r="G276" s="3">
        <f t="shared" si="117"/>
        <v>8.8161905061294714</v>
      </c>
      <c r="H276" s="3">
        <f t="shared" si="118"/>
        <v>69.770639998333081</v>
      </c>
      <c r="I276" s="3">
        <f t="shared" si="119"/>
        <v>2.0898697188406459</v>
      </c>
      <c r="J276" s="2">
        <f t="shared" si="120"/>
        <v>70.356484962362146</v>
      </c>
      <c r="K276" s="2">
        <f t="shared" si="121"/>
        <v>70.356484962362146</v>
      </c>
      <c r="L276" s="2">
        <f t="shared" si="122"/>
        <v>47.959430785522933</v>
      </c>
      <c r="M276" s="5">
        <f t="shared" si="106"/>
        <v>0.3789092911051839</v>
      </c>
      <c r="N276" s="4">
        <f t="shared" si="107"/>
        <v>0.4818546870315718</v>
      </c>
      <c r="O276" s="4">
        <f t="shared" si="108"/>
        <v>0.31612446483931278</v>
      </c>
      <c r="P276" s="4">
        <f t="shared" si="123"/>
        <v>0</v>
      </c>
      <c r="Q276" s="4">
        <f t="shared" si="124"/>
        <v>0</v>
      </c>
      <c r="R276" s="5">
        <f t="shared" si="125"/>
        <v>-1.2616215826396684</v>
      </c>
      <c r="S276" s="5">
        <f t="shared" si="126"/>
        <v>-9.9843742254980317</v>
      </c>
      <c r="T276" s="5">
        <f t="shared" si="127"/>
        <v>-0.29906621690642199</v>
      </c>
      <c r="U276" s="6">
        <f t="shared" si="128"/>
        <v>2674.6360786319947</v>
      </c>
      <c r="V276" s="5">
        <f t="shared" si="129"/>
        <v>2.3813830048632054</v>
      </c>
      <c r="W276" s="5">
        <f t="shared" si="130"/>
        <v>-0.53290439242644982</v>
      </c>
      <c r="X276" s="5">
        <f t="shared" si="131"/>
        <v>7.7451499165998525</v>
      </c>
      <c r="Y276" s="5">
        <f t="shared" si="132"/>
        <v>1.119761422223537</v>
      </c>
      <c r="Z276" s="5">
        <f t="shared" si="109"/>
        <v>-10.517278617924482</v>
      </c>
      <c r="AA276" s="5">
        <f t="shared" si="110"/>
        <v>-24.727916300306568</v>
      </c>
      <c r="AB276">
        <f t="shared" si="133"/>
        <v>0</v>
      </c>
    </row>
    <row r="277" spans="1:28" x14ac:dyDescent="0.2">
      <c r="A277">
        <f t="shared" si="111"/>
        <v>2.4499999999999917</v>
      </c>
      <c r="B277" s="5">
        <f t="shared" si="112"/>
        <v>14.212989467155769</v>
      </c>
      <c r="C277" s="5">
        <f t="shared" si="113"/>
        <v>227.87659360391689</v>
      </c>
      <c r="D277" s="5">
        <f t="shared" si="114"/>
        <v>85.726984275619401</v>
      </c>
      <c r="E277" s="2">
        <f t="shared" si="115"/>
        <v>228.31940561879136</v>
      </c>
      <c r="F277" s="2">
        <f t="shared" si="116"/>
        <v>3.5689965767748597</v>
      </c>
      <c r="G277" s="3">
        <f t="shared" si="117"/>
        <v>8.8273881203517064</v>
      </c>
      <c r="H277" s="3">
        <f t="shared" si="118"/>
        <v>69.665467212153843</v>
      </c>
      <c r="I277" s="3">
        <f t="shared" si="119"/>
        <v>1.8425905558375801</v>
      </c>
      <c r="J277" s="2">
        <f t="shared" si="120"/>
        <v>70.246674247764005</v>
      </c>
      <c r="K277" s="2">
        <f t="shared" si="121"/>
        <v>70.246674247764005</v>
      </c>
      <c r="L277" s="2">
        <f t="shared" si="122"/>
        <v>47.884576856008181</v>
      </c>
      <c r="M277" s="5">
        <f t="shared" si="106"/>
        <v>0.37890926796904495</v>
      </c>
      <c r="N277" s="4">
        <f t="shared" si="107"/>
        <v>0.4826077869662655</v>
      </c>
      <c r="O277" s="4">
        <f t="shared" si="108"/>
        <v>0.31629301937495363</v>
      </c>
      <c r="P277" s="4">
        <f t="shared" si="123"/>
        <v>0</v>
      </c>
      <c r="Q277" s="4">
        <f t="shared" si="124"/>
        <v>0</v>
      </c>
      <c r="R277" s="5">
        <f t="shared" si="125"/>
        <v>-1.2612523059059944</v>
      </c>
      <c r="S277" s="5">
        <f t="shared" si="126"/>
        <v>-9.9537632157321152</v>
      </c>
      <c r="T277" s="5">
        <f t="shared" si="127"/>
        <v>-0.26326831399117895</v>
      </c>
      <c r="U277" s="6">
        <f t="shared" si="128"/>
        <v>2674.6334039972535</v>
      </c>
      <c r="V277" s="5">
        <f t="shared" si="129"/>
        <v>2.3710812862325756</v>
      </c>
      <c r="W277" s="5">
        <f t="shared" si="130"/>
        <v>-0.50476427879020436</v>
      </c>
      <c r="X277" s="5">
        <f t="shared" si="131"/>
        <v>7.7250936136364761</v>
      </c>
      <c r="Y277" s="5">
        <f t="shared" si="132"/>
        <v>1.1098289803265813</v>
      </c>
      <c r="Z277" s="5">
        <f t="shared" si="109"/>
        <v>-10.45852749452232</v>
      </c>
      <c r="AA277" s="5">
        <f t="shared" si="110"/>
        <v>-24.712174700354701</v>
      </c>
      <c r="AB277">
        <f t="shared" si="133"/>
        <v>0</v>
      </c>
    </row>
    <row r="278" spans="1:28" x14ac:dyDescent="0.2">
      <c r="A278">
        <f t="shared" si="111"/>
        <v>2.4599999999999915</v>
      </c>
      <c r="B278" s="5">
        <f t="shared" si="112"/>
        <v>14.301318839808301</v>
      </c>
      <c r="C278" s="5">
        <f t="shared" si="113"/>
        <v>228.5727253496637</v>
      </c>
      <c r="D278" s="5">
        <f t="shared" si="114"/>
        <v>85.744174572442759</v>
      </c>
      <c r="E278" s="2">
        <f t="shared" si="115"/>
        <v>229.01969018914212</v>
      </c>
      <c r="F278" s="2">
        <f t="shared" si="116"/>
        <v>3.5802104576520088</v>
      </c>
      <c r="G278" s="3">
        <f t="shared" si="117"/>
        <v>8.8384864101549727</v>
      </c>
      <c r="H278" s="3">
        <f t="shared" si="118"/>
        <v>69.56088193720862</v>
      </c>
      <c r="I278" s="3">
        <f t="shared" si="119"/>
        <v>1.5954688088340332</v>
      </c>
      <c r="J278" s="2">
        <f t="shared" si="120"/>
        <v>70.138296661843256</v>
      </c>
      <c r="K278" s="2">
        <f t="shared" si="121"/>
        <v>70.138296661843256</v>
      </c>
      <c r="L278" s="2">
        <f t="shared" si="122"/>
        <v>47.810699837657296</v>
      </c>
      <c r="M278" s="5">
        <f t="shared" si="106"/>
        <v>0.37890924476213633</v>
      </c>
      <c r="N278" s="4">
        <f t="shared" si="107"/>
        <v>0.48335336815291874</v>
      </c>
      <c r="O278" s="4">
        <f t="shared" si="108"/>
        <v>0.31645955003830578</v>
      </c>
      <c r="P278" s="4">
        <f t="shared" si="123"/>
        <v>0</v>
      </c>
      <c r="Q278" s="4">
        <f t="shared" si="124"/>
        <v>0</v>
      </c>
      <c r="R278" s="5">
        <f t="shared" si="125"/>
        <v>-1.2608896213730079</v>
      </c>
      <c r="S278" s="5">
        <f t="shared" si="126"/>
        <v>-9.9234857664550749</v>
      </c>
      <c r="T278" s="5">
        <f t="shared" si="127"/>
        <v>-0.22760798273919788</v>
      </c>
      <c r="U278" s="6">
        <f t="shared" si="128"/>
        <v>2674.6307293651871</v>
      </c>
      <c r="V278" s="5">
        <f t="shared" si="129"/>
        <v>2.3608473917924599</v>
      </c>
      <c r="W278" s="5">
        <f t="shared" si="130"/>
        <v>-0.47670132735820059</v>
      </c>
      <c r="X278" s="5">
        <f t="shared" si="131"/>
        <v>7.7052256332425522</v>
      </c>
      <c r="Y278" s="5">
        <f t="shared" si="132"/>
        <v>1.0999577704194521</v>
      </c>
      <c r="Z278" s="5">
        <f t="shared" si="109"/>
        <v>-10.400187093813276</v>
      </c>
      <c r="AA278" s="5">
        <f t="shared" si="110"/>
        <v>-24.696382349496645</v>
      </c>
      <c r="AB278">
        <f t="shared" si="133"/>
        <v>0</v>
      </c>
    </row>
    <row r="279" spans="1:28" x14ac:dyDescent="0.2">
      <c r="A279">
        <f t="shared" si="111"/>
        <v>2.4699999999999913</v>
      </c>
      <c r="B279" s="5">
        <f t="shared" si="112"/>
        <v>14.389758701798371</v>
      </c>
      <c r="C279" s="5">
        <f t="shared" si="113"/>
        <v>229.26781415968111</v>
      </c>
      <c r="D279" s="5">
        <f t="shared" si="114"/>
        <v>85.758894441413631</v>
      </c>
      <c r="E279" s="2">
        <f t="shared" si="115"/>
        <v>229.71894951234228</v>
      </c>
      <c r="F279" s="2">
        <f t="shared" si="116"/>
        <v>3.5913997667607602</v>
      </c>
      <c r="G279" s="3">
        <f t="shared" si="117"/>
        <v>8.8494859878591665</v>
      </c>
      <c r="H279" s="3">
        <f t="shared" si="118"/>
        <v>69.456880066270486</v>
      </c>
      <c r="I279" s="3">
        <f t="shared" si="119"/>
        <v>1.3485049853390667</v>
      </c>
      <c r="J279" s="2">
        <f t="shared" si="120"/>
        <v>70.03135052592576</v>
      </c>
      <c r="K279" s="2">
        <f t="shared" si="121"/>
        <v>70.03135052592576</v>
      </c>
      <c r="L279" s="2">
        <f t="shared" si="122"/>
        <v>47.737798586179792</v>
      </c>
      <c r="M279" s="5">
        <f t="shared" si="106"/>
        <v>0.37890922148238959</v>
      </c>
      <c r="N279" s="4">
        <f t="shared" si="107"/>
        <v>0.48409136150249438</v>
      </c>
      <c r="O279" s="4">
        <f t="shared" si="108"/>
        <v>0.31662405272977784</v>
      </c>
      <c r="P279" s="4">
        <f t="shared" si="123"/>
        <v>0</v>
      </c>
      <c r="Q279" s="4">
        <f t="shared" si="124"/>
        <v>0</v>
      </c>
      <c r="R279" s="5">
        <f t="shared" si="125"/>
        <v>-1.2605337487737633</v>
      </c>
      <c r="S279" s="5">
        <f t="shared" si="126"/>
        <v>-9.8935397522727797</v>
      </c>
      <c r="T279" s="5">
        <f t="shared" si="127"/>
        <v>-0.19208302569681568</v>
      </c>
      <c r="U279" s="6">
        <f t="shared" si="128"/>
        <v>2674.6280547357946</v>
      </c>
      <c r="V279" s="5">
        <f t="shared" si="129"/>
        <v>2.3506808927996077</v>
      </c>
      <c r="W279" s="5">
        <f t="shared" si="130"/>
        <v>-0.44871456066471804</v>
      </c>
      <c r="X279" s="5">
        <f t="shared" si="131"/>
        <v>7.6855450398755849</v>
      </c>
      <c r="Y279" s="5">
        <f t="shared" si="132"/>
        <v>1.0901471440258443</v>
      </c>
      <c r="Z279" s="5">
        <f t="shared" si="109"/>
        <v>-10.342254312937499</v>
      </c>
      <c r="AA279" s="5">
        <f t="shared" si="110"/>
        <v>-24.680537985821232</v>
      </c>
      <c r="AB279">
        <f t="shared" si="133"/>
        <v>0</v>
      </c>
    </row>
    <row r="280" spans="1:28" x14ac:dyDescent="0.2">
      <c r="A280">
        <f t="shared" si="111"/>
        <v>2.4799999999999911</v>
      </c>
      <c r="B280" s="5">
        <f t="shared" si="112"/>
        <v>14.478308069034165</v>
      </c>
      <c r="C280" s="5">
        <f t="shared" si="113"/>
        <v>229.96186584762816</v>
      </c>
      <c r="D280" s="5">
        <f t="shared" si="114"/>
        <v>85.77114546436772</v>
      </c>
      <c r="E280" s="2">
        <f t="shared" si="115"/>
        <v>230.41718935154208</v>
      </c>
      <c r="F280" s="2">
        <f t="shared" si="116"/>
        <v>3.602564542535164</v>
      </c>
      <c r="G280" s="3">
        <f t="shared" si="117"/>
        <v>8.8603874592994245</v>
      </c>
      <c r="H280" s="3">
        <f t="shared" si="118"/>
        <v>69.353457523141117</v>
      </c>
      <c r="I280" s="3">
        <f t="shared" si="119"/>
        <v>1.1016996054808543</v>
      </c>
      <c r="J280" s="2">
        <f t="shared" si="120"/>
        <v>69.925834127050393</v>
      </c>
      <c r="K280" s="2">
        <f t="shared" si="121"/>
        <v>69.925834127050393</v>
      </c>
      <c r="L280" s="2">
        <f t="shared" si="122"/>
        <v>47.66587193391301</v>
      </c>
      <c r="M280" s="5">
        <f t="shared" si="106"/>
        <v>0.3789091981277446</v>
      </c>
      <c r="N280" s="4">
        <f t="shared" si="107"/>
        <v>0.48482169874144604</v>
      </c>
      <c r="O280" s="4">
        <f t="shared" si="108"/>
        <v>0.31678652348416098</v>
      </c>
      <c r="P280" s="4">
        <f t="shared" si="123"/>
        <v>0</v>
      </c>
      <c r="Q280" s="4">
        <f t="shared" si="124"/>
        <v>0</v>
      </c>
      <c r="R280" s="5">
        <f t="shared" si="125"/>
        <v>-1.2601849038894066</v>
      </c>
      <c r="S280" s="5">
        <f t="shared" si="126"/>
        <v>-9.8639230625821934</v>
      </c>
      <c r="T280" s="5">
        <f t="shared" si="127"/>
        <v>-0.1566912528177026</v>
      </c>
      <c r="U280" s="6">
        <f t="shared" si="128"/>
        <v>2674.625380109077</v>
      </c>
      <c r="V280" s="5">
        <f t="shared" si="129"/>
        <v>2.3405813612433111</v>
      </c>
      <c r="W280" s="5">
        <f t="shared" si="130"/>
        <v>-0.42080300011250676</v>
      </c>
      <c r="X280" s="5">
        <f t="shared" si="131"/>
        <v>7.6660509010499478</v>
      </c>
      <c r="Y280" s="5">
        <f t="shared" si="132"/>
        <v>1.0803964573539044</v>
      </c>
      <c r="Z280" s="5">
        <f t="shared" si="109"/>
        <v>-10.2847260626947</v>
      </c>
      <c r="AA280" s="5">
        <f t="shared" si="110"/>
        <v>-24.664640351767755</v>
      </c>
      <c r="AB280">
        <f t="shared" si="133"/>
        <v>0</v>
      </c>
    </row>
    <row r="281" spans="1:28" x14ac:dyDescent="0.2">
      <c r="A281">
        <f t="shared" si="111"/>
        <v>2.4899999999999909</v>
      </c>
      <c r="B281" s="5">
        <f t="shared" si="112"/>
        <v>14.566965963450027</v>
      </c>
      <c r="C281" s="5">
        <f t="shared" si="113"/>
        <v>230.65488618655644</v>
      </c>
      <c r="D281" s="5">
        <f t="shared" si="114"/>
        <v>85.780929228404943</v>
      </c>
      <c r="E281" s="2">
        <f t="shared" si="115"/>
        <v>231.11441542905456</v>
      </c>
      <c r="F281" s="2">
        <f t="shared" si="116"/>
        <v>3.6137048233054165</v>
      </c>
      <c r="G281" s="3">
        <f t="shared" si="117"/>
        <v>8.871191423872963</v>
      </c>
      <c r="H281" s="3">
        <f t="shared" si="118"/>
        <v>69.250610262514172</v>
      </c>
      <c r="I281" s="3">
        <f t="shared" si="119"/>
        <v>0.8550532019631768</v>
      </c>
      <c r="J281" s="2">
        <f t="shared" si="120"/>
        <v>69.821745717131833</v>
      </c>
      <c r="K281" s="2">
        <f t="shared" si="121"/>
        <v>69.821745717131833</v>
      </c>
      <c r="L281" s="2">
        <f t="shared" si="122"/>
        <v>47.594918689251415</v>
      </c>
      <c r="M281" s="5">
        <f t="shared" si="106"/>
        <v>0.37890917469614938</v>
      </c>
      <c r="N281" s="4">
        <f t="shared" si="107"/>
        <v>0.48554431243771784</v>
      </c>
      <c r="O281" s="4">
        <f t="shared" si="108"/>
        <v>0.31694695847251342</v>
      </c>
      <c r="P281" s="4">
        <f t="shared" si="123"/>
        <v>0</v>
      </c>
      <c r="Q281" s="4">
        <f t="shared" si="124"/>
        <v>0</v>
      </c>
      <c r="R281" s="5">
        <f t="shared" si="125"/>
        <v>-1.259843298564995</v>
      </c>
      <c r="S281" s="5">
        <f t="shared" si="126"/>
        <v>-9.8346336012976696</v>
      </c>
      <c r="T281" s="5">
        <f t="shared" si="127"/>
        <v>-0.1214304815372312</v>
      </c>
      <c r="U281" s="6">
        <f t="shared" si="128"/>
        <v>2674.6227054850347</v>
      </c>
      <c r="V281" s="5">
        <f t="shared" si="129"/>
        <v>2.3305483698283767</v>
      </c>
      <c r="W281" s="5">
        <f t="shared" si="130"/>
        <v>-0.3929656660852387</v>
      </c>
      <c r="X281" s="5">
        <f t="shared" si="131"/>
        <v>7.6467422872209916</v>
      </c>
      <c r="Y281" s="5">
        <f t="shared" si="132"/>
        <v>1.0707050712633817</v>
      </c>
      <c r="Z281" s="5">
        <f t="shared" si="109"/>
        <v>-10.227599267382908</v>
      </c>
      <c r="AA281" s="5">
        <f t="shared" si="110"/>
        <v>-24.648688194316239</v>
      </c>
      <c r="AB281">
        <f t="shared" si="133"/>
        <v>0</v>
      </c>
    </row>
    <row r="282" spans="1:28" x14ac:dyDescent="0.2">
      <c r="A282">
        <f t="shared" si="111"/>
        <v>2.4999999999999907</v>
      </c>
      <c r="B282" s="5">
        <f t="shared" si="112"/>
        <v>14.65573141294232</v>
      </c>
      <c r="C282" s="5">
        <f t="shared" si="113"/>
        <v>231.34688090921821</v>
      </c>
      <c r="D282" s="5">
        <f t="shared" si="114"/>
        <v>85.788247326014854</v>
      </c>
      <c r="E282" s="2">
        <f t="shared" si="115"/>
        <v>231.81063342666639</v>
      </c>
      <c r="F282" s="2">
        <f t="shared" si="116"/>
        <v>3.6248206472963029</v>
      </c>
      <c r="G282" s="3">
        <f t="shared" si="117"/>
        <v>8.8818984745855971</v>
      </c>
      <c r="H282" s="3">
        <f t="shared" si="118"/>
        <v>69.148334269840348</v>
      </c>
      <c r="I282" s="3">
        <f t="shared" si="119"/>
        <v>0.60856632002001443</v>
      </c>
      <c r="J282" s="2">
        <f t="shared" si="120"/>
        <v>69.719083512136663</v>
      </c>
      <c r="K282" s="2">
        <f t="shared" si="121"/>
        <v>69.719083512136663</v>
      </c>
      <c r="L282" s="2">
        <f t="shared" si="122"/>
        <v>47.524937636084978</v>
      </c>
      <c r="M282" s="5">
        <f t="shared" si="106"/>
        <v>0.37890915118556051</v>
      </c>
      <c r="N282" s="4">
        <f t="shared" si="107"/>
        <v>0.48625913602659077</v>
      </c>
      <c r="O282" s="4">
        <f t="shared" si="108"/>
        <v>0.31710535400401502</v>
      </c>
      <c r="P282" s="4">
        <f t="shared" si="123"/>
        <v>0</v>
      </c>
      <c r="Q282" s="4">
        <f t="shared" si="124"/>
        <v>0</v>
      </c>
      <c r="R282" s="5">
        <f t="shared" si="125"/>
        <v>-1.2595091407251235</v>
      </c>
      <c r="S282" s="5">
        <f t="shared" si="126"/>
        <v>-9.8056692865816295</v>
      </c>
      <c r="T282" s="5">
        <f t="shared" si="127"/>
        <v>-8.6298536849513038E-2</v>
      </c>
      <c r="U282" s="6">
        <f t="shared" si="128"/>
        <v>2674.6200308636667</v>
      </c>
      <c r="V282" s="5">
        <f t="shared" si="129"/>
        <v>2.3205814919590435</v>
      </c>
      <c r="W282" s="5">
        <f t="shared" si="130"/>
        <v>-0.36520157806180753</v>
      </c>
      <c r="X282" s="5">
        <f t="shared" si="131"/>
        <v>7.6276182716713574</v>
      </c>
      <c r="Y282" s="5">
        <f t="shared" si="132"/>
        <v>1.06107235123392</v>
      </c>
      <c r="Z282" s="5">
        <f t="shared" si="109"/>
        <v>-10.170870864643437</v>
      </c>
      <c r="AA282" s="5">
        <f t="shared" si="110"/>
        <v>-24.632680265178156</v>
      </c>
      <c r="AB282">
        <f t="shared" si="133"/>
        <v>0</v>
      </c>
    </row>
    <row r="283" spans="1:28" x14ac:dyDescent="0.2">
      <c r="A283">
        <f t="shared" si="111"/>
        <v>2.5099999999999905</v>
      </c>
      <c r="B283" s="5">
        <f t="shared" si="112"/>
        <v>14.744603451305737</v>
      </c>
      <c r="C283" s="5">
        <f t="shared" si="113"/>
        <v>232.0378557083734</v>
      </c>
      <c r="D283" s="5">
        <f t="shared" si="114"/>
        <v>85.793101355201784</v>
      </c>
      <c r="E283" s="2">
        <f t="shared" si="115"/>
        <v>232.50584898594738</v>
      </c>
      <c r="F283" s="2">
        <f t="shared" si="116"/>
        <v>3.6359120526256103</v>
      </c>
      <c r="G283" s="3">
        <f t="shared" si="117"/>
        <v>8.8925091980979367</v>
      </c>
      <c r="H283" s="3">
        <f t="shared" si="118"/>
        <v>69.046625561193906</v>
      </c>
      <c r="I283" s="3">
        <f t="shared" si="119"/>
        <v>0.3622395173682329</v>
      </c>
      <c r="J283" s="2">
        <f t="shared" si="120"/>
        <v>69.617845691273118</v>
      </c>
      <c r="K283" s="2">
        <f t="shared" si="121"/>
        <v>69.617845691273118</v>
      </c>
      <c r="L283" s="2">
        <f t="shared" si="122"/>
        <v>47.455927533246843</v>
      </c>
      <c r="M283" s="5">
        <f t="shared" si="106"/>
        <v>0.3789091275939433</v>
      </c>
      <c r="N283" s="4">
        <f t="shared" si="107"/>
        <v>0.48696610383635869</v>
      </c>
      <c r="O283" s="4">
        <f t="shared" si="108"/>
        <v>0.31726170652779001</v>
      </c>
      <c r="P283" s="4">
        <f t="shared" si="123"/>
        <v>0</v>
      </c>
      <c r="Q283" s="4">
        <f t="shared" si="124"/>
        <v>0</v>
      </c>
      <c r="R283" s="5">
        <f t="shared" si="125"/>
        <v>-1.2591826343893679</v>
      </c>
      <c r="S283" s="5">
        <f t="shared" si="126"/>
        <v>-9.7770280505795757</v>
      </c>
      <c r="T283" s="5">
        <f t="shared" si="127"/>
        <v>-5.1293251387046941E-2</v>
      </c>
      <c r="U283" s="6">
        <f t="shared" si="128"/>
        <v>2674.6173562449731</v>
      </c>
      <c r="V283" s="5">
        <f t="shared" si="129"/>
        <v>2.310680301723814</v>
      </c>
      <c r="W283" s="5">
        <f t="shared" si="130"/>
        <v>-0.33750975473243672</v>
      </c>
      <c r="X283" s="5">
        <f t="shared" si="131"/>
        <v>7.6086779303994314</v>
      </c>
      <c r="Y283" s="5">
        <f t="shared" si="132"/>
        <v>1.0514976673344461</v>
      </c>
      <c r="Z283" s="5">
        <f t="shared" si="109"/>
        <v>-10.114537805312013</v>
      </c>
      <c r="AA283" s="5">
        <f t="shared" si="110"/>
        <v>-24.616615320987613</v>
      </c>
      <c r="AB283">
        <f t="shared" si="133"/>
        <v>0</v>
      </c>
    </row>
    <row r="284" spans="1:28" x14ac:dyDescent="0.2">
      <c r="A284">
        <f t="shared" si="111"/>
        <v>2.5199999999999902</v>
      </c>
      <c r="B284" s="5">
        <f t="shared" si="112"/>
        <v>14.833581118170082</v>
      </c>
      <c r="C284" s="5">
        <f t="shared" si="113"/>
        <v>232.72781623709508</v>
      </c>
      <c r="D284" s="5">
        <f t="shared" si="114"/>
        <v>85.795492919609416</v>
      </c>
      <c r="E284" s="2">
        <f t="shared" si="115"/>
        <v>233.20006770855886</v>
      </c>
      <c r="F284" s="2">
        <f t="shared" si="116"/>
        <v>3.6469790773025266</v>
      </c>
      <c r="G284" s="3">
        <f t="shared" si="117"/>
        <v>8.9030241747712804</v>
      </c>
      <c r="H284" s="3">
        <f t="shared" si="118"/>
        <v>68.945480183140788</v>
      </c>
      <c r="I284" s="3">
        <f t="shared" si="119"/>
        <v>0.11607336415835676</v>
      </c>
      <c r="J284" s="2">
        <f t="shared" si="120"/>
        <v>69.518030396194973</v>
      </c>
      <c r="K284" s="2">
        <f t="shared" si="121"/>
        <v>69.518030396194973</v>
      </c>
      <c r="L284" s="2">
        <f t="shared" si="122"/>
        <v>47.38788711397067</v>
      </c>
      <c r="M284" s="5">
        <f t="shared" si="106"/>
        <v>0.37890910391927191</v>
      </c>
      <c r="N284" s="4">
        <f t="shared" si="107"/>
        <v>0.48766515111381342</v>
      </c>
      <c r="O284" s="4">
        <f t="shared" si="108"/>
        <v>0.3174160126346951</v>
      </c>
      <c r="P284" s="4">
        <f t="shared" si="123"/>
        <v>0</v>
      </c>
      <c r="Q284" s="4">
        <f t="shared" si="124"/>
        <v>0</v>
      </c>
      <c r="R284" s="5">
        <f t="shared" si="125"/>
        <v>-1.2588639796875662</v>
      </c>
      <c r="S284" s="5">
        <f t="shared" si="126"/>
        <v>-9.7487078391594455</v>
      </c>
      <c r="T284" s="5">
        <f t="shared" si="127"/>
        <v>-1.6412465502921872E-2</v>
      </c>
      <c r="U284" s="6">
        <f t="shared" si="128"/>
        <v>2674.6146816289543</v>
      </c>
      <c r="V284" s="5">
        <f t="shared" si="129"/>
        <v>2.3008443738812234</v>
      </c>
      <c r="W284" s="5">
        <f t="shared" si="130"/>
        <v>-0.30988921411655584</v>
      </c>
      <c r="X284" s="5">
        <f t="shared" si="131"/>
        <v>7.5899203420100498</v>
      </c>
      <c r="Y284" s="5">
        <f t="shared" si="132"/>
        <v>1.0419803941936572</v>
      </c>
      <c r="Z284" s="5">
        <f t="shared" si="109"/>
        <v>-10.058597053276001</v>
      </c>
      <c r="AA284" s="5">
        <f t="shared" si="110"/>
        <v>-24.60049212349287</v>
      </c>
      <c r="AB284">
        <f t="shared" si="133"/>
        <v>0</v>
      </c>
    </row>
    <row r="285" spans="1:28" x14ac:dyDescent="0.2">
      <c r="A285">
        <f t="shared" si="111"/>
        <v>2.52999999999999</v>
      </c>
      <c r="B285" s="5">
        <f t="shared" si="112"/>
        <v>14.922663458937505</v>
      </c>
      <c r="C285" s="5">
        <f t="shared" si="113"/>
        <v>233.41676810907381</v>
      </c>
      <c r="D285" s="5">
        <f t="shared" si="114"/>
        <v>85.795423628644826</v>
      </c>
      <c r="E285" s="2">
        <f t="shared" si="115"/>
        <v>233.89329515656033</v>
      </c>
      <c r="F285" s="2">
        <f t="shared" si="116"/>
        <v>3.6580217592260387</v>
      </c>
      <c r="G285" s="3">
        <f t="shared" si="117"/>
        <v>8.9134439787132163</v>
      </c>
      <c r="H285" s="3">
        <f t="shared" si="118"/>
        <v>68.844894212608025</v>
      </c>
      <c r="I285" s="3">
        <f t="shared" si="119"/>
        <v>-0.12993155707657195</v>
      </c>
      <c r="J285" s="2">
        <f t="shared" si="120"/>
        <v>69.419635730219539</v>
      </c>
      <c r="K285" s="2">
        <f t="shared" si="121"/>
        <v>69.419635730219539</v>
      </c>
      <c r="L285" s="2">
        <f t="shared" si="122"/>
        <v>47.320815085357559</v>
      </c>
      <c r="M285" s="5">
        <f t="shared" si="106"/>
        <v>0.37890908015952973</v>
      </c>
      <c r="N285" s="4">
        <f t="shared" si="107"/>
        <v>0.48835621404952301</v>
      </c>
      <c r="O285" s="4">
        <f t="shared" si="108"/>
        <v>0.31756826905907581</v>
      </c>
      <c r="P285" s="4">
        <f t="shared" si="123"/>
        <v>0</v>
      </c>
      <c r="Q285" s="4">
        <f t="shared" si="124"/>
        <v>0</v>
      </c>
      <c r="R285" s="5">
        <f t="shared" si="125"/>
        <v>-1.2585533728749476</v>
      </c>
      <c r="S285" s="5">
        <f t="shared" si="126"/>
        <v>-9.7207066116553129</v>
      </c>
      <c r="T285" s="5">
        <f t="shared" si="127"/>
        <v>1.8345972644484013E-2</v>
      </c>
      <c r="U285" s="6">
        <f t="shared" si="128"/>
        <v>2674.6120070156094</v>
      </c>
      <c r="V285" s="5">
        <f t="shared" si="129"/>
        <v>2.2910732838465302</v>
      </c>
      <c r="W285" s="5">
        <f t="shared" si="130"/>
        <v>-0.28233897368240463</v>
      </c>
      <c r="X285" s="5">
        <f t="shared" si="131"/>
        <v>7.5713445876073937</v>
      </c>
      <c r="Y285" s="5">
        <f t="shared" si="132"/>
        <v>1.0325199109715826</v>
      </c>
      <c r="Z285" s="5">
        <f t="shared" si="109"/>
        <v>-10.003045585337718</v>
      </c>
      <c r="AA285" s="5">
        <f t="shared" si="110"/>
        <v>-24.584309439748122</v>
      </c>
      <c r="AB285">
        <f t="shared" si="133"/>
        <v>0</v>
      </c>
    </row>
    <row r="286" spans="1:28" x14ac:dyDescent="0.2">
      <c r="A286">
        <f t="shared" si="111"/>
        <v>2.5399999999999898</v>
      </c>
      <c r="B286" s="5">
        <f t="shared" si="112"/>
        <v>15.011849524720185</v>
      </c>
      <c r="C286" s="5">
        <f t="shared" si="113"/>
        <v>234.10471689892063</v>
      </c>
      <c r="D286" s="5">
        <f t="shared" si="114"/>
        <v>85.79289509760207</v>
      </c>
      <c r="E286" s="2">
        <f t="shared" si="115"/>
        <v>234.58553685271525</v>
      </c>
      <c r="F286" s="2">
        <f t="shared" si="116"/>
        <v>3.6690401361832996</v>
      </c>
      <c r="G286" s="3">
        <f t="shared" si="117"/>
        <v>8.9237691778229316</v>
      </c>
      <c r="H286" s="3">
        <f t="shared" si="118"/>
        <v>68.744863756754654</v>
      </c>
      <c r="I286" s="3">
        <f t="shared" si="119"/>
        <v>-0.3757746514740532</v>
      </c>
      <c r="J286" s="2">
        <f t="shared" si="120"/>
        <v>69.322659757560615</v>
      </c>
      <c r="K286" s="2">
        <f t="shared" si="121"/>
        <v>69.322659757560615</v>
      </c>
      <c r="L286" s="2">
        <f t="shared" si="122"/>
        <v>47.25471012785318</v>
      </c>
      <c r="M286" s="5">
        <f t="shared" si="106"/>
        <v>0.37890905631270944</v>
      </c>
      <c r="N286" s="4">
        <f t="shared" si="107"/>
        <v>0.48903922980288062</v>
      </c>
      <c r="O286" s="4">
        <f t="shared" si="108"/>
        <v>0.31771847268048514</v>
      </c>
      <c r="P286" s="4">
        <f t="shared" si="123"/>
        <v>0</v>
      </c>
      <c r="Q286" s="4">
        <f t="shared" si="124"/>
        <v>0</v>
      </c>
      <c r="R286" s="5">
        <f t="shared" si="125"/>
        <v>-1.2582510063471315</v>
      </c>
      <c r="S286" s="5">
        <f t="shared" si="126"/>
        <v>-9.6930223406154212</v>
      </c>
      <c r="T286" s="5">
        <f t="shared" si="127"/>
        <v>5.2984207004368108E-2</v>
      </c>
      <c r="U286" s="6">
        <f t="shared" si="128"/>
        <v>2674.6093324049402</v>
      </c>
      <c r="V286" s="5">
        <f t="shared" si="129"/>
        <v>2.2813666076793515</v>
      </c>
      <c r="W286" s="5">
        <f t="shared" si="130"/>
        <v>-0.25485805046832083</v>
      </c>
      <c r="X286" s="5">
        <f t="shared" si="131"/>
        <v>7.5529497506901828</v>
      </c>
      <c r="Y286" s="5">
        <f t="shared" si="132"/>
        <v>1.02311560133222</v>
      </c>
      <c r="Z286" s="5">
        <f t="shared" si="109"/>
        <v>-9.9478803910837428</v>
      </c>
      <c r="AA286" s="5">
        <f t="shared" si="110"/>
        <v>-24.56806604230545</v>
      </c>
      <c r="AB286">
        <f t="shared" si="133"/>
        <v>0</v>
      </c>
    </row>
    <row r="287" spans="1:28" x14ac:dyDescent="0.2">
      <c r="A287">
        <f t="shared" si="111"/>
        <v>2.5499999999999896</v>
      </c>
      <c r="B287" s="5">
        <f t="shared" si="112"/>
        <v>15.101138372278482</v>
      </c>
      <c r="C287" s="5">
        <f t="shared" si="113"/>
        <v>234.79166814246861</v>
      </c>
      <c r="D287" s="5">
        <f t="shared" si="114"/>
        <v>85.787908947785212</v>
      </c>
      <c r="E287" s="2">
        <f t="shared" si="115"/>
        <v>235.27679828079479</v>
      </c>
      <c r="F287" s="2">
        <f t="shared" si="116"/>
        <v>3.6800342458479998</v>
      </c>
      <c r="G287" s="3">
        <f t="shared" si="117"/>
        <v>8.9340003338362539</v>
      </c>
      <c r="H287" s="3">
        <f t="shared" si="118"/>
        <v>68.645384952843813</v>
      </c>
      <c r="I287" s="3">
        <f t="shared" si="119"/>
        <v>-0.62145531189710768</v>
      </c>
      <c r="J287" s="2">
        <f t="shared" si="120"/>
        <v>69.227100502576207</v>
      </c>
      <c r="K287" s="2">
        <f t="shared" si="121"/>
        <v>69.227100502576207</v>
      </c>
      <c r="L287" s="2">
        <f t="shared" si="122"/>
        <v>47.18957089473497</v>
      </c>
      <c r="M287" s="5">
        <f t="shared" si="106"/>
        <v>0.37890903237681328</v>
      </c>
      <c r="N287" s="4">
        <f t="shared" si="107"/>
        <v>0.48971413652691037</v>
      </c>
      <c r="O287" s="4">
        <f t="shared" si="108"/>
        <v>0.31786662052536763</v>
      </c>
      <c r="P287" s="4">
        <f t="shared" si="123"/>
        <v>0</v>
      </c>
      <c r="Q287" s="4">
        <f t="shared" si="124"/>
        <v>0</v>
      </c>
      <c r="R287" s="5">
        <f t="shared" si="125"/>
        <v>-1.2579570686550008</v>
      </c>
      <c r="S287" s="5">
        <f t="shared" si="126"/>
        <v>-9.6656530115545216</v>
      </c>
      <c r="T287" s="5">
        <f t="shared" si="127"/>
        <v>8.7504373543992889E-2</v>
      </c>
      <c r="U287" s="6">
        <f t="shared" si="128"/>
        <v>2674.606657796945</v>
      </c>
      <c r="V287" s="5">
        <f t="shared" si="129"/>
        <v>2.2717239220722125</v>
      </c>
      <c r="W287" s="5">
        <f t="shared" si="130"/>
        <v>-0.22744546120566753</v>
      </c>
      <c r="X287" s="5">
        <f t="shared" si="131"/>
        <v>7.53473491704914</v>
      </c>
      <c r="Y287" s="5">
        <f t="shared" si="132"/>
        <v>1.0137668534172117</v>
      </c>
      <c r="Z287" s="5">
        <f t="shared" si="109"/>
        <v>-9.8930984727601885</v>
      </c>
      <c r="AA287" s="5">
        <f t="shared" si="110"/>
        <v>-24.551760709406867</v>
      </c>
      <c r="AB287">
        <f t="shared" si="133"/>
        <v>0</v>
      </c>
    </row>
    <row r="288" spans="1:28" x14ac:dyDescent="0.2">
      <c r="A288">
        <f t="shared" si="111"/>
        <v>2.5599999999999894</v>
      </c>
      <c r="B288" s="5">
        <f t="shared" si="112"/>
        <v>15.190529063959517</v>
      </c>
      <c r="C288" s="5">
        <f t="shared" si="113"/>
        <v>235.47762733707341</v>
      </c>
      <c r="D288" s="5">
        <f t="shared" si="114"/>
        <v>85.78046680663077</v>
      </c>
      <c r="E288" s="2">
        <f t="shared" si="115"/>
        <v>235.96708488588112</v>
      </c>
      <c r="F288" s="2">
        <f t="shared" si="116"/>
        <v>3.6910041257787092</v>
      </c>
      <c r="G288" s="3">
        <f t="shared" si="117"/>
        <v>8.9441380023704262</v>
      </c>
      <c r="H288" s="3">
        <f t="shared" si="118"/>
        <v>68.546453968116211</v>
      </c>
      <c r="I288" s="3">
        <f t="shared" si="119"/>
        <v>-0.86697291899117634</v>
      </c>
      <c r="J288" s="2">
        <f t="shared" si="120"/>
        <v>69.13295594903191</v>
      </c>
      <c r="K288" s="2">
        <f t="shared" si="121"/>
        <v>69.13295594903191</v>
      </c>
      <c r="L288" s="2">
        <f t="shared" si="122"/>
        <v>47.125396011610022</v>
      </c>
      <c r="M288" s="5">
        <f t="shared" ref="M288:M351" si="134">cd0+cdspin*(spin/1000)*EXP(-A288/(tau*146.7/K288))</f>
        <v>0.37890900834985308</v>
      </c>
      <c r="N288" s="4">
        <f t="shared" ref="N288:N351" si="135">(romega/K288)*EXP(-A288/(tau*146.7/K288))</f>
        <v>0.49038087339280551</v>
      </c>
      <c r="O288" s="4">
        <f t="shared" ref="O288:O351" si="136">cl2_*N288/(cl0+cl1_*N288)</f>
        <v>0.31801270976870416</v>
      </c>
      <c r="P288" s="4">
        <f t="shared" si="123"/>
        <v>0</v>
      </c>
      <c r="Q288" s="4">
        <f t="shared" si="124"/>
        <v>0</v>
      </c>
      <c r="R288" s="5">
        <f t="shared" si="125"/>
        <v>-1.257671744519482</v>
      </c>
      <c r="S288" s="5">
        <f t="shared" si="126"/>
        <v>-9.6385966227105957</v>
      </c>
      <c r="T288" s="5">
        <f t="shared" si="127"/>
        <v>0.12190860015686307</v>
      </c>
      <c r="U288" s="6">
        <f t="shared" si="128"/>
        <v>2674.6039831916246</v>
      </c>
      <c r="V288" s="5">
        <f t="shared" si="129"/>
        <v>2.2621448043400427</v>
      </c>
      <c r="W288" s="5">
        <f t="shared" si="130"/>
        <v>-0.20010022244335418</v>
      </c>
      <c r="X288" s="5">
        <f t="shared" si="131"/>
        <v>7.5166991746667522</v>
      </c>
      <c r="Y288" s="5">
        <f t="shared" si="132"/>
        <v>1.0044730598205607</v>
      </c>
      <c r="Z288" s="5">
        <f t="shared" ref="Z288:Z351" si="137">S288+W288</f>
        <v>-9.8386968451539492</v>
      </c>
      <c r="AA288" s="5">
        <f t="shared" ref="AA288:AA351" si="138">T288+X288-32.174</f>
        <v>-24.535392225176384</v>
      </c>
      <c r="AB288">
        <f t="shared" si="133"/>
        <v>0</v>
      </c>
    </row>
    <row r="289" spans="1:28" x14ac:dyDescent="0.2">
      <c r="A289">
        <f t="shared" ref="A289:A352" si="139">A288+dt</f>
        <v>2.5699999999999892</v>
      </c>
      <c r="B289" s="5">
        <f t="shared" si="112"/>
        <v>15.280020667636212</v>
      </c>
      <c r="C289" s="5">
        <f t="shared" si="113"/>
        <v>236.16259994191233</v>
      </c>
      <c r="D289" s="5">
        <f t="shared" si="114"/>
        <v>85.770570307829587</v>
      </c>
      <c r="E289" s="2">
        <f t="shared" si="115"/>
        <v>236.65640207466842</v>
      </c>
      <c r="F289" s="2">
        <f t="shared" si="116"/>
        <v>3.7019498134172291</v>
      </c>
      <c r="G289" s="3">
        <f t="shared" si="117"/>
        <v>8.954182732968631</v>
      </c>
      <c r="H289" s="3">
        <f t="shared" si="118"/>
        <v>68.448066999664675</v>
      </c>
      <c r="I289" s="3">
        <f t="shared" si="119"/>
        <v>-1.1123268412429401</v>
      </c>
      <c r="J289" s="2">
        <f t="shared" si="120"/>
        <v>69.040224039379595</v>
      </c>
      <c r="K289" s="2">
        <f t="shared" si="121"/>
        <v>69.040224039379595</v>
      </c>
      <c r="L289" s="2">
        <f t="shared" si="122"/>
        <v>47.062184075923376</v>
      </c>
      <c r="M289" s="5">
        <f t="shared" si="134"/>
        <v>0.37890898422985086</v>
      </c>
      <c r="N289" s="4">
        <f t="shared" si="135"/>
        <v>0.49103938061418684</v>
      </c>
      <c r="O289" s="4">
        <f t="shared" si="136"/>
        <v>0.31815673773562009</v>
      </c>
      <c r="P289" s="4">
        <f t="shared" si="123"/>
        <v>0</v>
      </c>
      <c r="Q289" s="4">
        <f t="shared" si="124"/>
        <v>0</v>
      </c>
      <c r="R289" s="5">
        <f t="shared" si="125"/>
        <v>-1.2573952148462297</v>
      </c>
      <c r="S289" s="5">
        <f t="shared" si="126"/>
        <v>-9.6118511848058361</v>
      </c>
      <c r="T289" s="5">
        <f t="shared" si="127"/>
        <v>0.15619900656865393</v>
      </c>
      <c r="U289" s="6">
        <f t="shared" si="128"/>
        <v>2674.6013085889786</v>
      </c>
      <c r="V289" s="5">
        <f t="shared" si="129"/>
        <v>2.2526288324105934</v>
      </c>
      <c r="W289" s="5">
        <f t="shared" si="130"/>
        <v>-0.17282135067390325</v>
      </c>
      <c r="X289" s="5">
        <f t="shared" si="131"/>
        <v>7.4988416136193745</v>
      </c>
      <c r="Y289" s="5">
        <f t="shared" si="132"/>
        <v>0.99523361756436368</v>
      </c>
      <c r="Z289" s="5">
        <f t="shared" si="137"/>
        <v>-9.7846725354797393</v>
      </c>
      <c r="AA289" s="5">
        <f t="shared" si="138"/>
        <v>-24.518959379811971</v>
      </c>
      <c r="AB289">
        <f t="shared" si="133"/>
        <v>0</v>
      </c>
    </row>
    <row r="290" spans="1:28" x14ac:dyDescent="0.2">
      <c r="A290">
        <f t="shared" si="139"/>
        <v>2.579999999999989</v>
      </c>
      <c r="B290" s="5">
        <f t="shared" ref="B290:B353" si="140">B289+G289*dt+0.5*Y289*dt*dt</f>
        <v>15.369612256646777</v>
      </c>
      <c r="C290" s="5">
        <f t="shared" ref="C290:C353" si="141">C289+H289*dt+0.5*Z289*dt*dt</f>
        <v>236.8465913782822</v>
      </c>
      <c r="D290" s="5">
        <f t="shared" ref="D290:D353" si="142">D289+I289*dt+0.5*AA289*dt*dt</f>
        <v>85.758221091448164</v>
      </c>
      <c r="E290" s="2">
        <f t="shared" ref="E290:E353" si="143">SQRT(B290^2+C290^2)</f>
        <v>237.3447552157634</v>
      </c>
      <c r="F290" s="2">
        <f t="shared" ref="F290:F353" si="144">ATAN2(C290,B290)*180/PI()</f>
        <v>3.7128713460869176</v>
      </c>
      <c r="G290" s="3">
        <f t="shared" ref="G290:G353" si="145">G289+Y289*dt</f>
        <v>8.9641350691442749</v>
      </c>
      <c r="H290" s="3">
        <f t="shared" ref="H290:H353" si="146">H289+Z289*dt</f>
        <v>68.350220274309876</v>
      </c>
      <c r="I290" s="3">
        <f t="shared" ref="I290:I353" si="147">I289+AA289*dt</f>
        <v>-1.3575164350410598</v>
      </c>
      <c r="J290" s="2">
        <f t="shared" ref="J290:J353" si="148">SQRT(G290^2+H290^2+I290^2)</f>
        <v>68.948902674052391</v>
      </c>
      <c r="K290" s="2">
        <f t="shared" ref="K290:K353" si="149">IF(D290&gt;=hwind,SQRT((G290-vxw)^2+(H290-vyw)^2+I290^2),J290)</f>
        <v>68.948902674052391</v>
      </c>
      <c r="L290" s="2">
        <f t="shared" ref="L290:L353" si="150">J290/1.467</f>
        <v>46.999933656477431</v>
      </c>
      <c r="M290" s="5">
        <f t="shared" si="134"/>
        <v>0.37890896001483859</v>
      </c>
      <c r="N290" s="4">
        <f t="shared" si="135"/>
        <v>0.49168959947105678</v>
      </c>
      <c r="O290" s="4">
        <f t="shared" si="136"/>
        <v>0.31829870190295206</v>
      </c>
      <c r="P290" s="4">
        <f t="shared" ref="P290:P353" si="151">IF(D290&gt;=hwind,vxw,0)</f>
        <v>0</v>
      </c>
      <c r="Q290" s="4">
        <f t="shared" ref="Q290:Q353" si="152">IF(D290&gt;=hwind,vyw,0)</f>
        <v>0</v>
      </c>
      <c r="R290" s="5">
        <f t="shared" ref="R290:R353" si="153">-const*$M290*$K290*(G290-P290)</f>
        <v>-1.2571276567402381</v>
      </c>
      <c r="S290" s="5">
        <f t="shared" ref="S290:S353" si="154">-const*$M290*$K290*(H290-Q290)</f>
        <v>-9.5854147208119631</v>
      </c>
      <c r="T290" s="5">
        <f t="shared" ref="T290:T353" si="155">-const*$M290*$K290*I290</f>
        <v>0.19037770424095588</v>
      </c>
      <c r="U290" s="6">
        <f t="shared" ref="U290:U353" si="156">omega*EXP(-A290/tau)*30/PI()</f>
        <v>2674.5986339890069</v>
      </c>
      <c r="V290" s="5">
        <f t="shared" ref="V290:V353" si="157">const*($O290/omega)*K290*(wy*I290-wz*(H290-Q290))</f>
        <v>2.2431755848157828</v>
      </c>
      <c r="W290" s="5">
        <f t="shared" ref="W290:W353" si="158">const*($O290/omega)*K290*(wz*(G290-P290)-wx*I290)</f>
        <v>-0.14560786246101345</v>
      </c>
      <c r="X290" s="5">
        <f t="shared" ref="X290:X353" si="159">const*($O290/omega)*K290*(wx*(H290-Q290)-wy*(G290-P290))</f>
        <v>7.4811613259816729</v>
      </c>
      <c r="Y290" s="5">
        <f t="shared" ref="Y290:Y353" si="160">R290+V290</f>
        <v>0.98604792807554476</v>
      </c>
      <c r="Z290" s="5">
        <f t="shared" si="137"/>
        <v>-9.731022583272976</v>
      </c>
      <c r="AA290" s="5">
        <f t="shared" si="138"/>
        <v>-24.502460969777371</v>
      </c>
      <c r="AB290">
        <f t="shared" si="133"/>
        <v>0</v>
      </c>
    </row>
    <row r="291" spans="1:28" x14ac:dyDescent="0.2">
      <c r="A291">
        <f t="shared" si="139"/>
        <v>2.5899999999999888</v>
      </c>
      <c r="B291" s="5">
        <f t="shared" si="140"/>
        <v>15.459302909734623</v>
      </c>
      <c r="C291" s="5">
        <f t="shared" si="141"/>
        <v>237.52960702989611</v>
      </c>
      <c r="D291" s="5">
        <f t="shared" si="142"/>
        <v>85.743420804049265</v>
      </c>
      <c r="E291" s="2">
        <f t="shared" si="143"/>
        <v>238.03214963998414</v>
      </c>
      <c r="F291" s="2">
        <f t="shared" si="144"/>
        <v>3.7237687609910082</v>
      </c>
      <c r="G291" s="3">
        <f t="shared" si="145"/>
        <v>8.9739955484250302</v>
      </c>
      <c r="H291" s="3">
        <f t="shared" si="146"/>
        <v>68.252910048477148</v>
      </c>
      <c r="I291" s="3">
        <f t="shared" si="147"/>
        <v>-1.6025410447388335</v>
      </c>
      <c r="J291" s="2">
        <f t="shared" si="148"/>
        <v>68.858989710775873</v>
      </c>
      <c r="K291" s="2">
        <f t="shared" si="149"/>
        <v>68.858989710775873</v>
      </c>
      <c r="L291" s="2">
        <f t="shared" si="150"/>
        <v>46.938643292962418</v>
      </c>
      <c r="M291" s="5">
        <f t="shared" si="134"/>
        <v>0.37890893570285877</v>
      </c>
      <c r="N291" s="4">
        <f t="shared" si="135"/>
        <v>0.49233147233343472</v>
      </c>
      <c r="O291" s="4">
        <f t="shared" si="136"/>
        <v>0.31843859990077494</v>
      </c>
      <c r="P291" s="4">
        <f t="shared" si="151"/>
        <v>0</v>
      </c>
      <c r="Q291" s="4">
        <f t="shared" si="152"/>
        <v>0</v>
      </c>
      <c r="R291" s="5">
        <f t="shared" si="153"/>
        <v>-1.2568692435203976</v>
      </c>
      <c r="S291" s="5">
        <f t="shared" si="154"/>
        <v>-9.5592852657198844</v>
      </c>
      <c r="T291" s="5">
        <f t="shared" si="155"/>
        <v>0.22444679627290237</v>
      </c>
      <c r="U291" s="6">
        <f t="shared" si="156"/>
        <v>2674.5959593917105</v>
      </c>
      <c r="V291" s="5">
        <f t="shared" si="157"/>
        <v>2.2337846406839756</v>
      </c>
      <c r="W291" s="5">
        <f t="shared" si="158"/>
        <v>-0.11845877456856914</v>
      </c>
      <c r="X291" s="5">
        <f t="shared" si="159"/>
        <v>7.4636574057334517</v>
      </c>
      <c r="Y291" s="5">
        <f t="shared" si="160"/>
        <v>0.976915397163578</v>
      </c>
      <c r="Z291" s="5">
        <f t="shared" si="137"/>
        <v>-9.677744040288454</v>
      </c>
      <c r="AA291" s="5">
        <f t="shared" si="138"/>
        <v>-24.485895797993646</v>
      </c>
      <c r="AB291">
        <f t="shared" si="133"/>
        <v>0</v>
      </c>
    </row>
    <row r="292" spans="1:28" x14ac:dyDescent="0.2">
      <c r="A292">
        <f t="shared" si="139"/>
        <v>2.5999999999999885</v>
      </c>
      <c r="B292" s="5">
        <f t="shared" si="140"/>
        <v>15.54909171098873</v>
      </c>
      <c r="C292" s="5">
        <f t="shared" si="141"/>
        <v>238.21165224317886</v>
      </c>
      <c r="D292" s="5">
        <f t="shared" si="142"/>
        <v>85.726171098811989</v>
      </c>
      <c r="E292" s="2">
        <f t="shared" si="143"/>
        <v>238.71859064065771</v>
      </c>
      <c r="F292" s="2">
        <f t="shared" si="144"/>
        <v>3.7346420952109276</v>
      </c>
      <c r="G292" s="3">
        <f t="shared" si="145"/>
        <v>8.983764702396666</v>
      </c>
      <c r="H292" s="3">
        <f t="shared" si="146"/>
        <v>68.156132608074259</v>
      </c>
      <c r="I292" s="3">
        <f t="shared" si="147"/>
        <v>-1.84740000271877</v>
      </c>
      <c r="J292" s="2">
        <f t="shared" si="148"/>
        <v>68.770482963895759</v>
      </c>
      <c r="K292" s="2">
        <f t="shared" si="149"/>
        <v>68.770482963895759</v>
      </c>
      <c r="L292" s="2">
        <f t="shared" si="150"/>
        <v>46.878311495498131</v>
      </c>
      <c r="M292" s="5">
        <f t="shared" si="134"/>
        <v>0.37890891129196436</v>
      </c>
      <c r="N292" s="4">
        <f t="shared" si="135"/>
        <v>0.49296494268465407</v>
      </c>
      <c r="O292" s="4">
        <f t="shared" si="136"/>
        <v>0.31857642951388704</v>
      </c>
      <c r="P292" s="4">
        <f t="shared" si="151"/>
        <v>0</v>
      </c>
      <c r="Q292" s="4">
        <f t="shared" si="152"/>
        <v>0</v>
      </c>
      <c r="R292" s="5">
        <f t="shared" si="153"/>
        <v>-1.256620144734</v>
      </c>
      <c r="S292" s="5">
        <f t="shared" si="154"/>
        <v>-9.5334608663135896</v>
      </c>
      <c r="T292" s="5">
        <f t="shared" si="155"/>
        <v>0.25840837730074723</v>
      </c>
      <c r="U292" s="6">
        <f t="shared" si="156"/>
        <v>2674.5932847970889</v>
      </c>
      <c r="V292" s="5">
        <f t="shared" si="157"/>
        <v>2.2244555797331795</v>
      </c>
      <c r="W292" s="5">
        <f t="shared" si="158"/>
        <v>-9.1373104091043947E-2</v>
      </c>
      <c r="X292" s="5">
        <f t="shared" si="159"/>
        <v>7.4463289486688495</v>
      </c>
      <c r="Y292" s="5">
        <f t="shared" si="160"/>
        <v>0.96783543499917957</v>
      </c>
      <c r="Z292" s="5">
        <f t="shared" si="137"/>
        <v>-9.6248339704046337</v>
      </c>
      <c r="AA292" s="5">
        <f t="shared" si="138"/>
        <v>-24.469262674030404</v>
      </c>
      <c r="AB292">
        <f t="shared" si="133"/>
        <v>0</v>
      </c>
    </row>
    <row r="293" spans="1:28" x14ac:dyDescent="0.2">
      <c r="A293">
        <f t="shared" si="139"/>
        <v>2.6099999999999883</v>
      </c>
      <c r="B293" s="5">
        <f t="shared" si="140"/>
        <v>15.638977749784447</v>
      </c>
      <c r="C293" s="5">
        <f t="shared" si="141"/>
        <v>238.89273232756111</v>
      </c>
      <c r="D293" s="5">
        <f t="shared" si="142"/>
        <v>85.706473635651108</v>
      </c>
      <c r="E293" s="2">
        <f t="shared" si="143"/>
        <v>239.40408347391656</v>
      </c>
      <c r="F293" s="2">
        <f t="shared" si="144"/>
        <v>3.7454913857045904</v>
      </c>
      <c r="G293" s="3">
        <f t="shared" si="145"/>
        <v>8.9934430567466581</v>
      </c>
      <c r="H293" s="3">
        <f t="shared" si="146"/>
        <v>68.059884268370212</v>
      </c>
      <c r="I293" s="3">
        <f t="shared" si="147"/>
        <v>-2.0920926294590743</v>
      </c>
      <c r="J293" s="2">
        <f t="shared" si="148"/>
        <v>68.683380203722706</v>
      </c>
      <c r="K293" s="2">
        <f t="shared" si="149"/>
        <v>68.683380203722706</v>
      </c>
      <c r="L293" s="2">
        <f t="shared" si="150"/>
        <v>46.818936744187255</v>
      </c>
      <c r="M293" s="5">
        <f t="shared" si="134"/>
        <v>0.37890888678021911</v>
      </c>
      <c r="N293" s="4">
        <f t="shared" si="135"/>
        <v>0.49358995514430209</v>
      </c>
      <c r="O293" s="4">
        <f t="shared" si="136"/>
        <v>0.31871218868325252</v>
      </c>
      <c r="P293" s="4">
        <f t="shared" si="151"/>
        <v>0</v>
      </c>
      <c r="Q293" s="4">
        <f t="shared" si="152"/>
        <v>0</v>
      </c>
      <c r="R293" s="5">
        <f t="shared" si="153"/>
        <v>-1.2563805261712186</v>
      </c>
      <c r="S293" s="5">
        <f t="shared" si="154"/>
        <v>-9.5079395809484097</v>
      </c>
      <c r="T293" s="5">
        <f t="shared" si="155"/>
        <v>0.29226453339546205</v>
      </c>
      <c r="U293" s="6">
        <f t="shared" si="156"/>
        <v>2674.5906102051413</v>
      </c>
      <c r="V293" s="5">
        <f t="shared" si="157"/>
        <v>2.2151879822651739</v>
      </c>
      <c r="W293" s="5">
        <f t="shared" si="158"/>
        <v>-6.434986858524526E-2</v>
      </c>
      <c r="X293" s="5">
        <f t="shared" si="159"/>
        <v>7.429175052307972</v>
      </c>
      <c r="Y293" s="5">
        <f t="shared" si="160"/>
        <v>0.95880745609395523</v>
      </c>
      <c r="Z293" s="5">
        <f t="shared" si="137"/>
        <v>-9.5722894495336543</v>
      </c>
      <c r="AA293" s="5">
        <f t="shared" si="138"/>
        <v>-24.452560414296563</v>
      </c>
      <c r="AB293">
        <f t="shared" si="133"/>
        <v>0</v>
      </c>
    </row>
    <row r="294" spans="1:28" x14ac:dyDescent="0.2">
      <c r="A294">
        <f t="shared" si="139"/>
        <v>2.6199999999999881</v>
      </c>
      <c r="B294" s="5">
        <f t="shared" si="140"/>
        <v>15.728960120724718</v>
      </c>
      <c r="C294" s="5">
        <f t="shared" si="141"/>
        <v>239.57285255577233</v>
      </c>
      <c r="D294" s="5">
        <f t="shared" si="142"/>
        <v>85.684330081335801</v>
      </c>
      <c r="E294" s="2">
        <f t="shared" si="143"/>
        <v>240.08863335899343</v>
      </c>
      <c r="F294" s="2">
        <f t="shared" si="144"/>
        <v>3.756316669304705</v>
      </c>
      <c r="G294" s="3">
        <f t="shared" si="145"/>
        <v>9.0030311313075977</v>
      </c>
      <c r="H294" s="3">
        <f t="shared" si="146"/>
        <v>67.964161373874873</v>
      </c>
      <c r="I294" s="3">
        <f t="shared" si="147"/>
        <v>-2.33661823360204</v>
      </c>
      <c r="J294" s="2">
        <f t="shared" si="148"/>
        <v>68.597679155894184</v>
      </c>
      <c r="K294" s="2">
        <f t="shared" si="149"/>
        <v>68.597679155894184</v>
      </c>
      <c r="L294" s="2">
        <f t="shared" si="150"/>
        <v>46.760517488680421</v>
      </c>
      <c r="M294" s="5">
        <f t="shared" si="134"/>
        <v>0.37890886216569775</v>
      </c>
      <c r="N294" s="4">
        <f t="shared" si="135"/>
        <v>0.49420645549078468</v>
      </c>
      <c r="O294" s="4">
        <f t="shared" si="136"/>
        <v>0.31884587550739985</v>
      </c>
      <c r="P294" s="4">
        <f t="shared" si="151"/>
        <v>0</v>
      </c>
      <c r="Q294" s="4">
        <f t="shared" si="152"/>
        <v>0</v>
      </c>
      <c r="R294" s="5">
        <f t="shared" si="153"/>
        <v>-1.2561505498795675</v>
      </c>
      <c r="S294" s="5">
        <f t="shared" si="154"/>
        <v>-9.4827194793335128</v>
      </c>
      <c r="T294" s="5">
        <f t="shared" si="155"/>
        <v>0.3260173419584218</v>
      </c>
      <c r="U294" s="6">
        <f t="shared" si="156"/>
        <v>2674.587935615868</v>
      </c>
      <c r="V294" s="5">
        <f t="shared" si="157"/>
        <v>2.2059814291605453</v>
      </c>
      <c r="W294" s="5">
        <f t="shared" si="158"/>
        <v>-3.7388086203344842E-2</v>
      </c>
      <c r="X294" s="5">
        <f t="shared" si="159"/>
        <v>7.4121948158109365</v>
      </c>
      <c r="Y294" s="5">
        <f t="shared" si="160"/>
        <v>0.94983087928097776</v>
      </c>
      <c r="Z294" s="5">
        <f t="shared" si="137"/>
        <v>-9.5201075655368577</v>
      </c>
      <c r="AA294" s="5">
        <f t="shared" si="138"/>
        <v>-24.435787842230642</v>
      </c>
      <c r="AB294">
        <f t="shared" si="133"/>
        <v>0</v>
      </c>
    </row>
    <row r="295" spans="1:28" x14ac:dyDescent="0.2">
      <c r="A295">
        <f t="shared" si="139"/>
        <v>2.6299999999999879</v>
      </c>
      <c r="B295" s="5">
        <f t="shared" si="140"/>
        <v>15.819037923581757</v>
      </c>
      <c r="C295" s="5">
        <f t="shared" si="141"/>
        <v>240.25201816413278</v>
      </c>
      <c r="D295" s="5">
        <f t="shared" si="142"/>
        <v>85.659742109607677</v>
      </c>
      <c r="E295" s="2">
        <f t="shared" si="143"/>
        <v>240.77224547851546</v>
      </c>
      <c r="F295" s="2">
        <f t="shared" si="144"/>
        <v>3.7671179827170542</v>
      </c>
      <c r="G295" s="3">
        <f t="shared" si="145"/>
        <v>9.0125294401004084</v>
      </c>
      <c r="H295" s="3">
        <f t="shared" si="146"/>
        <v>67.868960298219505</v>
      </c>
      <c r="I295" s="3">
        <f t="shared" si="147"/>
        <v>-2.5809761120243464</v>
      </c>
      <c r="J295" s="2">
        <f t="shared" si="148"/>
        <v>68.513377500753919</v>
      </c>
      <c r="K295" s="2">
        <f t="shared" si="149"/>
        <v>68.513377500753919</v>
      </c>
      <c r="L295" s="2">
        <f t="shared" si="150"/>
        <v>46.703052147753176</v>
      </c>
      <c r="M295" s="5">
        <f t="shared" si="134"/>
        <v>0.37890883744648635</v>
      </c>
      <c r="N295" s="4">
        <f t="shared" si="135"/>
        <v>0.49481439068349953</v>
      </c>
      <c r="O295" s="4">
        <f t="shared" si="136"/>
        <v>0.31897748824377625</v>
      </c>
      <c r="P295" s="4">
        <f t="shared" si="151"/>
        <v>0</v>
      </c>
      <c r="Q295" s="4">
        <f t="shared" si="152"/>
        <v>0</v>
      </c>
      <c r="R295" s="5">
        <f t="shared" si="153"/>
        <v>-1.2559303741783612</v>
      </c>
      <c r="S295" s="5">
        <f t="shared" si="154"/>
        <v>-9.457798642318723</v>
      </c>
      <c r="T295" s="5">
        <f t="shared" si="155"/>
        <v>0.35966887161525157</v>
      </c>
      <c r="U295" s="6">
        <f t="shared" si="156"/>
        <v>2674.58526102927</v>
      </c>
      <c r="V295" s="5">
        <f t="shared" si="157"/>
        <v>2.196835501874653</v>
      </c>
      <c r="W295" s="5">
        <f t="shared" si="158"/>
        <v>-1.0486775827139531E-2</v>
      </c>
      <c r="X295" s="5">
        <f t="shared" si="159"/>
        <v>7.3953873398943557</v>
      </c>
      <c r="Y295" s="5">
        <f t="shared" si="160"/>
        <v>0.94090512769629187</v>
      </c>
      <c r="Z295" s="5">
        <f t="shared" si="137"/>
        <v>-9.4682854181458627</v>
      </c>
      <c r="AA295" s="5">
        <f t="shared" si="138"/>
        <v>-24.418943788490392</v>
      </c>
      <c r="AB295">
        <f t="shared" si="133"/>
        <v>0</v>
      </c>
    </row>
    <row r="296" spans="1:28" x14ac:dyDescent="0.2">
      <c r="A296">
        <f t="shared" si="139"/>
        <v>2.6399999999999877</v>
      </c>
      <c r="B296" s="5">
        <f t="shared" si="140"/>
        <v>15.909210263239146</v>
      </c>
      <c r="C296" s="5">
        <f t="shared" si="141"/>
        <v>240.93023435284405</v>
      </c>
      <c r="D296" s="5">
        <f t="shared" si="142"/>
        <v>85.63271140129801</v>
      </c>
      <c r="E296" s="2">
        <f t="shared" si="143"/>
        <v>241.45492497879661</v>
      </c>
      <c r="F296" s="2">
        <f t="shared" si="144"/>
        <v>3.7778953625187812</v>
      </c>
      <c r="G296" s="3">
        <f t="shared" si="145"/>
        <v>9.0219384913773712</v>
      </c>
      <c r="H296" s="3">
        <f t="shared" si="146"/>
        <v>67.774277444038049</v>
      </c>
      <c r="I296" s="3">
        <f t="shared" si="147"/>
        <v>-2.8251655499092503</v>
      </c>
      <c r="J296" s="2">
        <f t="shared" si="148"/>
        <v>68.430472872748993</v>
      </c>
      <c r="K296" s="2">
        <f t="shared" si="149"/>
        <v>68.430472872748993</v>
      </c>
      <c r="L296" s="2">
        <f t="shared" si="150"/>
        <v>46.64653910889502</v>
      </c>
      <c r="M296" s="5">
        <f t="shared" si="134"/>
        <v>0.3789088126206821</v>
      </c>
      <c r="N296" s="4">
        <f t="shared" si="135"/>
        <v>0.49541370888459857</v>
      </c>
      <c r="O296" s="4">
        <f t="shared" si="136"/>
        <v>0.31910702531005586</v>
      </c>
      <c r="P296" s="4">
        <f t="shared" si="151"/>
        <v>0</v>
      </c>
      <c r="Q296" s="4">
        <f t="shared" si="152"/>
        <v>0</v>
      </c>
      <c r="R296" s="5">
        <f t="shared" si="153"/>
        <v>-1.2557201536731766</v>
      </c>
      <c r="S296" s="5">
        <f t="shared" si="154"/>
        <v>-9.4331751616855648</v>
      </c>
      <c r="T296" s="5">
        <f t="shared" si="155"/>
        <v>0.3932211821079038</v>
      </c>
      <c r="U296" s="6">
        <f t="shared" si="156"/>
        <v>2674.5825864453464</v>
      </c>
      <c r="V296" s="5">
        <f t="shared" si="157"/>
        <v>2.1877497824344898</v>
      </c>
      <c r="W296" s="5">
        <f t="shared" si="158"/>
        <v>1.6355042796515055E-2</v>
      </c>
      <c r="X296" s="5">
        <f t="shared" si="159"/>
        <v>7.3787517267502931</v>
      </c>
      <c r="Y296" s="5">
        <f t="shared" si="160"/>
        <v>0.93202962876131323</v>
      </c>
      <c r="Z296" s="5">
        <f t="shared" si="137"/>
        <v>-9.4168201188890492</v>
      </c>
      <c r="AA296" s="5">
        <f t="shared" si="138"/>
        <v>-24.402027091141804</v>
      </c>
      <c r="AB296">
        <f t="shared" si="133"/>
        <v>0</v>
      </c>
    </row>
    <row r="297" spans="1:28" x14ac:dyDescent="0.2">
      <c r="A297">
        <f t="shared" si="139"/>
        <v>2.6499999999999875</v>
      </c>
      <c r="B297" s="5">
        <f t="shared" si="140"/>
        <v>15.999476249634357</v>
      </c>
      <c r="C297" s="5">
        <f t="shared" si="141"/>
        <v>241.60750628627849</v>
      </c>
      <c r="D297" s="5">
        <f t="shared" si="142"/>
        <v>85.603239644444358</v>
      </c>
      <c r="E297" s="2">
        <f t="shared" si="143"/>
        <v>242.13667697012923</v>
      </c>
      <c r="F297" s="2">
        <f t="shared" si="144"/>
        <v>3.7886488451566662</v>
      </c>
      <c r="G297" s="3">
        <f t="shared" si="145"/>
        <v>9.031258787664985</v>
      </c>
      <c r="H297" s="3">
        <f t="shared" si="146"/>
        <v>67.680109242849156</v>
      </c>
      <c r="I297" s="3">
        <f t="shared" si="147"/>
        <v>-3.0691858208206684</v>
      </c>
      <c r="J297" s="2">
        <f t="shared" si="148"/>
        <v>68.348962859845201</v>
      </c>
      <c r="K297" s="2">
        <f t="shared" si="149"/>
        <v>68.348962859845201</v>
      </c>
      <c r="L297" s="2">
        <f t="shared" si="150"/>
        <v>46.590976727910835</v>
      </c>
      <c r="M297" s="5">
        <f t="shared" si="134"/>
        <v>0.37890878768639402</v>
      </c>
      <c r="N297" s="4">
        <f t="shared" si="135"/>
        <v>0.49600435948032207</v>
      </c>
      <c r="O297" s="4">
        <f t="shared" si="136"/>
        <v>0.31923448528540188</v>
      </c>
      <c r="P297" s="4">
        <f t="shared" si="151"/>
        <v>0</v>
      </c>
      <c r="Q297" s="4">
        <f t="shared" si="152"/>
        <v>0</v>
      </c>
      <c r="R297" s="5">
        <f t="shared" si="153"/>
        <v>-1.2555200392703481</v>
      </c>
      <c r="S297" s="5">
        <f t="shared" si="154"/>
        <v>-9.4088471399426279</v>
      </c>
      <c r="T297" s="5">
        <f t="shared" si="155"/>
        <v>0.42667632418504275</v>
      </c>
      <c r="U297" s="6">
        <f t="shared" si="156"/>
        <v>2674.5799118640971</v>
      </c>
      <c r="V297" s="5">
        <f t="shared" si="157"/>
        <v>2.1787238534364661</v>
      </c>
      <c r="W297" s="5">
        <f t="shared" si="158"/>
        <v>4.3138348919156383E-2</v>
      </c>
      <c r="X297" s="5">
        <f t="shared" si="159"/>
        <v>7.362287079967694</v>
      </c>
      <c r="Y297" s="5">
        <f t="shared" si="160"/>
        <v>0.92320381416611808</v>
      </c>
      <c r="Z297" s="5">
        <f t="shared" si="137"/>
        <v>-9.3657087910234722</v>
      </c>
      <c r="AA297" s="5">
        <f t="shared" si="138"/>
        <v>-24.385036595847261</v>
      </c>
      <c r="AB297">
        <f t="shared" si="133"/>
        <v>0</v>
      </c>
    </row>
    <row r="298" spans="1:28" x14ac:dyDescent="0.2">
      <c r="A298">
        <f t="shared" si="139"/>
        <v>2.6599999999999873</v>
      </c>
      <c r="B298" s="5">
        <f t="shared" si="140"/>
        <v>16.089834997701718</v>
      </c>
      <c r="C298" s="5">
        <f t="shared" si="141"/>
        <v>242.28383909326743</v>
      </c>
      <c r="D298" s="5">
        <f t="shared" si="142"/>
        <v>85.571328534406362</v>
      </c>
      <c r="E298" s="2">
        <f t="shared" si="143"/>
        <v>242.81750652707387</v>
      </c>
      <c r="F298" s="2">
        <f t="shared" si="144"/>
        <v>3.7993784669453996</v>
      </c>
      <c r="G298" s="3">
        <f t="shared" si="145"/>
        <v>9.0404908258066463</v>
      </c>
      <c r="H298" s="3">
        <f t="shared" si="146"/>
        <v>67.586452154938925</v>
      </c>
      <c r="I298" s="3">
        <f t="shared" si="147"/>
        <v>-3.3130361867791409</v>
      </c>
      <c r="J298" s="2">
        <f t="shared" si="148"/>
        <v>68.268845002960546</v>
      </c>
      <c r="K298" s="2">
        <f t="shared" si="149"/>
        <v>68.268845002960546</v>
      </c>
      <c r="L298" s="2">
        <f t="shared" si="150"/>
        <v>46.536363328534797</v>
      </c>
      <c r="M298" s="5">
        <f t="shared" si="134"/>
        <v>0.37890876264174278</v>
      </c>
      <c r="N298" s="4">
        <f t="shared" si="135"/>
        <v>0.49658629310188801</v>
      </c>
      <c r="O298" s="4">
        <f t="shared" si="136"/>
        <v>0.31935986691168122</v>
      </c>
      <c r="P298" s="4">
        <f t="shared" si="151"/>
        <v>0</v>
      </c>
      <c r="Q298" s="4">
        <f t="shared" si="152"/>
        <v>0</v>
      </c>
      <c r="R298" s="5">
        <f t="shared" si="153"/>
        <v>-1.2553301781914912</v>
      </c>
      <c r="S298" s="5">
        <f t="shared" si="154"/>
        <v>-9.3848126901251465</v>
      </c>
      <c r="T298" s="5">
        <f t="shared" si="155"/>
        <v>0.46003633949080758</v>
      </c>
      <c r="U298" s="6">
        <f t="shared" si="156"/>
        <v>2674.5772372855222</v>
      </c>
      <c r="V298" s="5">
        <f t="shared" si="157"/>
        <v>2.169757298045087</v>
      </c>
      <c r="W298" s="5">
        <f t="shared" si="158"/>
        <v>6.9864120653112358E-2</v>
      </c>
      <c r="X298" s="5">
        <f t="shared" si="159"/>
        <v>7.3459925044563086</v>
      </c>
      <c r="Y298" s="5">
        <f t="shared" si="160"/>
        <v>0.91442711985359582</v>
      </c>
      <c r="Z298" s="5">
        <f t="shared" si="137"/>
        <v>-9.3149485694720333</v>
      </c>
      <c r="AA298" s="5">
        <f t="shared" si="138"/>
        <v>-24.367971156052882</v>
      </c>
      <c r="AB298">
        <f t="shared" si="133"/>
        <v>0</v>
      </c>
    </row>
    <row r="299" spans="1:28" x14ac:dyDescent="0.2">
      <c r="A299">
        <f t="shared" si="139"/>
        <v>2.6699999999999871</v>
      </c>
      <c r="B299" s="5">
        <f t="shared" si="140"/>
        <v>16.180285627315776</v>
      </c>
      <c r="C299" s="5">
        <f t="shared" si="141"/>
        <v>242.95923786738834</v>
      </c>
      <c r="D299" s="5">
        <f t="shared" si="142"/>
        <v>85.536979773980775</v>
      </c>
      <c r="E299" s="2">
        <f t="shared" si="143"/>
        <v>243.49741868874852</v>
      </c>
      <c r="F299" s="2">
        <f t="shared" si="144"/>
        <v>3.8100842640658468</v>
      </c>
      <c r="G299" s="3">
        <f t="shared" si="145"/>
        <v>9.0496350970051829</v>
      </c>
      <c r="H299" s="3">
        <f t="shared" si="146"/>
        <v>67.493302669244201</v>
      </c>
      <c r="I299" s="3">
        <f t="shared" si="147"/>
        <v>-3.5567158983396698</v>
      </c>
      <c r="J299" s="2">
        <f t="shared" si="148"/>
        <v>68.190116795417325</v>
      </c>
      <c r="K299" s="2">
        <f t="shared" si="149"/>
        <v>68.190116795417325</v>
      </c>
      <c r="L299" s="2">
        <f t="shared" si="150"/>
        <v>46.482697202056798</v>
      </c>
      <c r="M299" s="5">
        <f t="shared" si="134"/>
        <v>0.3789087374848612</v>
      </c>
      <c r="N299" s="4">
        <f t="shared" si="135"/>
        <v>0.49715946164592051</v>
      </c>
      <c r="O299" s="4">
        <f t="shared" si="136"/>
        <v>0.31948316909463104</v>
      </c>
      <c r="P299" s="4">
        <f t="shared" si="151"/>
        <v>0</v>
      </c>
      <c r="Q299" s="4">
        <f t="shared" si="152"/>
        <v>0</v>
      </c>
      <c r="R299" s="5">
        <f t="shared" si="153"/>
        <v>-1.2551507139880758</v>
      </c>
      <c r="S299" s="5">
        <f t="shared" si="154"/>
        <v>-9.3610699355988238</v>
      </c>
      <c r="T299" s="5">
        <f t="shared" si="155"/>
        <v>0.49330326045202971</v>
      </c>
      <c r="U299" s="6">
        <f t="shared" si="156"/>
        <v>2674.5745627096221</v>
      </c>
      <c r="V299" s="5">
        <f t="shared" si="157"/>
        <v>2.1608496999925273</v>
      </c>
      <c r="W299" s="5">
        <f t="shared" si="158"/>
        <v>9.6533334832904424E-2</v>
      </c>
      <c r="X299" s="5">
        <f t="shared" si="159"/>
        <v>7.3298671063731033</v>
      </c>
      <c r="Y299" s="5">
        <f t="shared" si="160"/>
        <v>0.90569898600445153</v>
      </c>
      <c r="Z299" s="5">
        <f t="shared" si="137"/>
        <v>-9.2645366007659202</v>
      </c>
      <c r="AA299" s="5">
        <f t="shared" si="138"/>
        <v>-24.350829633174868</v>
      </c>
      <c r="AB299">
        <f t="shared" si="133"/>
        <v>0</v>
      </c>
    </row>
    <row r="300" spans="1:28" x14ac:dyDescent="0.2">
      <c r="A300">
        <f t="shared" si="139"/>
        <v>2.6799999999999868</v>
      </c>
      <c r="B300" s="5">
        <f t="shared" si="140"/>
        <v>16.27082726323513</v>
      </c>
      <c r="C300" s="5">
        <f t="shared" si="141"/>
        <v>243.63370766725072</v>
      </c>
      <c r="D300" s="5">
        <f t="shared" si="142"/>
        <v>85.500195073515712</v>
      </c>
      <c r="E300" s="2">
        <f t="shared" si="143"/>
        <v>244.17641845911621</v>
      </c>
      <c r="F300" s="2">
        <f t="shared" si="144"/>
        <v>3.8207662725633158</v>
      </c>
      <c r="G300" s="3">
        <f t="shared" si="145"/>
        <v>9.0586920868652268</v>
      </c>
      <c r="H300" s="3">
        <f t="shared" si="146"/>
        <v>67.400657303236542</v>
      </c>
      <c r="I300" s="3">
        <f t="shared" si="147"/>
        <v>-3.8002241946714186</v>
      </c>
      <c r="J300" s="2">
        <f t="shared" si="148"/>
        <v>68.112775682413158</v>
      </c>
      <c r="K300" s="2">
        <f t="shared" si="149"/>
        <v>68.112775682413158</v>
      </c>
      <c r="L300" s="2">
        <f t="shared" si="150"/>
        <v>46.42997660696193</v>
      </c>
      <c r="M300" s="5">
        <f t="shared" si="134"/>
        <v>0.37890871221389422</v>
      </c>
      <c r="N300" s="4">
        <f t="shared" si="135"/>
        <v>0.4977238182943976</v>
      </c>
      <c r="O300" s="4">
        <f t="shared" si="136"/>
        <v>0.31960439090497572</v>
      </c>
      <c r="P300" s="4">
        <f t="shared" si="151"/>
        <v>0</v>
      </c>
      <c r="Q300" s="4">
        <f t="shared" si="152"/>
        <v>0</v>
      </c>
      <c r="R300" s="5">
        <f t="shared" si="153"/>
        <v>-1.2549817865560631</v>
      </c>
      <c r="S300" s="5">
        <f t="shared" si="154"/>
        <v>-9.3376170098679285</v>
      </c>
      <c r="T300" s="5">
        <f t="shared" si="155"/>
        <v>0.5264791101639823</v>
      </c>
      <c r="U300" s="6">
        <f t="shared" si="156"/>
        <v>2674.5718881363973</v>
      </c>
      <c r="V300" s="5">
        <f t="shared" si="157"/>
        <v>2.1520006435790964</v>
      </c>
      <c r="W300" s="5">
        <f t="shared" si="158"/>
        <v>0.12314696687571949</v>
      </c>
      <c r="X300" s="5">
        <f t="shared" si="159"/>
        <v>7.3139099930511966</v>
      </c>
      <c r="Y300" s="5">
        <f t="shared" si="160"/>
        <v>0.8970188570230333</v>
      </c>
      <c r="Z300" s="5">
        <f t="shared" si="137"/>
        <v>-9.2144700429922093</v>
      </c>
      <c r="AA300" s="5">
        <f t="shared" si="138"/>
        <v>-24.333610896784819</v>
      </c>
      <c r="AB300">
        <f t="shared" si="133"/>
        <v>0</v>
      </c>
    </row>
    <row r="301" spans="1:28" x14ac:dyDescent="0.2">
      <c r="A301">
        <f t="shared" si="139"/>
        <v>2.6899999999999866</v>
      </c>
      <c r="B301" s="5">
        <f t="shared" si="140"/>
        <v>16.361459035046632</v>
      </c>
      <c r="C301" s="5">
        <f t="shared" si="141"/>
        <v>244.30725351678092</v>
      </c>
      <c r="D301" s="5">
        <f t="shared" si="142"/>
        <v>85.460976151024155</v>
      </c>
      <c r="E301" s="2">
        <f t="shared" si="143"/>
        <v>244.85451080727137</v>
      </c>
      <c r="F301" s="2">
        <f t="shared" si="144"/>
        <v>3.8314245283458184</v>
      </c>
      <c r="G301" s="3">
        <f t="shared" si="145"/>
        <v>9.0676622754354579</v>
      </c>
      <c r="H301" s="3">
        <f t="shared" si="146"/>
        <v>67.308512602806616</v>
      </c>
      <c r="I301" s="3">
        <f t="shared" si="147"/>
        <v>-4.0435603036392669</v>
      </c>
      <c r="J301" s="2">
        <f t="shared" si="148"/>
        <v>68.036819060510894</v>
      </c>
      <c r="K301" s="2">
        <f t="shared" si="149"/>
        <v>68.036819060510894</v>
      </c>
      <c r="L301" s="2">
        <f t="shared" si="150"/>
        <v>46.378199768582746</v>
      </c>
      <c r="M301" s="5">
        <f t="shared" si="134"/>
        <v>0.37890868682699919</v>
      </c>
      <c r="N301" s="4">
        <f t="shared" si="135"/>
        <v>0.49827931753410604</v>
      </c>
      <c r="O301" s="4">
        <f t="shared" si="136"/>
        <v>0.31972353157949496</v>
      </c>
      <c r="P301" s="4">
        <f t="shared" si="151"/>
        <v>0</v>
      </c>
      <c r="Q301" s="4">
        <f t="shared" si="152"/>
        <v>0</v>
      </c>
      <c r="R301" s="5">
        <f t="shared" si="153"/>
        <v>-1.2548235321506103</v>
      </c>
      <c r="S301" s="5">
        <f t="shared" si="154"/>
        <v>-9.314452056387557</v>
      </c>
      <c r="T301" s="5">
        <f t="shared" si="155"/>
        <v>0.55956590227473513</v>
      </c>
      <c r="U301" s="6">
        <f t="shared" si="156"/>
        <v>2674.569213565846</v>
      </c>
      <c r="V301" s="5">
        <f t="shared" si="157"/>
        <v>2.1432097136745907</v>
      </c>
      <c r="W301" s="5">
        <f t="shared" si="158"/>
        <v>0.14970599064101173</v>
      </c>
      <c r="X301" s="5">
        <f t="shared" si="159"/>
        <v>7.2981202729313308</v>
      </c>
      <c r="Y301" s="5">
        <f t="shared" si="160"/>
        <v>0.88838618152398041</v>
      </c>
      <c r="Z301" s="5">
        <f t="shared" si="137"/>
        <v>-9.1647460657465452</v>
      </c>
      <c r="AA301" s="5">
        <f t="shared" si="138"/>
        <v>-24.316313824793934</v>
      </c>
      <c r="AB301">
        <f t="shared" si="133"/>
        <v>0</v>
      </c>
    </row>
    <row r="302" spans="1:28" x14ac:dyDescent="0.2">
      <c r="A302">
        <f t="shared" si="139"/>
        <v>2.6999999999999864</v>
      </c>
      <c r="B302" s="5">
        <f t="shared" si="140"/>
        <v>16.452180077110064</v>
      </c>
      <c r="C302" s="5">
        <f t="shared" si="141"/>
        <v>244.9798804055057</v>
      </c>
      <c r="D302" s="5">
        <f t="shared" si="142"/>
        <v>85.419324732296531</v>
      </c>
      <c r="E302" s="2">
        <f t="shared" si="143"/>
        <v>245.53170066772546</v>
      </c>
      <c r="F302" s="2">
        <f t="shared" si="144"/>
        <v>3.8420590671823285</v>
      </c>
      <c r="G302" s="3">
        <f t="shared" si="145"/>
        <v>9.0765461372506984</v>
      </c>
      <c r="H302" s="3">
        <f t="shared" si="146"/>
        <v>67.216865142149146</v>
      </c>
      <c r="I302" s="3">
        <f t="shared" si="147"/>
        <v>-4.2867234418872062</v>
      </c>
      <c r="J302" s="2">
        <f t="shared" si="148"/>
        <v>67.96224427714796</v>
      </c>
      <c r="K302" s="2">
        <f t="shared" si="149"/>
        <v>67.96224427714796</v>
      </c>
      <c r="L302" s="2">
        <f t="shared" si="150"/>
        <v>46.327364878764797</v>
      </c>
      <c r="M302" s="5">
        <f t="shared" si="134"/>
        <v>0.37890866132234602</v>
      </c>
      <c r="N302" s="4">
        <f t="shared" si="135"/>
        <v>0.49882591517558367</v>
      </c>
      <c r="O302" s="4">
        <f t="shared" si="136"/>
        <v>0.31984059052204011</v>
      </c>
      <c r="P302" s="4">
        <f t="shared" si="151"/>
        <v>0</v>
      </c>
      <c r="Q302" s="4">
        <f t="shared" si="152"/>
        <v>0</v>
      </c>
      <c r="R302" s="5">
        <f t="shared" si="153"/>
        <v>-1.2546760834008646</v>
      </c>
      <c r="S302" s="5">
        <f t="shared" si="154"/>
        <v>-9.2915732283801429</v>
      </c>
      <c r="T302" s="5">
        <f t="shared" si="155"/>
        <v>0.59256564086819652</v>
      </c>
      <c r="U302" s="6">
        <f t="shared" si="156"/>
        <v>2674.5665389979699</v>
      </c>
      <c r="V302" s="5">
        <f t="shared" si="157"/>
        <v>2.1344764957205182</v>
      </c>
      <c r="W302" s="5">
        <f t="shared" si="158"/>
        <v>0.17621137828930086</v>
      </c>
      <c r="X302" s="5">
        <f t="shared" si="159"/>
        <v>7.2824970554958561</v>
      </c>
      <c r="Y302" s="5">
        <f t="shared" si="160"/>
        <v>0.87980041231965367</v>
      </c>
      <c r="Z302" s="5">
        <f t="shared" si="137"/>
        <v>-9.1153618500908422</v>
      </c>
      <c r="AA302" s="5">
        <f t="shared" si="138"/>
        <v>-24.298937303635945</v>
      </c>
      <c r="AB302">
        <f t="shared" si="133"/>
        <v>0</v>
      </c>
    </row>
    <row r="303" spans="1:28" x14ac:dyDescent="0.2">
      <c r="A303">
        <f t="shared" si="139"/>
        <v>2.7099999999999862</v>
      </c>
      <c r="B303" s="5">
        <f t="shared" si="140"/>
        <v>16.542989528503185</v>
      </c>
      <c r="C303" s="5">
        <f t="shared" si="141"/>
        <v>245.65159328883468</v>
      </c>
      <c r="D303" s="5">
        <f t="shared" si="142"/>
        <v>85.375242551012477</v>
      </c>
      <c r="E303" s="2">
        <f t="shared" si="143"/>
        <v>246.20799294069073</v>
      </c>
      <c r="F303" s="2">
        <f t="shared" si="144"/>
        <v>3.852669924701043</v>
      </c>
      <c r="G303" s="3">
        <f t="shared" si="145"/>
        <v>9.0853441413738949</v>
      </c>
      <c r="H303" s="3">
        <f t="shared" si="146"/>
        <v>67.125711523648235</v>
      </c>
      <c r="I303" s="3">
        <f t="shared" si="147"/>
        <v>-4.5297128149235659</v>
      </c>
      <c r="J303" s="2">
        <f t="shared" si="148"/>
        <v>67.889048630165092</v>
      </c>
      <c r="K303" s="2">
        <f t="shared" si="149"/>
        <v>67.889048630165092</v>
      </c>
      <c r="L303" s="2">
        <f t="shared" si="150"/>
        <v>46.277470095545389</v>
      </c>
      <c r="M303" s="5">
        <f t="shared" si="134"/>
        <v>0.37890863569811761</v>
      </c>
      <c r="N303" s="4">
        <f t="shared" si="135"/>
        <v>0.49936356837153612</v>
      </c>
      <c r="O303" s="4">
        <f t="shared" si="136"/>
        <v>0.31995556730450003</v>
      </c>
      <c r="P303" s="4">
        <f t="shared" si="151"/>
        <v>0</v>
      </c>
      <c r="Q303" s="4">
        <f t="shared" si="152"/>
        <v>0</v>
      </c>
      <c r="R303" s="5">
        <f t="shared" si="153"/>
        <v>-1.2545395693248502</v>
      </c>
      <c r="S303" s="5">
        <f t="shared" si="154"/>
        <v>-9.2689786886561674</v>
      </c>
      <c r="T303" s="5">
        <f t="shared" si="155"/>
        <v>0.62548032034591938</v>
      </c>
      <c r="U303" s="6">
        <f t="shared" si="156"/>
        <v>2674.5638644327678</v>
      </c>
      <c r="V303" s="5">
        <f t="shared" si="157"/>
        <v>2.1258005757331939</v>
      </c>
      <c r="W303" s="5">
        <f t="shared" si="158"/>
        <v>0.20266410014022979</v>
      </c>
      <c r="X303" s="5">
        <f t="shared" si="159"/>
        <v>7.2670394512052754</v>
      </c>
      <c r="Y303" s="5">
        <f t="shared" si="160"/>
        <v>0.8712610064083437</v>
      </c>
      <c r="Z303" s="5">
        <f t="shared" si="137"/>
        <v>-9.0663145885159384</v>
      </c>
      <c r="AA303" s="5">
        <f t="shared" si="138"/>
        <v>-24.281480228448807</v>
      </c>
      <c r="AB303">
        <f t="shared" si="133"/>
        <v>0</v>
      </c>
    </row>
    <row r="304" spans="1:28" x14ac:dyDescent="0.2">
      <c r="A304">
        <f t="shared" si="139"/>
        <v>2.719999999999986</v>
      </c>
      <c r="B304" s="5">
        <f t="shared" si="140"/>
        <v>16.633886532967242</v>
      </c>
      <c r="C304" s="5">
        <f t="shared" si="141"/>
        <v>246.32239708834172</v>
      </c>
      <c r="D304" s="5">
        <f t="shared" si="142"/>
        <v>85.328731348851818</v>
      </c>
      <c r="E304" s="2">
        <f t="shared" si="143"/>
        <v>246.88339249236333</v>
      </c>
      <c r="F304" s="2">
        <f t="shared" si="144"/>
        <v>3.8632571363876402</v>
      </c>
      <c r="G304" s="3">
        <f t="shared" si="145"/>
        <v>9.0940567514379786</v>
      </c>
      <c r="H304" s="3">
        <f t="shared" si="146"/>
        <v>67.035048377763076</v>
      </c>
      <c r="I304" s="3">
        <f t="shared" si="147"/>
        <v>-4.7725276172080537</v>
      </c>
      <c r="J304" s="2">
        <f t="shared" si="148"/>
        <v>67.817229367354898</v>
      </c>
      <c r="K304" s="2">
        <f t="shared" si="149"/>
        <v>67.817229367354898</v>
      </c>
      <c r="L304" s="2">
        <f t="shared" si="150"/>
        <v>46.228513542845874</v>
      </c>
      <c r="M304" s="5">
        <f t="shared" si="134"/>
        <v>0.37890860995250963</v>
      </c>
      <c r="N304" s="4">
        <f t="shared" si="135"/>
        <v>0.49989223563471052</v>
      </c>
      <c r="O304" s="4">
        <f t="shared" si="136"/>
        <v>0.32006846166771424</v>
      </c>
      <c r="P304" s="4">
        <f t="shared" si="151"/>
        <v>0</v>
      </c>
      <c r="Q304" s="4">
        <f t="shared" si="152"/>
        <v>0</v>
      </c>
      <c r="R304" s="5">
        <f t="shared" si="153"/>
        <v>-1.2544141153444635</v>
      </c>
      <c r="S304" s="5">
        <f t="shared" si="154"/>
        <v>-9.2466666094390124</v>
      </c>
      <c r="T304" s="5">
        <f t="shared" si="155"/>
        <v>0.65831192530774807</v>
      </c>
      <c r="U304" s="6">
        <f t="shared" si="156"/>
        <v>2674.5611898702405</v>
      </c>
      <c r="V304" s="5">
        <f t="shared" si="157"/>
        <v>2.117181540307695</v>
      </c>
      <c r="W304" s="5">
        <f t="shared" si="158"/>
        <v>0.22906512452994768</v>
      </c>
      <c r="X304" s="5">
        <f t="shared" si="159"/>
        <v>7.2517465714373186</v>
      </c>
      <c r="Y304" s="5">
        <f t="shared" si="160"/>
        <v>0.86276742496323156</v>
      </c>
      <c r="Z304" s="5">
        <f t="shared" si="137"/>
        <v>-9.0176014849090649</v>
      </c>
      <c r="AA304" s="5">
        <f t="shared" si="138"/>
        <v>-24.263941503254934</v>
      </c>
      <c r="AB304">
        <f t="shared" si="133"/>
        <v>0</v>
      </c>
    </row>
    <row r="305" spans="1:28" x14ac:dyDescent="0.2">
      <c r="A305">
        <f t="shared" si="139"/>
        <v>2.7299999999999858</v>
      </c>
      <c r="B305" s="5">
        <f t="shared" si="140"/>
        <v>16.724870238852869</v>
      </c>
      <c r="C305" s="5">
        <f t="shared" si="141"/>
        <v>246.9922966920451</v>
      </c>
      <c r="D305" s="5">
        <f t="shared" si="142"/>
        <v>85.279792875604585</v>
      </c>
      <c r="E305" s="2">
        <f t="shared" si="143"/>
        <v>247.55790415520505</v>
      </c>
      <c r="F305" s="2">
        <f t="shared" si="144"/>
        <v>3.8738207375835372</v>
      </c>
      <c r="G305" s="3">
        <f t="shared" si="145"/>
        <v>9.1026844256876114</v>
      </c>
      <c r="H305" s="3">
        <f t="shared" si="146"/>
        <v>66.944872362913983</v>
      </c>
      <c r="I305" s="3">
        <f t="shared" si="147"/>
        <v>-5.015167032240603</v>
      </c>
      <c r="J305" s="2">
        <f t="shared" si="148"/>
        <v>67.746783686030241</v>
      </c>
      <c r="K305" s="2">
        <f t="shared" si="149"/>
        <v>67.746783686030241</v>
      </c>
      <c r="L305" s="2">
        <f t="shared" si="150"/>
        <v>46.180493310177397</v>
      </c>
      <c r="M305" s="5">
        <f t="shared" si="134"/>
        <v>0.37890858408373118</v>
      </c>
      <c r="N305" s="4">
        <f t="shared" si="135"/>
        <v>0.50041187685521371</v>
      </c>
      <c r="O305" s="4">
        <f t="shared" si="136"/>
        <v>0.32017927352233388</v>
      </c>
      <c r="P305" s="4">
        <f t="shared" si="151"/>
        <v>0</v>
      </c>
      <c r="Q305" s="4">
        <f t="shared" si="152"/>
        <v>0</v>
      </c>
      <c r="R305" s="5">
        <f t="shared" si="153"/>
        <v>-1.2542998433005847</v>
      </c>
      <c r="S305" s="5">
        <f t="shared" si="154"/>
        <v>-9.2246351721940183</v>
      </c>
      <c r="T305" s="5">
        <f t="shared" si="155"/>
        <v>0.69106243043139048</v>
      </c>
      <c r="U305" s="6">
        <f t="shared" si="156"/>
        <v>2674.5585153103884</v>
      </c>
      <c r="V305" s="5">
        <f t="shared" si="157"/>
        <v>2.1086189766226773</v>
      </c>
      <c r="W305" s="5">
        <f t="shared" si="158"/>
        <v>0.25541541766788733</v>
      </c>
      <c r="X305" s="5">
        <f t="shared" si="159"/>
        <v>7.2366175284286181</v>
      </c>
      <c r="Y305" s="5">
        <f t="shared" si="160"/>
        <v>0.85431913332209253</v>
      </c>
      <c r="Z305" s="5">
        <f t="shared" si="137"/>
        <v>-8.9692197545261312</v>
      </c>
      <c r="AA305" s="5">
        <f t="shared" si="138"/>
        <v>-24.246320041139992</v>
      </c>
      <c r="AB305">
        <f t="shared" si="133"/>
        <v>0</v>
      </c>
    </row>
    <row r="306" spans="1:28" x14ac:dyDescent="0.2">
      <c r="A306">
        <f t="shared" si="139"/>
        <v>2.7399999999999856</v>
      </c>
      <c r="B306" s="5">
        <f t="shared" si="140"/>
        <v>16.815939799066413</v>
      </c>
      <c r="C306" s="5">
        <f t="shared" si="141"/>
        <v>247.66129695468652</v>
      </c>
      <c r="D306" s="5">
        <f t="shared" si="142"/>
        <v>85.228428889280124</v>
      </c>
      <c r="E306" s="2">
        <f t="shared" si="143"/>
        <v>248.23153272822378</v>
      </c>
      <c r="F306" s="2">
        <f t="shared" si="144"/>
        <v>3.884360763484151</v>
      </c>
      <c r="G306" s="3">
        <f t="shared" si="145"/>
        <v>9.1112276170208322</v>
      </c>
      <c r="H306" s="3">
        <f t="shared" si="146"/>
        <v>66.855180165368722</v>
      </c>
      <c r="I306" s="3">
        <f t="shared" si="147"/>
        <v>-5.2576302326520032</v>
      </c>
      <c r="J306" s="2">
        <f t="shared" si="148"/>
        <v>67.677708732612771</v>
      </c>
      <c r="K306" s="2">
        <f t="shared" si="149"/>
        <v>67.677708732612771</v>
      </c>
      <c r="L306" s="2">
        <f t="shared" si="150"/>
        <v>46.133407452360444</v>
      </c>
      <c r="M306" s="5">
        <f t="shared" si="134"/>
        <v>0.37890855809000462</v>
      </c>
      <c r="N306" s="4">
        <f t="shared" si="135"/>
        <v>0.50092245331725749</v>
      </c>
      <c r="O306" s="4">
        <f t="shared" si="136"/>
        <v>0.32028800294962856</v>
      </c>
      <c r="P306" s="4">
        <f t="shared" si="151"/>
        <v>0</v>
      </c>
      <c r="Q306" s="4">
        <f t="shared" si="152"/>
        <v>0</v>
      </c>
      <c r="R306" s="5">
        <f t="shared" si="153"/>
        <v>-1.2541968714683218</v>
      </c>
      <c r="S306" s="5">
        <f t="shared" si="154"/>
        <v>-9.2028825674616819</v>
      </c>
      <c r="T306" s="5">
        <f t="shared" si="155"/>
        <v>0.72373380035099288</v>
      </c>
      <c r="U306" s="6">
        <f t="shared" si="156"/>
        <v>2674.5558407532103</v>
      </c>
      <c r="V306" s="5">
        <f t="shared" si="157"/>
        <v>2.1001124724460158</v>
      </c>
      <c r="W306" s="5">
        <f t="shared" si="158"/>
        <v>0.28171594349300111</v>
      </c>
      <c r="X306" s="5">
        <f t="shared" si="159"/>
        <v>7.2216514352188703</v>
      </c>
      <c r="Y306" s="5">
        <f t="shared" si="160"/>
        <v>0.84591560097769403</v>
      </c>
      <c r="Z306" s="5">
        <f t="shared" si="137"/>
        <v>-8.9211666239686807</v>
      </c>
      <c r="AA306" s="5">
        <f t="shared" si="138"/>
        <v>-24.228614764430137</v>
      </c>
      <c r="AB306">
        <f t="shared" si="133"/>
        <v>0</v>
      </c>
    </row>
    <row r="307" spans="1:28" x14ac:dyDescent="0.2">
      <c r="A307">
        <f t="shared" si="139"/>
        <v>2.7499999999999853</v>
      </c>
      <c r="B307" s="5">
        <f t="shared" si="140"/>
        <v>16.907094371016669</v>
      </c>
      <c r="C307" s="5">
        <f t="shared" si="141"/>
        <v>248.32940269800901</v>
      </c>
      <c r="D307" s="5">
        <f t="shared" si="142"/>
        <v>85.174641156215387</v>
      </c>
      <c r="E307" s="2">
        <f t="shared" si="143"/>
        <v>248.9042829772529</v>
      </c>
      <c r="F307" s="2">
        <f t="shared" si="144"/>
        <v>3.8948772491371559</v>
      </c>
      <c r="G307" s="3">
        <f t="shared" si="145"/>
        <v>9.1196867730306099</v>
      </c>
      <c r="H307" s="3">
        <f t="shared" si="146"/>
        <v>66.765968499129031</v>
      </c>
      <c r="I307" s="3">
        <f t="shared" si="147"/>
        <v>-5.4999163802963045</v>
      </c>
      <c r="J307" s="2">
        <f t="shared" si="148"/>
        <v>67.610001602241738</v>
      </c>
      <c r="K307" s="2">
        <f t="shared" si="149"/>
        <v>67.610001602241738</v>
      </c>
      <c r="L307" s="2">
        <f t="shared" si="150"/>
        <v>46.087253989258166</v>
      </c>
      <c r="M307" s="5">
        <f t="shared" si="134"/>
        <v>0.37890853196956586</v>
      </c>
      <c r="N307" s="4">
        <f t="shared" si="135"/>
        <v>0.50142392771532096</v>
      </c>
      <c r="O307" s="4">
        <f t="shared" si="136"/>
        <v>0.32039465020223984</v>
      </c>
      <c r="P307" s="4">
        <f t="shared" si="151"/>
        <v>0</v>
      </c>
      <c r="Q307" s="4">
        <f t="shared" si="152"/>
        <v>0</v>
      </c>
      <c r="R307" s="5">
        <f t="shared" si="153"/>
        <v>-1.2541053145723877</v>
      </c>
      <c r="S307" s="5">
        <f t="shared" si="154"/>
        <v>-9.1814069946949584</v>
      </c>
      <c r="T307" s="5">
        <f t="shared" si="155"/>
        <v>0.7563279895347973</v>
      </c>
      <c r="U307" s="6">
        <f t="shared" si="156"/>
        <v>2674.553166198707</v>
      </c>
      <c r="V307" s="5">
        <f t="shared" si="157"/>
        <v>2.0916616161412995</v>
      </c>
      <c r="W307" s="5">
        <f t="shared" si="158"/>
        <v>0.30796766352952593</v>
      </c>
      <c r="X307" s="5">
        <f t="shared" si="159"/>
        <v>7.2068474055976326</v>
      </c>
      <c r="Y307" s="5">
        <f t="shared" si="160"/>
        <v>0.83755630156891181</v>
      </c>
      <c r="Z307" s="5">
        <f t="shared" si="137"/>
        <v>-8.8734393311654323</v>
      </c>
      <c r="AA307" s="5">
        <f t="shared" si="138"/>
        <v>-24.210824604867568</v>
      </c>
      <c r="AB307">
        <f t="shared" si="133"/>
        <v>0</v>
      </c>
    </row>
    <row r="308" spans="1:28" x14ac:dyDescent="0.2">
      <c r="A308">
        <f t="shared" si="139"/>
        <v>2.7599999999999851</v>
      </c>
      <c r="B308" s="5">
        <f t="shared" si="140"/>
        <v>16.998333116562055</v>
      </c>
      <c r="C308" s="5">
        <f t="shared" si="141"/>
        <v>248.99661871103373</v>
      </c>
      <c r="D308" s="5">
        <f t="shared" si="142"/>
        <v>85.118431451182175</v>
      </c>
      <c r="E308" s="2">
        <f t="shared" si="143"/>
        <v>249.57615963522943</v>
      </c>
      <c r="F308" s="2">
        <f t="shared" si="144"/>
        <v>3.9053702294407548</v>
      </c>
      <c r="G308" s="3">
        <f t="shared" si="145"/>
        <v>9.1280623360462982</v>
      </c>
      <c r="H308" s="3">
        <f t="shared" si="146"/>
        <v>66.677234105817377</v>
      </c>
      <c r="I308" s="3">
        <f t="shared" si="147"/>
        <v>-5.7420246263449801</v>
      </c>
      <c r="J308" s="2">
        <f t="shared" si="148"/>
        <v>67.543659338403302</v>
      </c>
      <c r="K308" s="2">
        <f t="shared" si="149"/>
        <v>67.543659338403302</v>
      </c>
      <c r="L308" s="2">
        <f t="shared" si="150"/>
        <v>46.042030905523724</v>
      </c>
      <c r="M308" s="5">
        <f t="shared" si="134"/>
        <v>0.37890850572066476</v>
      </c>
      <c r="N308" s="4">
        <f t="shared" si="135"/>
        <v>0.50191626416971036</v>
      </c>
      <c r="O308" s="4">
        <f t="shared" si="136"/>
        <v>0.32049921570487977</v>
      </c>
      <c r="P308" s="4">
        <f t="shared" si="151"/>
        <v>0</v>
      </c>
      <c r="Q308" s="4">
        <f t="shared" si="152"/>
        <v>0</v>
      </c>
      <c r="R308" s="5">
        <f t="shared" si="153"/>
        <v>-1.2540252838026311</v>
      </c>
      <c r="S308" s="5">
        <f t="shared" si="154"/>
        <v>-9.1602066621007356</v>
      </c>
      <c r="T308" s="5">
        <f t="shared" si="155"/>
        <v>0.78884694216196882</v>
      </c>
      <c r="U308" s="6">
        <f t="shared" si="156"/>
        <v>2674.5504916468781</v>
      </c>
      <c r="V308" s="5">
        <f t="shared" si="157"/>
        <v>2.0832659966751397</v>
      </c>
      <c r="W308" s="5">
        <f t="shared" si="158"/>
        <v>0.33417153674234723</v>
      </c>
      <c r="X308" s="5">
        <f t="shared" si="159"/>
        <v>7.1922045540536423</v>
      </c>
      <c r="Y308" s="5">
        <f t="shared" si="160"/>
        <v>0.82924071287250856</v>
      </c>
      <c r="Z308" s="5">
        <f t="shared" si="137"/>
        <v>-8.8260351253583877</v>
      </c>
      <c r="AA308" s="5">
        <f t="shared" si="138"/>
        <v>-24.192948503784386</v>
      </c>
      <c r="AB308">
        <f t="shared" si="133"/>
        <v>0</v>
      </c>
    </row>
    <row r="309" spans="1:28" x14ac:dyDescent="0.2">
      <c r="A309">
        <f t="shared" si="139"/>
        <v>2.7699999999999849</v>
      </c>
      <c r="B309" s="5">
        <f t="shared" si="140"/>
        <v>17.089655201958159</v>
      </c>
      <c r="C309" s="5">
        <f t="shared" si="141"/>
        <v>249.66294975033563</v>
      </c>
      <c r="D309" s="5">
        <f t="shared" si="142"/>
        <v>85.059801557493543</v>
      </c>
      <c r="E309" s="2">
        <f t="shared" si="143"/>
        <v>250.24716740247115</v>
      </c>
      <c r="F309" s="2">
        <f t="shared" si="144"/>
        <v>3.9158397391419406</v>
      </c>
      <c r="G309" s="3">
        <f t="shared" si="145"/>
        <v>9.1363547431750227</v>
      </c>
      <c r="H309" s="3">
        <f t="shared" si="146"/>
        <v>66.588973754563796</v>
      </c>
      <c r="I309" s="3">
        <f t="shared" si="147"/>
        <v>-5.9839541113828236</v>
      </c>
      <c r="J309" s="2">
        <f t="shared" si="148"/>
        <v>67.478678932580308</v>
      </c>
      <c r="K309" s="2">
        <f t="shared" si="149"/>
        <v>67.478678932580308</v>
      </c>
      <c r="L309" s="2">
        <f t="shared" si="150"/>
        <v>45.99773615036149</v>
      </c>
      <c r="M309" s="5">
        <f t="shared" si="134"/>
        <v>0.37890847934156491</v>
      </c>
      <c r="N309" s="4">
        <f t="shared" si="135"/>
        <v>0.50239942824151163</v>
      </c>
      <c r="O309" s="4">
        <f t="shared" si="136"/>
        <v>0.32060170005497435</v>
      </c>
      <c r="P309" s="4">
        <f t="shared" si="151"/>
        <v>0</v>
      </c>
      <c r="Q309" s="4">
        <f t="shared" si="152"/>
        <v>0</v>
      </c>
      <c r="R309" s="5">
        <f t="shared" si="153"/>
        <v>-1.2539568868297235</v>
      </c>
      <c r="S309" s="5">
        <f t="shared" si="154"/>
        <v>-9.1392797864853446</v>
      </c>
      <c r="T309" s="5">
        <f t="shared" si="155"/>
        <v>0.82129259199866711</v>
      </c>
      <c r="U309" s="6">
        <f t="shared" si="156"/>
        <v>2674.547817097724</v>
      </c>
      <c r="V309" s="5">
        <f t="shared" si="157"/>
        <v>2.0749252036252881</v>
      </c>
      <c r="W309" s="5">
        <f t="shared" si="158"/>
        <v>0.36032851939202709</v>
      </c>
      <c r="X309" s="5">
        <f t="shared" si="159"/>
        <v>7.1777219957267189</v>
      </c>
      <c r="Y309" s="5">
        <f t="shared" si="160"/>
        <v>0.82096831679556459</v>
      </c>
      <c r="Z309" s="5">
        <f t="shared" si="137"/>
        <v>-8.7789512670933174</v>
      </c>
      <c r="AA309" s="5">
        <f t="shared" si="138"/>
        <v>-24.174985412274616</v>
      </c>
      <c r="AB309">
        <f t="shared" si="133"/>
        <v>0</v>
      </c>
    </row>
    <row r="310" spans="1:28" x14ac:dyDescent="0.2">
      <c r="A310">
        <f t="shared" si="139"/>
        <v>2.7799999999999847</v>
      </c>
      <c r="B310" s="5">
        <f t="shared" si="140"/>
        <v>17.181059797805752</v>
      </c>
      <c r="C310" s="5">
        <f t="shared" si="141"/>
        <v>250.32840054031789</v>
      </c>
      <c r="D310" s="5">
        <f t="shared" si="142"/>
        <v>84.998753267109095</v>
      </c>
      <c r="E310" s="2">
        <f t="shared" si="143"/>
        <v>250.9173109469524</v>
      </c>
      <c r="F310" s="2">
        <f t="shared" si="144"/>
        <v>3.9262858128347684</v>
      </c>
      <c r="G310" s="3">
        <f t="shared" si="145"/>
        <v>9.1445644263429777</v>
      </c>
      <c r="H310" s="3">
        <f t="shared" si="146"/>
        <v>66.501184241892858</v>
      </c>
      <c r="I310" s="3">
        <f t="shared" si="147"/>
        <v>-6.2257039655055699</v>
      </c>
      <c r="J310" s="2">
        <f t="shared" si="148"/>
        <v>67.415057323923023</v>
      </c>
      <c r="K310" s="2">
        <f t="shared" si="149"/>
        <v>67.415057323923023</v>
      </c>
      <c r="L310" s="2">
        <f t="shared" si="150"/>
        <v>45.954367637302674</v>
      </c>
      <c r="M310" s="5">
        <f t="shared" si="134"/>
        <v>0.37890845283054431</v>
      </c>
      <c r="N310" s="4">
        <f t="shared" si="135"/>
        <v>0.50287338694691386</v>
      </c>
      <c r="O310" s="4">
        <f t="shared" si="136"/>
        <v>0.320702104023251</v>
      </c>
      <c r="P310" s="4">
        <f t="shared" si="151"/>
        <v>0</v>
      </c>
      <c r="Q310" s="4">
        <f t="shared" si="152"/>
        <v>0</v>
      </c>
      <c r="R310" s="5">
        <f t="shared" si="153"/>
        <v>-1.2539002278210136</v>
      </c>
      <c r="S310" s="5">
        <f t="shared" si="154"/>
        <v>-9.1186245931041761</v>
      </c>
      <c r="T310" s="5">
        <f t="shared" si="155"/>
        <v>0.85366686227345012</v>
      </c>
      <c r="U310" s="6">
        <f t="shared" si="156"/>
        <v>2674.5451425512438</v>
      </c>
      <c r="V310" s="5">
        <f t="shared" si="157"/>
        <v>2.0666388271895633</v>
      </c>
      <c r="W310" s="5">
        <f t="shared" si="158"/>
        <v>0.38643956488957271</v>
      </c>
      <c r="X310" s="5">
        <f t="shared" si="159"/>
        <v>7.1633988463622105</v>
      </c>
      <c r="Y310" s="5">
        <f t="shared" si="160"/>
        <v>0.81273859936854964</v>
      </c>
      <c r="Z310" s="5">
        <f t="shared" si="137"/>
        <v>-8.7321850282146034</v>
      </c>
      <c r="AA310" s="5">
        <f t="shared" si="138"/>
        <v>-24.156934291364337</v>
      </c>
      <c r="AB310">
        <f t="shared" si="133"/>
        <v>0</v>
      </c>
    </row>
    <row r="311" spans="1:28" x14ac:dyDescent="0.2">
      <c r="A311">
        <f t="shared" si="139"/>
        <v>2.7899999999999845</v>
      </c>
      <c r="B311" s="5">
        <f t="shared" si="140"/>
        <v>17.272546078999149</v>
      </c>
      <c r="C311" s="5">
        <f t="shared" si="141"/>
        <v>250.9929757734854</v>
      </c>
      <c r="D311" s="5">
        <f t="shared" si="142"/>
        <v>84.935288380739479</v>
      </c>
      <c r="E311" s="2">
        <f t="shared" si="143"/>
        <v>251.58659490457867</v>
      </c>
      <c r="F311" s="2">
        <f t="shared" si="144"/>
        <v>3.9367084849586322</v>
      </c>
      <c r="G311" s="3">
        <f t="shared" si="145"/>
        <v>9.1526918123366627</v>
      </c>
      <c r="H311" s="3">
        <f t="shared" si="146"/>
        <v>66.413862391610706</v>
      </c>
      <c r="I311" s="3">
        <f t="shared" si="147"/>
        <v>-6.4672733084192133</v>
      </c>
      <c r="J311" s="2">
        <f t="shared" si="148"/>
        <v>67.35279139894061</v>
      </c>
      <c r="K311" s="2">
        <f t="shared" si="149"/>
        <v>67.35279139894061</v>
      </c>
      <c r="L311" s="2">
        <f t="shared" si="150"/>
        <v>45.911923243994963</v>
      </c>
      <c r="M311" s="5">
        <f t="shared" si="134"/>
        <v>0.37890842618589515</v>
      </c>
      <c r="N311" s="4">
        <f t="shared" si="135"/>
        <v>0.50333810877089913</v>
      </c>
      <c r="O311" s="4">
        <f t="shared" si="136"/>
        <v>0.32080042855427049</v>
      </c>
      <c r="P311" s="4">
        <f t="shared" si="151"/>
        <v>0</v>
      </c>
      <c r="Q311" s="4">
        <f t="shared" si="152"/>
        <v>0</v>
      </c>
      <c r="R311" s="5">
        <f t="shared" si="153"/>
        <v>-1.2538554074565602</v>
      </c>
      <c r="S311" s="5">
        <f t="shared" si="154"/>
        <v>-9.0982393155153591</v>
      </c>
      <c r="T311" s="5">
        <f t="shared" si="155"/>
        <v>0.88597166555209195</v>
      </c>
      <c r="U311" s="6">
        <f t="shared" si="156"/>
        <v>2674.5424680074393</v>
      </c>
      <c r="V311" s="5">
        <f t="shared" si="157"/>
        <v>2.0584064581955661</v>
      </c>
      <c r="W311" s="5">
        <f t="shared" si="158"/>
        <v>0.41250562365101046</v>
      </c>
      <c r="X311" s="5">
        <f t="shared" si="159"/>
        <v>7.1492342222680305</v>
      </c>
      <c r="Y311" s="5">
        <f t="shared" si="160"/>
        <v>0.8045510507390059</v>
      </c>
      <c r="Z311" s="5">
        <f t="shared" si="137"/>
        <v>-8.685733691864348</v>
      </c>
      <c r="AA311" s="5">
        <f t="shared" si="138"/>
        <v>-24.138794112179877</v>
      </c>
      <c r="AB311">
        <f t="shared" si="133"/>
        <v>0</v>
      </c>
    </row>
    <row r="312" spans="1:28" x14ac:dyDescent="0.2">
      <c r="A312">
        <f t="shared" si="139"/>
        <v>2.7999999999999843</v>
      </c>
      <c r="B312" s="5">
        <f t="shared" si="140"/>
        <v>17.364113224675052</v>
      </c>
      <c r="C312" s="5">
        <f t="shared" si="141"/>
        <v>251.65668011071691</v>
      </c>
      <c r="D312" s="5">
        <f t="shared" si="142"/>
        <v>84.869408707949674</v>
      </c>
      <c r="E312" s="2">
        <f t="shared" si="143"/>
        <v>252.2550238794602</v>
      </c>
      <c r="F312" s="2">
        <f t="shared" si="144"/>
        <v>3.9471077897965481</v>
      </c>
      <c r="G312" s="3">
        <f t="shared" si="145"/>
        <v>9.160737322844053</v>
      </c>
      <c r="H312" s="3">
        <f t="shared" si="146"/>
        <v>66.327005054692066</v>
      </c>
      <c r="I312" s="3">
        <f t="shared" si="147"/>
        <v>-6.7086612495410121</v>
      </c>
      <c r="J312" s="2">
        <f t="shared" si="148"/>
        <v>67.291877991213681</v>
      </c>
      <c r="K312" s="2">
        <f t="shared" si="149"/>
        <v>67.291877991213681</v>
      </c>
      <c r="L312" s="2">
        <f t="shared" si="150"/>
        <v>45.870400812006594</v>
      </c>
      <c r="M312" s="5">
        <f t="shared" si="134"/>
        <v>0.37890839940592413</v>
      </c>
      <c r="N312" s="4">
        <f t="shared" si="135"/>
        <v>0.50379356368028294</v>
      </c>
      <c r="O312" s="4">
        <f t="shared" si="136"/>
        <v>0.32089667476690226</v>
      </c>
      <c r="P312" s="4">
        <f t="shared" si="151"/>
        <v>0</v>
      </c>
      <c r="Q312" s="4">
        <f t="shared" si="152"/>
        <v>0</v>
      </c>
      <c r="R312" s="5">
        <f t="shared" si="153"/>
        <v>-1.2538225229453472</v>
      </c>
      <c r="S312" s="5">
        <f t="shared" si="154"/>
        <v>-9.0781221954374463</v>
      </c>
      <c r="T312" s="5">
        <f t="shared" si="155"/>
        <v>0.91820890361189433</v>
      </c>
      <c r="U312" s="6">
        <f t="shared" si="156"/>
        <v>2674.5397934663079</v>
      </c>
      <c r="V312" s="5">
        <f t="shared" si="157"/>
        <v>2.0502276881111734</v>
      </c>
      <c r="W312" s="5">
        <f t="shared" si="158"/>
        <v>0.43852764295184182</v>
      </c>
      <c r="X312" s="5">
        <f t="shared" si="159"/>
        <v>7.1352272402742498</v>
      </c>
      <c r="Y312" s="5">
        <f t="shared" si="160"/>
        <v>0.79640516516582616</v>
      </c>
      <c r="Z312" s="5">
        <f t="shared" si="137"/>
        <v>-8.6395945524856046</v>
      </c>
      <c r="AA312" s="5">
        <f t="shared" si="138"/>
        <v>-24.120563856113854</v>
      </c>
      <c r="AB312">
        <f t="shared" si="133"/>
        <v>0</v>
      </c>
    </row>
    <row r="313" spans="1:28" x14ac:dyDescent="0.2">
      <c r="A313">
        <f t="shared" si="139"/>
        <v>2.8099999999999841</v>
      </c>
      <c r="B313" s="5">
        <f t="shared" si="140"/>
        <v>17.455760418161752</v>
      </c>
      <c r="C313" s="5">
        <f t="shared" si="141"/>
        <v>252.31951818153618</v>
      </c>
      <c r="D313" s="5">
        <f t="shared" si="142"/>
        <v>84.801116067261447</v>
      </c>
      <c r="E313" s="2">
        <f t="shared" si="143"/>
        <v>252.92260244418415</v>
      </c>
      <c r="F313" s="2">
        <f t="shared" si="144"/>
        <v>3.9574837614734388</v>
      </c>
      <c r="G313" s="3">
        <f t="shared" si="145"/>
        <v>9.1687013744957113</v>
      </c>
      <c r="H313" s="3">
        <f t="shared" si="146"/>
        <v>66.24060910916721</v>
      </c>
      <c r="I313" s="3">
        <f t="shared" si="147"/>
        <v>-6.949866888102151</v>
      </c>
      <c r="J313" s="2">
        <f t="shared" si="148"/>
        <v>67.232313881127908</v>
      </c>
      <c r="K313" s="2">
        <f t="shared" si="149"/>
        <v>67.232313881127908</v>
      </c>
      <c r="L313" s="2">
        <f t="shared" si="150"/>
        <v>45.829798146644791</v>
      </c>
      <c r="M313" s="5">
        <f t="shared" si="134"/>
        <v>0.3789083724889527</v>
      </c>
      <c r="N313" s="4">
        <f t="shared" si="135"/>
        <v>0.50423972313609644</v>
      </c>
      <c r="O313" s="4">
        <f t="shared" si="136"/>
        <v>0.32099084395474164</v>
      </c>
      <c r="P313" s="4">
        <f t="shared" si="151"/>
        <v>0</v>
      </c>
      <c r="Q313" s="4">
        <f t="shared" si="152"/>
        <v>0</v>
      </c>
      <c r="R313" s="5">
        <f t="shared" si="153"/>
        <v>-1.2538016680416966</v>
      </c>
      <c r="S313" s="5">
        <f t="shared" si="154"/>
        <v>-9.0582714826111168</v>
      </c>
      <c r="T313" s="5">
        <f t="shared" si="155"/>
        <v>0.95038046731557968</v>
      </c>
      <c r="U313" s="6">
        <f t="shared" si="156"/>
        <v>2674.5371189278517</v>
      </c>
      <c r="V313" s="5">
        <f t="shared" si="157"/>
        <v>2.0421021090557887</v>
      </c>
      <c r="W313" s="5">
        <f t="shared" si="158"/>
        <v>0.46450656678144597</v>
      </c>
      <c r="X313" s="5">
        <f t="shared" si="159"/>
        <v>7.1213770176951892</v>
      </c>
      <c r="Y313" s="5">
        <f t="shared" si="160"/>
        <v>0.78830044101409213</v>
      </c>
      <c r="Z313" s="5">
        <f t="shared" si="137"/>
        <v>-8.5937649158296701</v>
      </c>
      <c r="AA313" s="5">
        <f t="shared" si="138"/>
        <v>-24.102242514989229</v>
      </c>
      <c r="AB313">
        <f t="shared" si="133"/>
        <v>0</v>
      </c>
    </row>
    <row r="314" spans="1:28" x14ac:dyDescent="0.2">
      <c r="A314">
        <f t="shared" si="139"/>
        <v>2.8199999999999839</v>
      </c>
      <c r="B314" s="5">
        <f t="shared" si="140"/>
        <v>17.547486846928759</v>
      </c>
      <c r="C314" s="5">
        <f t="shared" si="141"/>
        <v>252.98149458438206</v>
      </c>
      <c r="D314" s="5">
        <f t="shared" si="142"/>
        <v>84.730412286254676</v>
      </c>
      <c r="E314" s="2">
        <f t="shared" si="143"/>
        <v>253.58933514008604</v>
      </c>
      <c r="F314" s="2">
        <f t="shared" si="144"/>
        <v>3.9678364339544316</v>
      </c>
      <c r="G314" s="3">
        <f t="shared" si="145"/>
        <v>9.1765843789058525</v>
      </c>
      <c r="H314" s="3">
        <f t="shared" si="146"/>
        <v>66.154671460008913</v>
      </c>
      <c r="I314" s="3">
        <f t="shared" si="147"/>
        <v>-7.1908893132520433</v>
      </c>
      <c r="J314" s="2">
        <f t="shared" si="148"/>
        <v>67.174095795628986</v>
      </c>
      <c r="K314" s="2">
        <f t="shared" si="149"/>
        <v>67.174095795628986</v>
      </c>
      <c r="L314" s="2">
        <f t="shared" si="150"/>
        <v>45.790113016788673</v>
      </c>
      <c r="M314" s="5">
        <f t="shared" si="134"/>
        <v>0.37890834543331731</v>
      </c>
      <c r="N314" s="4">
        <f t="shared" si="135"/>
        <v>0.50467656010529738</v>
      </c>
      <c r="O314" s="4">
        <f t="shared" si="136"/>
        <v>0.3210829375864715</v>
      </c>
      <c r="P314" s="4">
        <f t="shared" si="151"/>
        <v>0</v>
      </c>
      <c r="Q314" s="4">
        <f t="shared" si="152"/>
        <v>0</v>
      </c>
      <c r="R314" s="5">
        <f t="shared" si="153"/>
        <v>-1.2537929330618796</v>
      </c>
      <c r="S314" s="5">
        <f t="shared" si="154"/>
        <v>-9.0386854346648793</v>
      </c>
      <c r="T314" s="5">
        <f t="shared" si="155"/>
        <v>0.98248823648484684</v>
      </c>
      <c r="U314" s="6">
        <f t="shared" si="156"/>
        <v>2674.5344443920699</v>
      </c>
      <c r="V314" s="5">
        <f t="shared" si="157"/>
        <v>2.0340293138123595</v>
      </c>
      <c r="W314" s="5">
        <f t="shared" si="158"/>
        <v>0.49044333569750909</v>
      </c>
      <c r="X314" s="5">
        <f t="shared" si="159"/>
        <v>7.1076826722941417</v>
      </c>
      <c r="Y314" s="5">
        <f t="shared" si="160"/>
        <v>0.78023638075047996</v>
      </c>
      <c r="Z314" s="5">
        <f t="shared" si="137"/>
        <v>-8.5482420989673695</v>
      </c>
      <c r="AA314" s="5">
        <f t="shared" si="138"/>
        <v>-24.083829091221013</v>
      </c>
      <c r="AB314">
        <f t="shared" si="133"/>
        <v>0</v>
      </c>
    </row>
    <row r="315" spans="1:28" x14ac:dyDescent="0.2">
      <c r="A315">
        <f t="shared" si="139"/>
        <v>2.8299999999999836</v>
      </c>
      <c r="B315" s="5">
        <f t="shared" si="140"/>
        <v>17.639291702536855</v>
      </c>
      <c r="C315" s="5">
        <f t="shared" si="141"/>
        <v>253.6426138868772</v>
      </c>
      <c r="D315" s="5">
        <f t="shared" si="142"/>
        <v>84.657299201667598</v>
      </c>
      <c r="E315" s="2">
        <f t="shared" si="143"/>
        <v>254.25522647751936</v>
      </c>
      <c r="F315" s="2">
        <f t="shared" si="144"/>
        <v>3.9781658410431606</v>
      </c>
      <c r="G315" s="3">
        <f t="shared" si="145"/>
        <v>9.1843867427133574</v>
      </c>
      <c r="H315" s="3">
        <f t="shared" si="146"/>
        <v>66.069189039019236</v>
      </c>
      <c r="I315" s="3">
        <f t="shared" si="147"/>
        <v>-7.4317276041642533</v>
      </c>
      <c r="J315" s="2">
        <f t="shared" si="148"/>
        <v>67.117220407998758</v>
      </c>
      <c r="K315" s="2">
        <f t="shared" si="149"/>
        <v>67.117220407998758</v>
      </c>
      <c r="L315" s="2">
        <f t="shared" si="150"/>
        <v>45.751343154736709</v>
      </c>
      <c r="M315" s="5">
        <f t="shared" si="134"/>
        <v>0.37890831823736926</v>
      </c>
      <c r="N315" s="4">
        <f t="shared" si="135"/>
        <v>0.50510404907180362</v>
      </c>
      <c r="O315" s="4">
        <f t="shared" si="136"/>
        <v>0.32117295730616485</v>
      </c>
      <c r="P315" s="4">
        <f t="shared" si="151"/>
        <v>0</v>
      </c>
      <c r="Q315" s="4">
        <f t="shared" si="152"/>
        <v>0</v>
      </c>
      <c r="R315" s="5">
        <f t="shared" si="153"/>
        <v>-1.2537964049009378</v>
      </c>
      <c r="S315" s="5">
        <f t="shared" si="154"/>
        <v>-9.0193623169847061</v>
      </c>
      <c r="T315" s="5">
        <f t="shared" si="155"/>
        <v>1.014534079773671</v>
      </c>
      <c r="U315" s="6">
        <f t="shared" si="156"/>
        <v>2674.5317698589629</v>
      </c>
      <c r="V315" s="5">
        <f t="shared" si="157"/>
        <v>2.0260088958401234</v>
      </c>
      <c r="W315" s="5">
        <f t="shared" si="158"/>
        <v>0.51633888668054595</v>
      </c>
      <c r="X315" s="5">
        <f t="shared" si="159"/>
        <v>7.0941433222505719</v>
      </c>
      <c r="Y315" s="5">
        <f t="shared" si="160"/>
        <v>0.77221249093918565</v>
      </c>
      <c r="Z315" s="5">
        <f t="shared" si="137"/>
        <v>-8.503023430304161</v>
      </c>
      <c r="AA315" s="5">
        <f t="shared" si="138"/>
        <v>-24.065322597975758</v>
      </c>
      <c r="AB315">
        <f t="shared" si="133"/>
        <v>0</v>
      </c>
    </row>
    <row r="316" spans="1:28" x14ac:dyDescent="0.2">
      <c r="A316">
        <f t="shared" si="139"/>
        <v>2.8399999999999834</v>
      </c>
      <c r="B316" s="5">
        <f t="shared" si="140"/>
        <v>17.731174180588535</v>
      </c>
      <c r="C316" s="5">
        <f t="shared" si="141"/>
        <v>254.30288062609586</v>
      </c>
      <c r="D316" s="5">
        <f t="shared" si="142"/>
        <v>84.581778659496067</v>
      </c>
      <c r="E316" s="2">
        <f t="shared" si="143"/>
        <v>254.92028093612467</v>
      </c>
      <c r="F316" s="2">
        <f t="shared" si="144"/>
        <v>3.9884720163800744</v>
      </c>
      <c r="G316" s="3">
        <f t="shared" si="145"/>
        <v>9.1921088676227498</v>
      </c>
      <c r="H316" s="3">
        <f t="shared" si="146"/>
        <v>65.984158804716188</v>
      </c>
      <c r="I316" s="3">
        <f t="shared" si="147"/>
        <v>-7.6723808301440108</v>
      </c>
      <c r="J316" s="2">
        <f t="shared" si="148"/>
        <v>67.061684337652849</v>
      </c>
      <c r="K316" s="2">
        <f t="shared" si="149"/>
        <v>67.061684337652849</v>
      </c>
      <c r="L316" s="2">
        <f t="shared" si="150"/>
        <v>45.713486256068741</v>
      </c>
      <c r="M316" s="5">
        <f t="shared" si="134"/>
        <v>0.3789082908994752</v>
      </c>
      <c r="N316" s="4">
        <f t="shared" si="135"/>
        <v>0.5055221660468362</v>
      </c>
      <c r="O316" s="4">
        <f t="shared" si="136"/>
        <v>0.32126090493352999</v>
      </c>
      <c r="P316" s="4">
        <f t="shared" si="151"/>
        <v>0</v>
      </c>
      <c r="Q316" s="4">
        <f t="shared" si="152"/>
        <v>0</v>
      </c>
      <c r="R316" s="5">
        <f t="shared" si="153"/>
        <v>-1.2538121670497226</v>
      </c>
      <c r="S316" s="5">
        <f t="shared" si="154"/>
        <v>-9.0003004025876177</v>
      </c>
      <c r="T316" s="5">
        <f t="shared" si="155"/>
        <v>1.0465198545414369</v>
      </c>
      <c r="U316" s="6">
        <f t="shared" si="156"/>
        <v>2674.5290953285303</v>
      </c>
      <c r="V316" s="5">
        <f t="shared" si="157"/>
        <v>2.0180404492880832</v>
      </c>
      <c r="W316" s="5">
        <f t="shared" si="158"/>
        <v>0.54219415298858853</v>
      </c>
      <c r="X316" s="5">
        <f t="shared" si="159"/>
        <v>7.080758086129868</v>
      </c>
      <c r="Y316" s="5">
        <f t="shared" si="160"/>
        <v>0.76422828223836059</v>
      </c>
      <c r="Z316" s="5">
        <f t="shared" si="137"/>
        <v>-8.4581062495990285</v>
      </c>
      <c r="AA316" s="5">
        <f t="shared" si="138"/>
        <v>-24.046722059328694</v>
      </c>
      <c r="AB316">
        <f t="shared" si="133"/>
        <v>0</v>
      </c>
    </row>
    <row r="317" spans="1:28" x14ac:dyDescent="0.2">
      <c r="A317">
        <f t="shared" si="139"/>
        <v>2.8499999999999832</v>
      </c>
      <c r="B317" s="5">
        <f t="shared" si="140"/>
        <v>17.823133480678873</v>
      </c>
      <c r="C317" s="5">
        <f t="shared" si="141"/>
        <v>254.96229930883052</v>
      </c>
      <c r="D317" s="5">
        <f t="shared" si="142"/>
        <v>84.503852515091666</v>
      </c>
      <c r="E317" s="2">
        <f t="shared" si="143"/>
        <v>255.58450296509719</v>
      </c>
      <c r="F317" s="2">
        <f t="shared" si="144"/>
        <v>3.9987549934407602</v>
      </c>
      <c r="G317" s="3">
        <f t="shared" si="145"/>
        <v>9.1997511504451328</v>
      </c>
      <c r="H317" s="3">
        <f t="shared" si="146"/>
        <v>65.899577742220202</v>
      </c>
      <c r="I317" s="3">
        <f t="shared" si="147"/>
        <v>-7.9128480507372974</v>
      </c>
      <c r="J317" s="2">
        <f t="shared" si="148"/>
        <v>67.007484149959694</v>
      </c>
      <c r="K317" s="2">
        <f t="shared" si="149"/>
        <v>67.007484149959694</v>
      </c>
      <c r="L317" s="2">
        <f t="shared" si="150"/>
        <v>45.676539979522623</v>
      </c>
      <c r="M317" s="5">
        <f t="shared" si="134"/>
        <v>0.3789082634180172</v>
      </c>
      <c r="N317" s="4">
        <f t="shared" si="135"/>
        <v>0.50593088857856627</v>
      </c>
      <c r="O317" s="4">
        <f t="shared" si="136"/>
        <v>0.32134678246409781</v>
      </c>
      <c r="P317" s="4">
        <f t="shared" si="151"/>
        <v>0</v>
      </c>
      <c r="Q317" s="4">
        <f t="shared" si="152"/>
        <v>0</v>
      </c>
      <c r="R317" s="5">
        <f t="shared" si="153"/>
        <v>-1.2538402996121576</v>
      </c>
      <c r="S317" s="5">
        <f t="shared" si="154"/>
        <v>-8.9814979719991772</v>
      </c>
      <c r="T317" s="5">
        <f t="shared" si="155"/>
        <v>1.0784474067259828</v>
      </c>
      <c r="U317" s="6">
        <f t="shared" si="156"/>
        <v>2674.526420800772</v>
      </c>
      <c r="V317" s="5">
        <f t="shared" si="157"/>
        <v>2.0101235690091932</v>
      </c>
      <c r="W317" s="5">
        <f t="shared" si="158"/>
        <v>0.56801006401211585</v>
      </c>
      <c r="X317" s="5">
        <f t="shared" si="159"/>
        <v>7.0675260828556201</v>
      </c>
      <c r="Y317" s="5">
        <f t="shared" si="160"/>
        <v>0.75628326939703561</v>
      </c>
      <c r="Z317" s="5">
        <f t="shared" si="137"/>
        <v>-8.4134879079870615</v>
      </c>
      <c r="AA317" s="5">
        <f t="shared" si="138"/>
        <v>-24.028026510418396</v>
      </c>
      <c r="AB317">
        <f t="shared" si="133"/>
        <v>0</v>
      </c>
    </row>
    <row r="318" spans="1:28" x14ac:dyDescent="0.2">
      <c r="A318">
        <f t="shared" si="139"/>
        <v>2.859999999999983</v>
      </c>
      <c r="B318" s="5">
        <f t="shared" si="140"/>
        <v>17.915168806346795</v>
      </c>
      <c r="C318" s="5">
        <f t="shared" si="141"/>
        <v>255.62087441185733</v>
      </c>
      <c r="D318" s="5">
        <f t="shared" si="142"/>
        <v>84.42352263325877</v>
      </c>
      <c r="E318" s="2">
        <f t="shared" si="143"/>
        <v>256.24789698345319</v>
      </c>
      <c r="F318" s="2">
        <f t="shared" si="144"/>
        <v>4.009014805534278</v>
      </c>
      <c r="G318" s="3">
        <f t="shared" si="145"/>
        <v>9.2073139831391035</v>
      </c>
      <c r="H318" s="3">
        <f t="shared" si="146"/>
        <v>65.815442863140333</v>
      </c>
      <c r="I318" s="3">
        <f t="shared" si="147"/>
        <v>-8.1531283158414816</v>
      </c>
      <c r="J318" s="2">
        <f t="shared" si="148"/>
        <v>66.954616356080891</v>
      </c>
      <c r="K318" s="2">
        <f t="shared" si="149"/>
        <v>66.954616356080891</v>
      </c>
      <c r="L318" s="2">
        <f t="shared" si="150"/>
        <v>45.640501946885401</v>
      </c>
      <c r="M318" s="5">
        <f t="shared" si="134"/>
        <v>0.37890823579139282</v>
      </c>
      <c r="N318" s="4">
        <f t="shared" si="135"/>
        <v>0.50633019576105709</v>
      </c>
      <c r="O318" s="4">
        <f t="shared" si="136"/>
        <v>0.32143059206934993</v>
      </c>
      <c r="P318" s="4">
        <f t="shared" si="151"/>
        <v>0</v>
      </c>
      <c r="Q318" s="4">
        <f t="shared" si="152"/>
        <v>0</v>
      </c>
      <c r="R318" s="5">
        <f t="shared" si="153"/>
        <v>-1.2538808793227265</v>
      </c>
      <c r="S318" s="5">
        <f t="shared" si="154"/>
        <v>-8.9629533131348058</v>
      </c>
      <c r="T318" s="5">
        <f t="shared" si="155"/>
        <v>1.1103185707166392</v>
      </c>
      <c r="U318" s="6">
        <f t="shared" si="156"/>
        <v>2674.5237462756886</v>
      </c>
      <c r="V318" s="5">
        <f t="shared" si="157"/>
        <v>2.0022578505752326</v>
      </c>
      <c r="W318" s="5">
        <f t="shared" si="158"/>
        <v>0.59378754512929233</v>
      </c>
      <c r="X318" s="5">
        <f t="shared" si="159"/>
        <v>7.0544464316843634</v>
      </c>
      <c r="Y318" s="5">
        <f t="shared" si="160"/>
        <v>0.74837697125250613</v>
      </c>
      <c r="Z318" s="5">
        <f t="shared" si="137"/>
        <v>-8.369165768005514</v>
      </c>
      <c r="AA318" s="5">
        <f t="shared" si="138"/>
        <v>-24.009234997598995</v>
      </c>
      <c r="AB318">
        <f t="shared" si="133"/>
        <v>0</v>
      </c>
    </row>
    <row r="319" spans="1:28" x14ac:dyDescent="0.2">
      <c r="A319">
        <f t="shared" si="139"/>
        <v>2.8699999999999828</v>
      </c>
      <c r="B319" s="5">
        <f t="shared" si="140"/>
        <v>18.007279365026751</v>
      </c>
      <c r="C319" s="5">
        <f t="shared" si="141"/>
        <v>256.27861038220033</v>
      </c>
      <c r="D319" s="5">
        <f t="shared" si="142"/>
        <v>84.340790888350483</v>
      </c>
      <c r="E319" s="2">
        <f t="shared" si="143"/>
        <v>256.91046738029524</v>
      </c>
      <c r="F319" s="2">
        <f t="shared" si="144"/>
        <v>4.0192514858014867</v>
      </c>
      <c r="G319" s="3">
        <f t="shared" si="145"/>
        <v>9.2147977528516289</v>
      </c>
      <c r="H319" s="3">
        <f t="shared" si="146"/>
        <v>65.731751205460284</v>
      </c>
      <c r="I319" s="3">
        <f t="shared" si="147"/>
        <v>-8.3932206658174717</v>
      </c>
      <c r="J319" s="2">
        <f t="shared" si="148"/>
        <v>66.903077412833511</v>
      </c>
      <c r="K319" s="2">
        <f t="shared" si="149"/>
        <v>66.903077412833511</v>
      </c>
      <c r="L319" s="2">
        <f t="shared" si="150"/>
        <v>45.605369742899462</v>
      </c>
      <c r="M319" s="5">
        <f t="shared" si="134"/>
        <v>0.37890820801801539</v>
      </c>
      <c r="N319" s="4">
        <f t="shared" si="135"/>
        <v>0.50672006824249072</v>
      </c>
      <c r="O319" s="4">
        <f t="shared" si="136"/>
        <v>0.32151233609678903</v>
      </c>
      <c r="P319" s="4">
        <f t="shared" si="151"/>
        <v>0</v>
      </c>
      <c r="Q319" s="4">
        <f t="shared" si="152"/>
        <v>0</v>
      </c>
      <c r="R319" s="5">
        <f t="shared" si="153"/>
        <v>-1.2539339795642064</v>
      </c>
      <c r="S319" s="5">
        <f t="shared" si="154"/>
        <v>-8.9446647211850383</v>
      </c>
      <c r="T319" s="5">
        <f t="shared" si="155"/>
        <v>1.1421351692273545</v>
      </c>
      <c r="U319" s="6">
        <f t="shared" si="156"/>
        <v>2674.5210717532791</v>
      </c>
      <c r="V319" s="5">
        <f t="shared" si="157"/>
        <v>1.9944428902923772</v>
      </c>
      <c r="W319" s="5">
        <f t="shared" si="158"/>
        <v>0.61952751756159441</v>
      </c>
      <c r="X319" s="5">
        <f t="shared" si="159"/>
        <v>7.0415182521828781</v>
      </c>
      <c r="Y319" s="5">
        <f t="shared" si="160"/>
        <v>0.74050891072817082</v>
      </c>
      <c r="Z319" s="5">
        <f t="shared" si="137"/>
        <v>-8.3251372036234432</v>
      </c>
      <c r="AA319" s="5">
        <f t="shared" si="138"/>
        <v>-23.990346578589765</v>
      </c>
      <c r="AB319">
        <f t="shared" si="133"/>
        <v>0</v>
      </c>
    </row>
    <row r="320" spans="1:28" x14ac:dyDescent="0.2">
      <c r="A320">
        <f t="shared" si="139"/>
        <v>2.8799999999999826</v>
      </c>
      <c r="B320" s="5">
        <f t="shared" si="140"/>
        <v>18.099464368000802</v>
      </c>
      <c r="C320" s="5">
        <f t="shared" si="141"/>
        <v>256.93551163739471</v>
      </c>
      <c r="D320" s="5">
        <f t="shared" si="142"/>
        <v>84.255659164363379</v>
      </c>
      <c r="E320" s="2">
        <f t="shared" si="143"/>
        <v>257.57221851507649</v>
      </c>
      <c r="F320" s="2">
        <f t="shared" si="144"/>
        <v>4.0294650672134189</v>
      </c>
      <c r="G320" s="3">
        <f t="shared" si="145"/>
        <v>9.2222028419589108</v>
      </c>
      <c r="H320" s="3">
        <f t="shared" si="146"/>
        <v>65.648499833424054</v>
      </c>
      <c r="I320" s="3">
        <f t="shared" si="147"/>
        <v>-8.6331241316033687</v>
      </c>
      <c r="J320" s="2">
        <f t="shared" si="148"/>
        <v>66.852863722573517</v>
      </c>
      <c r="K320" s="2">
        <f t="shared" si="149"/>
        <v>66.852863722573517</v>
      </c>
      <c r="L320" s="2">
        <f t="shared" si="150"/>
        <v>45.571140915183037</v>
      </c>
      <c r="M320" s="5">
        <f t="shared" si="134"/>
        <v>0.37890818009631422</v>
      </c>
      <c r="N320" s="4">
        <f t="shared" si="135"/>
        <v>0.50710048823267806</v>
      </c>
      <c r="O320" s="4">
        <f t="shared" si="136"/>
        <v>0.32159201706995</v>
      </c>
      <c r="P320" s="4">
        <f t="shared" si="151"/>
        <v>0</v>
      </c>
      <c r="Q320" s="4">
        <f t="shared" si="152"/>
        <v>0</v>
      </c>
      <c r="R320" s="5">
        <f t="shared" si="153"/>
        <v>-1.2539996703856366</v>
      </c>
      <c r="S320" s="5">
        <f t="shared" si="154"/>
        <v>-8.9266304985044993</v>
      </c>
      <c r="T320" s="5">
        <f t="shared" si="155"/>
        <v>1.1738990131699756</v>
      </c>
      <c r="U320" s="6">
        <f t="shared" si="156"/>
        <v>2674.5183972335449</v>
      </c>
      <c r="V320" s="5">
        <f t="shared" si="157"/>
        <v>1.9866782852174154</v>
      </c>
      <c r="W320" s="5">
        <f t="shared" si="158"/>
        <v>0.6452308982298921</v>
      </c>
      <c r="X320" s="5">
        <f t="shared" si="159"/>
        <v>7.0287406642079135</v>
      </c>
      <c r="Y320" s="5">
        <f t="shared" si="160"/>
        <v>0.73267861483177876</v>
      </c>
      <c r="Z320" s="5">
        <f t="shared" si="137"/>
        <v>-8.2813996002746073</v>
      </c>
      <c r="AA320" s="5">
        <f t="shared" si="138"/>
        <v>-23.971360322622111</v>
      </c>
      <c r="AB320">
        <f t="shared" si="133"/>
        <v>0</v>
      </c>
    </row>
    <row r="321" spans="1:28" x14ac:dyDescent="0.2">
      <c r="A321">
        <f t="shared" si="139"/>
        <v>2.8899999999999824</v>
      </c>
      <c r="B321" s="5">
        <f t="shared" si="140"/>
        <v>18.191723030351131</v>
      </c>
      <c r="C321" s="5">
        <f t="shared" si="141"/>
        <v>257.59158256574892</v>
      </c>
      <c r="D321" s="5">
        <f t="shared" si="142"/>
        <v>84.168129355031212</v>
      </c>
      <c r="E321" s="2">
        <f t="shared" si="143"/>
        <v>258.23315471786356</v>
      </c>
      <c r="F321" s="2">
        <f t="shared" si="144"/>
        <v>4.0396555825696243</v>
      </c>
      <c r="G321" s="3">
        <f t="shared" si="145"/>
        <v>9.2295296281072279</v>
      </c>
      <c r="H321" s="3">
        <f t="shared" si="146"/>
        <v>65.565685837421313</v>
      </c>
      <c r="I321" s="3">
        <f t="shared" si="147"/>
        <v>-8.8728377348295897</v>
      </c>
      <c r="J321" s="2">
        <f t="shared" si="148"/>
        <v>66.803971633100943</v>
      </c>
      <c r="K321" s="2">
        <f t="shared" si="149"/>
        <v>66.803971633100943</v>
      </c>
      <c r="L321" s="2">
        <f t="shared" si="150"/>
        <v>45.537812974165604</v>
      </c>
      <c r="M321" s="5">
        <f t="shared" si="134"/>
        <v>0.3789081520247346</v>
      </c>
      <c r="N321" s="4">
        <f t="shared" si="135"/>
        <v>0.50747143950984208</v>
      </c>
      <c r="O321" s="4">
        <f t="shared" si="136"/>
        <v>0.32166963768835288</v>
      </c>
      <c r="P321" s="4">
        <f t="shared" si="151"/>
        <v>0</v>
      </c>
      <c r="Q321" s="4">
        <f t="shared" si="152"/>
        <v>0</v>
      </c>
      <c r="R321" s="5">
        <f t="shared" si="153"/>
        <v>-1.2540780185205336</v>
      </c>
      <c r="S321" s="5">
        <f t="shared" si="154"/>
        <v>-8.9088489545046894</v>
      </c>
      <c r="T321" s="5">
        <f t="shared" si="155"/>
        <v>1.2056119015277771</v>
      </c>
      <c r="U321" s="6">
        <f t="shared" si="156"/>
        <v>2674.5157227164855</v>
      </c>
      <c r="V321" s="5">
        <f t="shared" si="157"/>
        <v>1.9789636331746305</v>
      </c>
      <c r="W321" s="5">
        <f t="shared" si="158"/>
        <v>0.67089859961105958</v>
      </c>
      <c r="X321" s="5">
        <f t="shared" si="159"/>
        <v>7.0161127878883986</v>
      </c>
      <c r="Y321" s="5">
        <f t="shared" si="160"/>
        <v>0.72488561465409695</v>
      </c>
      <c r="Z321" s="5">
        <f t="shared" si="137"/>
        <v>-8.2379503548936306</v>
      </c>
      <c r="AA321" s="5">
        <f t="shared" si="138"/>
        <v>-23.952275310583822</v>
      </c>
      <c r="AB321">
        <f t="shared" si="133"/>
        <v>0</v>
      </c>
    </row>
    <row r="322" spans="1:28" x14ac:dyDescent="0.2">
      <c r="A322">
        <f t="shared" si="139"/>
        <v>2.8999999999999821</v>
      </c>
      <c r="B322" s="5">
        <f t="shared" si="140"/>
        <v>18.284054570912936</v>
      </c>
      <c r="C322" s="5">
        <f t="shared" si="141"/>
        <v>258.24682752660539</v>
      </c>
      <c r="D322" s="5">
        <f t="shared" si="142"/>
        <v>84.078203363917396</v>
      </c>
      <c r="E322" s="2">
        <f t="shared" si="143"/>
        <v>258.89328028959807</v>
      </c>
      <c r="F322" s="2">
        <f t="shared" si="144"/>
        <v>4.0498230644965654</v>
      </c>
      <c r="G322" s="3">
        <f t="shared" si="145"/>
        <v>9.2367784842537688</v>
      </c>
      <c r="H322" s="3">
        <f t="shared" si="146"/>
        <v>65.483306333872378</v>
      </c>
      <c r="I322" s="3">
        <f t="shared" si="147"/>
        <v>-9.1123604879354279</v>
      </c>
      <c r="J322" s="2">
        <f t="shared" si="148"/>
        <v>66.756397437586685</v>
      </c>
      <c r="K322" s="2">
        <f t="shared" si="149"/>
        <v>66.756397437586685</v>
      </c>
      <c r="L322" s="2">
        <f t="shared" si="150"/>
        <v>45.505383393037953</v>
      </c>
      <c r="M322" s="5">
        <f t="shared" si="134"/>
        <v>0.37890812380173799</v>
      </c>
      <c r="N322" s="4">
        <f t="shared" si="135"/>
        <v>0.5078329074266692</v>
      </c>
      <c r="O322" s="4">
        <f t="shared" si="136"/>
        <v>0.32174520082739622</v>
      </c>
      <c r="P322" s="4">
        <f t="shared" si="151"/>
        <v>0</v>
      </c>
      <c r="Q322" s="4">
        <f t="shared" si="152"/>
        <v>0</v>
      </c>
      <c r="R322" s="5">
        <f t="shared" si="153"/>
        <v>-1.2541690874053677</v>
      </c>
      <c r="S322" s="5">
        <f t="shared" si="154"/>
        <v>-8.8913184055505496</v>
      </c>
      <c r="T322" s="5">
        <f t="shared" si="155"/>
        <v>1.2372756212293208</v>
      </c>
      <c r="U322" s="6">
        <f t="shared" si="156"/>
        <v>2674.5130482021</v>
      </c>
      <c r="V322" s="5">
        <f t="shared" si="157"/>
        <v>1.9712985327733017</v>
      </c>
      <c r="W322" s="5">
        <f t="shared" si="158"/>
        <v>0.69653152959518894</v>
      </c>
      <c r="X322" s="5">
        <f t="shared" si="159"/>
        <v>7.0036337436100942</v>
      </c>
      <c r="Y322" s="5">
        <f t="shared" si="160"/>
        <v>0.71712944536793399</v>
      </c>
      <c r="Z322" s="5">
        <f t="shared" si="137"/>
        <v>-8.1947868759553604</v>
      </c>
      <c r="AA322" s="5">
        <f t="shared" si="138"/>
        <v>-23.933090635160585</v>
      </c>
      <c r="AB322">
        <f t="shared" si="133"/>
        <v>0</v>
      </c>
    </row>
    <row r="323" spans="1:28" x14ac:dyDescent="0.2">
      <c r="A323">
        <f t="shared" si="139"/>
        <v>2.9099999999999819</v>
      </c>
      <c r="B323" s="5">
        <f t="shared" si="140"/>
        <v>18.376458212227742</v>
      </c>
      <c r="C323" s="5">
        <f t="shared" si="141"/>
        <v>258.90125085060032</v>
      </c>
      <c r="D323" s="5">
        <f t="shared" si="142"/>
        <v>83.985883104506286</v>
      </c>
      <c r="E323" s="2">
        <f t="shared" si="143"/>
        <v>259.55259950235757</v>
      </c>
      <c r="F323" s="2">
        <f t="shared" si="144"/>
        <v>4.0599675454459927</v>
      </c>
      <c r="G323" s="3">
        <f t="shared" si="145"/>
        <v>9.2439497787074476</v>
      </c>
      <c r="H323" s="3">
        <f t="shared" si="146"/>
        <v>65.401358465112821</v>
      </c>
      <c r="I323" s="3">
        <f t="shared" si="147"/>
        <v>-9.3516913942870339</v>
      </c>
      <c r="J323" s="2">
        <f t="shared" si="148"/>
        <v>66.71013737452077</v>
      </c>
      <c r="K323" s="2">
        <f t="shared" si="149"/>
        <v>66.71013737452077</v>
      </c>
      <c r="L323" s="2">
        <f t="shared" si="150"/>
        <v>45.47384960771695</v>
      </c>
      <c r="M323" s="5">
        <f t="shared" si="134"/>
        <v>0.37890809542580234</v>
      </c>
      <c r="N323" s="4">
        <f t="shared" si="135"/>
        <v>0.5081848789156258</v>
      </c>
      <c r="O323" s="4">
        <f t="shared" si="136"/>
        <v>0.32181870953819214</v>
      </c>
      <c r="P323" s="4">
        <f t="shared" si="151"/>
        <v>0</v>
      </c>
      <c r="Q323" s="4">
        <f t="shared" si="152"/>
        <v>0</v>
      </c>
      <c r="R323" s="5">
        <f t="shared" si="153"/>
        <v>-1.2542729371982895</v>
      </c>
      <c r="S323" s="5">
        <f t="shared" si="154"/>
        <v>-8.874037174860705</v>
      </c>
      <c r="T323" s="5">
        <f t="shared" si="155"/>
        <v>1.2688919470227233</v>
      </c>
      <c r="U323" s="6">
        <f t="shared" si="156"/>
        <v>2674.5103736903889</v>
      </c>
      <c r="V323" s="5">
        <f t="shared" si="157"/>
        <v>1.9636825834258309</v>
      </c>
      <c r="W323" s="5">
        <f t="shared" si="158"/>
        <v>0.72213059134347402</v>
      </c>
      <c r="X323" s="5">
        <f t="shared" si="159"/>
        <v>6.9913026520026502</v>
      </c>
      <c r="Y323" s="5">
        <f t="shared" si="160"/>
        <v>0.70940964622754143</v>
      </c>
      <c r="Z323" s="5">
        <f t="shared" si="137"/>
        <v>-8.1519065835172313</v>
      </c>
      <c r="AA323" s="5">
        <f t="shared" si="138"/>
        <v>-23.913805400974624</v>
      </c>
      <c r="AB323">
        <f t="shared" si="133"/>
        <v>0</v>
      </c>
    </row>
    <row r="324" spans="1:28" x14ac:dyDescent="0.2">
      <c r="A324">
        <f t="shared" si="139"/>
        <v>2.9199999999999817</v>
      </c>
      <c r="B324" s="5">
        <f t="shared" si="140"/>
        <v>18.468933180497132</v>
      </c>
      <c r="C324" s="5">
        <f t="shared" si="141"/>
        <v>259.55485683992225</v>
      </c>
      <c r="D324" s="5">
        <f t="shared" si="142"/>
        <v>83.89117050029337</v>
      </c>
      <c r="E324" s="2">
        <f t="shared" si="143"/>
        <v>260.21111659961457</v>
      </c>
      <c r="F324" s="2">
        <f t="shared" si="144"/>
        <v>4.0700890576933695</v>
      </c>
      <c r="G324" s="3">
        <f t="shared" si="145"/>
        <v>9.2510438751697226</v>
      </c>
      <c r="H324" s="3">
        <f t="shared" si="146"/>
        <v>65.319839399277654</v>
      </c>
      <c r="I324" s="3">
        <f t="shared" si="147"/>
        <v>-9.5908294482967804</v>
      </c>
      <c r="J324" s="2">
        <f t="shared" si="148"/>
        <v>66.665187627682087</v>
      </c>
      <c r="K324" s="2">
        <f t="shared" si="149"/>
        <v>66.665187627682087</v>
      </c>
      <c r="L324" s="2">
        <f t="shared" si="150"/>
        <v>45.443209016824866</v>
      </c>
      <c r="M324" s="5">
        <f t="shared" si="134"/>
        <v>0.37890806689542206</v>
      </c>
      <c r="N324" s="4">
        <f t="shared" si="135"/>
        <v>0.50852734249353471</v>
      </c>
      <c r="O324" s="4">
        <f t="shared" si="136"/>
        <v>0.32189016704734302</v>
      </c>
      <c r="P324" s="4">
        <f t="shared" si="151"/>
        <v>0</v>
      </c>
      <c r="Q324" s="4">
        <f t="shared" si="152"/>
        <v>0</v>
      </c>
      <c r="R324" s="5">
        <f t="shared" si="153"/>
        <v>-1.2543896247981212</v>
      </c>
      <c r="S324" s="5">
        <f t="shared" si="154"/>
        <v>-8.8570035924113686</v>
      </c>
      <c r="T324" s="5">
        <f t="shared" si="155"/>
        <v>1.3004626413504121</v>
      </c>
      <c r="U324" s="6">
        <f t="shared" si="156"/>
        <v>2674.5076991813526</v>
      </c>
      <c r="V324" s="5">
        <f t="shared" si="157"/>
        <v>1.9561153853664603</v>
      </c>
      <c r="W324" s="5">
        <f t="shared" si="158"/>
        <v>0.74769668314684368</v>
      </c>
      <c r="X324" s="5">
        <f t="shared" si="159"/>
        <v>6.9791186339291071</v>
      </c>
      <c r="Y324" s="5">
        <f t="shared" si="160"/>
        <v>0.70172576056833913</v>
      </c>
      <c r="Z324" s="5">
        <f t="shared" si="137"/>
        <v>-8.1093069092645251</v>
      </c>
      <c r="AA324" s="5">
        <f t="shared" si="138"/>
        <v>-23.894418724720481</v>
      </c>
      <c r="AB324">
        <f t="shared" si="133"/>
        <v>0</v>
      </c>
    </row>
    <row r="325" spans="1:28" x14ac:dyDescent="0.2">
      <c r="A325">
        <f t="shared" si="139"/>
        <v>2.9299999999999815</v>
      </c>
      <c r="B325" s="5">
        <f t="shared" si="140"/>
        <v>18.56147870553686</v>
      </c>
      <c r="C325" s="5">
        <f t="shared" si="141"/>
        <v>260.20764976856958</v>
      </c>
      <c r="D325" s="5">
        <f t="shared" si="142"/>
        <v>83.794067484874162</v>
      </c>
      <c r="E325" s="2">
        <f t="shared" si="143"/>
        <v>260.86883579649498</v>
      </c>
      <c r="F325" s="2">
        <f t="shared" si="144"/>
        <v>4.0801876333362737</v>
      </c>
      <c r="G325" s="3">
        <f t="shared" si="145"/>
        <v>9.2580611327754063</v>
      </c>
      <c r="H325" s="3">
        <f t="shared" si="146"/>
        <v>65.238746330185009</v>
      </c>
      <c r="I325" s="3">
        <f t="shared" si="147"/>
        <v>-9.8297736355439849</v>
      </c>
      <c r="J325" s="2">
        <f t="shared" si="148"/>
        <v>66.621544326129751</v>
      </c>
      <c r="K325" s="2">
        <f t="shared" si="149"/>
        <v>66.621544326129751</v>
      </c>
      <c r="L325" s="2">
        <f t="shared" si="150"/>
        <v>45.413458981683533</v>
      </c>
      <c r="M325" s="5">
        <f t="shared" si="134"/>
        <v>0.37890803820910818</v>
      </c>
      <c r="N325" s="4">
        <f t="shared" si="135"/>
        <v>0.50886028826540719</v>
      </c>
      <c r="O325" s="4">
        <f t="shared" si="136"/>
        <v>0.32195957675665826</v>
      </c>
      <c r="P325" s="4">
        <f t="shared" si="151"/>
        <v>0</v>
      </c>
      <c r="Q325" s="4">
        <f t="shared" si="152"/>
        <v>0</v>
      </c>
      <c r="R325" s="5">
        <f t="shared" si="153"/>
        <v>-1.2545192038636155</v>
      </c>
      <c r="S325" s="5">
        <f t="shared" si="154"/>
        <v>-8.8402159948439305</v>
      </c>
      <c r="T325" s="5">
        <f t="shared" si="155"/>
        <v>1.3319894542244599</v>
      </c>
      <c r="U325" s="6">
        <f t="shared" si="156"/>
        <v>2674.5050246749902</v>
      </c>
      <c r="V325" s="5">
        <f t="shared" si="157"/>
        <v>1.9485965396705753</v>
      </c>
      <c r="W325" s="5">
        <f t="shared" si="158"/>
        <v>0.77323069828540691</v>
      </c>
      <c r="X325" s="5">
        <f t="shared" si="159"/>
        <v>6.9670808104777171</v>
      </c>
      <c r="Y325" s="5">
        <f t="shared" si="160"/>
        <v>0.69407733580695985</v>
      </c>
      <c r="Z325" s="5">
        <f t="shared" si="137"/>
        <v>-8.0669852965585243</v>
      </c>
      <c r="AA325" s="5">
        <f t="shared" si="138"/>
        <v>-23.874929735297822</v>
      </c>
      <c r="AB325">
        <f t="shared" ref="AB325:AB388" si="161">IF(($D325-height)*($D326-height)&lt;0,1,0)</f>
        <v>0</v>
      </c>
    </row>
    <row r="326" spans="1:28" x14ac:dyDescent="0.2">
      <c r="A326">
        <f t="shared" si="139"/>
        <v>2.9399999999999813</v>
      </c>
      <c r="B326" s="5">
        <f t="shared" si="140"/>
        <v>18.654094020731407</v>
      </c>
      <c r="C326" s="5">
        <f t="shared" si="141"/>
        <v>260.8596338826066</v>
      </c>
      <c r="D326" s="5">
        <f t="shared" si="142"/>
        <v>83.694576002031965</v>
      </c>
      <c r="E326" s="2">
        <f t="shared" si="143"/>
        <v>261.525761280035</v>
      </c>
      <c r="F326" s="2">
        <f t="shared" si="144"/>
        <v>4.0902633042928489</v>
      </c>
      <c r="G326" s="3">
        <f t="shared" si="145"/>
        <v>9.2650019061334756</v>
      </c>
      <c r="H326" s="3">
        <f t="shared" si="146"/>
        <v>65.158076477219424</v>
      </c>
      <c r="I326" s="3">
        <f t="shared" si="147"/>
        <v>-10.068522932896963</v>
      </c>
      <c r="J326" s="2">
        <f t="shared" si="148"/>
        <v>66.579203544215702</v>
      </c>
      <c r="K326" s="2">
        <f t="shared" si="149"/>
        <v>66.579203544215702</v>
      </c>
      <c r="L326" s="2">
        <f t="shared" si="150"/>
        <v>45.384596826322905</v>
      </c>
      <c r="M326" s="5">
        <f t="shared" si="134"/>
        <v>0.37890800936538865</v>
      </c>
      <c r="N326" s="4">
        <f t="shared" si="135"/>
        <v>0.50918370792752976</v>
      </c>
      <c r="O326" s="4">
        <f t="shared" si="136"/>
        <v>0.32202694224281375</v>
      </c>
      <c r="P326" s="4">
        <f t="shared" si="151"/>
        <v>0</v>
      </c>
      <c r="Q326" s="4">
        <f t="shared" si="152"/>
        <v>0</v>
      </c>
      <c r="R326" s="5">
        <f t="shared" si="153"/>
        <v>-1.2546617248329821</v>
      </c>
      <c r="S326" s="5">
        <f t="shared" si="154"/>
        <v>-8.8236727253760954</v>
      </c>
      <c r="T326" s="5">
        <f t="shared" si="155"/>
        <v>1.3634741231025655</v>
      </c>
      <c r="U326" s="6">
        <f t="shared" si="156"/>
        <v>2674.5023501713031</v>
      </c>
      <c r="V326" s="5">
        <f t="shared" si="157"/>
        <v>1.9411256482745671</v>
      </c>
      <c r="W326" s="5">
        <f t="shared" si="158"/>
        <v>0.79873352488878691</v>
      </c>
      <c r="X326" s="5">
        <f t="shared" si="159"/>
        <v>6.9551883029561861</v>
      </c>
      <c r="Y326" s="5">
        <f t="shared" si="160"/>
        <v>0.68646392344158502</v>
      </c>
      <c r="Z326" s="5">
        <f t="shared" si="137"/>
        <v>-8.0249392004873084</v>
      </c>
      <c r="AA326" s="5">
        <f t="shared" si="138"/>
        <v>-23.855337573941249</v>
      </c>
      <c r="AB326">
        <f t="shared" si="161"/>
        <v>0</v>
      </c>
    </row>
    <row r="327" spans="1:28" x14ac:dyDescent="0.2">
      <c r="A327">
        <f t="shared" si="139"/>
        <v>2.9499999999999811</v>
      </c>
      <c r="B327" s="5">
        <f t="shared" si="140"/>
        <v>18.746778362988913</v>
      </c>
      <c r="C327" s="5">
        <f t="shared" si="141"/>
        <v>261.51081340041873</v>
      </c>
      <c r="D327" s="5">
        <f t="shared" si="142"/>
        <v>83.592698005824289</v>
      </c>
      <c r="E327" s="2">
        <f t="shared" si="143"/>
        <v>262.18189720943673</v>
      </c>
      <c r="F327" s="2">
        <f t="shared" si="144"/>
        <v>4.1003161023002512</v>
      </c>
      <c r="G327" s="3">
        <f t="shared" si="145"/>
        <v>9.2718665453678923</v>
      </c>
      <c r="H327" s="3">
        <f t="shared" si="146"/>
        <v>65.077827085214551</v>
      </c>
      <c r="I327" s="3">
        <f t="shared" si="147"/>
        <v>-10.307076308636375</v>
      </c>
      <c r="J327" s="2">
        <f t="shared" si="148"/>
        <v>66.538161301618857</v>
      </c>
      <c r="K327" s="2">
        <f t="shared" si="149"/>
        <v>66.538161301618857</v>
      </c>
      <c r="L327" s="2">
        <f t="shared" si="150"/>
        <v>45.356619837504333</v>
      </c>
      <c r="M327" s="5">
        <f t="shared" si="134"/>
        <v>0.37890798036280826</v>
      </c>
      <c r="N327" s="4">
        <f t="shared" si="135"/>
        <v>0.50949759476980272</v>
      </c>
      <c r="O327" s="4">
        <f t="shared" si="136"/>
        <v>0.32209226725695256</v>
      </c>
      <c r="P327" s="4">
        <f t="shared" si="151"/>
        <v>0</v>
      </c>
      <c r="Q327" s="4">
        <f t="shared" si="152"/>
        <v>0</v>
      </c>
      <c r="R327" s="5">
        <f t="shared" si="153"/>
        <v>-1.2548172349436912</v>
      </c>
      <c r="S327" s="5">
        <f t="shared" si="154"/>
        <v>-8.8073721337166226</v>
      </c>
      <c r="T327" s="5">
        <f t="shared" si="155"/>
        <v>1.3949183727647736</v>
      </c>
      <c r="U327" s="6">
        <f t="shared" si="156"/>
        <v>2674.4996756702894</v>
      </c>
      <c r="V327" s="5">
        <f t="shared" si="157"/>
        <v>1.9337023139962426</v>
      </c>
      <c r="W327" s="5">
        <f t="shared" si="158"/>
        <v>0.8242060457974123</v>
      </c>
      <c r="X327" s="5">
        <f t="shared" si="159"/>
        <v>6.9434402328882054</v>
      </c>
      <c r="Y327" s="5">
        <f t="shared" si="160"/>
        <v>0.67888507905255135</v>
      </c>
      <c r="Z327" s="5">
        <f t="shared" si="137"/>
        <v>-7.9831660879192103</v>
      </c>
      <c r="AA327" s="5">
        <f t="shared" si="138"/>
        <v>-23.835641394347022</v>
      </c>
      <c r="AB327">
        <f t="shared" si="161"/>
        <v>0</v>
      </c>
    </row>
    <row r="328" spans="1:28" x14ac:dyDescent="0.2">
      <c r="A328">
        <f t="shared" si="139"/>
        <v>2.9599999999999809</v>
      </c>
      <c r="B328" s="5">
        <f t="shared" si="140"/>
        <v>18.839530972696544</v>
      </c>
      <c r="C328" s="5">
        <f t="shared" si="141"/>
        <v>262.16119251296647</v>
      </c>
      <c r="D328" s="5">
        <f t="shared" si="142"/>
        <v>83.488435460668214</v>
      </c>
      <c r="E328" s="2">
        <f t="shared" si="143"/>
        <v>262.83724771632319</v>
      </c>
      <c r="F328" s="2">
        <f t="shared" si="144"/>
        <v>4.1103460589131213</v>
      </c>
      <c r="G328" s="3">
        <f t="shared" si="145"/>
        <v>9.2786553961584186</v>
      </c>
      <c r="H328" s="3">
        <f t="shared" si="146"/>
        <v>64.997995424335357</v>
      </c>
      <c r="I328" s="3">
        <f t="shared" si="147"/>
        <v>-10.545432722579847</v>
      </c>
      <c r="J328" s="2">
        <f t="shared" si="148"/>
        <v>66.498413563400419</v>
      </c>
      <c r="K328" s="2">
        <f t="shared" si="149"/>
        <v>66.498413563400419</v>
      </c>
      <c r="L328" s="2">
        <f t="shared" si="150"/>
        <v>45.329525264758296</v>
      </c>
      <c r="M328" s="5">
        <f t="shared" si="134"/>
        <v>0.37890795119992893</v>
      </c>
      <c r="N328" s="4">
        <f t="shared" si="135"/>
        <v>0.50980194367732734</v>
      </c>
      <c r="O328" s="4">
        <f t="shared" si="136"/>
        <v>0.32215555572422666</v>
      </c>
      <c r="P328" s="4">
        <f t="shared" si="151"/>
        <v>0</v>
      </c>
      <c r="Q328" s="4">
        <f t="shared" si="152"/>
        <v>0</v>
      </c>
      <c r="R328" s="5">
        <f t="shared" si="153"/>
        <v>-1.2549857782525502</v>
      </c>
      <c r="S328" s="5">
        <f t="shared" si="154"/>
        <v>-8.7913125759835573</v>
      </c>
      <c r="T328" s="5">
        <f t="shared" si="155"/>
        <v>1.4263239151910003</v>
      </c>
      <c r="U328" s="6">
        <f t="shared" si="156"/>
        <v>2674.4970011719515</v>
      </c>
      <c r="V328" s="5">
        <f t="shared" si="157"/>
        <v>1.9263261405557586</v>
      </c>
      <c r="W328" s="5">
        <f t="shared" si="158"/>
        <v>0.84964913842483436</v>
      </c>
      <c r="X328" s="5">
        <f t="shared" si="159"/>
        <v>6.9318357220123152</v>
      </c>
      <c r="Y328" s="5">
        <f t="shared" si="160"/>
        <v>0.67134036230320837</v>
      </c>
      <c r="Z328" s="5">
        <f t="shared" si="137"/>
        <v>-7.9416634375587227</v>
      </c>
      <c r="AA328" s="5">
        <f t="shared" si="138"/>
        <v>-23.815840362796685</v>
      </c>
      <c r="AB328">
        <f t="shared" si="161"/>
        <v>0</v>
      </c>
    </row>
    <row r="329" spans="1:28" x14ac:dyDescent="0.2">
      <c r="A329">
        <f t="shared" si="139"/>
        <v>2.9699999999999807</v>
      </c>
      <c r="B329" s="5">
        <f t="shared" si="140"/>
        <v>18.932351093676242</v>
      </c>
      <c r="C329" s="5">
        <f t="shared" si="141"/>
        <v>262.81077538403792</v>
      </c>
      <c r="D329" s="5">
        <f t="shared" si="142"/>
        <v>83.381790341424278</v>
      </c>
      <c r="E329" s="2">
        <f t="shared" si="143"/>
        <v>263.49181690499131</v>
      </c>
      <c r="F329" s="2">
        <f t="shared" si="144"/>
        <v>4.1203532055020755</v>
      </c>
      <c r="G329" s="3">
        <f t="shared" si="145"/>
        <v>9.28536879978145</v>
      </c>
      <c r="H329" s="3">
        <f t="shared" si="146"/>
        <v>64.918578789959767</v>
      </c>
      <c r="I329" s="3">
        <f t="shared" si="147"/>
        <v>-10.783591126207813</v>
      </c>
      <c r="J329" s="2">
        <f t="shared" si="148"/>
        <v>66.459956240080359</v>
      </c>
      <c r="K329" s="2">
        <f t="shared" si="149"/>
        <v>66.459956240080359</v>
      </c>
      <c r="L329" s="2">
        <f t="shared" si="150"/>
        <v>45.303310320436509</v>
      </c>
      <c r="M329" s="5">
        <f t="shared" si="134"/>
        <v>0.3789079218753299</v>
      </c>
      <c r="N329" s="4">
        <f t="shared" si="135"/>
        <v>0.51009675113124509</v>
      </c>
      <c r="O329" s="4">
        <f t="shared" si="136"/>
        <v>0.32221681174328209</v>
      </c>
      <c r="P329" s="4">
        <f t="shared" si="151"/>
        <v>0</v>
      </c>
      <c r="Q329" s="4">
        <f t="shared" si="152"/>
        <v>0</v>
      </c>
      <c r="R329" s="5">
        <f t="shared" si="153"/>
        <v>-1.2551673956560609</v>
      </c>
      <c r="S329" s="5">
        <f t="shared" si="154"/>
        <v>-8.775492414625953</v>
      </c>
      <c r="T329" s="5">
        <f t="shared" si="155"/>
        <v>1.4576924494394503</v>
      </c>
      <c r="U329" s="6">
        <f t="shared" si="156"/>
        <v>2674.4943266762875</v>
      </c>
      <c r="V329" s="5">
        <f t="shared" si="157"/>
        <v>1.9189967325970629</v>
      </c>
      <c r="W329" s="5">
        <f t="shared" si="158"/>
        <v>0.8750636746211391</v>
      </c>
      <c r="X329" s="5">
        <f t="shared" si="159"/>
        <v>6.9203738922830249</v>
      </c>
      <c r="Y329" s="5">
        <f t="shared" si="160"/>
        <v>0.66382933694100199</v>
      </c>
      <c r="Z329" s="5">
        <f t="shared" si="137"/>
        <v>-7.9004287400048137</v>
      </c>
      <c r="AA329" s="5">
        <f t="shared" si="138"/>
        <v>-23.795933658277526</v>
      </c>
      <c r="AB329">
        <f t="shared" si="161"/>
        <v>0</v>
      </c>
    </row>
    <row r="330" spans="1:28" x14ac:dyDescent="0.2">
      <c r="A330">
        <f t="shared" si="139"/>
        <v>2.9799999999999804</v>
      </c>
      <c r="B330" s="5">
        <f t="shared" si="140"/>
        <v>19.025237973140904</v>
      </c>
      <c r="C330" s="5">
        <f t="shared" si="141"/>
        <v>263.45956615050056</v>
      </c>
      <c r="D330" s="5">
        <f t="shared" si="142"/>
        <v>83.272764633479298</v>
      </c>
      <c r="E330" s="2">
        <f t="shared" si="143"/>
        <v>264.14560885266411</v>
      </c>
      <c r="F330" s="2">
        <f t="shared" si="144"/>
        <v>4.1303375732522118</v>
      </c>
      <c r="G330" s="3">
        <f t="shared" si="145"/>
        <v>9.2920070931508594</v>
      </c>
      <c r="H330" s="3">
        <f t="shared" si="146"/>
        <v>64.839574502559714</v>
      </c>
      <c r="I330" s="3">
        <f t="shared" si="147"/>
        <v>-11.021550462790589</v>
      </c>
      <c r="J330" s="2">
        <f t="shared" si="148"/>
        <v>66.422785187735073</v>
      </c>
      <c r="K330" s="2">
        <f t="shared" si="149"/>
        <v>66.422785187735073</v>
      </c>
      <c r="L330" s="2">
        <f t="shared" si="150"/>
        <v>45.277972179778509</v>
      </c>
      <c r="M330" s="5">
        <f t="shared" si="134"/>
        <v>0.37890789238760758</v>
      </c>
      <c r="N330" s="4">
        <f t="shared" si="135"/>
        <v>0.51038201520882509</v>
      </c>
      <c r="O330" s="4">
        <f t="shared" si="136"/>
        <v>0.32227603958568496</v>
      </c>
      <c r="P330" s="4">
        <f t="shared" si="151"/>
        <v>0</v>
      </c>
      <c r="Q330" s="4">
        <f t="shared" si="152"/>
        <v>0</v>
      </c>
      <c r="R330" s="5">
        <f t="shared" si="153"/>
        <v>-1.2553621249110611</v>
      </c>
      <c r="S330" s="5">
        <f t="shared" si="154"/>
        <v>-8.7599100183490251</v>
      </c>
      <c r="T330" s="5">
        <f t="shared" si="155"/>
        <v>1.4890256615260042</v>
      </c>
      <c r="U330" s="6">
        <f t="shared" si="156"/>
        <v>2674.4916521832984</v>
      </c>
      <c r="V330" s="5">
        <f t="shared" si="157"/>
        <v>1.911713695709824</v>
      </c>
      <c r="W330" s="5">
        <f t="shared" si="158"/>
        <v>0.90045052053752506</v>
      </c>
      <c r="X330" s="5">
        <f t="shared" si="159"/>
        <v>6.9090538658741973</v>
      </c>
      <c r="Y330" s="5">
        <f t="shared" si="160"/>
        <v>0.65635157079876283</v>
      </c>
      <c r="Z330" s="5">
        <f t="shared" si="137"/>
        <v>-7.8594594978114998</v>
      </c>
      <c r="AA330" s="5">
        <f t="shared" si="138"/>
        <v>-23.7759204725998</v>
      </c>
      <c r="AB330">
        <f t="shared" si="161"/>
        <v>0</v>
      </c>
    </row>
    <row r="331" spans="1:28" x14ac:dyDescent="0.2">
      <c r="A331">
        <f t="shared" si="139"/>
        <v>2.9899999999999802</v>
      </c>
      <c r="B331" s="5">
        <f t="shared" si="140"/>
        <v>19.118190861650952</v>
      </c>
      <c r="C331" s="5">
        <f t="shared" si="141"/>
        <v>264.10756892255125</v>
      </c>
      <c r="D331" s="5">
        <f t="shared" si="142"/>
        <v>83.161360332827769</v>
      </c>
      <c r="E331" s="2">
        <f t="shared" si="143"/>
        <v>264.79862760974174</v>
      </c>
      <c r="F331" s="2">
        <f t="shared" si="144"/>
        <v>4.140299193161634</v>
      </c>
      <c r="G331" s="3">
        <f t="shared" si="145"/>
        <v>9.2985706088588476</v>
      </c>
      <c r="H331" s="3">
        <f t="shared" si="146"/>
        <v>64.7609799075816</v>
      </c>
      <c r="I331" s="3">
        <f t="shared" si="147"/>
        <v>-11.259309667516588</v>
      </c>
      <c r="J331" s="2">
        <f t="shared" si="148"/>
        <v>66.3868962081159</v>
      </c>
      <c r="K331" s="2">
        <f t="shared" si="149"/>
        <v>66.3868962081159</v>
      </c>
      <c r="L331" s="2">
        <f t="shared" si="150"/>
        <v>45.253507980992431</v>
      </c>
      <c r="M331" s="5">
        <f t="shared" si="134"/>
        <v>0.37890786273537597</v>
      </c>
      <c r="N331" s="4">
        <f t="shared" si="135"/>
        <v>0.51065773558280136</v>
      </c>
      <c r="O331" s="4">
        <f t="shared" si="136"/>
        <v>0.32233324369529121</v>
      </c>
      <c r="P331" s="4">
        <f t="shared" si="151"/>
        <v>0</v>
      </c>
      <c r="Q331" s="4">
        <f t="shared" si="152"/>
        <v>0</v>
      </c>
      <c r="R331" s="5">
        <f t="shared" si="153"/>
        <v>-1.2555700006556434</v>
      </c>
      <c r="S331" s="5">
        <f t="shared" si="154"/>
        <v>-8.7445637620426933</v>
      </c>
      <c r="T331" s="5">
        <f t="shared" si="155"/>
        <v>1.5203252243046437</v>
      </c>
      <c r="U331" s="6">
        <f t="shared" si="156"/>
        <v>2674.4889776929831</v>
      </c>
      <c r="V331" s="5">
        <f t="shared" si="157"/>
        <v>1.9044766364518324</v>
      </c>
      <c r="W331" s="5">
        <f t="shared" si="158"/>
        <v>0.92581053649211142</v>
      </c>
      <c r="X331" s="5">
        <f t="shared" si="159"/>
        <v>6.8978747651846568</v>
      </c>
      <c r="Y331" s="5">
        <f t="shared" si="160"/>
        <v>0.64890663579618901</v>
      </c>
      <c r="Z331" s="5">
        <f t="shared" si="137"/>
        <v>-7.8187532255505818</v>
      </c>
      <c r="AA331" s="5">
        <f t="shared" si="138"/>
        <v>-23.755800010510697</v>
      </c>
      <c r="AB331">
        <f t="shared" si="161"/>
        <v>0</v>
      </c>
    </row>
    <row r="332" spans="1:28" x14ac:dyDescent="0.2">
      <c r="A332">
        <f t="shared" si="139"/>
        <v>2.99999999999998</v>
      </c>
      <c r="B332" s="5">
        <f t="shared" si="140"/>
        <v>19.211209013071329</v>
      </c>
      <c r="C332" s="5">
        <f t="shared" si="141"/>
        <v>264.75478778396581</v>
      </c>
      <c r="D332" s="5">
        <f t="shared" si="142"/>
        <v>83.047579446152071</v>
      </c>
      <c r="E332" s="2">
        <f t="shared" si="143"/>
        <v>265.45087720005125</v>
      </c>
      <c r="F332" s="2">
        <f t="shared" si="144"/>
        <v>4.1502380960400052</v>
      </c>
      <c r="G332" s="3">
        <f t="shared" si="145"/>
        <v>9.3050596752168087</v>
      </c>
      <c r="H332" s="3">
        <f t="shared" si="146"/>
        <v>64.682792375326088</v>
      </c>
      <c r="I332" s="3">
        <f t="shared" si="147"/>
        <v>-11.496867667621695</v>
      </c>
      <c r="J332" s="2">
        <f t="shared" si="148"/>
        <v>66.352285048788588</v>
      </c>
      <c r="K332" s="2">
        <f t="shared" si="149"/>
        <v>66.352285048788588</v>
      </c>
      <c r="L332" s="2">
        <f t="shared" si="150"/>
        <v>45.229914825350093</v>
      </c>
      <c r="M332" s="5">
        <f t="shared" si="134"/>
        <v>0.37890783291726665</v>
      </c>
      <c r="N332" s="4">
        <f t="shared" si="135"/>
        <v>0.51092391351996314</v>
      </c>
      <c r="O332" s="4">
        <f t="shared" si="136"/>
        <v>0.32238842868755896</v>
      </c>
      <c r="P332" s="4">
        <f t="shared" si="151"/>
        <v>0</v>
      </c>
      <c r="Q332" s="4">
        <f t="shared" si="152"/>
        <v>0</v>
      </c>
      <c r="R332" s="5">
        <f t="shared" si="153"/>
        <v>-1.2557910544303659</v>
      </c>
      <c r="S332" s="5">
        <f t="shared" si="154"/>
        <v>-8.7294520267134725</v>
      </c>
      <c r="T332" s="5">
        <f t="shared" si="155"/>
        <v>1.5515927973490002</v>
      </c>
      <c r="U332" s="6">
        <f t="shared" si="156"/>
        <v>2674.4863032053427</v>
      </c>
      <c r="V332" s="5">
        <f t="shared" si="157"/>
        <v>1.8972851623718434</v>
      </c>
      <c r="W332" s="5">
        <f t="shared" si="158"/>
        <v>0.95114457683704423</v>
      </c>
      <c r="X332" s="5">
        <f t="shared" si="159"/>
        <v>6.8868357128459783</v>
      </c>
      <c r="Y332" s="5">
        <f t="shared" si="160"/>
        <v>0.64149410794147754</v>
      </c>
      <c r="Z332" s="5">
        <f t="shared" si="137"/>
        <v>-7.7783074498764284</v>
      </c>
      <c r="AA332" s="5">
        <f t="shared" si="138"/>
        <v>-23.735571489805022</v>
      </c>
      <c r="AB332">
        <f t="shared" si="161"/>
        <v>0</v>
      </c>
    </row>
    <row r="333" spans="1:28" x14ac:dyDescent="0.2">
      <c r="A333">
        <f t="shared" si="139"/>
        <v>3.0099999999999798</v>
      </c>
      <c r="B333" s="5">
        <f t="shared" si="140"/>
        <v>19.304291684528895</v>
      </c>
      <c r="C333" s="5">
        <f t="shared" si="141"/>
        <v>265.40122679234662</v>
      </c>
      <c r="D333" s="5">
        <f t="shared" si="142"/>
        <v>82.931423990901365</v>
      </c>
      <c r="E333" s="2">
        <f t="shared" si="143"/>
        <v>266.10236162109493</v>
      </c>
      <c r="F333" s="2">
        <f t="shared" si="144"/>
        <v>4.1601543125071085</v>
      </c>
      <c r="G333" s="3">
        <f t="shared" si="145"/>
        <v>9.3114746162962234</v>
      </c>
      <c r="H333" s="3">
        <f t="shared" si="146"/>
        <v>64.605009300827319</v>
      </c>
      <c r="I333" s="3">
        <f t="shared" si="147"/>
        <v>-11.734223382519746</v>
      </c>
      <c r="J333" s="2">
        <f t="shared" si="148"/>
        <v>66.318947403293322</v>
      </c>
      <c r="K333" s="2">
        <f t="shared" si="149"/>
        <v>66.318947403293322</v>
      </c>
      <c r="L333" s="2">
        <f t="shared" si="150"/>
        <v>45.207189777296058</v>
      </c>
      <c r="M333" s="5">
        <f t="shared" si="134"/>
        <v>0.37890780293192894</v>
      </c>
      <c r="N333" s="4">
        <f t="shared" si="135"/>
        <v>0.51118055187899769</v>
      </c>
      <c r="O333" s="4">
        <f t="shared" si="136"/>
        <v>0.32244159934880401</v>
      </c>
      <c r="P333" s="4">
        <f t="shared" si="151"/>
        <v>0</v>
      </c>
      <c r="Q333" s="4">
        <f t="shared" si="152"/>
        <v>0</v>
      </c>
      <c r="R333" s="5">
        <f t="shared" si="153"/>
        <v>-1.2560253146997447</v>
      </c>
      <c r="S333" s="5">
        <f t="shared" si="154"/>
        <v>-8.7145731994196627</v>
      </c>
      <c r="T333" s="5">
        <f t="shared" si="155"/>
        <v>1.5828300268350959</v>
      </c>
      <c r="U333" s="6">
        <f t="shared" si="156"/>
        <v>2674.4836287203771</v>
      </c>
      <c r="V333" s="5">
        <f t="shared" si="157"/>
        <v>1.890138882032858</v>
      </c>
      <c r="W333" s="5">
        <f t="shared" si="158"/>
        <v>0.97645348982696722</v>
      </c>
      <c r="X333" s="5">
        <f t="shared" si="159"/>
        <v>6.8759358317324271</v>
      </c>
      <c r="Y333" s="5">
        <f t="shared" si="160"/>
        <v>0.6341135673331133</v>
      </c>
      <c r="Z333" s="5">
        <f t="shared" si="137"/>
        <v>-7.738119709592695</v>
      </c>
      <c r="AA333" s="5">
        <f t="shared" si="138"/>
        <v>-23.715234141432475</v>
      </c>
      <c r="AB333">
        <f t="shared" si="161"/>
        <v>0</v>
      </c>
    </row>
    <row r="334" spans="1:28" x14ac:dyDescent="0.2">
      <c r="A334">
        <f t="shared" si="139"/>
        <v>3.0199999999999796</v>
      </c>
      <c r="B334" s="5">
        <f t="shared" si="140"/>
        <v>19.397438136370223</v>
      </c>
      <c r="C334" s="5">
        <f t="shared" si="141"/>
        <v>266.04688997936944</v>
      </c>
      <c r="D334" s="5">
        <f t="shared" si="142"/>
        <v>82.81289599536909</v>
      </c>
      <c r="E334" s="2">
        <f t="shared" si="143"/>
        <v>266.75308484429758</v>
      </c>
      <c r="F334" s="2">
        <f t="shared" si="144"/>
        <v>4.1700478729914376</v>
      </c>
      <c r="G334" s="3">
        <f t="shared" si="145"/>
        <v>9.3178157519695546</v>
      </c>
      <c r="H334" s="3">
        <f t="shared" si="146"/>
        <v>64.527628103731388</v>
      </c>
      <c r="I334" s="3">
        <f t="shared" si="147"/>
        <v>-11.97137572393407</v>
      </c>
      <c r="J334" s="2">
        <f t="shared" si="148"/>
        <v>66.286878911325388</v>
      </c>
      <c r="K334" s="2">
        <f t="shared" si="149"/>
        <v>66.286878911325388</v>
      </c>
      <c r="L334" s="2">
        <f t="shared" si="150"/>
        <v>45.185329864570811</v>
      </c>
      <c r="M334" s="5">
        <f t="shared" si="134"/>
        <v>0.37890777277802989</v>
      </c>
      <c r="N334" s="4">
        <f t="shared" si="135"/>
        <v>0.51142765510759025</v>
      </c>
      <c r="O334" s="4">
        <f t="shared" si="136"/>
        <v>0.32249276063539956</v>
      </c>
      <c r="P334" s="4">
        <f t="shared" si="151"/>
        <v>0</v>
      </c>
      <c r="Q334" s="4">
        <f t="shared" si="152"/>
        <v>0</v>
      </c>
      <c r="R334" s="5">
        <f t="shared" si="153"/>
        <v>-1.2562728068740365</v>
      </c>
      <c r="S334" s="5">
        <f t="shared" si="154"/>
        <v>-8.6999256732097994</v>
      </c>
      <c r="T334" s="5">
        <f t="shared" si="155"/>
        <v>1.6140385454253503</v>
      </c>
      <c r="U334" s="6">
        <f t="shared" si="156"/>
        <v>2674.4809542380849</v>
      </c>
      <c r="V334" s="5">
        <f t="shared" si="157"/>
        <v>1.8830374050358076</v>
      </c>
      <c r="W334" s="5">
        <f t="shared" si="158"/>
        <v>1.0017381174889211</v>
      </c>
      <c r="X334" s="5">
        <f t="shared" si="159"/>
        <v>6.8651742449730344</v>
      </c>
      <c r="Y334" s="5">
        <f t="shared" si="160"/>
        <v>0.6267645981617711</v>
      </c>
      <c r="Z334" s="5">
        <f t="shared" si="137"/>
        <v>-7.6981875557208781</v>
      </c>
      <c r="AA334" s="5">
        <f t="shared" si="138"/>
        <v>-23.694787209601614</v>
      </c>
      <c r="AB334">
        <f t="shared" si="161"/>
        <v>0</v>
      </c>
    </row>
    <row r="335" spans="1:28" x14ac:dyDescent="0.2">
      <c r="A335">
        <f t="shared" si="139"/>
        <v>3.0299999999999794</v>
      </c>
      <c r="B335" s="5">
        <f t="shared" si="140"/>
        <v>19.490647632119828</v>
      </c>
      <c r="C335" s="5">
        <f t="shared" si="141"/>
        <v>266.69178135102896</v>
      </c>
      <c r="D335" s="5">
        <f t="shared" si="142"/>
        <v>82.691997498769268</v>
      </c>
      <c r="E335" s="2">
        <f t="shared" si="143"/>
        <v>267.40305081525247</v>
      </c>
      <c r="F335" s="2">
        <f t="shared" si="144"/>
        <v>4.1799188077288143</v>
      </c>
      <c r="G335" s="3">
        <f t="shared" si="145"/>
        <v>9.3240833979511724</v>
      </c>
      <c r="H335" s="3">
        <f t="shared" si="146"/>
        <v>64.450646228174179</v>
      </c>
      <c r="I335" s="3">
        <f t="shared" si="147"/>
        <v>-12.208323596030086</v>
      </c>
      <c r="J335" s="2">
        <f t="shared" si="148"/>
        <v>66.256075158936142</v>
      </c>
      <c r="K335" s="2">
        <f t="shared" si="149"/>
        <v>66.256075158936142</v>
      </c>
      <c r="L335" s="2">
        <f t="shared" si="150"/>
        <v>45.164332078347741</v>
      </c>
      <c r="M335" s="5">
        <f t="shared" si="134"/>
        <v>0.37890774245425463</v>
      </c>
      <c r="N335" s="4">
        <f t="shared" si="135"/>
        <v>0.51166522923878355</v>
      </c>
      <c r="O335" s="4">
        <f t="shared" si="136"/>
        <v>0.32254191767292012</v>
      </c>
      <c r="P335" s="4">
        <f t="shared" si="151"/>
        <v>0</v>
      </c>
      <c r="Q335" s="4">
        <f t="shared" si="152"/>
        <v>0</v>
      </c>
      <c r="R335" s="5">
        <f t="shared" si="153"/>
        <v>-1.256533553331308</v>
      </c>
      <c r="S335" s="5">
        <f t="shared" si="154"/>
        <v>-8.6855078470642884</v>
      </c>
      <c r="T335" s="5">
        <f t="shared" si="155"/>
        <v>1.6452199721539287</v>
      </c>
      <c r="U335" s="6">
        <f t="shared" si="156"/>
        <v>2674.478279758468</v>
      </c>
      <c r="V335" s="5">
        <f t="shared" si="157"/>
        <v>1.8759803420436287</v>
      </c>
      <c r="W335" s="5">
        <f t="shared" si="158"/>
        <v>1.0269992954937341</v>
      </c>
      <c r="X335" s="5">
        <f t="shared" si="159"/>
        <v>6.8545500759657534</v>
      </c>
      <c r="Y335" s="5">
        <f t="shared" si="160"/>
        <v>0.61944678871232073</v>
      </c>
      <c r="Z335" s="5">
        <f t="shared" si="137"/>
        <v>-7.658508551570554</v>
      </c>
      <c r="AA335" s="5">
        <f t="shared" si="138"/>
        <v>-23.674229951880317</v>
      </c>
      <c r="AB335">
        <f t="shared" si="161"/>
        <v>0</v>
      </c>
    </row>
    <row r="336" spans="1:28" x14ac:dyDescent="0.2">
      <c r="A336">
        <f t="shared" si="139"/>
        <v>3.0399999999999792</v>
      </c>
      <c r="B336" s="5">
        <f t="shared" si="140"/>
        <v>19.583919438438773</v>
      </c>
      <c r="C336" s="5">
        <f t="shared" si="141"/>
        <v>267.33590488788315</v>
      </c>
      <c r="D336" s="5">
        <f t="shared" si="142"/>
        <v>82.568730551311376</v>
      </c>
      <c r="E336" s="2">
        <f t="shared" si="143"/>
        <v>268.0522634539663</v>
      </c>
      <c r="F336" s="2">
        <f t="shared" si="144"/>
        <v>4.1897671467610094</v>
      </c>
      <c r="G336" s="3">
        <f t="shared" si="145"/>
        <v>9.3302778658382959</v>
      </c>
      <c r="H336" s="3">
        <f t="shared" si="146"/>
        <v>64.374061142658476</v>
      </c>
      <c r="I336" s="3">
        <f t="shared" si="147"/>
        <v>-12.44506589554889</v>
      </c>
      <c r="J336" s="2">
        <f t="shared" si="148"/>
        <v>66.226531678754228</v>
      </c>
      <c r="K336" s="2">
        <f t="shared" si="149"/>
        <v>66.226531678754228</v>
      </c>
      <c r="L336" s="2">
        <f t="shared" si="150"/>
        <v>45.144193373383928</v>
      </c>
      <c r="M336" s="5">
        <f t="shared" si="134"/>
        <v>0.37890771195930634</v>
      </c>
      <c r="N336" s="4">
        <f t="shared" si="135"/>
        <v>0.51189328188660155</v>
      </c>
      <c r="O336" s="4">
        <f t="shared" si="136"/>
        <v>0.32258907575523033</v>
      </c>
      <c r="P336" s="4">
        <f t="shared" si="151"/>
        <v>0</v>
      </c>
      <c r="Q336" s="4">
        <f t="shared" si="152"/>
        <v>0</v>
      </c>
      <c r="R336" s="5">
        <f t="shared" si="153"/>
        <v>-1.2568075734397939</v>
      </c>
      <c r="S336" s="5">
        <f t="shared" si="154"/>
        <v>-8.6713181258402319</v>
      </c>
      <c r="T336" s="5">
        <f t="shared" si="155"/>
        <v>1.6763759123135007</v>
      </c>
      <c r="U336" s="6">
        <f t="shared" si="156"/>
        <v>2674.475605281526</v>
      </c>
      <c r="V336" s="5">
        <f t="shared" si="157"/>
        <v>1.8689673048057081</v>
      </c>
      <c r="W336" s="5">
        <f t="shared" si="158"/>
        <v>1.052237853028972</v>
      </c>
      <c r="X336" s="5">
        <f t="shared" si="159"/>
        <v>6.8440624483936672</v>
      </c>
      <c r="Y336" s="5">
        <f t="shared" si="160"/>
        <v>0.61215973136591417</v>
      </c>
      <c r="Z336" s="5">
        <f t="shared" si="137"/>
        <v>-7.6190802728112601</v>
      </c>
      <c r="AA336" s="5">
        <f t="shared" si="138"/>
        <v>-23.653561639292832</v>
      </c>
      <c r="AB336">
        <f t="shared" si="161"/>
        <v>0</v>
      </c>
    </row>
    <row r="337" spans="1:28" x14ac:dyDescent="0.2">
      <c r="A337">
        <f t="shared" si="139"/>
        <v>3.049999999999979</v>
      </c>
      <c r="B337" s="5">
        <f t="shared" si="140"/>
        <v>19.677252825083723</v>
      </c>
      <c r="C337" s="5">
        <f t="shared" si="141"/>
        <v>267.97926454529613</v>
      </c>
      <c r="D337" s="5">
        <f t="shared" si="142"/>
        <v>82.443097214273919</v>
      </c>
      <c r="E337" s="2">
        <f t="shared" si="143"/>
        <v>268.70072665510241</v>
      </c>
      <c r="F337" s="2">
        <f t="shared" si="144"/>
        <v>4.1995929199344122</v>
      </c>
      <c r="G337" s="3">
        <f t="shared" si="145"/>
        <v>9.3363994631519542</v>
      </c>
      <c r="H337" s="3">
        <f t="shared" si="146"/>
        <v>64.29787033993037</v>
      </c>
      <c r="I337" s="3">
        <f t="shared" si="147"/>
        <v>-12.681601511941818</v>
      </c>
      <c r="J337" s="2">
        <f t="shared" si="148"/>
        <v>66.198243950226697</v>
      </c>
      <c r="K337" s="2">
        <f t="shared" si="149"/>
        <v>66.198243950226697</v>
      </c>
      <c r="L337" s="2">
        <f t="shared" si="150"/>
        <v>45.124910668184519</v>
      </c>
      <c r="M337" s="5">
        <f t="shared" si="134"/>
        <v>0.37890768129190616</v>
      </c>
      <c r="N337" s="4">
        <f t="shared" si="135"/>
        <v>0.51211182224094087</v>
      </c>
      <c r="O337" s="4">
        <f t="shared" si="136"/>
        <v>0.32263424034351862</v>
      </c>
      <c r="P337" s="4">
        <f t="shared" si="151"/>
        <v>0</v>
      </c>
      <c r="Q337" s="4">
        <f t="shared" si="152"/>
        <v>0</v>
      </c>
      <c r="R337" s="5">
        <f t="shared" si="153"/>
        <v>-1.2570948835805407</v>
      </c>
      <c r="S337" s="5">
        <f t="shared" si="154"/>
        <v>-8.6573549202193067</v>
      </c>
      <c r="T337" s="5">
        <f t="shared" si="155"/>
        <v>1.7075079573434746</v>
      </c>
      <c r="U337" s="6">
        <f t="shared" si="156"/>
        <v>2674.4729308072579</v>
      </c>
      <c r="V337" s="5">
        <f t="shared" si="157"/>
        <v>1.8619979061826704</v>
      </c>
      <c r="W337" s="5">
        <f t="shared" si="158"/>
        <v>1.0774546126734992</v>
      </c>
      <c r="X337" s="5">
        <f t="shared" si="159"/>
        <v>6.8337104862432065</v>
      </c>
      <c r="Y337" s="5">
        <f t="shared" si="160"/>
        <v>0.60490302260212969</v>
      </c>
      <c r="Z337" s="5">
        <f t="shared" si="137"/>
        <v>-7.5799003075458078</v>
      </c>
      <c r="AA337" s="5">
        <f t="shared" si="138"/>
        <v>-23.63278155641332</v>
      </c>
      <c r="AB337">
        <f t="shared" si="161"/>
        <v>0</v>
      </c>
    </row>
    <row r="338" spans="1:28" x14ac:dyDescent="0.2">
      <c r="A338">
        <f t="shared" si="139"/>
        <v>3.0599999999999787</v>
      </c>
      <c r="B338" s="5">
        <f t="shared" si="140"/>
        <v>19.770647064866374</v>
      </c>
      <c r="C338" s="5">
        <f t="shared" si="141"/>
        <v>268.62186425368009</v>
      </c>
      <c r="D338" s="5">
        <f t="shared" si="142"/>
        <v>82.315099560076689</v>
      </c>
      <c r="E338" s="2">
        <f t="shared" si="143"/>
        <v>269.34844428822311</v>
      </c>
      <c r="F338" s="2">
        <f t="shared" si="144"/>
        <v>4.2093961568987046</v>
      </c>
      <c r="G338" s="3">
        <f t="shared" si="145"/>
        <v>9.3424484933779759</v>
      </c>
      <c r="H338" s="3">
        <f t="shared" si="146"/>
        <v>64.22207133685491</v>
      </c>
      <c r="I338" s="3">
        <f t="shared" si="147"/>
        <v>-12.91792932750595</v>
      </c>
      <c r="J338" s="2">
        <f t="shared" si="148"/>
        <v>66.171207399880046</v>
      </c>
      <c r="K338" s="2">
        <f t="shared" si="149"/>
        <v>66.171207399880046</v>
      </c>
      <c r="L338" s="2">
        <f t="shared" si="150"/>
        <v>45.10648084518067</v>
      </c>
      <c r="M338" s="5">
        <f t="shared" si="134"/>
        <v>0.37890765045079372</v>
      </c>
      <c r="N338" s="4">
        <f t="shared" si="135"/>
        <v>0.51232086106173869</v>
      </c>
      <c r="O338" s="4">
        <f t="shared" si="136"/>
        <v>0.32267741706527797</v>
      </c>
      <c r="P338" s="4">
        <f t="shared" si="151"/>
        <v>0</v>
      </c>
      <c r="Q338" s="4">
        <f t="shared" si="152"/>
        <v>0</v>
      </c>
      <c r="R338" s="5">
        <f t="shared" si="153"/>
        <v>-1.2573954971703445</v>
      </c>
      <c r="S338" s="5">
        <f t="shared" si="154"/>
        <v>-8.6436166466587707</v>
      </c>
      <c r="T338" s="5">
        <f t="shared" si="155"/>
        <v>1.7386176847197914</v>
      </c>
      <c r="U338" s="6">
        <f t="shared" si="156"/>
        <v>2674.4702563356645</v>
      </c>
      <c r="V338" s="5">
        <f t="shared" si="157"/>
        <v>1.8550717601715028</v>
      </c>
      <c r="W338" s="5">
        <f t="shared" si="158"/>
        <v>1.1026503902737248</v>
      </c>
      <c r="X338" s="5">
        <f t="shared" si="159"/>
        <v>6.8234933138243514</v>
      </c>
      <c r="Y338" s="5">
        <f t="shared" si="160"/>
        <v>0.59767626300115828</v>
      </c>
      <c r="Z338" s="5">
        <f t="shared" si="137"/>
        <v>-7.5409662563850457</v>
      </c>
      <c r="AA338" s="5">
        <f t="shared" si="138"/>
        <v>-23.611889001455857</v>
      </c>
      <c r="AB338">
        <f t="shared" si="161"/>
        <v>0</v>
      </c>
    </row>
    <row r="339" spans="1:28" x14ac:dyDescent="0.2">
      <c r="A339">
        <f t="shared" si="139"/>
        <v>3.0699999999999785</v>
      </c>
      <c r="B339" s="5">
        <f t="shared" si="140"/>
        <v>19.864101433613303</v>
      </c>
      <c r="C339" s="5">
        <f t="shared" si="141"/>
        <v>269.2637079187358</v>
      </c>
      <c r="D339" s="5">
        <f t="shared" si="142"/>
        <v>82.184739672351554</v>
      </c>
      <c r="E339" s="2">
        <f t="shared" si="143"/>
        <v>269.99542019803067</v>
      </c>
      <c r="F339" s="2">
        <f t="shared" si="144"/>
        <v>4.2191768871055686</v>
      </c>
      <c r="G339" s="3">
        <f t="shared" si="145"/>
        <v>9.348425256007987</v>
      </c>
      <c r="H339" s="3">
        <f t="shared" si="146"/>
        <v>64.146661674291053</v>
      </c>
      <c r="I339" s="3">
        <f t="shared" si="147"/>
        <v>-13.15404821752051</v>
      </c>
      <c r="J339" s="2">
        <f t="shared" si="148"/>
        <v>66.14541740160071</v>
      </c>
      <c r="K339" s="2">
        <f t="shared" si="149"/>
        <v>66.14541740160071</v>
      </c>
      <c r="L339" s="2">
        <f t="shared" si="150"/>
        <v>45.088900750920729</v>
      </c>
      <c r="M339" s="5">
        <f t="shared" si="134"/>
        <v>0.37890761943472684</v>
      </c>
      <c r="N339" s="4">
        <f t="shared" si="135"/>
        <v>0.51252041067241749</v>
      </c>
      <c r="O339" s="4">
        <f t="shared" si="136"/>
        <v>0.32271861171323202</v>
      </c>
      <c r="P339" s="4">
        <f t="shared" si="151"/>
        <v>0</v>
      </c>
      <c r="Q339" s="4">
        <f t="shared" si="152"/>
        <v>0</v>
      </c>
      <c r="R339" s="5">
        <f t="shared" si="153"/>
        <v>-1.2577094246849674</v>
      </c>
      <c r="S339" s="5">
        <f t="shared" si="154"/>
        <v>-8.6301017273453944</v>
      </c>
      <c r="T339" s="5">
        <f t="shared" si="155"/>
        <v>1.7697066578463219</v>
      </c>
      <c r="U339" s="6">
        <f t="shared" si="156"/>
        <v>2674.4675818667451</v>
      </c>
      <c r="V339" s="5">
        <f t="shared" si="157"/>
        <v>1.8481884819309753</v>
      </c>
      <c r="W339" s="5">
        <f t="shared" si="158"/>
        <v>1.1278259948215787</v>
      </c>
      <c r="X339" s="5">
        <f t="shared" si="159"/>
        <v>6.8134100557927635</v>
      </c>
      <c r="Y339" s="5">
        <f t="shared" si="160"/>
        <v>0.59047905724600791</v>
      </c>
      <c r="Z339" s="5">
        <f t="shared" si="137"/>
        <v>-7.5022757325238159</v>
      </c>
      <c r="AA339" s="5">
        <f t="shared" si="138"/>
        <v>-23.590883286360913</v>
      </c>
      <c r="AB339">
        <f t="shared" si="161"/>
        <v>0</v>
      </c>
    </row>
    <row r="340" spans="1:28" x14ac:dyDescent="0.2">
      <c r="A340">
        <f t="shared" si="139"/>
        <v>3.0799999999999783</v>
      </c>
      <c r="B340" s="5">
        <f t="shared" si="140"/>
        <v>19.957615210126246</v>
      </c>
      <c r="C340" s="5">
        <f t="shared" si="141"/>
        <v>269.90479942169208</v>
      </c>
      <c r="D340" s="5">
        <f t="shared" si="142"/>
        <v>82.052019646012027</v>
      </c>
      <c r="E340" s="2">
        <f t="shared" si="143"/>
        <v>270.64165820460693</v>
      </c>
      <c r="F340" s="2">
        <f t="shared" si="144"/>
        <v>4.2289351398074135</v>
      </c>
      <c r="G340" s="3">
        <f t="shared" si="145"/>
        <v>9.3543300465804471</v>
      </c>
      <c r="H340" s="3">
        <f t="shared" si="146"/>
        <v>64.07163891696581</v>
      </c>
      <c r="I340" s="3">
        <f t="shared" si="147"/>
        <v>-13.389957050384119</v>
      </c>
      <c r="J340" s="2">
        <f t="shared" si="148"/>
        <v>66.120869276935068</v>
      </c>
      <c r="K340" s="2">
        <f t="shared" si="149"/>
        <v>66.120869276935068</v>
      </c>
      <c r="L340" s="2">
        <f t="shared" si="150"/>
        <v>45.072167196274755</v>
      </c>
      <c r="M340" s="5">
        <f t="shared" si="134"/>
        <v>0.37890758824248189</v>
      </c>
      <c r="N340" s="4">
        <f t="shared" si="135"/>
        <v>0.51271048495261873</v>
      </c>
      <c r="O340" s="4">
        <f t="shared" si="136"/>
        <v>0.32275783024420912</v>
      </c>
      <c r="P340" s="4">
        <f t="shared" si="151"/>
        <v>0</v>
      </c>
      <c r="Q340" s="4">
        <f t="shared" si="152"/>
        <v>0</v>
      </c>
      <c r="R340" s="5">
        <f t="shared" si="153"/>
        <v>-1.2580366736826469</v>
      </c>
      <c r="S340" s="5">
        <f t="shared" si="154"/>
        <v>-8.6168085901524218</v>
      </c>
      <c r="T340" s="5">
        <f t="shared" si="155"/>
        <v>1.8007764259479593</v>
      </c>
      <c r="U340" s="6">
        <f t="shared" si="156"/>
        <v>2674.4649074005006</v>
      </c>
      <c r="V340" s="5">
        <f t="shared" si="157"/>
        <v>1.8413476878073565</v>
      </c>
      <c r="W340" s="5">
        <f t="shared" si="158"/>
        <v>1.1529822283342877</v>
      </c>
      <c r="X340" s="5">
        <f t="shared" si="159"/>
        <v>6.8034598371738282</v>
      </c>
      <c r="Y340" s="5">
        <f t="shared" si="160"/>
        <v>0.58331101412470954</v>
      </c>
      <c r="Z340" s="5">
        <f t="shared" si="137"/>
        <v>-7.4638263618181337</v>
      </c>
      <c r="AA340" s="5">
        <f t="shared" si="138"/>
        <v>-23.569763736878212</v>
      </c>
      <c r="AB340">
        <f t="shared" si="161"/>
        <v>0</v>
      </c>
    </row>
    <row r="341" spans="1:28" x14ac:dyDescent="0.2">
      <c r="A341">
        <f t="shared" si="139"/>
        <v>3.0899999999999781</v>
      </c>
      <c r="B341" s="5">
        <f t="shared" si="140"/>
        <v>20.051187676142757</v>
      </c>
      <c r="C341" s="5">
        <f t="shared" si="141"/>
        <v>270.54514261954364</v>
      </c>
      <c r="D341" s="5">
        <f t="shared" si="142"/>
        <v>81.916941587321347</v>
      </c>
      <c r="E341" s="2">
        <f t="shared" si="143"/>
        <v>271.28716210365189</v>
      </c>
      <c r="F341" s="2">
        <f t="shared" si="144"/>
        <v>4.2386709440561372</v>
      </c>
      <c r="G341" s="3">
        <f t="shared" si="145"/>
        <v>9.3601631567216934</v>
      </c>
      <c r="H341" s="3">
        <f t="shared" si="146"/>
        <v>63.997000653347627</v>
      </c>
      <c r="I341" s="3">
        <f t="shared" si="147"/>
        <v>-13.625654687752901</v>
      </c>
      <c r="J341" s="2">
        <f t="shared" si="148"/>
        <v>66.097558295408376</v>
      </c>
      <c r="K341" s="2">
        <f t="shared" si="149"/>
        <v>66.097558295408376</v>
      </c>
      <c r="L341" s="2">
        <f t="shared" si="150"/>
        <v>45.056276956651921</v>
      </c>
      <c r="M341" s="5">
        <f t="shared" si="134"/>
        <v>0.3789075568728536</v>
      </c>
      <c r="N341" s="4">
        <f t="shared" si="135"/>
        <v>0.51289109933023136</v>
      </c>
      <c r="O341" s="4">
        <f t="shared" si="136"/>
        <v>0.32279507877796421</v>
      </c>
      <c r="P341" s="4">
        <f t="shared" si="151"/>
        <v>0</v>
      </c>
      <c r="Q341" s="4">
        <f t="shared" si="152"/>
        <v>0</v>
      </c>
      <c r="R341" s="5">
        <f t="shared" si="153"/>
        <v>-1.2583772488278862</v>
      </c>
      <c r="S341" s="5">
        <f t="shared" si="154"/>
        <v>-8.6037356685993611</v>
      </c>
      <c r="T341" s="5">
        <f t="shared" si="155"/>
        <v>1.8318285239654499</v>
      </c>
      <c r="U341" s="6">
        <f t="shared" si="156"/>
        <v>2674.4622329369304</v>
      </c>
      <c r="V341" s="5">
        <f t="shared" si="157"/>
        <v>1.8345489953603815</v>
      </c>
      <c r="W341" s="5">
        <f t="shared" si="158"/>
        <v>1.1781198857360011</v>
      </c>
      <c r="X341" s="5">
        <f t="shared" si="159"/>
        <v>6.7936417833885177</v>
      </c>
      <c r="Y341" s="5">
        <f t="shared" si="160"/>
        <v>0.57617174653249537</v>
      </c>
      <c r="Z341" s="5">
        <f t="shared" si="137"/>
        <v>-7.4256157828633604</v>
      </c>
      <c r="AA341" s="5">
        <f t="shared" si="138"/>
        <v>-23.548529692646031</v>
      </c>
      <c r="AB341">
        <f t="shared" si="161"/>
        <v>0</v>
      </c>
    </row>
    <row r="342" spans="1:28" x14ac:dyDescent="0.2">
      <c r="A342">
        <f t="shared" si="139"/>
        <v>3.0999999999999779</v>
      </c>
      <c r="B342" s="5">
        <f t="shared" si="140"/>
        <v>20.144818116297301</v>
      </c>
      <c r="C342" s="5">
        <f t="shared" si="141"/>
        <v>271.18474134528799</v>
      </c>
      <c r="D342" s="5">
        <f t="shared" si="142"/>
        <v>81.779507613959183</v>
      </c>
      <c r="E342" s="2">
        <f t="shared" si="143"/>
        <v>271.93193566672056</v>
      </c>
      <c r="F342" s="2">
        <f t="shared" si="144"/>
        <v>4.2483843287019054</v>
      </c>
      <c r="G342" s="3">
        <f t="shared" si="145"/>
        <v>9.3659248741870176</v>
      </c>
      <c r="H342" s="3">
        <f t="shared" si="146"/>
        <v>63.922744495518991</v>
      </c>
      <c r="I342" s="3">
        <f t="shared" si="147"/>
        <v>-13.861139984679362</v>
      </c>
      <c r="J342" s="2">
        <f t="shared" si="148"/>
        <v>66.07547967486272</v>
      </c>
      <c r="K342" s="2">
        <f t="shared" si="149"/>
        <v>66.07547967486272</v>
      </c>
      <c r="L342" s="2">
        <f t="shared" si="150"/>
        <v>45.041226772230893</v>
      </c>
      <c r="M342" s="5">
        <f t="shared" si="134"/>
        <v>0.37890752532465555</v>
      </c>
      <c r="N342" s="4">
        <f t="shared" si="135"/>
        <v>0.51306227077271971</v>
      </c>
      <c r="O342" s="4">
        <f t="shared" si="136"/>
        <v>0.32283036359594935</v>
      </c>
      <c r="P342" s="4">
        <f t="shared" si="151"/>
        <v>0</v>
      </c>
      <c r="Q342" s="4">
        <f t="shared" si="152"/>
        <v>0</v>
      </c>
      <c r="R342" s="5">
        <f t="shared" si="153"/>
        <v>-1.2587311519155273</v>
      </c>
      <c r="S342" s="5">
        <f t="shared" si="154"/>
        <v>-8.5908814018146593</v>
      </c>
      <c r="T342" s="5">
        <f t="shared" si="155"/>
        <v>1.8628644724520391</v>
      </c>
      <c r="U342" s="6">
        <f t="shared" si="156"/>
        <v>2674.4595584760345</v>
      </c>
      <c r="V342" s="5">
        <f t="shared" si="157"/>
        <v>1.8277920233894784</v>
      </c>
      <c r="W342" s="5">
        <f t="shared" si="158"/>
        <v>1.2032397547413245</v>
      </c>
      <c r="X342" s="5">
        <f t="shared" si="159"/>
        <v>6.7839550202811081</v>
      </c>
      <c r="Y342" s="5">
        <f t="shared" si="160"/>
        <v>0.56906087147395112</v>
      </c>
      <c r="Z342" s="5">
        <f t="shared" si="137"/>
        <v>-7.3876416470733348</v>
      </c>
      <c r="AA342" s="5">
        <f t="shared" si="138"/>
        <v>-23.527180507266852</v>
      </c>
      <c r="AB342">
        <f t="shared" si="161"/>
        <v>0</v>
      </c>
    </row>
    <row r="343" spans="1:28" x14ac:dyDescent="0.2">
      <c r="A343">
        <f t="shared" si="139"/>
        <v>3.1099999999999777</v>
      </c>
      <c r="B343" s="5">
        <f t="shared" si="140"/>
        <v>20.238505818082743</v>
      </c>
      <c r="C343" s="5">
        <f t="shared" si="141"/>
        <v>271.82359940816082</v>
      </c>
      <c r="D343" s="5">
        <f t="shared" si="142"/>
        <v>81.639719855087023</v>
      </c>
      <c r="E343" s="2">
        <f t="shared" si="143"/>
        <v>272.57598264145878</v>
      </c>
      <c r="F343" s="2">
        <f t="shared" si="144"/>
        <v>4.258075322391961</v>
      </c>
      <c r="G343" s="3">
        <f t="shared" si="145"/>
        <v>9.3716154829017579</v>
      </c>
      <c r="H343" s="3">
        <f t="shared" si="146"/>
        <v>63.848868079048259</v>
      </c>
      <c r="I343" s="3">
        <f t="shared" si="147"/>
        <v>-14.096411789752031</v>
      </c>
      <c r="J343" s="2">
        <f t="shared" si="148"/>
        <v>66.054628581813489</v>
      </c>
      <c r="K343" s="2">
        <f t="shared" si="149"/>
        <v>66.054628581813489</v>
      </c>
      <c r="L343" s="2">
        <f t="shared" si="150"/>
        <v>45.027013348202786</v>
      </c>
      <c r="M343" s="5">
        <f t="shared" si="134"/>
        <v>0.37890749359671982</v>
      </c>
      <c r="N343" s="4">
        <f t="shared" si="135"/>
        <v>0.51322401777776516</v>
      </c>
      <c r="O343" s="4">
        <f t="shared" si="136"/>
        <v>0.32286369114003383</v>
      </c>
      <c r="P343" s="4">
        <f t="shared" si="151"/>
        <v>0</v>
      </c>
      <c r="Q343" s="4">
        <f t="shared" si="152"/>
        <v>0</v>
      </c>
      <c r="R343" s="5">
        <f t="shared" si="153"/>
        <v>-1.259098381895106</v>
      </c>
      <c r="S343" s="5">
        <f t="shared" si="154"/>
        <v>-8.5782442345011543</v>
      </c>
      <c r="T343" s="5">
        <f t="shared" si="155"/>
        <v>1.8938857774719839</v>
      </c>
      <c r="U343" s="6">
        <f t="shared" si="156"/>
        <v>2674.4568840178135</v>
      </c>
      <c r="V343" s="5">
        <f t="shared" si="157"/>
        <v>1.8210763919602038</v>
      </c>
      <c r="W343" s="5">
        <f t="shared" si="158"/>
        <v>1.2283426157408139</v>
      </c>
      <c r="X343" s="5">
        <f t="shared" si="159"/>
        <v>6.7743986741486406</v>
      </c>
      <c r="Y343" s="5">
        <f t="shared" si="160"/>
        <v>0.56197801006509773</v>
      </c>
      <c r="Z343" s="5">
        <f t="shared" si="137"/>
        <v>-7.3499016187603399</v>
      </c>
      <c r="AA343" s="5">
        <f t="shared" si="138"/>
        <v>-23.505715548379374</v>
      </c>
      <c r="AB343">
        <f t="shared" si="161"/>
        <v>0</v>
      </c>
    </row>
    <row r="344" spans="1:28" x14ac:dyDescent="0.2">
      <c r="A344">
        <f t="shared" si="139"/>
        <v>3.1199999999999775</v>
      </c>
      <c r="B344" s="5">
        <f t="shared" si="140"/>
        <v>20.332250071812265</v>
      </c>
      <c r="C344" s="5">
        <f t="shared" si="141"/>
        <v>272.46172059387038</v>
      </c>
      <c r="D344" s="5">
        <f t="shared" si="142"/>
        <v>81.497580451412077</v>
      </c>
      <c r="E344" s="2">
        <f t="shared" si="143"/>
        <v>273.21930675183808</v>
      </c>
      <c r="F344" s="2">
        <f t="shared" si="144"/>
        <v>4.2677439535694655</v>
      </c>
      <c r="G344" s="3">
        <f t="shared" si="145"/>
        <v>9.3772352630024081</v>
      </c>
      <c r="H344" s="3">
        <f t="shared" si="146"/>
        <v>63.775369062860655</v>
      </c>
      <c r="I344" s="3">
        <f t="shared" si="147"/>
        <v>-14.331468945235825</v>
      </c>
      <c r="J344" s="2">
        <f t="shared" si="148"/>
        <v>66.035000131824333</v>
      </c>
      <c r="K344" s="2">
        <f t="shared" si="149"/>
        <v>66.035000131824333</v>
      </c>
      <c r="L344" s="2">
        <f t="shared" si="150"/>
        <v>45.013633355026812</v>
      </c>
      <c r="M344" s="5">
        <f t="shared" si="134"/>
        <v>0.3789074616878973</v>
      </c>
      <c r="N344" s="4">
        <f t="shared" si="135"/>
        <v>0.51337636036322387</v>
      </c>
      <c r="O344" s="4">
        <f t="shared" si="136"/>
        <v>0.32289506801117379</v>
      </c>
      <c r="P344" s="4">
        <f t="shared" si="151"/>
        <v>0</v>
      </c>
      <c r="Q344" s="4">
        <f t="shared" si="152"/>
        <v>0</v>
      </c>
      <c r="R344" s="5">
        <f t="shared" si="153"/>
        <v>-1.2594789348954851</v>
      </c>
      <c r="S344" s="5">
        <f t="shared" si="154"/>
        <v>-8.5658226169042617</v>
      </c>
      <c r="T344" s="5">
        <f t="shared" si="155"/>
        <v>1.9248939305010058</v>
      </c>
      <c r="U344" s="6">
        <f t="shared" si="156"/>
        <v>2674.4542095622669</v>
      </c>
      <c r="V344" s="5">
        <f t="shared" si="157"/>
        <v>1.8144017224308864</v>
      </c>
      <c r="W344" s="5">
        <f t="shared" si="158"/>
        <v>1.2534292416884845</v>
      </c>
      <c r="X344" s="5">
        <f t="shared" si="159"/>
        <v>6.7649718717721106</v>
      </c>
      <c r="Y344" s="5">
        <f t="shared" si="160"/>
        <v>0.55492278753540125</v>
      </c>
      <c r="Z344" s="5">
        <f t="shared" si="137"/>
        <v>-7.3123933752157768</v>
      </c>
      <c r="AA344" s="5">
        <f t="shared" si="138"/>
        <v>-23.484134197726881</v>
      </c>
      <c r="AB344">
        <f t="shared" si="161"/>
        <v>0</v>
      </c>
    </row>
    <row r="345" spans="1:28" x14ac:dyDescent="0.2">
      <c r="A345">
        <f t="shared" si="139"/>
        <v>3.1299999999999772</v>
      </c>
      <c r="B345" s="5">
        <f t="shared" si="140"/>
        <v>20.426050170581664</v>
      </c>
      <c r="C345" s="5">
        <f t="shared" si="141"/>
        <v>273.09910866483023</v>
      </c>
      <c r="D345" s="5">
        <f t="shared" si="142"/>
        <v>81.353091555249833</v>
      </c>
      <c r="E345" s="2">
        <f t="shared" si="143"/>
        <v>273.86191169838838</v>
      </c>
      <c r="F345" s="2">
        <f t="shared" si="144"/>
        <v>4.2773902504723553</v>
      </c>
      <c r="G345" s="3">
        <f t="shared" si="145"/>
        <v>9.3827844908777625</v>
      </c>
      <c r="H345" s="3">
        <f t="shared" si="146"/>
        <v>63.702245129108498</v>
      </c>
      <c r="I345" s="3">
        <f t="shared" si="147"/>
        <v>-14.566310287213094</v>
      </c>
      <c r="J345" s="2">
        <f t="shared" si="148"/>
        <v>66.016589389899963</v>
      </c>
      <c r="K345" s="2">
        <f t="shared" si="149"/>
        <v>66.016589389899963</v>
      </c>
      <c r="L345" s="2">
        <f t="shared" si="150"/>
        <v>45.001083428697996</v>
      </c>
      <c r="M345" s="5">
        <f t="shared" si="134"/>
        <v>0.3789074295970577</v>
      </c>
      <c r="N345" s="4">
        <f t="shared" si="135"/>
        <v>0.51351932005641832</v>
      </c>
      <c r="O345" s="4">
        <f t="shared" si="136"/>
        <v>0.32292450096803393</v>
      </c>
      <c r="P345" s="4">
        <f t="shared" si="151"/>
        <v>0</v>
      </c>
      <c r="Q345" s="4">
        <f t="shared" si="152"/>
        <v>0</v>
      </c>
      <c r="R345" s="5">
        <f t="shared" si="153"/>
        <v>-1.2598728042497629</v>
      </c>
      <c r="S345" s="5">
        <f t="shared" si="154"/>
        <v>-8.5536150047828379</v>
      </c>
      <c r="T345" s="5">
        <f t="shared" si="155"/>
        <v>1.9558904083287245</v>
      </c>
      <c r="U345" s="6">
        <f t="shared" si="156"/>
        <v>2674.4515351093937</v>
      </c>
      <c r="V345" s="5">
        <f t="shared" si="157"/>
        <v>1.8077676374794482</v>
      </c>
      <c r="W345" s="5">
        <f t="shared" si="158"/>
        <v>1.2785003979913823</v>
      </c>
      <c r="X345" s="5">
        <f t="shared" si="159"/>
        <v>6.7556737404493479</v>
      </c>
      <c r="Y345" s="5">
        <f t="shared" si="160"/>
        <v>0.54789483322968535</v>
      </c>
      <c r="Z345" s="5">
        <f t="shared" si="137"/>
        <v>-7.2751146067914556</v>
      </c>
      <c r="AA345" s="5">
        <f t="shared" si="138"/>
        <v>-23.462435851221926</v>
      </c>
      <c r="AB345">
        <f t="shared" si="161"/>
        <v>0</v>
      </c>
    </row>
    <row r="346" spans="1:28" x14ac:dyDescent="0.2">
      <c r="A346">
        <f t="shared" si="139"/>
        <v>3.139999999999977</v>
      </c>
      <c r="B346" s="5">
        <f t="shared" si="140"/>
        <v>20.519905410232102</v>
      </c>
      <c r="C346" s="5">
        <f t="shared" si="141"/>
        <v>273.73576736039098</v>
      </c>
      <c r="D346" s="5">
        <f t="shared" si="142"/>
        <v>81.206255330585137</v>
      </c>
      <c r="E346" s="2">
        <f t="shared" si="143"/>
        <v>274.50380115843018</v>
      </c>
      <c r="F346" s="2">
        <f t="shared" si="144"/>
        <v>4.2870142411322449</v>
      </c>
      <c r="G346" s="3">
        <f t="shared" si="145"/>
        <v>9.3882634392100588</v>
      </c>
      <c r="H346" s="3">
        <f t="shared" si="146"/>
        <v>63.629493983040582</v>
      </c>
      <c r="I346" s="3">
        <f t="shared" si="147"/>
        <v>-14.800934645725313</v>
      </c>
      <c r="J346" s="2">
        <f t="shared" si="148"/>
        <v>65.99939137089703</v>
      </c>
      <c r="K346" s="2">
        <f t="shared" si="149"/>
        <v>65.99939137089703</v>
      </c>
      <c r="L346" s="2">
        <f t="shared" si="150"/>
        <v>44.989360171027286</v>
      </c>
      <c r="M346" s="5">
        <f t="shared" si="134"/>
        <v>0.3789073973230897</v>
      </c>
      <c r="N346" s="4">
        <f t="shared" si="135"/>
        <v>0.51365291988276418</v>
      </c>
      <c r="O346" s="4">
        <f t="shared" si="136"/>
        <v>0.32295199692556048</v>
      </c>
      <c r="P346" s="4">
        <f t="shared" si="151"/>
        <v>0</v>
      </c>
      <c r="Q346" s="4">
        <f t="shared" si="152"/>
        <v>0</v>
      </c>
      <c r="R346" s="5">
        <f t="shared" si="153"/>
        <v>-1.260279980520457</v>
      </c>
      <c r="S346" s="5">
        <f t="shared" si="154"/>
        <v>-8.5416198593826742</v>
      </c>
      <c r="T346" s="5">
        <f t="shared" si="155"/>
        <v>1.9868766729631493</v>
      </c>
      <c r="U346" s="6">
        <f t="shared" si="156"/>
        <v>2674.4488606591963</v>
      </c>
      <c r="V346" s="5">
        <f t="shared" si="157"/>
        <v>1.8011737611303864</v>
      </c>
      <c r="W346" s="5">
        <f t="shared" si="158"/>
        <v>1.3035568424012747</v>
      </c>
      <c r="X346" s="5">
        <f t="shared" si="159"/>
        <v>6.7465034080295281</v>
      </c>
      <c r="Y346" s="5">
        <f t="shared" si="160"/>
        <v>0.54089378060992943</v>
      </c>
      <c r="Z346" s="5">
        <f t="shared" si="137"/>
        <v>-7.2380630169813998</v>
      </c>
      <c r="AA346" s="5">
        <f t="shared" si="138"/>
        <v>-23.440619919007322</v>
      </c>
      <c r="AB346">
        <f t="shared" si="161"/>
        <v>0</v>
      </c>
    </row>
    <row r="347" spans="1:28" x14ac:dyDescent="0.2">
      <c r="A347">
        <f t="shared" si="139"/>
        <v>3.1499999999999768</v>
      </c>
      <c r="B347" s="5">
        <f t="shared" si="140"/>
        <v>20.613815089313235</v>
      </c>
      <c r="C347" s="5">
        <f t="shared" si="141"/>
        <v>274.37170039707053</v>
      </c>
      <c r="D347" s="5">
        <f t="shared" si="142"/>
        <v>81.057073953131933</v>
      </c>
      <c r="E347" s="2">
        <f t="shared" si="143"/>
        <v>275.14497878630499</v>
      </c>
      <c r="F347" s="2">
        <f t="shared" si="144"/>
        <v>4.2966159533733466</v>
      </c>
      <c r="G347" s="3">
        <f t="shared" si="145"/>
        <v>9.3936723770161574</v>
      </c>
      <c r="H347" s="3">
        <f t="shared" si="146"/>
        <v>63.557113352870772</v>
      </c>
      <c r="I347" s="3">
        <f t="shared" si="147"/>
        <v>-15.035340844915385</v>
      </c>
      <c r="J347" s="2">
        <f t="shared" si="148"/>
        <v>65.98340103995217</v>
      </c>
      <c r="K347" s="2">
        <f t="shared" si="149"/>
        <v>65.98340103995217</v>
      </c>
      <c r="L347" s="2">
        <f t="shared" si="150"/>
        <v>44.978460149933312</v>
      </c>
      <c r="M347" s="5">
        <f t="shared" si="134"/>
        <v>0.37890736486490084</v>
      </c>
      <c r="N347" s="4">
        <f t="shared" si="135"/>
        <v>0.51377718435375075</v>
      </c>
      <c r="O347" s="4">
        <f t="shared" si="136"/>
        <v>0.32297756295350677</v>
      </c>
      <c r="P347" s="4">
        <f t="shared" si="151"/>
        <v>0</v>
      </c>
      <c r="Q347" s="4">
        <f t="shared" si="152"/>
        <v>0</v>
      </c>
      <c r="R347" s="5">
        <f t="shared" si="153"/>
        <v>-1.2607004515249529</v>
      </c>
      <c r="S347" s="5">
        <f t="shared" si="154"/>
        <v>-8.5298356474125292</v>
      </c>
      <c r="T347" s="5">
        <f t="shared" si="155"/>
        <v>2.0178541715372615</v>
      </c>
      <c r="U347" s="6">
        <f t="shared" si="156"/>
        <v>2674.4461862116732</v>
      </c>
      <c r="V347" s="5">
        <f t="shared" si="157"/>
        <v>1.7946197187818878</v>
      </c>
      <c r="W347" s="5">
        <f t="shared" si="158"/>
        <v>1.3285993249084957</v>
      </c>
      <c r="X347" s="5">
        <f t="shared" si="159"/>
        <v>6.7374600029492608</v>
      </c>
      <c r="Y347" s="5">
        <f t="shared" si="160"/>
        <v>0.53391926725693484</v>
      </c>
      <c r="Z347" s="5">
        <f t="shared" si="137"/>
        <v>-7.2012363225040339</v>
      </c>
      <c r="AA347" s="5">
        <f t="shared" si="138"/>
        <v>-23.418685825513478</v>
      </c>
      <c r="AB347">
        <f t="shared" si="161"/>
        <v>0</v>
      </c>
    </row>
    <row r="348" spans="1:28" x14ac:dyDescent="0.2">
      <c r="A348">
        <f t="shared" si="139"/>
        <v>3.1599999999999766</v>
      </c>
      <c r="B348" s="5">
        <f t="shared" si="140"/>
        <v>20.707778509046761</v>
      </c>
      <c r="C348" s="5">
        <f t="shared" si="141"/>
        <v>275.00691146878307</v>
      </c>
      <c r="D348" s="5">
        <f t="shared" si="142"/>
        <v>80.905549610391503</v>
      </c>
      <c r="E348" s="2">
        <f t="shared" si="143"/>
        <v>275.7854482136047</v>
      </c>
      <c r="F348" s="2">
        <f t="shared" si="144"/>
        <v>4.306195414811417</v>
      </c>
      <c r="G348" s="3">
        <f t="shared" si="145"/>
        <v>9.3990115696887262</v>
      </c>
      <c r="H348" s="3">
        <f t="shared" si="146"/>
        <v>63.48510098964573</v>
      </c>
      <c r="I348" s="3">
        <f t="shared" si="147"/>
        <v>-15.269527703170521</v>
      </c>
      <c r="J348" s="2">
        <f t="shared" si="148"/>
        <v>65.968613312927474</v>
      </c>
      <c r="K348" s="2">
        <f t="shared" si="149"/>
        <v>65.968613312927474</v>
      </c>
      <c r="L348" s="2">
        <f t="shared" si="150"/>
        <v>44.968379899746061</v>
      </c>
      <c r="M348" s="5">
        <f t="shared" si="134"/>
        <v>0.3789073322214177</v>
      </c>
      <c r="N348" s="4">
        <f t="shared" si="135"/>
        <v>0.51389213945428203</v>
      </c>
      <c r="O348" s="4">
        <f t="shared" si="136"/>
        <v>0.32300120627491324</v>
      </c>
      <c r="P348" s="4">
        <f t="shared" si="151"/>
        <v>0</v>
      </c>
      <c r="Q348" s="4">
        <f t="shared" si="152"/>
        <v>0</v>
      </c>
      <c r="R348" s="5">
        <f t="shared" si="153"/>
        <v>-1.2611342023612246</v>
      </c>
      <c r="S348" s="5">
        <f t="shared" si="154"/>
        <v>-8.5182608410226877</v>
      </c>
      <c r="T348" s="5">
        <f t="shared" si="155"/>
        <v>2.0488243362177627</v>
      </c>
      <c r="U348" s="6">
        <f t="shared" si="156"/>
        <v>2674.443511766824</v>
      </c>
      <c r="V348" s="5">
        <f t="shared" si="157"/>
        <v>1.7881051372330681</v>
      </c>
      <c r="W348" s="5">
        <f t="shared" si="158"/>
        <v>1.3536285876380085</v>
      </c>
      <c r="X348" s="5">
        <f t="shared" si="159"/>
        <v>6.7285426542702398</v>
      </c>
      <c r="Y348" s="5">
        <f t="shared" si="160"/>
        <v>0.52697093487184343</v>
      </c>
      <c r="Z348" s="5">
        <f t="shared" si="137"/>
        <v>-7.1646322533846796</v>
      </c>
      <c r="AA348" s="5">
        <f t="shared" si="138"/>
        <v>-23.396633009511998</v>
      </c>
      <c r="AB348">
        <f t="shared" si="161"/>
        <v>0</v>
      </c>
    </row>
    <row r="349" spans="1:28" x14ac:dyDescent="0.2">
      <c r="A349">
        <f t="shared" si="139"/>
        <v>3.1699999999999764</v>
      </c>
      <c r="B349" s="5">
        <f t="shared" si="140"/>
        <v>20.801794973290392</v>
      </c>
      <c r="C349" s="5">
        <f t="shared" si="141"/>
        <v>275.64140424706687</v>
      </c>
      <c r="D349" s="5">
        <f t="shared" si="142"/>
        <v>80.75168450170932</v>
      </c>
      <c r="E349" s="2">
        <f t="shared" si="143"/>
        <v>276.42521304939925</v>
      </c>
      <c r="F349" s="2">
        <f t="shared" si="144"/>
        <v>4.3157526528527423</v>
      </c>
      <c r="G349" s="3">
        <f t="shared" si="145"/>
        <v>9.4042812790374448</v>
      </c>
      <c r="H349" s="3">
        <f t="shared" si="146"/>
        <v>63.413454667111885</v>
      </c>
      <c r="I349" s="3">
        <f t="shared" si="147"/>
        <v>-15.503494033265641</v>
      </c>
      <c r="J349" s="2">
        <f t="shared" si="148"/>
        <v>65.955023056872719</v>
      </c>
      <c r="K349" s="2">
        <f t="shared" si="149"/>
        <v>65.955023056872719</v>
      </c>
      <c r="L349" s="2">
        <f t="shared" si="150"/>
        <v>44.959115921521963</v>
      </c>
      <c r="M349" s="5">
        <f t="shared" si="134"/>
        <v>0.37890729939158596</v>
      </c>
      <c r="N349" s="4">
        <f t="shared" si="135"/>
        <v>0.51399781262939104</v>
      </c>
      <c r="O349" s="4">
        <f t="shared" si="136"/>
        <v>0.32302293426454132</v>
      </c>
      <c r="P349" s="4">
        <f t="shared" si="151"/>
        <v>0</v>
      </c>
      <c r="Q349" s="4">
        <f t="shared" si="152"/>
        <v>0</v>
      </c>
      <c r="R349" s="5">
        <f t="shared" si="153"/>
        <v>-1.2615812154338146</v>
      </c>
      <c r="S349" s="5">
        <f t="shared" si="154"/>
        <v>-8.5068939177859715</v>
      </c>
      <c r="T349" s="5">
        <f t="shared" si="155"/>
        <v>2.0797885841160282</v>
      </c>
      <c r="U349" s="6">
        <f t="shared" si="156"/>
        <v>2674.4408373246497</v>
      </c>
      <c r="V349" s="5">
        <f t="shared" si="157"/>
        <v>1.7816296447112978</v>
      </c>
      <c r="W349" s="5">
        <f t="shared" si="158"/>
        <v>1.378645364747713</v>
      </c>
      <c r="X349" s="5">
        <f t="shared" si="159"/>
        <v>6.7197504917183704</v>
      </c>
      <c r="Y349" s="5">
        <f t="shared" si="160"/>
        <v>0.52004842927748318</v>
      </c>
      <c r="Z349" s="5">
        <f t="shared" si="137"/>
        <v>-7.128248553038258</v>
      </c>
      <c r="AA349" s="5">
        <f t="shared" si="138"/>
        <v>-23.3744609241656</v>
      </c>
      <c r="AB349">
        <f t="shared" si="161"/>
        <v>0</v>
      </c>
    </row>
    <row r="350" spans="1:28" x14ac:dyDescent="0.2">
      <c r="A350">
        <f t="shared" si="139"/>
        <v>3.1799999999999762</v>
      </c>
      <c r="B350" s="5">
        <f t="shared" si="140"/>
        <v>20.895863788502229</v>
      </c>
      <c r="C350" s="5">
        <f t="shared" si="141"/>
        <v>276.27518238131034</v>
      </c>
      <c r="D350" s="5">
        <f t="shared" si="142"/>
        <v>80.59548083833046</v>
      </c>
      <c r="E350" s="2">
        <f t="shared" si="143"/>
        <v>277.06427688046313</v>
      </c>
      <c r="F350" s="2">
        <f t="shared" si="144"/>
        <v>4.3252876946931602</v>
      </c>
      <c r="G350" s="3">
        <f t="shared" si="145"/>
        <v>9.4094817633302199</v>
      </c>
      <c r="H350" s="3">
        <f t="shared" si="146"/>
        <v>63.342172181581503</v>
      </c>
      <c r="I350" s="3">
        <f t="shared" si="147"/>
        <v>-15.737238642507297</v>
      </c>
      <c r="J350" s="2">
        <f t="shared" si="148"/>
        <v>65.942625090504151</v>
      </c>
      <c r="K350" s="2">
        <f t="shared" si="149"/>
        <v>65.942625090504151</v>
      </c>
      <c r="L350" s="2">
        <f t="shared" si="150"/>
        <v>44.950664683370242</v>
      </c>
      <c r="M350" s="5">
        <f t="shared" si="134"/>
        <v>0.37890726637437044</v>
      </c>
      <c r="N350" s="4">
        <f t="shared" si="135"/>
        <v>0.5140942327703405</v>
      </c>
      <c r="O350" s="4">
        <f t="shared" si="136"/>
        <v>0.32304275444726271</v>
      </c>
      <c r="P350" s="4">
        <f t="shared" si="151"/>
        <v>0</v>
      </c>
      <c r="Q350" s="4">
        <f t="shared" si="152"/>
        <v>0</v>
      </c>
      <c r="R350" s="5">
        <f t="shared" si="153"/>
        <v>-1.2620414704800724</v>
      </c>
      <c r="S350" s="5">
        <f t="shared" si="154"/>
        <v>-8.4957333606811094</v>
      </c>
      <c r="T350" s="5">
        <f t="shared" si="155"/>
        <v>2.1107483172013155</v>
      </c>
      <c r="U350" s="6">
        <f t="shared" si="156"/>
        <v>2674.4381628851488</v>
      </c>
      <c r="V350" s="5">
        <f t="shared" si="157"/>
        <v>1.7751928708996052</v>
      </c>
      <c r="W350" s="5">
        <f t="shared" si="158"/>
        <v>1.4036503823290536</v>
      </c>
      <c r="X350" s="5">
        <f t="shared" si="159"/>
        <v>6.7110826457243453</v>
      </c>
      <c r="Y350" s="5">
        <f t="shared" si="160"/>
        <v>0.51315140041953278</v>
      </c>
      <c r="Z350" s="5">
        <f t="shared" si="137"/>
        <v>-7.0920829783520558</v>
      </c>
      <c r="AA350" s="5">
        <f t="shared" si="138"/>
        <v>-23.35216903707434</v>
      </c>
      <c r="AB350">
        <f t="shared" si="161"/>
        <v>0</v>
      </c>
    </row>
    <row r="351" spans="1:28" x14ac:dyDescent="0.2">
      <c r="A351">
        <f t="shared" si="139"/>
        <v>3.189999999999976</v>
      </c>
      <c r="B351" s="5">
        <f t="shared" si="140"/>
        <v>20.989984263705551</v>
      </c>
      <c r="C351" s="5">
        <f t="shared" si="141"/>
        <v>276.90824949897723</v>
      </c>
      <c r="D351" s="5">
        <f t="shared" si="142"/>
        <v>80.436940843453542</v>
      </c>
      <c r="E351" s="2">
        <f t="shared" si="143"/>
        <v>277.70264327150079</v>
      </c>
      <c r="F351" s="2">
        <f t="shared" si="144"/>
        <v>4.3348005673170906</v>
      </c>
      <c r="G351" s="3">
        <f t="shared" si="145"/>
        <v>9.414613277334416</v>
      </c>
      <c r="H351" s="3">
        <f t="shared" si="146"/>
        <v>63.271251351797986</v>
      </c>
      <c r="I351" s="3">
        <f t="shared" si="147"/>
        <v>-15.97076033287804</v>
      </c>
      <c r="J351" s="2">
        <f t="shared" si="148"/>
        <v>65.931414184699477</v>
      </c>
      <c r="K351" s="2">
        <f t="shared" si="149"/>
        <v>65.931414184699477</v>
      </c>
      <c r="L351" s="2">
        <f t="shared" si="150"/>
        <v>44.943022620790373</v>
      </c>
      <c r="M351" s="5">
        <f t="shared" si="134"/>
        <v>0.37890723316875508</v>
      </c>
      <c r="N351" s="4">
        <f t="shared" si="135"/>
        <v>0.51418143020012363</v>
      </c>
      <c r="O351" s="4">
        <f t="shared" si="136"/>
        <v>0.32306067449640691</v>
      </c>
      <c r="P351" s="4">
        <f t="shared" si="151"/>
        <v>0</v>
      </c>
      <c r="Q351" s="4">
        <f t="shared" si="152"/>
        <v>0</v>
      </c>
      <c r="R351" s="5">
        <f t="shared" si="153"/>
        <v>-1.2625149445966488</v>
      </c>
      <c r="S351" s="5">
        <f t="shared" si="154"/>
        <v>-8.4847776580784586</v>
      </c>
      <c r="T351" s="5">
        <f t="shared" si="155"/>
        <v>2.1417049222162814</v>
      </c>
      <c r="U351" s="6">
        <f t="shared" si="156"/>
        <v>2674.4354884483237</v>
      </c>
      <c r="V351" s="5">
        <f t="shared" si="157"/>
        <v>1.7687944469641412</v>
      </c>
      <c r="W351" s="5">
        <f t="shared" si="158"/>
        <v>1.4286443583099715</v>
      </c>
      <c r="X351" s="5">
        <f t="shared" si="159"/>
        <v>6.7025382474656521</v>
      </c>
      <c r="Y351" s="5">
        <f t="shared" si="160"/>
        <v>0.50627950236749242</v>
      </c>
      <c r="Z351" s="5">
        <f t="shared" si="137"/>
        <v>-7.0561332997684874</v>
      </c>
      <c r="AA351" s="5">
        <f t="shared" si="138"/>
        <v>-23.329756830318068</v>
      </c>
      <c r="AB351">
        <f t="shared" si="161"/>
        <v>0</v>
      </c>
    </row>
    <row r="352" spans="1:28" x14ac:dyDescent="0.2">
      <c r="A352">
        <f t="shared" si="139"/>
        <v>3.1999999999999758</v>
      </c>
      <c r="B352" s="5">
        <f t="shared" si="140"/>
        <v>21.084155710454013</v>
      </c>
      <c r="C352" s="5">
        <f t="shared" si="141"/>
        <v>277.54060920583021</v>
      </c>
      <c r="D352" s="5">
        <f t="shared" si="142"/>
        <v>80.276066752283242</v>
      </c>
      <c r="E352" s="2">
        <f t="shared" si="143"/>
        <v>278.34031576537029</v>
      </c>
      <c r="F352" s="2">
        <f t="shared" si="144"/>
        <v>4.3442912974966221</v>
      </c>
      <c r="G352" s="3">
        <f t="shared" si="145"/>
        <v>9.4196760723580901</v>
      </c>
      <c r="H352" s="3">
        <f t="shared" si="146"/>
        <v>63.200690018800302</v>
      </c>
      <c r="I352" s="3">
        <f t="shared" si="147"/>
        <v>-16.204057901181219</v>
      </c>
      <c r="J352" s="2">
        <f t="shared" si="148"/>
        <v>65.921385063008742</v>
      </c>
      <c r="K352" s="2">
        <f t="shared" si="149"/>
        <v>65.921385063008742</v>
      </c>
      <c r="L352" s="2">
        <f t="shared" si="150"/>
        <v>44.936186137020272</v>
      </c>
      <c r="M352" s="5">
        <f t="shared" ref="M352:M415" si="162">cd0+cdspin*(spin/1000)*EXP(-A352/(tau*146.7/K352))</f>
        <v>0.37890719977374299</v>
      </c>
      <c r="N352" s="4">
        <f t="shared" ref="N352:N415" si="163">(romega/K352)*EXP(-A352/(tau*146.7/K352))</f>
        <v>0.51425943665837381</v>
      </c>
      <c r="O352" s="4">
        <f t="shared" ref="O352:O415" si="164">cl2_*N352/(cl0+cl1_*N352)</f>
        <v>0.32307670223206375</v>
      </c>
      <c r="P352" s="4">
        <f t="shared" si="151"/>
        <v>0</v>
      </c>
      <c r="Q352" s="4">
        <f t="shared" si="152"/>
        <v>0</v>
      </c>
      <c r="R352" s="5">
        <f t="shared" si="153"/>
        <v>-1.2630016122662393</v>
      </c>
      <c r="S352" s="5">
        <f t="shared" si="154"/>
        <v>-8.4740253037279949</v>
      </c>
      <c r="T352" s="5">
        <f t="shared" si="155"/>
        <v>2.1726597705948549</v>
      </c>
      <c r="U352" s="6">
        <f t="shared" si="156"/>
        <v>2674.4328140141724</v>
      </c>
      <c r="V352" s="5">
        <f t="shared" si="157"/>
        <v>1.7624340055816614</v>
      </c>
      <c r="W352" s="5">
        <f t="shared" si="158"/>
        <v>1.4536280023602164</v>
      </c>
      <c r="X352" s="5">
        <f t="shared" si="159"/>
        <v>6.6941164289098545</v>
      </c>
      <c r="Y352" s="5">
        <f t="shared" si="160"/>
        <v>0.49943239331542211</v>
      </c>
      <c r="Z352" s="5">
        <f t="shared" ref="Z352:Z415" si="165">S352+W352</f>
        <v>-7.0203973013677787</v>
      </c>
      <c r="AA352" s="5">
        <f t="shared" ref="AA352:AA415" si="166">T352+X352-32.174</f>
        <v>-23.30722380049529</v>
      </c>
      <c r="AB352">
        <f t="shared" si="161"/>
        <v>0</v>
      </c>
    </row>
    <row r="353" spans="1:28" x14ac:dyDescent="0.2">
      <c r="A353">
        <f t="shared" ref="A353:A416" si="167">A352+dt</f>
        <v>3.2099999999999755</v>
      </c>
      <c r="B353" s="5">
        <f t="shared" si="140"/>
        <v>21.17837744279726</v>
      </c>
      <c r="C353" s="5">
        <f t="shared" si="141"/>
        <v>278.17226508615312</v>
      </c>
      <c r="D353" s="5">
        <f t="shared" si="142"/>
        <v>80.112860812081408</v>
      </c>
      <c r="E353" s="2">
        <f t="shared" si="143"/>
        <v>278.9772978833056</v>
      </c>
      <c r="F353" s="2">
        <f t="shared" si="144"/>
        <v>4.3537599117906094</v>
      </c>
      <c r="G353" s="3">
        <f t="shared" si="145"/>
        <v>9.4246703962912441</v>
      </c>
      <c r="H353" s="3">
        <f t="shared" si="146"/>
        <v>63.130486045786625</v>
      </c>
      <c r="I353" s="3">
        <f t="shared" si="147"/>
        <v>-16.437130139186173</v>
      </c>
      <c r="J353" s="2">
        <f t="shared" si="148"/>
        <v>65.912532402180773</v>
      </c>
      <c r="K353" s="2">
        <f t="shared" si="149"/>
        <v>65.912532402180773</v>
      </c>
      <c r="L353" s="2">
        <f t="shared" si="150"/>
        <v>44.93015160339521</v>
      </c>
      <c r="M353" s="5">
        <f t="shared" si="162"/>
        <v>0.37890716618835663</v>
      </c>
      <c r="N353" s="4">
        <f t="shared" si="163"/>
        <v>0.5143282852857034</v>
      </c>
      <c r="O353" s="4">
        <f t="shared" si="164"/>
        <v>0.32309084561934659</v>
      </c>
      <c r="P353" s="4">
        <f t="shared" si="151"/>
        <v>0</v>
      </c>
      <c r="Q353" s="4">
        <f t="shared" si="152"/>
        <v>0</v>
      </c>
      <c r="R353" s="5">
        <f t="shared" si="153"/>
        <v>-1.263501445384573</v>
      </c>
      <c r="S353" s="5">
        <f t="shared" si="154"/>
        <v>-8.4634747967494945</v>
      </c>
      <c r="T353" s="5">
        <f t="shared" si="155"/>
        <v>2.203614218382504</v>
      </c>
      <c r="U353" s="6">
        <f t="shared" si="156"/>
        <v>2674.4301395826956</v>
      </c>
      <c r="V353" s="5">
        <f t="shared" si="157"/>
        <v>1.7561111809670342</v>
      </c>
      <c r="W353" s="5">
        <f t="shared" si="158"/>
        <v>1.4786020157990944</v>
      </c>
      <c r="X353" s="5">
        <f t="shared" si="159"/>
        <v>6.6858163228592575</v>
      </c>
      <c r="Y353" s="5">
        <f t="shared" si="160"/>
        <v>0.49260973558246124</v>
      </c>
      <c r="Z353" s="5">
        <f t="shared" si="165"/>
        <v>-6.9848727809504005</v>
      </c>
      <c r="AA353" s="5">
        <f t="shared" si="166"/>
        <v>-23.284569458758238</v>
      </c>
      <c r="AB353">
        <f t="shared" si="161"/>
        <v>0</v>
      </c>
    </row>
    <row r="354" spans="1:28" x14ac:dyDescent="0.2">
      <c r="A354">
        <f t="shared" si="167"/>
        <v>3.2199999999999753</v>
      </c>
      <c r="B354" s="5">
        <f t="shared" ref="B354:B417" si="168">B353+G353*dt+0.5*Y353*dt*dt</f>
        <v>21.272648777246953</v>
      </c>
      <c r="C354" s="5">
        <f t="shared" ref="C354:C417" si="169">C353+H353*dt+0.5*Z353*dt*dt</f>
        <v>278.80322070297194</v>
      </c>
      <c r="D354" s="5">
        <f t="shared" ref="D354:D417" si="170">D353+I353*dt+0.5*AA353*dt*dt</f>
        <v>79.947325282216596</v>
      </c>
      <c r="E354" s="2">
        <f t="shared" ref="E354:E417" si="171">SQRT(B354^2+C354^2)</f>
        <v>279.61359312513792</v>
      </c>
      <c r="F354" s="2">
        <f t="shared" ref="F354:F417" si="172">ATAN2(C354,B354)*180/PI()</f>
        <v>4.3632064365438259</v>
      </c>
      <c r="G354" s="3">
        <f t="shared" ref="G354:G417" si="173">G353+Y353*dt</f>
        <v>9.4295964936470682</v>
      </c>
      <c r="H354" s="3">
        <f t="shared" ref="H354:H417" si="174">H353+Z353*dt</f>
        <v>63.060637317977118</v>
      </c>
      <c r="I354" s="3">
        <f t="shared" ref="I354:I417" si="175">I353+AA353*dt</f>
        <v>-16.669975833773755</v>
      </c>
      <c r="J354" s="2">
        <f t="shared" ref="J354:J417" si="176">SQRT(G354^2+H354^2+I354^2)</f>
        <v>65.904850832704639</v>
      </c>
      <c r="K354" s="2">
        <f t="shared" ref="K354:K417" si="177">IF(D354&gt;=hwind,SQRT((G354-vxw)^2+(H354-vyw)^2+I354^2),J354)</f>
        <v>65.904850832704639</v>
      </c>
      <c r="L354" s="2">
        <f t="shared" ref="L354:L417" si="178">J354/1.467</f>
        <v>44.924915359716863</v>
      </c>
      <c r="M354" s="5">
        <f t="shared" si="162"/>
        <v>0.37890713241163759</v>
      </c>
      <c r="N354" s="4">
        <f t="shared" si="163"/>
        <v>0.51438801060748074</v>
      </c>
      <c r="O354" s="4">
        <f t="shared" si="164"/>
        <v>0.32310311276661458</v>
      </c>
      <c r="P354" s="4">
        <f t="shared" ref="P354:P417" si="179">IF(D354&gt;=hwind,vxw,0)</f>
        <v>0</v>
      </c>
      <c r="Q354" s="4">
        <f t="shared" ref="Q354:Q417" si="180">IF(D354&gt;=hwind,vyw,0)</f>
        <v>0</v>
      </c>
      <c r="R354" s="5">
        <f t="shared" ref="R354:R417" si="181">-const*$M354*$K354*(G354-P354)</f>
        <v>-1.2640144132876407</v>
      </c>
      <c r="S354" s="5">
        <f t="shared" ref="S354:S417" si="182">-const*$M354*$K354*(H354-Q354)</f>
        <v>-8.4531246416248749</v>
      </c>
      <c r="T354" s="5">
        <f t="shared" ref="T354:T417" si="183">-const*$M354*$K354*I354</f>
        <v>2.2345696061589431</v>
      </c>
      <c r="U354" s="6">
        <f t="shared" ref="U354:U417" si="184">omega*EXP(-A354/tau)*30/PI()</f>
        <v>2674.4274651538935</v>
      </c>
      <c r="V354" s="5">
        <f t="shared" ref="V354:V417" si="185">const*($O354/omega)*K354*(wy*I354-wz*(H354-Q354))</f>
        <v>1.7498256089007336</v>
      </c>
      <c r="W354" s="5">
        <f t="shared" ref="W354:W417" si="186">const*($O354/omega)*K354*(wz*(G354-P354)-wx*I354)</f>
        <v>1.5035670915056523</v>
      </c>
      <c r="X354" s="5">
        <f t="shared" ref="X354:X417" si="187">const*($O354/omega)*K354*(wx*(H354-Q354)-wy*(G354-P354))</f>
        <v>6.6776370629967543</v>
      </c>
      <c r="Y354" s="5">
        <f t="shared" ref="Y354:Y417" si="188">R354+V354</f>
        <v>0.48581119561309283</v>
      </c>
      <c r="Z354" s="5">
        <f t="shared" si="165"/>
        <v>-6.9495575501192226</v>
      </c>
      <c r="AA354" s="5">
        <f t="shared" si="166"/>
        <v>-23.261793330844302</v>
      </c>
      <c r="AB354">
        <f t="shared" si="161"/>
        <v>0</v>
      </c>
    </row>
    <row r="355" spans="1:28" x14ac:dyDescent="0.2">
      <c r="A355">
        <f t="shared" si="167"/>
        <v>3.2299999999999751</v>
      </c>
      <c r="B355" s="5">
        <f t="shared" si="168"/>
        <v>21.366969032743206</v>
      </c>
      <c r="C355" s="5">
        <f t="shared" si="169"/>
        <v>279.43347959827423</v>
      </c>
      <c r="D355" s="5">
        <f t="shared" si="170"/>
        <v>79.779462434212306</v>
      </c>
      <c r="E355" s="2">
        <f t="shared" si="171"/>
        <v>280.24920496951523</v>
      </c>
      <c r="F355" s="2">
        <f t="shared" si="172"/>
        <v>4.3726308978861237</v>
      </c>
      <c r="G355" s="3">
        <f t="shared" si="173"/>
        <v>9.4344546056031984</v>
      </c>
      <c r="H355" s="3">
        <f t="shared" si="174"/>
        <v>62.991141742475925</v>
      </c>
      <c r="I355" s="3">
        <f t="shared" si="175"/>
        <v>-16.902593767082198</v>
      </c>
      <c r="J355" s="2">
        <f t="shared" si="176"/>
        <v>65.898334939366151</v>
      </c>
      <c r="K355" s="2">
        <f t="shared" si="177"/>
        <v>65.898334939366151</v>
      </c>
      <c r="L355" s="2">
        <f t="shared" si="178"/>
        <v>44.920473714632685</v>
      </c>
      <c r="M355" s="5">
        <f t="shared" si="162"/>
        <v>0.37890709844264692</v>
      </c>
      <c r="N355" s="4">
        <f t="shared" si="163"/>
        <v>0.51443864851706123</v>
      </c>
      <c r="O355" s="4">
        <f t="shared" si="164"/>
        <v>0.32311351192365495</v>
      </c>
      <c r="P355" s="4">
        <f t="shared" si="179"/>
        <v>0</v>
      </c>
      <c r="Q355" s="4">
        <f t="shared" si="180"/>
        <v>0</v>
      </c>
      <c r="R355" s="5">
        <f t="shared" si="181"/>
        <v>-1.2645404827791595</v>
      </c>
      <c r="S355" s="5">
        <f t="shared" si="182"/>
        <v>-8.442973348192627</v>
      </c>
      <c r="T355" s="5">
        <f t="shared" si="183"/>
        <v>2.2655272589633255</v>
      </c>
      <c r="U355" s="6">
        <f t="shared" si="184"/>
        <v>2674.4247907277654</v>
      </c>
      <c r="V355" s="5">
        <f t="shared" si="185"/>
        <v>1.7435769267563066</v>
      </c>
      <c r="W355" s="5">
        <f t="shared" si="186"/>
        <v>1.5285239138313531</v>
      </c>
      <c r="X355" s="5">
        <f t="shared" si="187"/>
        <v>6.6695777839329109</v>
      </c>
      <c r="Y355" s="5">
        <f t="shared" si="188"/>
        <v>0.47903644397714706</v>
      </c>
      <c r="Z355" s="5">
        <f t="shared" si="165"/>
        <v>-6.9144494343612735</v>
      </c>
      <c r="AA355" s="5">
        <f t="shared" si="166"/>
        <v>-23.238894957103764</v>
      </c>
      <c r="AB355">
        <f t="shared" si="161"/>
        <v>0</v>
      </c>
    </row>
    <row r="356" spans="1:28" x14ac:dyDescent="0.2">
      <c r="A356">
        <f t="shared" si="167"/>
        <v>3.2399999999999749</v>
      </c>
      <c r="B356" s="5">
        <f t="shared" si="168"/>
        <v>21.461337530621439</v>
      </c>
      <c r="C356" s="5">
        <f t="shared" si="169"/>
        <v>280.06304529322728</v>
      </c>
      <c r="D356" s="5">
        <f t="shared" si="170"/>
        <v>79.609274551793632</v>
      </c>
      <c r="E356" s="2">
        <f t="shared" si="171"/>
        <v>280.88413687412026</v>
      </c>
      <c r="F356" s="2">
        <f t="shared" si="172"/>
        <v>4.3820333217316518</v>
      </c>
      <c r="G356" s="3">
        <f t="shared" si="173"/>
        <v>9.439244970042969</v>
      </c>
      <c r="H356" s="3">
        <f t="shared" si="174"/>
        <v>62.921997248132314</v>
      </c>
      <c r="I356" s="3">
        <f t="shared" si="175"/>
        <v>-17.134982716653237</v>
      </c>
      <c r="J356" s="2">
        <f t="shared" si="176"/>
        <v>65.89297926181861</v>
      </c>
      <c r="K356" s="2">
        <f t="shared" si="177"/>
        <v>65.89297926181861</v>
      </c>
      <c r="L356" s="2">
        <f t="shared" si="178"/>
        <v>44.916822946024951</v>
      </c>
      <c r="M356" s="5">
        <f t="shared" si="162"/>
        <v>0.37890706428046478</v>
      </c>
      <c r="N356" s="4">
        <f t="shared" si="163"/>
        <v>0.51448023625848927</v>
      </c>
      <c r="O356" s="4">
        <f t="shared" si="164"/>
        <v>0.32312205147982859</v>
      </c>
      <c r="P356" s="4">
        <f t="shared" si="179"/>
        <v>0</v>
      </c>
      <c r="Q356" s="4">
        <f t="shared" si="180"/>
        <v>0</v>
      </c>
      <c r="R356" s="5">
        <f t="shared" si="181"/>
        <v>-1.2650796181582649</v>
      </c>
      <c r="S356" s="5">
        <f t="shared" si="182"/>
        <v>-8.4330194316442508</v>
      </c>
      <c r="T356" s="5">
        <f t="shared" si="183"/>
        <v>2.2964884862219512</v>
      </c>
      <c r="U356" s="6">
        <f t="shared" si="184"/>
        <v>2674.4221163043117</v>
      </c>
      <c r="V356" s="5">
        <f t="shared" si="185"/>
        <v>1.7373647735277897</v>
      </c>
      <c r="W356" s="5">
        <f t="shared" si="186"/>
        <v>1.5534731585152737</v>
      </c>
      <c r="X356" s="5">
        <f t="shared" si="187"/>
        <v>6.6616376212541866</v>
      </c>
      <c r="Y356" s="5">
        <f t="shared" si="188"/>
        <v>0.47228515536952487</v>
      </c>
      <c r="Z356" s="5">
        <f t="shared" si="165"/>
        <v>-6.8795462731289767</v>
      </c>
      <c r="AA356" s="5">
        <f t="shared" si="166"/>
        <v>-23.215873892523859</v>
      </c>
      <c r="AB356">
        <f t="shared" si="161"/>
        <v>0</v>
      </c>
    </row>
    <row r="357" spans="1:28" x14ac:dyDescent="0.2">
      <c r="A357">
        <f t="shared" si="167"/>
        <v>3.2499999999999747</v>
      </c>
      <c r="B357" s="5">
        <f t="shared" si="168"/>
        <v>21.555753594579635</v>
      </c>
      <c r="C357" s="5">
        <f t="shared" si="169"/>
        <v>280.69192128839495</v>
      </c>
      <c r="D357" s="5">
        <f t="shared" si="170"/>
        <v>79.436763930932472</v>
      </c>
      <c r="E357" s="2">
        <f t="shared" si="171"/>
        <v>281.51839227588795</v>
      </c>
      <c r="F357" s="2">
        <f t="shared" si="172"/>
        <v>4.3914137337780881</v>
      </c>
      <c r="G357" s="3">
        <f t="shared" si="173"/>
        <v>9.4439678215966651</v>
      </c>
      <c r="H357" s="3">
        <f t="shared" si="174"/>
        <v>62.853201785401026</v>
      </c>
      <c r="I357" s="3">
        <f t="shared" si="175"/>
        <v>-17.367141455578476</v>
      </c>
      <c r="J357" s="2">
        <f t="shared" si="176"/>
        <v>65.888778295167725</v>
      </c>
      <c r="K357" s="2">
        <f t="shared" si="177"/>
        <v>65.888778295167725</v>
      </c>
      <c r="L357" s="2">
        <f t="shared" si="178"/>
        <v>44.913959301409491</v>
      </c>
      <c r="M357" s="5">
        <f t="shared" si="162"/>
        <v>0.3789070299241909</v>
      </c>
      <c r="N357" s="4">
        <f t="shared" si="163"/>
        <v>0.51451281240868363</v>
      </c>
      <c r="O357" s="4">
        <f t="shared" si="164"/>
        <v>0.32312873996217706</v>
      </c>
      <c r="P357" s="4">
        <f t="shared" si="179"/>
        <v>0</v>
      </c>
      <c r="Q357" s="4">
        <f t="shared" si="180"/>
        <v>0</v>
      </c>
      <c r="R357" s="5">
        <f t="shared" si="181"/>
        <v>-1.2656317812474296</v>
      </c>
      <c r="S357" s="5">
        <f t="shared" si="182"/>
        <v>-8.423261412522697</v>
      </c>
      <c r="T357" s="5">
        <f t="shared" si="183"/>
        <v>2.3274545816785404</v>
      </c>
      <c r="U357" s="6">
        <f t="shared" si="184"/>
        <v>2674.4194418835327</v>
      </c>
      <c r="V357" s="5">
        <f t="shared" si="185"/>
        <v>1.7311887898570573</v>
      </c>
      <c r="W357" s="5">
        <f t="shared" si="186"/>
        <v>1.5784154926018408</v>
      </c>
      <c r="X357" s="5">
        <f t="shared" si="187"/>
        <v>6.6538157115722365</v>
      </c>
      <c r="Y357" s="5">
        <f t="shared" si="188"/>
        <v>0.46555700860962768</v>
      </c>
      <c r="Z357" s="5">
        <f t="shared" si="165"/>
        <v>-6.8448459199208562</v>
      </c>
      <c r="AA357" s="5">
        <f t="shared" si="166"/>
        <v>-23.192729706749223</v>
      </c>
      <c r="AB357">
        <f t="shared" si="161"/>
        <v>0</v>
      </c>
    </row>
    <row r="358" spans="1:28" x14ac:dyDescent="0.2">
      <c r="A358">
        <f t="shared" si="167"/>
        <v>3.2599999999999745</v>
      </c>
      <c r="B358" s="5">
        <f t="shared" si="168"/>
        <v>21.650216550646032</v>
      </c>
      <c r="C358" s="5">
        <f t="shared" si="169"/>
        <v>281.32011106395299</v>
      </c>
      <c r="D358" s="5">
        <f t="shared" si="170"/>
        <v>79.261932879891347</v>
      </c>
      <c r="E358" s="2">
        <f t="shared" si="171"/>
        <v>282.15197459122044</v>
      </c>
      <c r="F358" s="2">
        <f t="shared" si="172"/>
        <v>4.4007721595059159</v>
      </c>
      <c r="G358" s="3">
        <f t="shared" si="173"/>
        <v>9.4486233916827622</v>
      </c>
      <c r="H358" s="3">
        <f t="shared" si="174"/>
        <v>62.784753326201816</v>
      </c>
      <c r="I358" s="3">
        <f t="shared" si="175"/>
        <v>-17.599068752645969</v>
      </c>
      <c r="J358" s="2">
        <f t="shared" si="176"/>
        <v>65.885726490570207</v>
      </c>
      <c r="K358" s="2">
        <f t="shared" si="177"/>
        <v>65.885726490570207</v>
      </c>
      <c r="L358" s="2">
        <f t="shared" si="178"/>
        <v>44.911878998343695</v>
      </c>
      <c r="M358" s="5">
        <f t="shared" si="162"/>
        <v>0.37890699537294426</v>
      </c>
      <c r="N358" s="4">
        <f t="shared" si="163"/>
        <v>0.51453641685912255</v>
      </c>
      <c r="O358" s="4">
        <f t="shared" si="164"/>
        <v>0.32313358603349479</v>
      </c>
      <c r="P358" s="4">
        <f t="shared" si="179"/>
        <v>0</v>
      </c>
      <c r="Q358" s="4">
        <f t="shared" si="180"/>
        <v>0</v>
      </c>
      <c r="R358" s="5">
        <f t="shared" si="181"/>
        <v>-1.2661969314205967</v>
      </c>
      <c r="S358" s="5">
        <f t="shared" si="182"/>
        <v>-8.413697816722653</v>
      </c>
      <c r="T358" s="5">
        <f t="shared" si="183"/>
        <v>2.3584268233270924</v>
      </c>
      <c r="U358" s="6">
        <f t="shared" si="184"/>
        <v>2674.4167674654277</v>
      </c>
      <c r="V358" s="5">
        <f t="shared" si="185"/>
        <v>1.7250486180610838</v>
      </c>
      <c r="W358" s="5">
        <f t="shared" si="186"/>
        <v>1.6033515743611575</v>
      </c>
      <c r="X358" s="5">
        <f t="shared" si="187"/>
        <v>6.6461111925742768</v>
      </c>
      <c r="Y358" s="5">
        <f t="shared" si="188"/>
        <v>0.45885168664048703</v>
      </c>
      <c r="Z358" s="5">
        <f t="shared" si="165"/>
        <v>-6.8103462423614953</v>
      </c>
      <c r="AA358" s="5">
        <f t="shared" si="166"/>
        <v>-23.169461984098632</v>
      </c>
      <c r="AB358">
        <f t="shared" si="161"/>
        <v>0</v>
      </c>
    </row>
    <row r="359" spans="1:28" x14ac:dyDescent="0.2">
      <c r="A359">
        <f t="shared" si="167"/>
        <v>3.2699999999999743</v>
      </c>
      <c r="B359" s="5">
        <f t="shared" si="168"/>
        <v>21.744725727147195</v>
      </c>
      <c r="C359" s="5">
        <f t="shared" si="169"/>
        <v>281.9476180799029</v>
      </c>
      <c r="D359" s="5">
        <f t="shared" si="170"/>
        <v>79.084783719265673</v>
      </c>
      <c r="E359" s="2">
        <f t="shared" si="171"/>
        <v>282.78488721620124</v>
      </c>
      <c r="F359" s="2">
        <f t="shared" si="172"/>
        <v>4.4101086241777381</v>
      </c>
      <c r="G359" s="3">
        <f t="shared" si="173"/>
        <v>9.4532119085491679</v>
      </c>
      <c r="H359" s="3">
        <f t="shared" si="174"/>
        <v>62.716649863778201</v>
      </c>
      <c r="I359" s="3">
        <f t="shared" si="175"/>
        <v>-17.830763372486956</v>
      </c>
      <c r="J359" s="2">
        <f t="shared" si="176"/>
        <v>65.883818255845711</v>
      </c>
      <c r="K359" s="2">
        <f t="shared" si="177"/>
        <v>65.883818255845711</v>
      </c>
      <c r="L359" s="2">
        <f t="shared" si="178"/>
        <v>44.910578224843697</v>
      </c>
      <c r="M359" s="5">
        <f t="shared" si="162"/>
        <v>0.37890696062586315</v>
      </c>
      <c r="N359" s="4">
        <f t="shared" si="163"/>
        <v>0.5145510907970462</v>
      </c>
      <c r="O359" s="4">
        <f t="shared" si="164"/>
        <v>0.32313659849036602</v>
      </c>
      <c r="P359" s="4">
        <f t="shared" si="179"/>
        <v>0</v>
      </c>
      <c r="Q359" s="4">
        <f t="shared" si="180"/>
        <v>0</v>
      </c>
      <c r="R359" s="5">
        <f t="shared" si="181"/>
        <v>-1.2667750256315291</v>
      </c>
      <c r="S359" s="5">
        <f t="shared" si="182"/>
        <v>-8.40432717549273</v>
      </c>
      <c r="T359" s="5">
        <f t="shared" si="183"/>
        <v>2.389406473347377</v>
      </c>
      <c r="U359" s="6">
        <f t="shared" si="184"/>
        <v>2674.414093049998</v>
      </c>
      <c r="V359" s="5">
        <f t="shared" si="185"/>
        <v>1.7189439021590964</v>
      </c>
      <c r="W359" s="5">
        <f t="shared" si="186"/>
        <v>1.6282820532119273</v>
      </c>
      <c r="X359" s="5">
        <f t="shared" si="187"/>
        <v>6.6385232030744481</v>
      </c>
      <c r="Y359" s="5">
        <f t="shared" si="188"/>
        <v>0.45216887652756732</v>
      </c>
      <c r="Z359" s="5">
        <f t="shared" si="165"/>
        <v>-6.7760451222808022</v>
      </c>
      <c r="AA359" s="5">
        <f t="shared" si="166"/>
        <v>-23.146070323578172</v>
      </c>
      <c r="AB359">
        <f t="shared" si="161"/>
        <v>0</v>
      </c>
    </row>
    <row r="360" spans="1:28" x14ac:dyDescent="0.2">
      <c r="A360">
        <f t="shared" si="167"/>
        <v>3.279999999999974</v>
      </c>
      <c r="B360" s="5">
        <f t="shared" si="168"/>
        <v>21.839280454676512</v>
      </c>
      <c r="C360" s="5">
        <f t="shared" si="169"/>
        <v>282.57444577628456</v>
      </c>
      <c r="D360" s="5">
        <f t="shared" si="170"/>
        <v>78.905318782024622</v>
      </c>
      <c r="E360" s="2">
        <f t="shared" si="171"/>
        <v>283.41713352680779</v>
      </c>
      <c r="F360" s="2">
        <f t="shared" si="172"/>
        <v>4.4194231528376076</v>
      </c>
      <c r="G360" s="3">
        <f t="shared" si="173"/>
        <v>9.4577335973144443</v>
      </c>
      <c r="H360" s="3">
        <f t="shared" si="174"/>
        <v>62.648889412555391</v>
      </c>
      <c r="I360" s="3">
        <f t="shared" si="175"/>
        <v>-18.062224075722739</v>
      </c>
      <c r="J360" s="2">
        <f t="shared" si="176"/>
        <v>65.883047956101606</v>
      </c>
      <c r="K360" s="2">
        <f t="shared" si="177"/>
        <v>65.883047956101606</v>
      </c>
      <c r="L360" s="2">
        <f t="shared" si="178"/>
        <v>44.910053139810223</v>
      </c>
      <c r="M360" s="5">
        <f t="shared" si="162"/>
        <v>0.37890692568210527</v>
      </c>
      <c r="N360" s="4">
        <f t="shared" si="163"/>
        <v>0.51455687668619099</v>
      </c>
      <c r="O360" s="4">
        <f t="shared" si="164"/>
        <v>0.32313778626116818</v>
      </c>
      <c r="P360" s="4">
        <f t="shared" si="179"/>
        <v>0</v>
      </c>
      <c r="Q360" s="4">
        <f t="shared" si="180"/>
        <v>0</v>
      </c>
      <c r="R360" s="5">
        <f t="shared" si="181"/>
        <v>-1.2673660184423612</v>
      </c>
      <c r="S360" s="5">
        <f t="shared" si="182"/>
        <v>-8.3951480254393882</v>
      </c>
      <c r="T360" s="5">
        <f t="shared" si="183"/>
        <v>2.420394778043081</v>
      </c>
      <c r="U360" s="6">
        <f t="shared" si="184"/>
        <v>2674.4114186372417</v>
      </c>
      <c r="V360" s="5">
        <f t="shared" si="185"/>
        <v>1.7128742878996024</v>
      </c>
      <c r="W360" s="5">
        <f t="shared" si="186"/>
        <v>1.6532075696470072</v>
      </c>
      <c r="X360" s="5">
        <f t="shared" si="187"/>
        <v>6.6310508830660941</v>
      </c>
      <c r="Y360" s="5">
        <f t="shared" si="188"/>
        <v>0.4455082694572412</v>
      </c>
      <c r="Z360" s="5">
        <f t="shared" si="165"/>
        <v>-6.7419404557923812</v>
      </c>
      <c r="AA360" s="5">
        <f t="shared" si="166"/>
        <v>-23.122554338890822</v>
      </c>
      <c r="AB360">
        <f t="shared" si="161"/>
        <v>0</v>
      </c>
    </row>
    <row r="361" spans="1:28" x14ac:dyDescent="0.2">
      <c r="A361">
        <f t="shared" si="167"/>
        <v>3.2899999999999738</v>
      </c>
      <c r="B361" s="5">
        <f t="shared" si="168"/>
        <v>21.933880066063129</v>
      </c>
      <c r="C361" s="5">
        <f t="shared" si="169"/>
        <v>283.20059757338731</v>
      </c>
      <c r="D361" s="5">
        <f t="shared" si="170"/>
        <v>78.723540413550452</v>
      </c>
      <c r="E361" s="2">
        <f t="shared" si="171"/>
        <v>284.04871687912288</v>
      </c>
      <c r="F361" s="2">
        <f t="shared" si="172"/>
        <v>4.4287157703104203</v>
      </c>
      <c r="G361" s="3">
        <f t="shared" si="173"/>
        <v>9.4621886800090174</v>
      </c>
      <c r="H361" s="3">
        <f t="shared" si="174"/>
        <v>62.581470007997467</v>
      </c>
      <c r="I361" s="3">
        <f t="shared" si="175"/>
        <v>-18.293449619111648</v>
      </c>
      <c r="J361" s="2">
        <f t="shared" si="176"/>
        <v>65.883409914370347</v>
      </c>
      <c r="K361" s="2">
        <f t="shared" si="177"/>
        <v>65.883409914370347</v>
      </c>
      <c r="L361" s="2">
        <f t="shared" si="178"/>
        <v>44.910299873463082</v>
      </c>
      <c r="M361" s="5">
        <f t="shared" si="162"/>
        <v>0.37890689054084775</v>
      </c>
      <c r="N361" s="4">
        <f t="shared" si="163"/>
        <v>0.51455381824707225</v>
      </c>
      <c r="O361" s="4">
        <f t="shared" si="164"/>
        <v>0.32313715840404311</v>
      </c>
      <c r="P361" s="4">
        <f t="shared" si="179"/>
        <v>0</v>
      </c>
      <c r="Q361" s="4">
        <f t="shared" si="180"/>
        <v>0</v>
      </c>
      <c r="R361" s="5">
        <f t="shared" si="181"/>
        <v>-1.2679698620523541</v>
      </c>
      <c r="S361" s="5">
        <f t="shared" si="182"/>
        <v>-8.3861589085326145</v>
      </c>
      <c r="T361" s="5">
        <f t="shared" si="183"/>
        <v>2.4513929677826485</v>
      </c>
      <c r="U361" s="6">
        <f t="shared" si="184"/>
        <v>2674.4087442271602</v>
      </c>
      <c r="V361" s="5">
        <f t="shared" si="185"/>
        <v>1.7068394227872674</v>
      </c>
      <c r="W361" s="5">
        <f t="shared" si="186"/>
        <v>1.6781287551616211</v>
      </c>
      <c r="X361" s="5">
        <f t="shared" si="187"/>
        <v>6.6236933737749624</v>
      </c>
      <c r="Y361" s="5">
        <f t="shared" si="188"/>
        <v>0.43886956073491334</v>
      </c>
      <c r="Z361" s="5">
        <f t="shared" si="165"/>
        <v>-6.7080301533709932</v>
      </c>
      <c r="AA361" s="5">
        <f t="shared" si="166"/>
        <v>-23.098913658442388</v>
      </c>
      <c r="AB361">
        <f t="shared" si="161"/>
        <v>0</v>
      </c>
    </row>
    <row r="362" spans="1:28" x14ac:dyDescent="0.2">
      <c r="A362">
        <f t="shared" si="167"/>
        <v>3.2999999999999736</v>
      </c>
      <c r="B362" s="5">
        <f t="shared" si="168"/>
        <v>22.028523896341255</v>
      </c>
      <c r="C362" s="5">
        <f t="shared" si="169"/>
        <v>283.82607687195963</v>
      </c>
      <c r="D362" s="5">
        <f t="shared" si="170"/>
        <v>78.539450971676402</v>
      </c>
      <c r="E362" s="2">
        <f t="shared" si="171"/>
        <v>284.67964060954415</v>
      </c>
      <c r="F362" s="2">
        <f t="shared" si="172"/>
        <v>4.4379865012013209</v>
      </c>
      <c r="G362" s="3">
        <f t="shared" si="173"/>
        <v>9.4665773756163674</v>
      </c>
      <c r="H362" s="3">
        <f t="shared" si="174"/>
        <v>62.51438970646376</v>
      </c>
      <c r="I362" s="3">
        <f t="shared" si="175"/>
        <v>-18.524438755696071</v>
      </c>
      <c r="J362" s="2">
        <f t="shared" si="176"/>
        <v>65.884898412258991</v>
      </c>
      <c r="K362" s="2">
        <f t="shared" si="177"/>
        <v>65.884898412258991</v>
      </c>
      <c r="L362" s="2">
        <f t="shared" si="178"/>
        <v>44.911314527783901</v>
      </c>
      <c r="M362" s="5">
        <f t="shared" si="162"/>
        <v>0.37890685520128708</v>
      </c>
      <c r="N362" s="4">
        <f t="shared" si="163"/>
        <v>0.51454196043683231</v>
      </c>
      <c r="O362" s="4">
        <f t="shared" si="164"/>
        <v>0.32313472410483668</v>
      </c>
      <c r="P362" s="4">
        <f t="shared" si="179"/>
        <v>0</v>
      </c>
      <c r="Q362" s="4">
        <f t="shared" si="180"/>
        <v>0</v>
      </c>
      <c r="R362" s="5">
        <f t="shared" si="181"/>
        <v>-1.2685865063268387</v>
      </c>
      <c r="S362" s="5">
        <f t="shared" si="182"/>
        <v>-8.3773583721132177</v>
      </c>
      <c r="T362" s="5">
        <f t="shared" si="183"/>
        <v>2.4824022569428266</v>
      </c>
      <c r="U362" s="6">
        <f t="shared" si="184"/>
        <v>2674.4060698197541</v>
      </c>
      <c r="V362" s="5">
        <f t="shared" si="185"/>
        <v>1.7008389561096346</v>
      </c>
      <c r="W362" s="5">
        <f t="shared" si="186"/>
        <v>1.7030462321842419</v>
      </c>
      <c r="X362" s="5">
        <f t="shared" si="187"/>
        <v>6.6164498177132165</v>
      </c>
      <c r="Y362" s="5">
        <f t="shared" si="188"/>
        <v>0.43225244978279598</v>
      </c>
      <c r="Z362" s="5">
        <f t="shared" si="165"/>
        <v>-6.6743121399289755</v>
      </c>
      <c r="AA362" s="5">
        <f t="shared" si="166"/>
        <v>-23.075147925343956</v>
      </c>
      <c r="AB362">
        <f t="shared" si="161"/>
        <v>0</v>
      </c>
    </row>
    <row r="363" spans="1:28" x14ac:dyDescent="0.2">
      <c r="A363">
        <f t="shared" si="167"/>
        <v>3.3099999999999734</v>
      </c>
      <c r="B363" s="5">
        <f t="shared" si="168"/>
        <v>22.123211282719907</v>
      </c>
      <c r="C363" s="5">
        <f t="shared" si="169"/>
        <v>284.45088705341726</v>
      </c>
      <c r="D363" s="5">
        <f t="shared" si="170"/>
        <v>78.353052826723172</v>
      </c>
      <c r="E363" s="2">
        <f t="shared" si="171"/>
        <v>285.30990803499236</v>
      </c>
      <c r="F363" s="2">
        <f t="shared" si="172"/>
        <v>4.4472353698951563</v>
      </c>
      <c r="G363" s="3">
        <f t="shared" si="173"/>
        <v>9.4708999001141958</v>
      </c>
      <c r="H363" s="3">
        <f t="shared" si="174"/>
        <v>62.447646585064469</v>
      </c>
      <c r="I363" s="3">
        <f t="shared" si="175"/>
        <v>-18.755190234949509</v>
      </c>
      <c r="J363" s="2">
        <f t="shared" si="176"/>
        <v>65.887507690610377</v>
      </c>
      <c r="K363" s="2">
        <f t="shared" si="177"/>
        <v>65.887507690610377</v>
      </c>
      <c r="L363" s="2">
        <f t="shared" si="178"/>
        <v>44.913093176966854</v>
      </c>
      <c r="M363" s="5">
        <f t="shared" si="162"/>
        <v>0.37890681966263901</v>
      </c>
      <c r="N363" s="4">
        <f t="shared" si="163"/>
        <v>0.51452134942867167</v>
      </c>
      <c r="O363" s="4">
        <f t="shared" si="164"/>
        <v>0.32313049267500882</v>
      </c>
      <c r="P363" s="4">
        <f t="shared" si="179"/>
        <v>0</v>
      </c>
      <c r="Q363" s="4">
        <f t="shared" si="180"/>
        <v>0</v>
      </c>
      <c r="R363" s="5">
        <f t="shared" si="181"/>
        <v>-1.2692158988263484</v>
      </c>
      <c r="S363" s="5">
        <f t="shared" si="182"/>
        <v>-8.3687449689017477</v>
      </c>
      <c r="T363" s="5">
        <f t="shared" si="183"/>
        <v>2.5134238438549619</v>
      </c>
      <c r="U363" s="6">
        <f t="shared" si="184"/>
        <v>2674.4033954150204</v>
      </c>
      <c r="V363" s="5">
        <f t="shared" si="185"/>
        <v>1.6948725389636567</v>
      </c>
      <c r="W363" s="5">
        <f t="shared" si="186"/>
        <v>1.7279606140101711</v>
      </c>
      <c r="X363" s="5">
        <f t="shared" si="187"/>
        <v>6.6093193587342496</v>
      </c>
      <c r="Y363" s="5">
        <f t="shared" si="188"/>
        <v>0.42565664013730831</v>
      </c>
      <c r="Z363" s="5">
        <f t="shared" si="165"/>
        <v>-6.6407843548915766</v>
      </c>
      <c r="AA363" s="5">
        <f t="shared" si="166"/>
        <v>-23.051256797410787</v>
      </c>
      <c r="AB363">
        <f t="shared" si="161"/>
        <v>0</v>
      </c>
    </row>
    <row r="364" spans="1:28" x14ac:dyDescent="0.2">
      <c r="A364">
        <f t="shared" si="167"/>
        <v>3.3199999999999732</v>
      </c>
      <c r="B364" s="5">
        <f t="shared" si="168"/>
        <v>22.217941564553055</v>
      </c>
      <c r="C364" s="5">
        <f t="shared" si="169"/>
        <v>285.07503148005014</v>
      </c>
      <c r="D364" s="5">
        <f t="shared" si="170"/>
        <v>78.164348361533797</v>
      </c>
      <c r="E364" s="2">
        <f t="shared" si="171"/>
        <v>285.93952245311851</v>
      </c>
      <c r="F364" s="2">
        <f t="shared" si="172"/>
        <v>4.4564624005559557</v>
      </c>
      <c r="G364" s="3">
        <f t="shared" si="173"/>
        <v>9.4751564665155694</v>
      </c>
      <c r="H364" s="3">
        <f t="shared" si="174"/>
        <v>62.381238741515553</v>
      </c>
      <c r="I364" s="3">
        <f t="shared" si="175"/>
        <v>-18.985702802923619</v>
      </c>
      <c r="J364" s="2">
        <f t="shared" si="176"/>
        <v>65.891231950175694</v>
      </c>
      <c r="K364" s="2">
        <f t="shared" si="177"/>
        <v>65.891231950175694</v>
      </c>
      <c r="L364" s="2">
        <f t="shared" si="178"/>
        <v>44.915631867877089</v>
      </c>
      <c r="M364" s="5">
        <f t="shared" si="162"/>
        <v>0.37890678392413873</v>
      </c>
      <c r="N364" s="4">
        <f t="shared" si="163"/>
        <v>0.51449203259087961</v>
      </c>
      <c r="O364" s="4">
        <f t="shared" si="164"/>
        <v>0.32312447354951407</v>
      </c>
      <c r="P364" s="4">
        <f t="shared" si="179"/>
        <v>0</v>
      </c>
      <c r="Q364" s="4">
        <f t="shared" si="180"/>
        <v>0</v>
      </c>
      <c r="R364" s="5">
        <f t="shared" si="181"/>
        <v>-1.2698579848359324</v>
      </c>
      <c r="S364" s="5">
        <f t="shared" si="182"/>
        <v>-8.3603172570089583</v>
      </c>
      <c r="T364" s="5">
        <f t="shared" si="183"/>
        <v>2.5444589107540607</v>
      </c>
      <c r="U364" s="6">
        <f t="shared" si="184"/>
        <v>2674.4007210129625</v>
      </c>
      <c r="V364" s="5">
        <f t="shared" si="185"/>
        <v>1.688939824282025</v>
      </c>
      <c r="W364" s="5">
        <f t="shared" si="186"/>
        <v>1.7528725047378313</v>
      </c>
      <c r="X364" s="5">
        <f t="shared" si="187"/>
        <v>6.6023011420882387</v>
      </c>
      <c r="Y364" s="5">
        <f t="shared" si="188"/>
        <v>0.41908183944609267</v>
      </c>
      <c r="Z364" s="5">
        <f t="shared" si="165"/>
        <v>-6.6074447522711273</v>
      </c>
      <c r="AA364" s="5">
        <f t="shared" si="166"/>
        <v>-23.0272399471577</v>
      </c>
      <c r="AB364">
        <f t="shared" si="161"/>
        <v>0</v>
      </c>
    </row>
    <row r="365" spans="1:28" x14ac:dyDescent="0.2">
      <c r="A365">
        <f t="shared" si="167"/>
        <v>3.329999999999973</v>
      </c>
      <c r="B365" s="5">
        <f t="shared" si="168"/>
        <v>22.312714083310183</v>
      </c>
      <c r="C365" s="5">
        <f t="shared" si="169"/>
        <v>285.6985134952277</v>
      </c>
      <c r="D365" s="5">
        <f t="shared" si="170"/>
        <v>77.973339971507201</v>
      </c>
      <c r="E365" s="2">
        <f t="shared" si="171"/>
        <v>286.56848714250901</v>
      </c>
      <c r="F365" s="2">
        <f t="shared" si="172"/>
        <v>4.4656676171264644</v>
      </c>
      <c r="G365" s="3">
        <f t="shared" si="173"/>
        <v>9.4793472849100304</v>
      </c>
      <c r="H365" s="3">
        <f t="shared" si="174"/>
        <v>62.315164293992844</v>
      </c>
      <c r="I365" s="3">
        <f t="shared" si="175"/>
        <v>-19.215975202395196</v>
      </c>
      <c r="J365" s="2">
        <f t="shared" si="176"/>
        <v>65.896065352297924</v>
      </c>
      <c r="K365" s="2">
        <f t="shared" si="177"/>
        <v>65.896065352297924</v>
      </c>
      <c r="L365" s="2">
        <f t="shared" si="178"/>
        <v>44.918926620516643</v>
      </c>
      <c r="M365" s="5">
        <f t="shared" si="162"/>
        <v>0.37890674798504087</v>
      </c>
      <c r="N365" s="4">
        <f t="shared" si="163"/>
        <v>0.51445405846548042</v>
      </c>
      <c r="O365" s="4">
        <f t="shared" si="164"/>
        <v>0.32311667628465535</v>
      </c>
      <c r="P365" s="4">
        <f t="shared" si="179"/>
        <v>0</v>
      </c>
      <c r="Q365" s="4">
        <f t="shared" si="180"/>
        <v>0</v>
      </c>
      <c r="R365" s="5">
        <f t="shared" si="181"/>
        <v>-1.2705127073946372</v>
      </c>
      <c r="S365" s="5">
        <f t="shared" si="182"/>
        <v>-8.3520737999477035</v>
      </c>
      <c r="T365" s="5">
        <f t="shared" si="183"/>
        <v>2.5755086237306317</v>
      </c>
      <c r="U365" s="6">
        <f t="shared" si="184"/>
        <v>2674.398046613579</v>
      </c>
      <c r="V365" s="5">
        <f t="shared" si="185"/>
        <v>1.6830404668592924</v>
      </c>
      <c r="W365" s="5">
        <f t="shared" si="186"/>
        <v>1.7777824992077824</v>
      </c>
      <c r="X365" s="5">
        <f t="shared" si="187"/>
        <v>6.595394314478364</v>
      </c>
      <c r="Y365" s="5">
        <f t="shared" si="188"/>
        <v>0.41252775946465525</v>
      </c>
      <c r="Z365" s="5">
        <f t="shared" si="165"/>
        <v>-6.5742913007399206</v>
      </c>
      <c r="AA365" s="5">
        <f t="shared" si="166"/>
        <v>-23.003097061791003</v>
      </c>
      <c r="AB365">
        <f t="shared" si="161"/>
        <v>0</v>
      </c>
    </row>
    <row r="366" spans="1:28" x14ac:dyDescent="0.2">
      <c r="A366">
        <f t="shared" si="167"/>
        <v>3.3399999999999728</v>
      </c>
      <c r="B366" s="5">
        <f t="shared" si="168"/>
        <v>22.407528182547257</v>
      </c>
      <c r="C366" s="5">
        <f t="shared" si="169"/>
        <v>286.32133642360259</v>
      </c>
      <c r="D366" s="5">
        <f t="shared" si="170"/>
        <v>77.780030064630154</v>
      </c>
      <c r="E366" s="2">
        <f t="shared" si="171"/>
        <v>287.19680536288956</v>
      </c>
      <c r="F366" s="2">
        <f t="shared" si="172"/>
        <v>4.4748510433276918</v>
      </c>
      <c r="G366" s="3">
        <f t="shared" si="173"/>
        <v>9.4834725625046765</v>
      </c>
      <c r="H366" s="3">
        <f t="shared" si="174"/>
        <v>62.249421380985446</v>
      </c>
      <c r="I366" s="3">
        <f t="shared" si="175"/>
        <v>-19.446006173013107</v>
      </c>
      <c r="J366" s="2">
        <f t="shared" si="176"/>
        <v>65.902002019605831</v>
      </c>
      <c r="K366" s="2">
        <f t="shared" si="177"/>
        <v>65.902002019605831</v>
      </c>
      <c r="L366" s="2">
        <f t="shared" si="178"/>
        <v>44.9229734284975</v>
      </c>
      <c r="M366" s="5">
        <f t="shared" si="162"/>
        <v>0.37890671184461916</v>
      </c>
      <c r="N366" s="4">
        <f t="shared" si="163"/>
        <v>0.51440747674651666</v>
      </c>
      <c r="O366" s="4">
        <f t="shared" si="164"/>
        <v>0.32310711055591101</v>
      </c>
      <c r="P366" s="4">
        <f t="shared" si="179"/>
        <v>0</v>
      </c>
      <c r="Q366" s="4">
        <f t="shared" si="180"/>
        <v>0</v>
      </c>
      <c r="R366" s="5">
        <f t="shared" si="181"/>
        <v>-1.2711800073251576</v>
      </c>
      <c r="S366" s="5">
        <f t="shared" si="182"/>
        <v>-8.3440131666462953</v>
      </c>
      <c r="T366" s="5">
        <f t="shared" si="183"/>
        <v>2.6065741326853415</v>
      </c>
      <c r="U366" s="6">
        <f t="shared" si="184"/>
        <v>2674.3953722168699</v>
      </c>
      <c r="V366" s="5">
        <f t="shared" si="185"/>
        <v>1.6771741233777426</v>
      </c>
      <c r="W366" s="5">
        <f t="shared" si="186"/>
        <v>1.8026911829444925</v>
      </c>
      <c r="X366" s="5">
        <f t="shared" si="187"/>
        <v>6.5885980241176858</v>
      </c>
      <c r="Y366" s="5">
        <f t="shared" si="188"/>
        <v>0.40599411605258506</v>
      </c>
      <c r="Z366" s="5">
        <f t="shared" si="165"/>
        <v>-6.5413219837018026</v>
      </c>
      <c r="AA366" s="5">
        <f t="shared" si="166"/>
        <v>-22.978827843196974</v>
      </c>
      <c r="AB366">
        <f t="shared" si="161"/>
        <v>0</v>
      </c>
    </row>
    <row r="367" spans="1:28" x14ac:dyDescent="0.2">
      <c r="A367">
        <f t="shared" si="167"/>
        <v>3.3499999999999726</v>
      </c>
      <c r="B367" s="5">
        <f t="shared" si="168"/>
        <v>22.502383207878104</v>
      </c>
      <c r="C367" s="5">
        <f t="shared" si="169"/>
        <v>286.94350357131322</v>
      </c>
      <c r="D367" s="5">
        <f t="shared" si="170"/>
        <v>77.584421061507868</v>
      </c>
      <c r="E367" s="2">
        <f t="shared" si="171"/>
        <v>287.82448035532775</v>
      </c>
      <c r="F367" s="2">
        <f t="shared" si="172"/>
        <v>4.4840127026585108</v>
      </c>
      <c r="G367" s="3">
        <f t="shared" si="173"/>
        <v>9.4875325036652018</v>
      </c>
      <c r="H367" s="3">
        <f t="shared" si="174"/>
        <v>62.184008161148427</v>
      </c>
      <c r="I367" s="3">
        <f t="shared" si="175"/>
        <v>-19.675794451445075</v>
      </c>
      <c r="J367" s="2">
        <f t="shared" si="176"/>
        <v>65.909036036718021</v>
      </c>
      <c r="K367" s="2">
        <f t="shared" si="177"/>
        <v>65.909036036718021</v>
      </c>
      <c r="L367" s="2">
        <f t="shared" si="178"/>
        <v>44.927768259521486</v>
      </c>
      <c r="M367" s="5">
        <f t="shared" si="162"/>
        <v>0.37890667550216678</v>
      </c>
      <c r="N367" s="4">
        <f t="shared" si="163"/>
        <v>0.51435233825798088</v>
      </c>
      <c r="O367" s="4">
        <f t="shared" si="164"/>
        <v>0.32309578615573609</v>
      </c>
      <c r="P367" s="4">
        <f t="shared" si="179"/>
        <v>0</v>
      </c>
      <c r="Q367" s="4">
        <f t="shared" si="180"/>
        <v>0</v>
      </c>
      <c r="R367" s="5">
        <f t="shared" si="181"/>
        <v>-1.2718598232636427</v>
      </c>
      <c r="S367" s="5">
        <f t="shared" si="182"/>
        <v>-8.3361339314631628</v>
      </c>
      <c r="T367" s="5">
        <f t="shared" si="183"/>
        <v>2.6376565712864908</v>
      </c>
      <c r="U367" s="6">
        <f t="shared" si="184"/>
        <v>2674.3926978228346</v>
      </c>
      <c r="V367" s="5">
        <f t="shared" si="185"/>
        <v>1.6713404524330178</v>
      </c>
      <c r="W367" s="5">
        <f t="shared" si="186"/>
        <v>1.827599132100842</v>
      </c>
      <c r="X367" s="5">
        <f t="shared" si="187"/>
        <v>6.5819114207865681</v>
      </c>
      <c r="Y367" s="5">
        <f t="shared" si="188"/>
        <v>0.3994806291693751</v>
      </c>
      <c r="Z367" s="5">
        <f t="shared" si="165"/>
        <v>-6.5085347993623213</v>
      </c>
      <c r="AA367" s="5">
        <f t="shared" si="166"/>
        <v>-22.95443200792694</v>
      </c>
      <c r="AB367">
        <f t="shared" si="161"/>
        <v>0</v>
      </c>
    </row>
    <row r="368" spans="1:28" x14ac:dyDescent="0.2">
      <c r="A368">
        <f t="shared" si="167"/>
        <v>3.3599999999999723</v>
      </c>
      <c r="B368" s="5">
        <f t="shared" si="168"/>
        <v>22.597278506946218</v>
      </c>
      <c r="C368" s="5">
        <f t="shared" si="169"/>
        <v>287.56501822618475</v>
      </c>
      <c r="D368" s="5">
        <f t="shared" si="170"/>
        <v>77.386515395393033</v>
      </c>
      <c r="E368" s="2">
        <f t="shared" si="171"/>
        <v>288.45151534243405</v>
      </c>
      <c r="F368" s="2">
        <f t="shared" si="172"/>
        <v>4.4931526183952961</v>
      </c>
      <c r="G368" s="3">
        <f t="shared" si="173"/>
        <v>9.4915273099568953</v>
      </c>
      <c r="H368" s="3">
        <f t="shared" si="174"/>
        <v>62.118922813154803</v>
      </c>
      <c r="I368" s="3">
        <f t="shared" si="175"/>
        <v>-19.905338771524345</v>
      </c>
      <c r="J368" s="2">
        <f t="shared" si="176"/>
        <v>65.917161450956698</v>
      </c>
      <c r="K368" s="2">
        <f t="shared" si="177"/>
        <v>65.917161450956698</v>
      </c>
      <c r="L368" s="2">
        <f t="shared" si="178"/>
        <v>44.933307055866869</v>
      </c>
      <c r="M368" s="5">
        <f t="shared" si="162"/>
        <v>0.37890663895699617</v>
      </c>
      <c r="N368" s="4">
        <f t="shared" si="163"/>
        <v>0.51428869493142015</v>
      </c>
      <c r="O368" s="4">
        <f t="shared" si="164"/>
        <v>0.32308271299134106</v>
      </c>
      <c r="P368" s="4">
        <f t="shared" si="179"/>
        <v>0</v>
      </c>
      <c r="Q368" s="4">
        <f t="shared" si="180"/>
        <v>0</v>
      </c>
      <c r="R368" s="5">
        <f t="shared" si="181"/>
        <v>-1.272552091689656</v>
      </c>
      <c r="S368" s="5">
        <f t="shared" si="182"/>
        <v>-8.3284346742028639</v>
      </c>
      <c r="T368" s="5">
        <f t="shared" si="183"/>
        <v>2.6687570569303403</v>
      </c>
      <c r="U368" s="6">
        <f t="shared" si="184"/>
        <v>2674.3900234314738</v>
      </c>
      <c r="V368" s="5">
        <f t="shared" si="185"/>
        <v>1.6655391145594765</v>
      </c>
      <c r="W368" s="5">
        <f t="shared" si="186"/>
        <v>1.8525069134054182</v>
      </c>
      <c r="X368" s="5">
        <f t="shared" si="187"/>
        <v>6.5753336558906721</v>
      </c>
      <c r="Y368" s="5">
        <f t="shared" si="188"/>
        <v>0.39298702286982046</v>
      </c>
      <c r="Z368" s="5">
        <f t="shared" si="165"/>
        <v>-6.4759277607974459</v>
      </c>
      <c r="AA368" s="5">
        <f t="shared" si="166"/>
        <v>-22.929909287178987</v>
      </c>
      <c r="AB368">
        <f t="shared" si="161"/>
        <v>0</v>
      </c>
    </row>
    <row r="369" spans="1:28" x14ac:dyDescent="0.2">
      <c r="A369">
        <f t="shared" si="167"/>
        <v>3.3699999999999721</v>
      </c>
      <c r="B369" s="5">
        <f t="shared" si="168"/>
        <v>22.692213429396929</v>
      </c>
      <c r="C369" s="5">
        <f t="shared" si="169"/>
        <v>288.18588365792823</v>
      </c>
      <c r="D369" s="5">
        <f t="shared" si="170"/>
        <v>77.18631551221344</v>
      </c>
      <c r="E369" s="2">
        <f t="shared" si="171"/>
        <v>289.07791352856111</v>
      </c>
      <c r="F369" s="2">
        <f t="shared" si="172"/>
        <v>4.5022708135915854</v>
      </c>
      <c r="G369" s="3">
        <f t="shared" si="173"/>
        <v>9.4954571801855927</v>
      </c>
      <c r="H369" s="3">
        <f t="shared" si="174"/>
        <v>62.054163535546827</v>
      </c>
      <c r="I369" s="3">
        <f t="shared" si="175"/>
        <v>-20.134637864396137</v>
      </c>
      <c r="J369" s="2">
        <f t="shared" si="176"/>
        <v>65.926372273070683</v>
      </c>
      <c r="K369" s="2">
        <f t="shared" si="177"/>
        <v>65.926372273070683</v>
      </c>
      <c r="L369" s="2">
        <f t="shared" si="178"/>
        <v>44.93958573488117</v>
      </c>
      <c r="M369" s="5">
        <f t="shared" si="162"/>
        <v>0.37890660220843891</v>
      </c>
      <c r="N369" s="4">
        <f t="shared" si="163"/>
        <v>0.51421659978322687</v>
      </c>
      <c r="O369" s="4">
        <f t="shared" si="164"/>
        <v>0.3230679010824466</v>
      </c>
      <c r="P369" s="4">
        <f t="shared" si="179"/>
        <v>0</v>
      </c>
      <c r="Q369" s="4">
        <f t="shared" si="180"/>
        <v>0</v>
      </c>
      <c r="R369" s="5">
        <f t="shared" si="181"/>
        <v>-1.2732567469562743</v>
      </c>
      <c r="S369" s="5">
        <f t="shared" si="182"/>
        <v>-8.3209139801332572</v>
      </c>
      <c r="T369" s="5">
        <f t="shared" si="183"/>
        <v>2.6998766907042779</v>
      </c>
      <c r="U369" s="6">
        <f t="shared" si="184"/>
        <v>2674.3873490427873</v>
      </c>
      <c r="V369" s="5">
        <f t="shared" si="185"/>
        <v>1.6597697722552585</v>
      </c>
      <c r="W369" s="5">
        <f t="shared" si="186"/>
        <v>1.8774150841125601</v>
      </c>
      <c r="X369" s="5">
        <f t="shared" si="187"/>
        <v>6.5688638825194046</v>
      </c>
      <c r="Y369" s="5">
        <f t="shared" si="188"/>
        <v>0.38651302529898413</v>
      </c>
      <c r="Z369" s="5">
        <f t="shared" si="165"/>
        <v>-6.4434988960206976</v>
      </c>
      <c r="AA369" s="5">
        <f t="shared" si="166"/>
        <v>-22.905259426776318</v>
      </c>
      <c r="AB369">
        <f t="shared" si="161"/>
        <v>0</v>
      </c>
    </row>
    <row r="370" spans="1:28" x14ac:dyDescent="0.2">
      <c r="A370">
        <f t="shared" si="167"/>
        <v>3.3799999999999719</v>
      </c>
      <c r="B370" s="5">
        <f t="shared" si="168"/>
        <v>22.787187326850052</v>
      </c>
      <c r="C370" s="5">
        <f t="shared" si="169"/>
        <v>288.80610311833891</v>
      </c>
      <c r="D370" s="5">
        <f t="shared" si="170"/>
        <v>76.983823870598144</v>
      </c>
      <c r="E370" s="2">
        <f t="shared" si="171"/>
        <v>289.70367810000198</v>
      </c>
      <c r="F370" s="2">
        <f t="shared" si="172"/>
        <v>4.5113673110777937</v>
      </c>
      <c r="G370" s="3">
        <f t="shared" si="173"/>
        <v>9.4993223104385827</v>
      </c>
      <c r="H370" s="3">
        <f t="shared" si="174"/>
        <v>61.989728546586619</v>
      </c>
      <c r="I370" s="3">
        <f t="shared" si="175"/>
        <v>-20.3636904586639</v>
      </c>
      <c r="J370" s="2">
        <f t="shared" si="176"/>
        <v>65.936662477967232</v>
      </c>
      <c r="K370" s="2">
        <f t="shared" si="177"/>
        <v>65.936662477967232</v>
      </c>
      <c r="L370" s="2">
        <f t="shared" si="178"/>
        <v>44.946600189480044</v>
      </c>
      <c r="M370" s="5">
        <f t="shared" si="162"/>
        <v>0.37890656525584598</v>
      </c>
      <c r="N370" s="4">
        <f t="shared" si="163"/>
        <v>0.5141361068916348</v>
      </c>
      <c r="O370" s="4">
        <f t="shared" si="164"/>
        <v>0.32305136055901784</v>
      </c>
      <c r="P370" s="4">
        <f t="shared" si="179"/>
        <v>0</v>
      </c>
      <c r="Q370" s="4">
        <f t="shared" si="180"/>
        <v>0</v>
      </c>
      <c r="R370" s="5">
        <f t="shared" si="181"/>
        <v>-1.2739737213203268</v>
      </c>
      <c r="S370" s="5">
        <f t="shared" si="182"/>
        <v>-8.313570440003911</v>
      </c>
      <c r="T370" s="5">
        <f t="shared" si="183"/>
        <v>2.7310165573528695</v>
      </c>
      <c r="U370" s="6">
        <f t="shared" si="184"/>
        <v>2674.3846746567751</v>
      </c>
      <c r="V370" s="5">
        <f t="shared" si="185"/>
        <v>1.6540320900070549</v>
      </c>
      <c r="W370" s="5">
        <f t="shared" si="186"/>
        <v>1.9023241919551992</v>
      </c>
      <c r="X370" s="5">
        <f t="shared" si="187"/>
        <v>6.5625012555047979</v>
      </c>
      <c r="Y370" s="5">
        <f t="shared" si="188"/>
        <v>0.38005836868672804</v>
      </c>
      <c r="Z370" s="5">
        <f t="shared" si="165"/>
        <v>-6.4112462480487116</v>
      </c>
      <c r="AA370" s="5">
        <f t="shared" si="166"/>
        <v>-22.880482187142334</v>
      </c>
      <c r="AB370">
        <f t="shared" si="161"/>
        <v>0</v>
      </c>
    </row>
    <row r="371" spans="1:28" x14ac:dyDescent="0.2">
      <c r="A371">
        <f t="shared" si="167"/>
        <v>3.3899999999999717</v>
      </c>
      <c r="B371" s="5">
        <f t="shared" si="168"/>
        <v>22.882199552872873</v>
      </c>
      <c r="C371" s="5">
        <f t="shared" si="169"/>
        <v>289.42567984149235</v>
      </c>
      <c r="D371" s="5">
        <f t="shared" si="170"/>
        <v>76.779042941902148</v>
      </c>
      <c r="E371" s="2">
        <f t="shared" si="171"/>
        <v>290.32881222518637</v>
      </c>
      <c r="F371" s="2">
        <f t="shared" si="172"/>
        <v>4.5204421334609606</v>
      </c>
      <c r="G371" s="3">
        <f t="shared" si="173"/>
        <v>9.5031228941254504</v>
      </c>
      <c r="H371" s="3">
        <f t="shared" si="174"/>
        <v>61.925616084106132</v>
      </c>
      <c r="I371" s="3">
        <f t="shared" si="175"/>
        <v>-20.592495280535324</v>
      </c>
      <c r="J371" s="2">
        <f t="shared" si="176"/>
        <v>65.948026005452391</v>
      </c>
      <c r="K371" s="2">
        <f t="shared" si="177"/>
        <v>65.948026005452391</v>
      </c>
      <c r="L371" s="2">
        <f t="shared" si="178"/>
        <v>44.954346288651934</v>
      </c>
      <c r="M371" s="5">
        <f t="shared" si="162"/>
        <v>0.37890652809858733</v>
      </c>
      <c r="N371" s="4">
        <f t="shared" si="163"/>
        <v>0.5140472713734392</v>
      </c>
      <c r="O371" s="4">
        <f t="shared" si="164"/>
        <v>0.32303310165897786</v>
      </c>
      <c r="P371" s="4">
        <f t="shared" si="179"/>
        <v>0</v>
      </c>
      <c r="Q371" s="4">
        <f t="shared" si="180"/>
        <v>0</v>
      </c>
      <c r="R371" s="5">
        <f t="shared" si="181"/>
        <v>-1.2747029449727583</v>
      </c>
      <c r="S371" s="5">
        <f t="shared" si="182"/>
        <v>-8.3064026500655768</v>
      </c>
      <c r="T371" s="5">
        <f t="shared" si="183"/>
        <v>2.7621777252467767</v>
      </c>
      <c r="U371" s="6">
        <f t="shared" si="184"/>
        <v>2674.3820002734383</v>
      </c>
      <c r="V371" s="5">
        <f t="shared" si="185"/>
        <v>1.6483257343145548</v>
      </c>
      <c r="W371" s="5">
        <f t="shared" si="186"/>
        <v>1.9272347751004764</v>
      </c>
      <c r="X371" s="5">
        <f t="shared" si="187"/>
        <v>6.5562449314807756</v>
      </c>
      <c r="Y371" s="5">
        <f t="shared" si="188"/>
        <v>0.37362278934179649</v>
      </c>
      <c r="Z371" s="5">
        <f t="shared" si="165"/>
        <v>-6.3791678749651002</v>
      </c>
      <c r="AA371" s="5">
        <f t="shared" si="166"/>
        <v>-22.855577343272447</v>
      </c>
      <c r="AB371">
        <f t="shared" si="161"/>
        <v>0</v>
      </c>
    </row>
    <row r="372" spans="1:28" x14ac:dyDescent="0.2">
      <c r="A372">
        <f t="shared" si="167"/>
        <v>3.3999999999999715</v>
      </c>
      <c r="B372" s="5">
        <f t="shared" si="168"/>
        <v>22.977249462953594</v>
      </c>
      <c r="C372" s="5">
        <f t="shared" si="169"/>
        <v>290.0446170439397</v>
      </c>
      <c r="D372" s="5">
        <f t="shared" si="170"/>
        <v>76.571975210229638</v>
      </c>
      <c r="E372" s="2">
        <f t="shared" si="171"/>
        <v>290.95331905487592</v>
      </c>
      <c r="F372" s="2">
        <f t="shared" si="172"/>
        <v>4.5294953031245262</v>
      </c>
      <c r="G372" s="3">
        <f t="shared" si="173"/>
        <v>9.5068591220188683</v>
      </c>
      <c r="H372" s="3">
        <f t="shared" si="174"/>
        <v>61.861824405356479</v>
      </c>
      <c r="I372" s="3">
        <f t="shared" si="175"/>
        <v>-20.821051053968048</v>
      </c>
      <c r="J372" s="2">
        <f t="shared" si="176"/>
        <v>65.96045676097927</v>
      </c>
      <c r="K372" s="2">
        <f t="shared" si="177"/>
        <v>65.96045676097927</v>
      </c>
      <c r="L372" s="2">
        <f t="shared" si="178"/>
        <v>44.962819877968144</v>
      </c>
      <c r="M372" s="5">
        <f t="shared" si="162"/>
        <v>0.37890649073605215</v>
      </c>
      <c r="N372" s="4">
        <f t="shared" si="163"/>
        <v>0.51395014936045758</v>
      </c>
      <c r="O372" s="4">
        <f t="shared" si="164"/>
        <v>0.32301313472590282</v>
      </c>
      <c r="P372" s="4">
        <f t="shared" si="179"/>
        <v>0</v>
      </c>
      <c r="Q372" s="4">
        <f t="shared" si="180"/>
        <v>0</v>
      </c>
      <c r="R372" s="5">
        <f t="shared" si="181"/>
        <v>-1.2754443460691165</v>
      </c>
      <c r="S372" s="5">
        <f t="shared" si="182"/>
        <v>-8.2994092120907528</v>
      </c>
      <c r="T372" s="5">
        <f t="shared" si="183"/>
        <v>2.7933612463545727</v>
      </c>
      <c r="U372" s="6">
        <f t="shared" si="184"/>
        <v>2674.3793258927753</v>
      </c>
      <c r="V372" s="5">
        <f t="shared" si="185"/>
        <v>1.6426503737145655</v>
      </c>
      <c r="W372" s="5">
        <f t="shared" si="186"/>
        <v>1.9521473621081527</v>
      </c>
      <c r="X372" s="5">
        <f t="shared" si="187"/>
        <v>6.5500940689427543</v>
      </c>
      <c r="Y372" s="5">
        <f t="shared" si="188"/>
        <v>0.36720602764544896</v>
      </c>
      <c r="Z372" s="5">
        <f t="shared" si="165"/>
        <v>-6.3472618499826003</v>
      </c>
      <c r="AA372" s="5">
        <f t="shared" si="166"/>
        <v>-22.830544684702673</v>
      </c>
      <c r="AB372">
        <f t="shared" si="161"/>
        <v>0</v>
      </c>
    </row>
    <row r="373" spans="1:28" x14ac:dyDescent="0.2">
      <c r="A373">
        <f t="shared" si="167"/>
        <v>3.4099999999999713</v>
      </c>
      <c r="B373" s="5">
        <f t="shared" si="168"/>
        <v>23.072336414475163</v>
      </c>
      <c r="C373" s="5">
        <f t="shared" si="169"/>
        <v>290.66291792490074</v>
      </c>
      <c r="D373" s="5">
        <f t="shared" si="170"/>
        <v>76.362623172455713</v>
      </c>
      <c r="E373" s="2">
        <f t="shared" si="171"/>
        <v>291.57720172235742</v>
      </c>
      <c r="F373" s="2">
        <f t="shared" si="172"/>
        <v>4.5385268422281602</v>
      </c>
      <c r="G373" s="3">
        <f t="shared" si="173"/>
        <v>9.5105311822953222</v>
      </c>
      <c r="H373" s="3">
        <f t="shared" si="174"/>
        <v>61.798351786856657</v>
      </c>
      <c r="I373" s="3">
        <f t="shared" si="175"/>
        <v>-21.049356500815076</v>
      </c>
      <c r="J373" s="2">
        <f t="shared" si="176"/>
        <v>65.973948616403931</v>
      </c>
      <c r="K373" s="2">
        <f t="shared" si="177"/>
        <v>65.973948616403931</v>
      </c>
      <c r="L373" s="2">
        <f t="shared" si="178"/>
        <v>44.972016780098109</v>
      </c>
      <c r="M373" s="5">
        <f t="shared" si="162"/>
        <v>0.3789064531676487</v>
      </c>
      <c r="N373" s="4">
        <f t="shared" si="163"/>
        <v>0.51384479797575089</v>
      </c>
      <c r="O373" s="4">
        <f t="shared" si="164"/>
        <v>0.32299147020669877</v>
      </c>
      <c r="P373" s="4">
        <f t="shared" si="179"/>
        <v>0</v>
      </c>
      <c r="Q373" s="4">
        <f t="shared" si="180"/>
        <v>0</v>
      </c>
      <c r="R373" s="5">
        <f t="shared" si="181"/>
        <v>-1.2761978507601481</v>
      </c>
      <c r="S373" s="5">
        <f t="shared" si="182"/>
        <v>-8.2925887333952115</v>
      </c>
      <c r="T373" s="5">
        <f t="shared" si="183"/>
        <v>2.8245681562174383</v>
      </c>
      <c r="U373" s="6">
        <f t="shared" si="184"/>
        <v>2674.3766515147863</v>
      </c>
      <c r="V373" s="5">
        <f t="shared" si="185"/>
        <v>1.637005678804776</v>
      </c>
      <c r="W373" s="5">
        <f t="shared" si="186"/>
        <v>1.9770624718918015</v>
      </c>
      <c r="X373" s="5">
        <f t="shared" si="187"/>
        <v>6.5440478283075008</v>
      </c>
      <c r="Y373" s="5">
        <f t="shared" si="188"/>
        <v>0.36080782804462785</v>
      </c>
      <c r="Z373" s="5">
        <f t="shared" si="165"/>
        <v>-6.3155262615034102</v>
      </c>
      <c r="AA373" s="5">
        <f t="shared" si="166"/>
        <v>-22.80538401547506</v>
      </c>
      <c r="AB373">
        <f t="shared" si="161"/>
        <v>0</v>
      </c>
    </row>
    <row r="374" spans="1:28" x14ac:dyDescent="0.2">
      <c r="A374">
        <f t="shared" si="167"/>
        <v>3.4199999999999711</v>
      </c>
      <c r="B374" s="5">
        <f t="shared" si="168"/>
        <v>23.167459766689518</v>
      </c>
      <c r="C374" s="5">
        <f t="shared" si="169"/>
        <v>291.28058566645626</v>
      </c>
      <c r="D374" s="5">
        <f t="shared" si="170"/>
        <v>76.150989338246788</v>
      </c>
      <c r="E374" s="2">
        <f t="shared" si="171"/>
        <v>292.20046334363491</v>
      </c>
      <c r="F374" s="2">
        <f t="shared" si="172"/>
        <v>4.5475367727076215</v>
      </c>
      <c r="G374" s="3">
        <f t="shared" si="173"/>
        <v>9.5141392605757691</v>
      </c>
      <c r="H374" s="3">
        <f t="shared" si="174"/>
        <v>61.735196524241623</v>
      </c>
      <c r="I374" s="3">
        <f t="shared" si="175"/>
        <v>-21.277410340969826</v>
      </c>
      <c r="J374" s="2">
        <f t="shared" si="176"/>
        <v>65.988495410748484</v>
      </c>
      <c r="K374" s="2">
        <f t="shared" si="177"/>
        <v>65.988495410748484</v>
      </c>
      <c r="L374" s="2">
        <f t="shared" si="178"/>
        <v>44.98193279532957</v>
      </c>
      <c r="M374" s="5">
        <f t="shared" si="162"/>
        <v>0.37890641539280429</v>
      </c>
      <c r="N374" s="4">
        <f t="shared" si="163"/>
        <v>0.51373127530962048</v>
      </c>
      <c r="O374" s="4">
        <f t="shared" si="164"/>
        <v>0.32296811864926284</v>
      </c>
      <c r="P374" s="4">
        <f t="shared" si="179"/>
        <v>0</v>
      </c>
      <c r="Q374" s="4">
        <f t="shared" si="180"/>
        <v>0</v>
      </c>
      <c r="R374" s="5">
        <f t="shared" si="181"/>
        <v>-1.2769633832225042</v>
      </c>
      <c r="S374" s="5">
        <f t="shared" si="182"/>
        <v>-8.2859398268604885</v>
      </c>
      <c r="T374" s="5">
        <f t="shared" si="183"/>
        <v>2.8557994739267718</v>
      </c>
      <c r="U374" s="6">
        <f t="shared" si="184"/>
        <v>2674.3739771394717</v>
      </c>
      <c r="V374" s="5">
        <f t="shared" si="185"/>
        <v>1.6313913222671683</v>
      </c>
      <c r="W374" s="5">
        <f t="shared" si="186"/>
        <v>2.0019806136827976</v>
      </c>
      <c r="X374" s="5">
        <f t="shared" si="187"/>
        <v>6.5381053719732511</v>
      </c>
      <c r="Y374" s="5">
        <f t="shared" si="188"/>
        <v>0.35442793904466408</v>
      </c>
      <c r="Z374" s="5">
        <f t="shared" si="165"/>
        <v>-6.2839592131776909</v>
      </c>
      <c r="AA374" s="5">
        <f t="shared" si="166"/>
        <v>-22.780095154099975</v>
      </c>
      <c r="AB374">
        <f t="shared" si="161"/>
        <v>0</v>
      </c>
    </row>
    <row r="375" spans="1:28" x14ac:dyDescent="0.2">
      <c r="A375">
        <f t="shared" si="167"/>
        <v>3.4299999999999708</v>
      </c>
      <c r="B375" s="5">
        <f t="shared" si="168"/>
        <v>23.262618880692226</v>
      </c>
      <c r="C375" s="5">
        <f t="shared" si="169"/>
        <v>291.89762343373798</v>
      </c>
      <c r="D375" s="5">
        <f t="shared" si="170"/>
        <v>75.937076230079384</v>
      </c>
      <c r="E375" s="2">
        <f t="shared" si="171"/>
        <v>292.8231070176202</v>
      </c>
      <c r="F375" s="2">
        <f t="shared" si="172"/>
        <v>4.556525116274651</v>
      </c>
      <c r="G375" s="3">
        <f t="shared" si="173"/>
        <v>9.5176835399662156</v>
      </c>
      <c r="H375" s="3">
        <f t="shared" si="174"/>
        <v>61.672356932109842</v>
      </c>
      <c r="I375" s="3">
        <f t="shared" si="175"/>
        <v>-21.505211292510825</v>
      </c>
      <c r="J375" s="2">
        <f t="shared" si="176"/>
        <v>66.004090950970877</v>
      </c>
      <c r="K375" s="2">
        <f t="shared" si="177"/>
        <v>66.004090950970877</v>
      </c>
      <c r="L375" s="2">
        <f t="shared" si="178"/>
        <v>44.9925637020933</v>
      </c>
      <c r="M375" s="5">
        <f t="shared" si="162"/>
        <v>0.37890637741096511</v>
      </c>
      <c r="N375" s="4">
        <f t="shared" si="163"/>
        <v>0.51360964039540269</v>
      </c>
      <c r="O375" s="4">
        <f t="shared" si="164"/>
        <v>0.32294309070012867</v>
      </c>
      <c r="P375" s="4">
        <f t="shared" si="179"/>
        <v>0</v>
      </c>
      <c r="Q375" s="4">
        <f t="shared" si="180"/>
        <v>0</v>
      </c>
      <c r="R375" s="5">
        <f t="shared" si="181"/>
        <v>-1.2777408656895359</v>
      </c>
      <c r="S375" s="5">
        <f t="shared" si="182"/>
        <v>-8.2794611109572358</v>
      </c>
      <c r="T375" s="5">
        <f t="shared" si="183"/>
        <v>2.8870562021046879</v>
      </c>
      <c r="U375" s="6">
        <f t="shared" si="184"/>
        <v>2674.3713027668323</v>
      </c>
      <c r="V375" s="5">
        <f t="shared" si="185"/>
        <v>1.6258069788910456</v>
      </c>
      <c r="W375" s="5">
        <f t="shared" si="186"/>
        <v>2.026902286997089</v>
      </c>
      <c r="X375" s="5">
        <f t="shared" si="187"/>
        <v>6.5322658643799976</v>
      </c>
      <c r="Y375" s="5">
        <f t="shared" si="188"/>
        <v>0.34806611320150971</v>
      </c>
      <c r="Z375" s="5">
        <f t="shared" si="165"/>
        <v>-6.2525588239601468</v>
      </c>
      <c r="AA375" s="5">
        <f t="shared" si="166"/>
        <v>-22.754677933515314</v>
      </c>
      <c r="AB375">
        <f t="shared" si="161"/>
        <v>0</v>
      </c>
    </row>
    <row r="376" spans="1:28" x14ac:dyDescent="0.2">
      <c r="A376">
        <f t="shared" si="167"/>
        <v>3.4399999999999706</v>
      </c>
      <c r="B376" s="5">
        <f t="shared" si="168"/>
        <v>23.357813119397548</v>
      </c>
      <c r="C376" s="5">
        <f t="shared" si="169"/>
        <v>292.51403437511789</v>
      </c>
      <c r="D376" s="5">
        <f t="shared" si="170"/>
        <v>75.720886383257607</v>
      </c>
      <c r="E376" s="2">
        <f t="shared" si="171"/>
        <v>293.44513582632163</v>
      </c>
      <c r="F376" s="2">
        <f t="shared" si="172"/>
        <v>4.5654918944169092</v>
      </c>
      <c r="G376" s="3">
        <f t="shared" si="173"/>
        <v>9.5211642010982303</v>
      </c>
      <c r="H376" s="3">
        <f t="shared" si="174"/>
        <v>61.609831343870241</v>
      </c>
      <c r="I376" s="3">
        <f t="shared" si="175"/>
        <v>-21.732758071845979</v>
      </c>
      <c r="J376" s="2">
        <f t="shared" si="176"/>
        <v>66.020729012741114</v>
      </c>
      <c r="K376" s="2">
        <f t="shared" si="177"/>
        <v>66.020729012741114</v>
      </c>
      <c r="L376" s="2">
        <f t="shared" si="178"/>
        <v>45.003905257492235</v>
      </c>
      <c r="M376" s="5">
        <f t="shared" si="162"/>
        <v>0.37890633922159639</v>
      </c>
      <c r="N376" s="4">
        <f t="shared" si="163"/>
        <v>0.513479953185074</v>
      </c>
      <c r="O376" s="4">
        <f t="shared" si="164"/>
        <v>0.32291639710209796</v>
      </c>
      <c r="P376" s="4">
        <f t="shared" si="179"/>
        <v>0</v>
      </c>
      <c r="Q376" s="4">
        <f t="shared" si="180"/>
        <v>0</v>
      </c>
      <c r="R376" s="5">
        <f t="shared" si="181"/>
        <v>-1.2785302184821861</v>
      </c>
      <c r="S376" s="5">
        <f t="shared" si="182"/>
        <v>-8.2731512097694129</v>
      </c>
      <c r="T376" s="5">
        <f t="shared" si="183"/>
        <v>2.9183393268874327</v>
      </c>
      <c r="U376" s="6">
        <f t="shared" si="184"/>
        <v>2674.3686283968668</v>
      </c>
      <c r="V376" s="5">
        <f t="shared" si="185"/>
        <v>1.620252325595674</v>
      </c>
      <c r="W376" s="5">
        <f t="shared" si="186"/>
        <v>2.0518279816047489</v>
      </c>
      <c r="X376" s="5">
        <f t="shared" si="187"/>
        <v>6.526528472069911</v>
      </c>
      <c r="Y376" s="5">
        <f t="shared" si="188"/>
        <v>0.34172210711348794</v>
      </c>
      <c r="Z376" s="5">
        <f t="shared" si="165"/>
        <v>-6.221323228164664</v>
      </c>
      <c r="AA376" s="5">
        <f t="shared" si="166"/>
        <v>-22.729132201042656</v>
      </c>
      <c r="AB376">
        <f t="shared" si="161"/>
        <v>0</v>
      </c>
    </row>
    <row r="377" spans="1:28" x14ac:dyDescent="0.2">
      <c r="A377">
        <f t="shared" si="167"/>
        <v>3.4499999999999704</v>
      </c>
      <c r="B377" s="5">
        <f t="shared" si="168"/>
        <v>23.453041847513887</v>
      </c>
      <c r="C377" s="5">
        <f t="shared" si="169"/>
        <v>293.12982162239518</v>
      </c>
      <c r="D377" s="5">
        <f t="shared" si="170"/>
        <v>75.502422345929091</v>
      </c>
      <c r="E377" s="2">
        <f t="shared" si="171"/>
        <v>294.06655283503164</v>
      </c>
      <c r="F377" s="2">
        <f t="shared" si="172"/>
        <v>4.574437128397963</v>
      </c>
      <c r="G377" s="3">
        <f t="shared" si="173"/>
        <v>9.5245814221693657</v>
      </c>
      <c r="H377" s="3">
        <f t="shared" si="174"/>
        <v>61.547618111588591</v>
      </c>
      <c r="I377" s="3">
        <f t="shared" si="175"/>
        <v>-21.960049393856405</v>
      </c>
      <c r="J377" s="2">
        <f t="shared" si="176"/>
        <v>66.038403341223315</v>
      </c>
      <c r="K377" s="2">
        <f t="shared" si="177"/>
        <v>66.038403341223315</v>
      </c>
      <c r="L377" s="2">
        <f t="shared" si="178"/>
        <v>45.01595319783457</v>
      </c>
      <c r="M377" s="5">
        <f t="shared" si="162"/>
        <v>0.37890630082418214</v>
      </c>
      <c r="N377" s="4">
        <f t="shared" si="163"/>
        <v>0.51334227452468872</v>
      </c>
      <c r="O377" s="4">
        <f t="shared" si="164"/>
        <v>0.32288804869185966</v>
      </c>
      <c r="P377" s="4">
        <f t="shared" si="179"/>
        <v>0</v>
      </c>
      <c r="Q377" s="4">
        <f t="shared" si="180"/>
        <v>0</v>
      </c>
      <c r="R377" s="5">
        <f t="shared" si="181"/>
        <v>-1.2793313600399554</v>
      </c>
      <c r="S377" s="5">
        <f t="shared" si="182"/>
        <v>-8.2670087530192227</v>
      </c>
      <c r="T377" s="5">
        <f t="shared" si="183"/>
        <v>2.9496498179116877</v>
      </c>
      <c r="U377" s="6">
        <f t="shared" si="184"/>
        <v>2674.3659540295757</v>
      </c>
      <c r="V377" s="5">
        <f t="shared" si="185"/>
        <v>1.6147270414525221</v>
      </c>
      <c r="W377" s="5">
        <f t="shared" si="186"/>
        <v>2.0767581775023114</v>
      </c>
      <c r="X377" s="5">
        <f t="shared" si="187"/>
        <v>6.5208923637478655</v>
      </c>
      <c r="Y377" s="5">
        <f t="shared" si="188"/>
        <v>0.3353956814125667</v>
      </c>
      <c r="Z377" s="5">
        <f t="shared" si="165"/>
        <v>-6.1902505755169113</v>
      </c>
      <c r="AA377" s="5">
        <f t="shared" si="166"/>
        <v>-22.703457818340446</v>
      </c>
      <c r="AB377">
        <f t="shared" si="161"/>
        <v>0</v>
      </c>
    </row>
    <row r="378" spans="1:28" x14ac:dyDescent="0.2">
      <c r="A378">
        <f t="shared" si="167"/>
        <v>3.4599999999999702</v>
      </c>
      <c r="B378" s="5">
        <f t="shared" si="168"/>
        <v>23.548304431519654</v>
      </c>
      <c r="C378" s="5">
        <f t="shared" si="169"/>
        <v>293.74498829098229</v>
      </c>
      <c r="D378" s="5">
        <f t="shared" si="170"/>
        <v>75.281686679099622</v>
      </c>
      <c r="E378" s="2">
        <f t="shared" si="171"/>
        <v>294.6873610925125</v>
      </c>
      <c r="F378" s="2">
        <f t="shared" si="172"/>
        <v>4.583360839257284</v>
      </c>
      <c r="G378" s="3">
        <f t="shared" si="173"/>
        <v>9.5279353789834911</v>
      </c>
      <c r="H378" s="3">
        <f t="shared" si="174"/>
        <v>61.48571560583342</v>
      </c>
      <c r="I378" s="3">
        <f t="shared" si="175"/>
        <v>-22.187083972039808</v>
      </c>
      <c r="J378" s="2">
        <f t="shared" si="176"/>
        <v>66.057107651863305</v>
      </c>
      <c r="K378" s="2">
        <f t="shared" si="177"/>
        <v>66.057107651863305</v>
      </c>
      <c r="L378" s="2">
        <f t="shared" si="178"/>
        <v>45.028703239170618</v>
      </c>
      <c r="M378" s="5">
        <f t="shared" si="162"/>
        <v>0.37890626221822521</v>
      </c>
      <c r="N378" s="4">
        <f t="shared" si="163"/>
        <v>0.51319666612966597</v>
      </c>
      <c r="O378" s="4">
        <f t="shared" si="164"/>
        <v>0.32285805639759768</v>
      </c>
      <c r="P378" s="4">
        <f t="shared" si="179"/>
        <v>0</v>
      </c>
      <c r="Q378" s="4">
        <f t="shared" si="180"/>
        <v>0</v>
      </c>
      <c r="R378" s="5">
        <f t="shared" si="181"/>
        <v>-1.2801442069519469</v>
      </c>
      <c r="S378" s="5">
        <f t="shared" si="182"/>
        <v>-8.2610323760927926</v>
      </c>
      <c r="T378" s="5">
        <f t="shared" si="183"/>
        <v>2.9809886283037903</v>
      </c>
      <c r="U378" s="6">
        <f t="shared" si="184"/>
        <v>2674.3632796649581</v>
      </c>
      <c r="V378" s="5">
        <f t="shared" si="185"/>
        <v>1.609230807707084</v>
      </c>
      <c r="W378" s="5">
        <f t="shared" si="186"/>
        <v>2.1016933448878681</v>
      </c>
      <c r="X378" s="5">
        <f t="shared" si="187"/>
        <v>6.5153567103419867</v>
      </c>
      <c r="Y378" s="5">
        <f t="shared" si="188"/>
        <v>0.32908660075513718</v>
      </c>
      <c r="Z378" s="5">
        <f t="shared" si="165"/>
        <v>-6.1593390312049241</v>
      </c>
      <c r="AA378" s="5">
        <f t="shared" si="166"/>
        <v>-22.677654661354222</v>
      </c>
      <c r="AB378">
        <f t="shared" si="161"/>
        <v>0</v>
      </c>
    </row>
    <row r="379" spans="1:28" x14ac:dyDescent="0.2">
      <c r="A379">
        <f t="shared" si="167"/>
        <v>3.46999999999997</v>
      </c>
      <c r="B379" s="5">
        <f t="shared" si="168"/>
        <v>23.643600239639525</v>
      </c>
      <c r="C379" s="5">
        <f t="shared" si="169"/>
        <v>294.3595374800891</v>
      </c>
      <c r="D379" s="5">
        <f t="shared" si="170"/>
        <v>75.058681956646154</v>
      </c>
      <c r="E379" s="2">
        <f t="shared" si="171"/>
        <v>295.30756363118076</v>
      </c>
      <c r="F379" s="2">
        <f t="shared" si="172"/>
        <v>4.5922630478103068</v>
      </c>
      <c r="G379" s="3">
        <f t="shared" si="173"/>
        <v>9.5312262449910428</v>
      </c>
      <c r="H379" s="3">
        <f t="shared" si="174"/>
        <v>61.424122215521372</v>
      </c>
      <c r="I379" s="3">
        <f t="shared" si="175"/>
        <v>-22.413860518653351</v>
      </c>
      <c r="J379" s="2">
        <f t="shared" si="176"/>
        <v>66.076835631181368</v>
      </c>
      <c r="K379" s="2">
        <f t="shared" si="177"/>
        <v>66.076835631181368</v>
      </c>
      <c r="L379" s="2">
        <f t="shared" si="178"/>
        <v>45.042151077833239</v>
      </c>
      <c r="M379" s="5">
        <f t="shared" si="162"/>
        <v>0.3789062234032472</v>
      </c>
      <c r="N379" s="4">
        <f t="shared" si="163"/>
        <v>0.51304319055994052</v>
      </c>
      <c r="O379" s="4">
        <f t="shared" si="164"/>
        <v>0.32282643123658761</v>
      </c>
      <c r="P379" s="4">
        <f t="shared" si="179"/>
        <v>0</v>
      </c>
      <c r="Q379" s="4">
        <f t="shared" si="180"/>
        <v>0</v>
      </c>
      <c r="R379" s="5">
        <f t="shared" si="181"/>
        <v>-1.2809686739879702</v>
      </c>
      <c r="S379" s="5">
        <f t="shared" si="182"/>
        <v>-8.2552207200664753</v>
      </c>
      <c r="T379" s="5">
        <f t="shared" si="183"/>
        <v>3.0123566946718392</v>
      </c>
      <c r="U379" s="6">
        <f t="shared" si="184"/>
        <v>2674.3606053030157</v>
      </c>
      <c r="V379" s="5">
        <f t="shared" si="185"/>
        <v>1.6037633078002735</v>
      </c>
      <c r="W379" s="5">
        <f t="shared" si="186"/>
        <v>2.1266339441389319</v>
      </c>
      <c r="X379" s="5">
        <f t="shared" si="187"/>
        <v>6.5099206850642162</v>
      </c>
      <c r="Y379" s="5">
        <f t="shared" si="188"/>
        <v>0.32279463381230333</v>
      </c>
      <c r="Z379" s="5">
        <f t="shared" si="165"/>
        <v>-6.128586775927543</v>
      </c>
      <c r="AA379" s="5">
        <f t="shared" si="166"/>
        <v>-22.651722620263946</v>
      </c>
      <c r="AB379">
        <f t="shared" si="161"/>
        <v>0</v>
      </c>
    </row>
    <row r="380" spans="1:28" x14ac:dyDescent="0.2">
      <c r="A380">
        <f t="shared" si="167"/>
        <v>3.4799999999999698</v>
      </c>
      <c r="B380" s="5">
        <f t="shared" si="168"/>
        <v>23.738928641821126</v>
      </c>
      <c r="C380" s="5">
        <f t="shared" si="169"/>
        <v>294.9734722729055</v>
      </c>
      <c r="D380" s="5">
        <f t="shared" si="170"/>
        <v>74.833410765328608</v>
      </c>
      <c r="E380" s="2">
        <f t="shared" si="171"/>
        <v>295.92716346728974</v>
      </c>
      <c r="F380" s="2">
        <f t="shared" si="172"/>
        <v>4.6011437746485297</v>
      </c>
      <c r="G380" s="3">
        <f t="shared" si="173"/>
        <v>9.5344541913291661</v>
      </c>
      <c r="H380" s="3">
        <f t="shared" si="174"/>
        <v>61.362836347762098</v>
      </c>
      <c r="I380" s="3">
        <f t="shared" si="175"/>
        <v>-22.640377744855989</v>
      </c>
      <c r="J380" s="2">
        <f t="shared" si="176"/>
        <v>66.097580937569546</v>
      </c>
      <c r="K380" s="2">
        <f t="shared" si="177"/>
        <v>66.097580937569546</v>
      </c>
      <c r="L380" s="2">
        <f t="shared" si="178"/>
        <v>45.056292390981284</v>
      </c>
      <c r="M380" s="5">
        <f t="shared" si="162"/>
        <v>0.37890618437878831</v>
      </c>
      <c r="N380" s="4">
        <f t="shared" si="163"/>
        <v>0.51288191119500015</v>
      </c>
      <c r="O380" s="4">
        <f t="shared" si="164"/>
        <v>0.32279318431278553</v>
      </c>
      <c r="P380" s="4">
        <f t="shared" si="179"/>
        <v>0</v>
      </c>
      <c r="Q380" s="4">
        <f t="shared" si="180"/>
        <v>0</v>
      </c>
      <c r="R380" s="5">
        <f t="shared" si="181"/>
        <v>-1.2818046741297056</v>
      </c>
      <c r="S380" s="5">
        <f t="shared" si="182"/>
        <v>-8.2495724317337764</v>
      </c>
      <c r="T380" s="5">
        <f t="shared" si="183"/>
        <v>3.0437549371006956</v>
      </c>
      <c r="U380" s="6">
        <f t="shared" si="184"/>
        <v>2674.3579309437482</v>
      </c>
      <c r="V380" s="5">
        <f t="shared" si="185"/>
        <v>1.5983242273893827</v>
      </c>
      <c r="W380" s="5">
        <f t="shared" si="186"/>
        <v>2.1515804257930489</v>
      </c>
      <c r="X380" s="5">
        <f t="shared" si="187"/>
        <v>6.5045834634708095</v>
      </c>
      <c r="Y380" s="5">
        <f t="shared" si="188"/>
        <v>0.31651955325967718</v>
      </c>
      <c r="Z380" s="5">
        <f t="shared" si="165"/>
        <v>-6.0979920059407275</v>
      </c>
      <c r="AA380" s="5">
        <f t="shared" si="166"/>
        <v>-22.625661599428494</v>
      </c>
      <c r="AB380">
        <f t="shared" si="161"/>
        <v>0</v>
      </c>
    </row>
    <row r="381" spans="1:28" x14ac:dyDescent="0.2">
      <c r="A381">
        <f t="shared" si="167"/>
        <v>3.4899999999999696</v>
      </c>
      <c r="B381" s="5">
        <f t="shared" si="168"/>
        <v>23.83428900971208</v>
      </c>
      <c r="C381" s="5">
        <f t="shared" si="169"/>
        <v>295.58679573678285</v>
      </c>
      <c r="D381" s="5">
        <f t="shared" si="170"/>
        <v>74.605875704800084</v>
      </c>
      <c r="E381" s="2">
        <f t="shared" si="171"/>
        <v>296.54616360111129</v>
      </c>
      <c r="F381" s="2">
        <f t="shared" si="172"/>
        <v>4.6100030401396301</v>
      </c>
      <c r="G381" s="3">
        <f t="shared" si="173"/>
        <v>9.5376193868617634</v>
      </c>
      <c r="H381" s="3">
        <f t="shared" si="174"/>
        <v>61.301856427702688</v>
      </c>
      <c r="I381" s="3">
        <f t="shared" si="175"/>
        <v>-22.866634360850274</v>
      </c>
      <c r="J381" s="2">
        <f t="shared" si="176"/>
        <v>66.119337202093405</v>
      </c>
      <c r="K381" s="2">
        <f t="shared" si="177"/>
        <v>66.119337202093405</v>
      </c>
      <c r="L381" s="2">
        <f t="shared" si="178"/>
        <v>45.071122837146149</v>
      </c>
      <c r="M381" s="5">
        <f t="shared" si="162"/>
        <v>0.3789061451444074</v>
      </c>
      <c r="N381" s="4">
        <f t="shared" si="163"/>
        <v>0.51271289220882266</v>
      </c>
      <c r="O381" s="4">
        <f t="shared" si="164"/>
        <v>0.32275832681440825</v>
      </c>
      <c r="P381" s="4">
        <f t="shared" si="179"/>
        <v>0</v>
      </c>
      <c r="Q381" s="4">
        <f t="shared" si="180"/>
        <v>0</v>
      </c>
      <c r="R381" s="5">
        <f t="shared" si="181"/>
        <v>-1.2826521186019151</v>
      </c>
      <c r="S381" s="5">
        <f t="shared" si="182"/>
        <v>-8.2440861636328275</v>
      </c>
      <c r="T381" s="5">
        <f t="shared" si="183"/>
        <v>3.0751842591498724</v>
      </c>
      <c r="U381" s="6">
        <f t="shared" si="184"/>
        <v>2674.3552565871541</v>
      </c>
      <c r="V381" s="5">
        <f t="shared" si="185"/>
        <v>1.5929132543685898</v>
      </c>
      <c r="W381" s="5">
        <f t="shared" si="186"/>
        <v>2.1765332305311493</v>
      </c>
      <c r="X381" s="5">
        <f t="shared" si="187"/>
        <v>6.4993442235227636</v>
      </c>
      <c r="Y381" s="5">
        <f t="shared" si="188"/>
        <v>0.31026113576667469</v>
      </c>
      <c r="Z381" s="5">
        <f t="shared" si="165"/>
        <v>-6.0675529331016786</v>
      </c>
      <c r="AA381" s="5">
        <f t="shared" si="166"/>
        <v>-22.599471517327363</v>
      </c>
      <c r="AB381">
        <f t="shared" si="161"/>
        <v>0</v>
      </c>
    </row>
    <row r="382" spans="1:28" x14ac:dyDescent="0.2">
      <c r="A382">
        <f t="shared" si="167"/>
        <v>3.4999999999999694</v>
      </c>
      <c r="B382" s="5">
        <f t="shared" si="168"/>
        <v>23.929680716637485</v>
      </c>
      <c r="C382" s="5">
        <f t="shared" si="169"/>
        <v>296.19951092341319</v>
      </c>
      <c r="D382" s="5">
        <f t="shared" si="170"/>
        <v>74.376079387615704</v>
      </c>
      <c r="E382" s="2">
        <f t="shared" si="171"/>
        <v>297.1645670171149</v>
      </c>
      <c r="F382" s="2">
        <f t="shared" si="172"/>
        <v>4.6188408644276437</v>
      </c>
      <c r="G382" s="3">
        <f t="shared" si="173"/>
        <v>9.5407219982194302</v>
      </c>
      <c r="H382" s="3">
        <f t="shared" si="174"/>
        <v>61.241180898371674</v>
      </c>
      <c r="I382" s="3">
        <f t="shared" si="175"/>
        <v>-23.092629076023549</v>
      </c>
      <c r="J382" s="2">
        <f t="shared" si="176"/>
        <v>66.1420980292975</v>
      </c>
      <c r="K382" s="2">
        <f t="shared" si="177"/>
        <v>66.1420980292975</v>
      </c>
      <c r="L382" s="2">
        <f t="shared" si="178"/>
        <v>45.086638056780842</v>
      </c>
      <c r="M382" s="5">
        <f t="shared" si="162"/>
        <v>0.37890610569968175</v>
      </c>
      <c r="N382" s="4">
        <f t="shared" si="163"/>
        <v>0.51253619854473109</v>
      </c>
      <c r="O382" s="4">
        <f t="shared" si="164"/>
        <v>0.32272187001150721</v>
      </c>
      <c r="P382" s="4">
        <f t="shared" si="179"/>
        <v>0</v>
      </c>
      <c r="Q382" s="4">
        <f t="shared" si="180"/>
        <v>0</v>
      </c>
      <c r="R382" s="5">
        <f t="shared" si="181"/>
        <v>-1.2835109169036971</v>
      </c>
      <c r="S382" s="5">
        <f t="shared" si="182"/>
        <v>-8.2387605740743624</v>
      </c>
      <c r="T382" s="5">
        <f t="shared" si="183"/>
        <v>3.1066455478542987</v>
      </c>
      <c r="U382" s="6">
        <f t="shared" si="184"/>
        <v>2674.3525822332349</v>
      </c>
      <c r="V382" s="5">
        <f t="shared" si="185"/>
        <v>1.587530078888999</v>
      </c>
      <c r="W382" s="5">
        <f t="shared" si="186"/>
        <v>2.2014927891636176</v>
      </c>
      <c r="X382" s="5">
        <f t="shared" si="187"/>
        <v>6.4942021456460823</v>
      </c>
      <c r="Y382" s="5">
        <f t="shared" si="188"/>
        <v>0.30401916198530188</v>
      </c>
      <c r="Z382" s="5">
        <f t="shared" si="165"/>
        <v>-6.0372677849107443</v>
      </c>
      <c r="AA382" s="5">
        <f t="shared" si="166"/>
        <v>-22.573152306499619</v>
      </c>
      <c r="AB382">
        <f t="shared" si="161"/>
        <v>0</v>
      </c>
    </row>
    <row r="383" spans="1:28" x14ac:dyDescent="0.2">
      <c r="A383">
        <f t="shared" si="167"/>
        <v>3.5099999999999691</v>
      </c>
      <c r="B383" s="5">
        <f t="shared" si="168"/>
        <v>24.02510313757778</v>
      </c>
      <c r="C383" s="5">
        <f t="shared" si="169"/>
        <v>296.81162086900764</v>
      </c>
      <c r="D383" s="5">
        <f t="shared" si="170"/>
        <v>74.144024439240141</v>
      </c>
      <c r="E383" s="2">
        <f t="shared" si="171"/>
        <v>297.7823766841463</v>
      </c>
      <c r="F383" s="2">
        <f t="shared" si="172"/>
        <v>4.62765726743317</v>
      </c>
      <c r="G383" s="3">
        <f t="shared" si="173"/>
        <v>9.543762189839283</v>
      </c>
      <c r="H383" s="3">
        <f t="shared" si="174"/>
        <v>61.180808220522565</v>
      </c>
      <c r="I383" s="3">
        <f t="shared" si="175"/>
        <v>-23.318360599088546</v>
      </c>
      <c r="J383" s="2">
        <f t="shared" si="176"/>
        <v>66.165856998014405</v>
      </c>
      <c r="K383" s="2">
        <f t="shared" si="177"/>
        <v>66.165856998014405</v>
      </c>
      <c r="L383" s="2">
        <f t="shared" si="178"/>
        <v>45.10283367281145</v>
      </c>
      <c r="M383" s="5">
        <f t="shared" si="162"/>
        <v>0.37890606604420712</v>
      </c>
      <c r="N383" s="4">
        <f t="shared" si="163"/>
        <v>0.51235189589018537</v>
      </c>
      <c r="O383" s="4">
        <f t="shared" si="164"/>
        <v>0.32268382525353695</v>
      </c>
      <c r="P383" s="4">
        <f t="shared" si="179"/>
        <v>0</v>
      </c>
      <c r="Q383" s="4">
        <f t="shared" si="180"/>
        <v>0</v>
      </c>
      <c r="R383" s="5">
        <f t="shared" si="181"/>
        <v>-1.284380976839766</v>
      </c>
      <c r="S383" s="5">
        <f t="shared" si="182"/>
        <v>-8.2335943271700938</v>
      </c>
      <c r="T383" s="5">
        <f t="shared" si="183"/>
        <v>3.1381396737279359</v>
      </c>
      <c r="U383" s="6">
        <f t="shared" si="184"/>
        <v>2674.3499078819896</v>
      </c>
      <c r="V383" s="5">
        <f t="shared" si="185"/>
        <v>1.5821743933782195</v>
      </c>
      <c r="W383" s="5">
        <f t="shared" si="186"/>
        <v>2.226459522619082</v>
      </c>
      <c r="X383" s="5">
        <f t="shared" si="187"/>
        <v>6.4891564127918917</v>
      </c>
      <c r="Y383" s="5">
        <f t="shared" si="188"/>
        <v>0.29779341653845348</v>
      </c>
      <c r="Z383" s="5">
        <f t="shared" si="165"/>
        <v>-6.0071348045510113</v>
      </c>
      <c r="AA383" s="5">
        <f t="shared" si="166"/>
        <v>-22.546703913480172</v>
      </c>
      <c r="AB383">
        <f t="shared" si="161"/>
        <v>0</v>
      </c>
    </row>
    <row r="384" spans="1:28" x14ac:dyDescent="0.2">
      <c r="A384">
        <f t="shared" si="167"/>
        <v>3.5199999999999689</v>
      </c>
      <c r="B384" s="5">
        <f t="shared" si="168"/>
        <v>24.120555649147001</v>
      </c>
      <c r="C384" s="5">
        <f t="shared" si="169"/>
        <v>297.42312859447264</v>
      </c>
      <c r="D384" s="5">
        <f t="shared" si="170"/>
        <v>73.909713498053577</v>
      </c>
      <c r="E384" s="2">
        <f t="shared" si="171"/>
        <v>298.39959555560358</v>
      </c>
      <c r="F384" s="2">
        <f t="shared" si="172"/>
        <v>4.6364522688536187</v>
      </c>
      <c r="G384" s="3">
        <f t="shared" si="173"/>
        <v>9.5467401240046676</v>
      </c>
      <c r="H384" s="3">
        <f t="shared" si="174"/>
        <v>61.120736872477053</v>
      </c>
      <c r="I384" s="3">
        <f t="shared" si="175"/>
        <v>-23.543827638223348</v>
      </c>
      <c r="J384" s="2">
        <f t="shared" si="176"/>
        <v>66.190607662176859</v>
      </c>
      <c r="K384" s="2">
        <f t="shared" si="177"/>
        <v>66.190607662176859</v>
      </c>
      <c r="L384" s="2">
        <f t="shared" si="178"/>
        <v>45.119705291190769</v>
      </c>
      <c r="M384" s="5">
        <f t="shared" si="162"/>
        <v>0.37890602617759767</v>
      </c>
      <c r="N384" s="4">
        <f t="shared" si="163"/>
        <v>0.51216005065152392</v>
      </c>
      <c r="O384" s="4">
        <f t="shared" si="164"/>
        <v>0.32264420396691906</v>
      </c>
      <c r="P384" s="4">
        <f t="shared" si="179"/>
        <v>0</v>
      </c>
      <c r="Q384" s="4">
        <f t="shared" si="180"/>
        <v>0</v>
      </c>
      <c r="R384" s="5">
        <f t="shared" si="181"/>
        <v>-1.2852622045517685</v>
      </c>
      <c r="S384" s="5">
        <f t="shared" si="182"/>
        <v>-8.2285860928615779</v>
      </c>
      <c r="T384" s="5">
        <f t="shared" si="183"/>
        <v>3.1696674907702769</v>
      </c>
      <c r="U384" s="6">
        <f t="shared" si="184"/>
        <v>2674.3472335334186</v>
      </c>
      <c r="V384" s="5">
        <f t="shared" si="185"/>
        <v>1.5768458925594531</v>
      </c>
      <c r="W384" s="5">
        <f t="shared" si="186"/>
        <v>2.2514338419358819</v>
      </c>
      <c r="X384" s="5">
        <f t="shared" si="187"/>
        <v>6.4842062104963061</v>
      </c>
      <c r="Y384" s="5">
        <f t="shared" si="188"/>
        <v>0.29158368800768453</v>
      </c>
      <c r="Z384" s="5">
        <f t="shared" si="165"/>
        <v>-5.9771522509256965</v>
      </c>
      <c r="AA384" s="5">
        <f t="shared" si="166"/>
        <v>-22.520126298733416</v>
      </c>
      <c r="AB384">
        <f t="shared" si="161"/>
        <v>0</v>
      </c>
    </row>
    <row r="385" spans="1:28" x14ac:dyDescent="0.2">
      <c r="A385">
        <f t="shared" si="167"/>
        <v>3.5299999999999687</v>
      </c>
      <c r="B385" s="5">
        <f t="shared" si="168"/>
        <v>24.216037629571449</v>
      </c>
      <c r="C385" s="5">
        <f t="shared" si="169"/>
        <v>298.03403710558484</v>
      </c>
      <c r="D385" s="5">
        <f t="shared" si="170"/>
        <v>73.673149215356403</v>
      </c>
      <c r="E385" s="2">
        <f t="shared" si="171"/>
        <v>299.01622656961268</v>
      </c>
      <c r="F385" s="2">
        <f t="shared" si="172"/>
        <v>4.6452258881634947</v>
      </c>
      <c r="G385" s="3">
        <f t="shared" si="173"/>
        <v>9.5496559608847438</v>
      </c>
      <c r="H385" s="3">
        <f t="shared" si="174"/>
        <v>61.060965349967795</v>
      </c>
      <c r="I385" s="3">
        <f t="shared" si="175"/>
        <v>-23.769028901210682</v>
      </c>
      <c r="J385" s="2">
        <f t="shared" si="176"/>
        <v>66.216343551632463</v>
      </c>
      <c r="K385" s="2">
        <f t="shared" si="177"/>
        <v>66.216343551632463</v>
      </c>
      <c r="L385" s="2">
        <f t="shared" si="178"/>
        <v>45.13724850145362</v>
      </c>
      <c r="M385" s="5">
        <f t="shared" si="162"/>
        <v>0.37890598609948567</v>
      </c>
      <c r="N385" s="4">
        <f t="shared" si="163"/>
        <v>0.51196072992867636</v>
      </c>
      <c r="O385" s="4">
        <f t="shared" si="164"/>
        <v>0.32260301765260352</v>
      </c>
      <c r="P385" s="4">
        <f t="shared" si="179"/>
        <v>0</v>
      </c>
      <c r="Q385" s="4">
        <f t="shared" si="180"/>
        <v>0</v>
      </c>
      <c r="R385" s="5">
        <f t="shared" si="181"/>
        <v>-1.2861545045496019</v>
      </c>
      <c r="S385" s="5">
        <f t="shared" si="182"/>
        <v>-8.2237345469493075</v>
      </c>
      <c r="T385" s="5">
        <f t="shared" si="183"/>
        <v>3.2012298364756511</v>
      </c>
      <c r="U385" s="6">
        <f t="shared" si="184"/>
        <v>2674.3445591875229</v>
      </c>
      <c r="V385" s="5">
        <f t="shared" si="185"/>
        <v>1.5715442734700966</v>
      </c>
      <c r="W385" s="5">
        <f t="shared" si="186"/>
        <v>2.2764161482562288</v>
      </c>
      <c r="X385" s="5">
        <f t="shared" si="187"/>
        <v>6.4793507269400603</v>
      </c>
      <c r="Y385" s="5">
        <f t="shared" si="188"/>
        <v>0.28538976892049472</v>
      </c>
      <c r="Z385" s="5">
        <f t="shared" si="165"/>
        <v>-5.9473183986930787</v>
      </c>
      <c r="AA385" s="5">
        <f t="shared" si="166"/>
        <v>-22.49341943658429</v>
      </c>
      <c r="AB385">
        <f t="shared" si="161"/>
        <v>0</v>
      </c>
    </row>
    <row r="386" spans="1:28" x14ac:dyDescent="0.2">
      <c r="A386">
        <f t="shared" si="167"/>
        <v>3.5399999999999685</v>
      </c>
      <c r="B386" s="5">
        <f t="shared" si="168"/>
        <v>24.311548458668742</v>
      </c>
      <c r="C386" s="5">
        <f t="shared" si="169"/>
        <v>298.64434939316459</v>
      </c>
      <c r="D386" s="5">
        <f t="shared" si="170"/>
        <v>73.434334255372463</v>
      </c>
      <c r="E386" s="2">
        <f t="shared" si="171"/>
        <v>299.63227264920039</v>
      </c>
      <c r="F386" s="2">
        <f t="shared" si="172"/>
        <v>4.6539781446147215</v>
      </c>
      <c r="G386" s="3">
        <f t="shared" si="173"/>
        <v>9.5525098585739485</v>
      </c>
      <c r="H386" s="3">
        <f t="shared" si="174"/>
        <v>61.001492165980864</v>
      </c>
      <c r="I386" s="3">
        <f t="shared" si="175"/>
        <v>-23.993963095576525</v>
      </c>
      <c r="J386" s="2">
        <f t="shared" si="176"/>
        <v>66.243058172960772</v>
      </c>
      <c r="K386" s="2">
        <f t="shared" si="177"/>
        <v>66.243058172960772</v>
      </c>
      <c r="L386" s="2">
        <f t="shared" si="178"/>
        <v>45.155458877273873</v>
      </c>
      <c r="M386" s="5">
        <f t="shared" si="162"/>
        <v>0.37890594580952169</v>
      </c>
      <c r="N386" s="4">
        <f t="shared" si="163"/>
        <v>0.51175400148985972</v>
      </c>
      <c r="O386" s="4">
        <f t="shared" si="164"/>
        <v>0.32256027788362762</v>
      </c>
      <c r="P386" s="4">
        <f t="shared" si="179"/>
        <v>0</v>
      </c>
      <c r="Q386" s="4">
        <f t="shared" si="180"/>
        <v>0</v>
      </c>
      <c r="R386" s="5">
        <f t="shared" si="181"/>
        <v>-1.2870577797427531</v>
      </c>
      <c r="S386" s="5">
        <f t="shared" si="182"/>
        <v>-8.2190383711221884</v>
      </c>
      <c r="T386" s="5">
        <f t="shared" si="183"/>
        <v>3.2328275318453801</v>
      </c>
      <c r="U386" s="6">
        <f t="shared" si="184"/>
        <v>2674.3418848443007</v>
      </c>
      <c r="V386" s="5">
        <f t="shared" si="185"/>
        <v>1.5662692354798411</v>
      </c>
      <c r="W386" s="5">
        <f t="shared" si="186"/>
        <v>2.3014068328230004</v>
      </c>
      <c r="X386" s="5">
        <f t="shared" si="187"/>
        <v>6.4745891530078055</v>
      </c>
      <c r="Y386" s="5">
        <f t="shared" si="188"/>
        <v>0.27921145573708794</v>
      </c>
      <c r="Z386" s="5">
        <f t="shared" si="165"/>
        <v>-5.9176315382991884</v>
      </c>
      <c r="AA386" s="5">
        <f t="shared" si="166"/>
        <v>-22.466583315146814</v>
      </c>
      <c r="AB386">
        <f t="shared" si="161"/>
        <v>0</v>
      </c>
    </row>
    <row r="387" spans="1:28" x14ac:dyDescent="0.2">
      <c r="A387">
        <f t="shared" si="167"/>
        <v>3.5499999999999683</v>
      </c>
      <c r="B387" s="5">
        <f t="shared" si="168"/>
        <v>24.407087517827268</v>
      </c>
      <c r="C387" s="5">
        <f t="shared" si="169"/>
        <v>299.25406843324748</v>
      </c>
      <c r="D387" s="5">
        <f t="shared" si="170"/>
        <v>73.193271295250952</v>
      </c>
      <c r="E387" s="2">
        <f t="shared" si="171"/>
        <v>300.24773670246651</v>
      </c>
      <c r="F387" s="2">
        <f t="shared" si="172"/>
        <v>4.6627090572370111</v>
      </c>
      <c r="G387" s="3">
        <f t="shared" si="173"/>
        <v>9.5553019731313196</v>
      </c>
      <c r="H387" s="3">
        <f t="shared" si="174"/>
        <v>60.942315850597872</v>
      </c>
      <c r="I387" s="3">
        <f t="shared" si="175"/>
        <v>-24.218628928727995</v>
      </c>
      <c r="J387" s="2">
        <f t="shared" si="176"/>
        <v>66.270745010292288</v>
      </c>
      <c r="K387" s="2">
        <f t="shared" si="177"/>
        <v>66.270745010292288</v>
      </c>
      <c r="L387" s="2">
        <f t="shared" si="178"/>
        <v>45.174331977022689</v>
      </c>
      <c r="M387" s="5">
        <f t="shared" si="162"/>
        <v>0.37890590530737428</v>
      </c>
      <c r="N387" s="4">
        <f t="shared" si="163"/>
        <v>0.51153993374627504</v>
      </c>
      <c r="O387" s="4">
        <f t="shared" si="164"/>
        <v>0.32251599630267436</v>
      </c>
      <c r="P387" s="4">
        <f t="shared" si="179"/>
        <v>0</v>
      </c>
      <c r="Q387" s="4">
        <f t="shared" si="180"/>
        <v>0</v>
      </c>
      <c r="R387" s="5">
        <f t="shared" si="181"/>
        <v>-1.2879719314716305</v>
      </c>
      <c r="S387" s="5">
        <f t="shared" si="182"/>
        <v>-8.2144962529872299</v>
      </c>
      <c r="T387" s="5">
        <f t="shared" si="183"/>
        <v>3.2644613814027301</v>
      </c>
      <c r="U387" s="6">
        <f t="shared" si="184"/>
        <v>2674.3392105037528</v>
      </c>
      <c r="V387" s="5">
        <f t="shared" si="185"/>
        <v>1.5610204803082655</v>
      </c>
      <c r="W387" s="5">
        <f t="shared" si="186"/>
        <v>2.3264062769791867</v>
      </c>
      <c r="X387" s="5">
        <f t="shared" si="187"/>
        <v>6.4699206823470998</v>
      </c>
      <c r="Y387" s="5">
        <f t="shared" si="188"/>
        <v>0.27304854883663499</v>
      </c>
      <c r="Z387" s="5">
        <f t="shared" si="165"/>
        <v>-5.8880899760080432</v>
      </c>
      <c r="AA387" s="5">
        <f t="shared" si="166"/>
        <v>-22.439617936250169</v>
      </c>
      <c r="AB387">
        <f t="shared" si="161"/>
        <v>0</v>
      </c>
    </row>
    <row r="388" spans="1:28" x14ac:dyDescent="0.2">
      <c r="A388">
        <f t="shared" si="167"/>
        <v>3.5599999999999681</v>
      </c>
      <c r="B388" s="5">
        <f t="shared" si="168"/>
        <v>24.502654189986021</v>
      </c>
      <c r="C388" s="5">
        <f t="shared" si="169"/>
        <v>299.86319718725468</v>
      </c>
      <c r="D388" s="5">
        <f t="shared" si="170"/>
        <v>72.949963025066864</v>
      </c>
      <c r="E388" s="2">
        <f t="shared" si="171"/>
        <v>300.86262162275398</v>
      </c>
      <c r="F388" s="2">
        <f t="shared" si="172"/>
        <v>4.6714186448382575</v>
      </c>
      <c r="G388" s="3">
        <f t="shared" si="173"/>
        <v>9.5580324586196852</v>
      </c>
      <c r="H388" s="3">
        <f t="shared" si="174"/>
        <v>60.883434950837788</v>
      </c>
      <c r="I388" s="3">
        <f t="shared" si="175"/>
        <v>-24.443025108090495</v>
      </c>
      <c r="J388" s="2">
        <f t="shared" si="176"/>
        <v>66.299397526128885</v>
      </c>
      <c r="K388" s="2">
        <f t="shared" si="177"/>
        <v>66.299397526128885</v>
      </c>
      <c r="L388" s="2">
        <f t="shared" si="178"/>
        <v>45.193863344327802</v>
      </c>
      <c r="M388" s="5">
        <f t="shared" si="162"/>
        <v>0.37890586459273012</v>
      </c>
      <c r="N388" s="4">
        <f t="shared" si="163"/>
        <v>0.51131859572682359</v>
      </c>
      <c r="O388" s="4">
        <f t="shared" si="164"/>
        <v>0.32247018461963128</v>
      </c>
      <c r="P388" s="4">
        <f t="shared" si="179"/>
        <v>0</v>
      </c>
      <c r="Q388" s="4">
        <f t="shared" si="180"/>
        <v>0</v>
      </c>
      <c r="R388" s="5">
        <f t="shared" si="181"/>
        <v>-1.2888968595388912</v>
      </c>
      <c r="S388" s="5">
        <f t="shared" si="182"/>
        <v>-8.210106886099414</v>
      </c>
      <c r="T388" s="5">
        <f t="shared" si="183"/>
        <v>3.2961321732106574</v>
      </c>
      <c r="U388" s="6">
        <f t="shared" si="184"/>
        <v>2674.3365361658794</v>
      </c>
      <c r="V388" s="5">
        <f t="shared" si="185"/>
        <v>1.5557977120419098</v>
      </c>
      <c r="W388" s="5">
        <f t="shared" si="186"/>
        <v>2.3514148521699352</v>
      </c>
      <c r="X388" s="5">
        <f t="shared" si="187"/>
        <v>6.465344511426987</v>
      </c>
      <c r="Y388" s="5">
        <f t="shared" si="188"/>
        <v>0.26690085250301854</v>
      </c>
      <c r="Z388" s="5">
        <f t="shared" si="165"/>
        <v>-5.8586920339294792</v>
      </c>
      <c r="AA388" s="5">
        <f t="shared" si="166"/>
        <v>-22.412523315362357</v>
      </c>
      <c r="AB388">
        <f t="shared" si="161"/>
        <v>0</v>
      </c>
    </row>
    <row r="389" spans="1:28" x14ac:dyDescent="0.2">
      <c r="A389">
        <f t="shared" si="167"/>
        <v>3.5699999999999679</v>
      </c>
      <c r="B389" s="5">
        <f t="shared" si="168"/>
        <v>24.598247859614844</v>
      </c>
      <c r="C389" s="5">
        <f t="shared" si="169"/>
        <v>300.47173860216134</v>
      </c>
      <c r="D389" s="5">
        <f t="shared" si="170"/>
        <v>72.704412147820193</v>
      </c>
      <c r="E389" s="2">
        <f t="shared" si="171"/>
        <v>301.47693028881764</v>
      </c>
      <c r="F389" s="2">
        <f t="shared" si="172"/>
        <v>4.6801069260049823</v>
      </c>
      <c r="G389" s="3">
        <f t="shared" si="173"/>
        <v>9.5607014671447157</v>
      </c>
      <c r="H389" s="3">
        <f t="shared" si="174"/>
        <v>60.824848030498494</v>
      </c>
      <c r="I389" s="3">
        <f t="shared" si="175"/>
        <v>-24.66715034124412</v>
      </c>
      <c r="J389" s="2">
        <f t="shared" si="176"/>
        <v>66.329009162165534</v>
      </c>
      <c r="K389" s="2">
        <f t="shared" si="177"/>
        <v>66.329009162165534</v>
      </c>
      <c r="L389" s="2">
        <f t="shared" si="178"/>
        <v>45.214048508633624</v>
      </c>
      <c r="M389" s="5">
        <f t="shared" si="162"/>
        <v>0.37890582366529357</v>
      </c>
      <c r="N389" s="4">
        <f t="shared" si="163"/>
        <v>0.51109005705285204</v>
      </c>
      <c r="O389" s="4">
        <f t="shared" si="164"/>
        <v>0.32242285460914993</v>
      </c>
      <c r="P389" s="4">
        <f t="shared" si="179"/>
        <v>0</v>
      </c>
      <c r="Q389" s="4">
        <f t="shared" si="180"/>
        <v>0</v>
      </c>
      <c r="R389" s="5">
        <f t="shared" si="181"/>
        <v>-1.2898324622407544</v>
      </c>
      <c r="S389" s="5">
        <f t="shared" si="182"/>
        <v>-8.2058689699917657</v>
      </c>
      <c r="T389" s="5">
        <f t="shared" si="183"/>
        <v>3.3278406788923305</v>
      </c>
      <c r="U389" s="6">
        <f t="shared" si="184"/>
        <v>2674.3338618306807</v>
      </c>
      <c r="V389" s="5">
        <f t="shared" si="185"/>
        <v>1.5506006371508281</v>
      </c>
      <c r="W389" s="5">
        <f t="shared" si="186"/>
        <v>2.3764329199471939</v>
      </c>
      <c r="X389" s="5">
        <f t="shared" si="187"/>
        <v>6.4608598395961803</v>
      </c>
      <c r="Y389" s="5">
        <f t="shared" si="188"/>
        <v>0.26076817491007365</v>
      </c>
      <c r="Z389" s="5">
        <f t="shared" si="165"/>
        <v>-5.8294360500445723</v>
      </c>
      <c r="AA389" s="5">
        <f t="shared" si="166"/>
        <v>-22.385299481511488</v>
      </c>
      <c r="AB389">
        <f t="shared" ref="AB389:AB452" si="189">IF(($D389-height)*($D390-height)&lt;0,1,0)</f>
        <v>0</v>
      </c>
    </row>
    <row r="390" spans="1:28" x14ac:dyDescent="0.2">
      <c r="A390">
        <f t="shared" si="167"/>
        <v>3.5799999999999677</v>
      </c>
      <c r="B390" s="5">
        <f t="shared" si="168"/>
        <v>24.693867912695037</v>
      </c>
      <c r="C390" s="5">
        <f t="shared" si="169"/>
        <v>301.07969561066386</v>
      </c>
      <c r="D390" s="5">
        <f t="shared" si="170"/>
        <v>72.45662137943367</v>
      </c>
      <c r="E390" s="2">
        <f t="shared" si="171"/>
        <v>302.09066556499164</v>
      </c>
      <c r="F390" s="2">
        <f t="shared" si="172"/>
        <v>4.6887739191028093</v>
      </c>
      <c r="G390" s="3">
        <f t="shared" si="173"/>
        <v>9.5633091488938167</v>
      </c>
      <c r="H390" s="3">
        <f t="shared" si="174"/>
        <v>60.766553669998046</v>
      </c>
      <c r="I390" s="3">
        <f t="shared" si="175"/>
        <v>-24.891003336059235</v>
      </c>
      <c r="J390" s="2">
        <f t="shared" si="176"/>
        <v>66.35957334011259</v>
      </c>
      <c r="K390" s="2">
        <f t="shared" si="177"/>
        <v>66.35957334011259</v>
      </c>
      <c r="L390" s="2">
        <f t="shared" si="178"/>
        <v>45.234882985761814</v>
      </c>
      <c r="M390" s="5">
        <f t="shared" si="162"/>
        <v>0.3789057825247869</v>
      </c>
      <c r="N390" s="4">
        <f t="shared" si="163"/>
        <v>0.51085438791294857</v>
      </c>
      <c r="O390" s="4">
        <f t="shared" si="164"/>
        <v>0.32237401810820926</v>
      </c>
      <c r="P390" s="4">
        <f t="shared" si="179"/>
        <v>0</v>
      </c>
      <c r="Q390" s="4">
        <f t="shared" si="180"/>
        <v>0</v>
      </c>
      <c r="R390" s="5">
        <f t="shared" si="181"/>
        <v>-1.2907786363982876</v>
      </c>
      <c r="S390" s="5">
        <f t="shared" si="182"/>
        <v>-8.2017812102054766</v>
      </c>
      <c r="T390" s="5">
        <f t="shared" si="183"/>
        <v>3.3595876536543927</v>
      </c>
      <c r="U390" s="6">
        <f t="shared" si="184"/>
        <v>2674.3311874981555</v>
      </c>
      <c r="V390" s="5">
        <f t="shared" si="185"/>
        <v>1.5454289645046075</v>
      </c>
      <c r="W390" s="5">
        <f t="shared" si="186"/>
        <v>2.4014608319769097</v>
      </c>
      <c r="X390" s="5">
        <f t="shared" si="187"/>
        <v>6.4564658691407688</v>
      </c>
      <c r="Y390" s="5">
        <f t="shared" si="188"/>
        <v>0.25465032810631993</v>
      </c>
      <c r="Z390" s="5">
        <f t="shared" si="165"/>
        <v>-5.8003203782285668</v>
      </c>
      <c r="AA390" s="5">
        <f t="shared" si="166"/>
        <v>-22.357946477204838</v>
      </c>
      <c r="AB390">
        <f t="shared" si="189"/>
        <v>0</v>
      </c>
    </row>
    <row r="391" spans="1:28" x14ac:dyDescent="0.2">
      <c r="A391">
        <f t="shared" si="167"/>
        <v>3.5899999999999674</v>
      </c>
      <c r="B391" s="5">
        <f t="shared" si="168"/>
        <v>24.789513736700382</v>
      </c>
      <c r="C391" s="5">
        <f t="shared" si="169"/>
        <v>301.68707113134491</v>
      </c>
      <c r="D391" s="5">
        <f t="shared" si="170"/>
        <v>72.206593448749217</v>
      </c>
      <c r="E391" s="2">
        <f t="shared" si="171"/>
        <v>302.70383030135451</v>
      </c>
      <c r="F391" s="2">
        <f t="shared" si="172"/>
        <v>4.697419642276988</v>
      </c>
      <c r="G391" s="3">
        <f t="shared" si="173"/>
        <v>9.5658556521748803</v>
      </c>
      <c r="H391" s="3">
        <f t="shared" si="174"/>
        <v>60.708550466215762</v>
      </c>
      <c r="I391" s="3">
        <f t="shared" si="175"/>
        <v>-25.114582800831283</v>
      </c>
      <c r="J391" s="2">
        <f t="shared" si="176"/>
        <v>66.391083462518694</v>
      </c>
      <c r="K391" s="2">
        <f t="shared" si="177"/>
        <v>66.391083462518694</v>
      </c>
      <c r="L391" s="2">
        <f t="shared" si="178"/>
        <v>45.256362278472182</v>
      </c>
      <c r="M391" s="5">
        <f t="shared" si="162"/>
        <v>0.37890574117094999</v>
      </c>
      <c r="N391" s="4">
        <f t="shared" si="163"/>
        <v>0.51061165903779981</v>
      </c>
      <c r="O391" s="4">
        <f t="shared" si="164"/>
        <v>0.32232368701368086</v>
      </c>
      <c r="P391" s="4">
        <f t="shared" si="179"/>
        <v>0</v>
      </c>
      <c r="Q391" s="4">
        <f t="shared" si="180"/>
        <v>0</v>
      </c>
      <c r="R391" s="5">
        <f t="shared" si="181"/>
        <v>-1.2917352773886643</v>
      </c>
      <c r="S391" s="5">
        <f t="shared" si="182"/>
        <v>-8.1978423183201201</v>
      </c>
      <c r="T391" s="5">
        <f t="shared" si="183"/>
        <v>3.3913738363129644</v>
      </c>
      <c r="U391" s="6">
        <f t="shared" si="184"/>
        <v>2674.3285131683056</v>
      </c>
      <c r="V391" s="5">
        <f t="shared" si="185"/>
        <v>1.5402824053878488</v>
      </c>
      <c r="W391" s="5">
        <f t="shared" si="186"/>
        <v>2.4264989300487656</v>
      </c>
      <c r="X391" s="5">
        <f t="shared" si="187"/>
        <v>6.4521618053414507</v>
      </c>
      <c r="Y391" s="5">
        <f t="shared" si="188"/>
        <v>0.24854712799918444</v>
      </c>
      <c r="Z391" s="5">
        <f t="shared" si="165"/>
        <v>-5.7713433882713545</v>
      </c>
      <c r="AA391" s="5">
        <f t="shared" si="166"/>
        <v>-22.330464358345584</v>
      </c>
      <c r="AB391">
        <f t="shared" si="189"/>
        <v>0</v>
      </c>
    </row>
    <row r="392" spans="1:28" x14ac:dyDescent="0.2">
      <c r="A392">
        <f t="shared" si="167"/>
        <v>3.5999999999999672</v>
      </c>
      <c r="B392" s="5">
        <f t="shared" si="168"/>
        <v>24.885184720578529</v>
      </c>
      <c r="C392" s="5">
        <f t="shared" si="169"/>
        <v>302.29386806883764</v>
      </c>
      <c r="D392" s="5">
        <f t="shared" si="170"/>
        <v>71.954331097522982</v>
      </c>
      <c r="E392" s="2">
        <f t="shared" si="171"/>
        <v>303.31642733389356</v>
      </c>
      <c r="F392" s="2">
        <f t="shared" si="172"/>
        <v>4.7060441134529407</v>
      </c>
      <c r="G392" s="3">
        <f t="shared" si="173"/>
        <v>9.5683411234548714</v>
      </c>
      <c r="H392" s="3">
        <f t="shared" si="174"/>
        <v>60.650837032333051</v>
      </c>
      <c r="I392" s="3">
        <f t="shared" si="175"/>
        <v>-25.33788744441474</v>
      </c>
      <c r="J392" s="2">
        <f t="shared" si="176"/>
        <v>66.423532913593576</v>
      </c>
      <c r="K392" s="2">
        <f t="shared" si="177"/>
        <v>66.423532913593576</v>
      </c>
      <c r="L392" s="2">
        <f t="shared" si="178"/>
        <v>45.278481877023566</v>
      </c>
      <c r="M392" s="5">
        <f t="shared" si="162"/>
        <v>0.37890569960354037</v>
      </c>
      <c r="N392" s="4">
        <f t="shared" si="163"/>
        <v>0.51036194167512638</v>
      </c>
      <c r="O392" s="4">
        <f t="shared" si="164"/>
        <v>0.3222718732799007</v>
      </c>
      <c r="P392" s="4">
        <f t="shared" si="179"/>
        <v>0</v>
      </c>
      <c r="Q392" s="4">
        <f t="shared" si="180"/>
        <v>0</v>
      </c>
      <c r="R392" s="5">
        <f t="shared" si="181"/>
        <v>-1.2927022791763856</v>
      </c>
      <c r="S392" s="5">
        <f t="shared" si="182"/>
        <v>-8.1940510119838912</v>
      </c>
      <c r="T392" s="5">
        <f t="shared" si="183"/>
        <v>3.4231999493223482</v>
      </c>
      <c r="U392" s="6">
        <f t="shared" si="184"/>
        <v>2674.3258388411296</v>
      </c>
      <c r="V392" s="5">
        <f t="shared" si="185"/>
        <v>1.5351606735151069</v>
      </c>
      <c r="W392" s="5">
        <f t="shared" si="186"/>
        <v>2.4515475460884346</v>
      </c>
      <c r="X392" s="5">
        <f t="shared" si="187"/>
        <v>6.4479468565302342</v>
      </c>
      <c r="Y392" s="5">
        <f t="shared" si="188"/>
        <v>0.24245839433872129</v>
      </c>
      <c r="Z392" s="5">
        <f t="shared" si="165"/>
        <v>-5.7425034658954566</v>
      </c>
      <c r="AA392" s="5">
        <f t="shared" si="166"/>
        <v>-22.302853194147417</v>
      </c>
      <c r="AB392">
        <f t="shared" si="189"/>
        <v>0</v>
      </c>
    </row>
    <row r="393" spans="1:28" x14ac:dyDescent="0.2">
      <c r="A393">
        <f t="shared" si="167"/>
        <v>3.609999999999967</v>
      </c>
      <c r="B393" s="5">
        <f t="shared" si="168"/>
        <v>24.980880254732796</v>
      </c>
      <c r="C393" s="5">
        <f t="shared" si="169"/>
        <v>302.90008931398768</v>
      </c>
      <c r="D393" s="5">
        <f t="shared" si="170"/>
        <v>71.699837080419115</v>
      </c>
      <c r="E393" s="2">
        <f t="shared" si="171"/>
        <v>303.92845948466726</v>
      </c>
      <c r="F393" s="2">
        <f t="shared" si="172"/>
        <v>4.7146473503368655</v>
      </c>
      <c r="G393" s="3">
        <f t="shared" si="173"/>
        <v>9.5707657073982588</v>
      </c>
      <c r="H393" s="3">
        <f t="shared" si="174"/>
        <v>60.593411997674096</v>
      </c>
      <c r="I393" s="3">
        <f t="shared" si="175"/>
        <v>-25.560915976356213</v>
      </c>
      <c r="J393" s="2">
        <f t="shared" si="176"/>
        <v>66.456915060030639</v>
      </c>
      <c r="K393" s="2">
        <f t="shared" si="177"/>
        <v>66.456915060030639</v>
      </c>
      <c r="L393" s="2">
        <f t="shared" si="178"/>
        <v>45.301237259734584</v>
      </c>
      <c r="M393" s="5">
        <f t="shared" si="162"/>
        <v>0.37890565782233293</v>
      </c>
      <c r="N393" s="4">
        <f t="shared" si="163"/>
        <v>0.51010530756470895</v>
      </c>
      <c r="O393" s="4">
        <f t="shared" si="164"/>
        <v>0.32221858891624461</v>
      </c>
      <c r="P393" s="4">
        <f t="shared" si="179"/>
        <v>0</v>
      </c>
      <c r="Q393" s="4">
        <f t="shared" si="180"/>
        <v>0</v>
      </c>
      <c r="R393" s="5">
        <f t="shared" si="181"/>
        <v>-1.2936795343444503</v>
      </c>
      <c r="S393" s="5">
        <f t="shared" si="182"/>
        <v>-8.1904060149437896</v>
      </c>
      <c r="T393" s="5">
        <f t="shared" si="183"/>
        <v>3.4550666988064127</v>
      </c>
      <c r="U393" s="6">
        <f t="shared" si="184"/>
        <v>2674.3231645166279</v>
      </c>
      <c r="V393" s="5">
        <f t="shared" si="185"/>
        <v>1.530063485045277</v>
      </c>
      <c r="W393" s="5">
        <f t="shared" si="186"/>
        <v>2.4766070021723019</v>
      </c>
      <c r="X393" s="5">
        <f t="shared" si="187"/>
        <v>6.4438202341465676</v>
      </c>
      <c r="Y393" s="5">
        <f t="shared" si="188"/>
        <v>0.23638395070082674</v>
      </c>
      <c r="Z393" s="5">
        <f t="shared" si="165"/>
        <v>-5.7137990127714877</v>
      </c>
      <c r="AA393" s="5">
        <f t="shared" si="166"/>
        <v>-22.27511306704702</v>
      </c>
      <c r="AB393">
        <f t="shared" si="189"/>
        <v>0</v>
      </c>
    </row>
    <row r="394" spans="1:28" x14ac:dyDescent="0.2">
      <c r="A394">
        <f t="shared" si="167"/>
        <v>3.6199999999999668</v>
      </c>
      <c r="B394" s="5">
        <f t="shared" si="168"/>
        <v>25.076599731004315</v>
      </c>
      <c r="C394" s="5">
        <f t="shared" si="169"/>
        <v>303.50573774401374</v>
      </c>
      <c r="D394" s="5">
        <f t="shared" si="170"/>
        <v>71.4431141650022</v>
      </c>
      <c r="E394" s="2">
        <f t="shared" si="171"/>
        <v>304.53992956196572</v>
      </c>
      <c r="F394" s="2">
        <f t="shared" si="172"/>
        <v>4.7232293704163624</v>
      </c>
      <c r="G394" s="3">
        <f t="shared" si="173"/>
        <v>9.5731295469052675</v>
      </c>
      <c r="H394" s="3">
        <f t="shared" si="174"/>
        <v>60.536274007546382</v>
      </c>
      <c r="I394" s="3">
        <f t="shared" si="175"/>
        <v>-25.783667107026684</v>
      </c>
      <c r="J394" s="2">
        <f t="shared" si="176"/>
        <v>66.491223251828785</v>
      </c>
      <c r="K394" s="2">
        <f t="shared" si="177"/>
        <v>66.491223251828785</v>
      </c>
      <c r="L394" s="2">
        <f t="shared" si="178"/>
        <v>45.324623893543816</v>
      </c>
      <c r="M394" s="5">
        <f t="shared" si="162"/>
        <v>0.37890561582712001</v>
      </c>
      <c r="N394" s="4">
        <f t="shared" si="163"/>
        <v>0.50984182891352237</v>
      </c>
      <c r="O394" s="4">
        <f t="shared" si="164"/>
        <v>0.32216384598471226</v>
      </c>
      <c r="P394" s="4">
        <f t="shared" si="179"/>
        <v>0</v>
      </c>
      <c r="Q394" s="4">
        <f t="shared" si="180"/>
        <v>0</v>
      </c>
      <c r="R394" s="5">
        <f t="shared" si="181"/>
        <v>-1.2946669341254764</v>
      </c>
      <c r="S394" s="5">
        <f t="shared" si="182"/>
        <v>-8.1869060570757775</v>
      </c>
      <c r="T394" s="5">
        <f t="shared" si="183"/>
        <v>3.4869747745926389</v>
      </c>
      <c r="U394" s="6">
        <f t="shared" si="184"/>
        <v>2674.3204901948006</v>
      </c>
      <c r="V394" s="5">
        <f t="shared" si="185"/>
        <v>1.5249905585954278</v>
      </c>
      <c r="W394" s="5">
        <f t="shared" si="186"/>
        <v>2.5016776105446565</v>
      </c>
      <c r="X394" s="5">
        <f t="shared" si="187"/>
        <v>6.4397811527929001</v>
      </c>
      <c r="Y394" s="5">
        <f t="shared" si="188"/>
        <v>0.23032362446995136</v>
      </c>
      <c r="Z394" s="5">
        <f t="shared" si="165"/>
        <v>-5.6852284465311209</v>
      </c>
      <c r="AA394" s="5">
        <f t="shared" si="166"/>
        <v>-22.24724407261446</v>
      </c>
      <c r="AB394">
        <f t="shared" si="189"/>
        <v>0</v>
      </c>
    </row>
    <row r="395" spans="1:28" x14ac:dyDescent="0.2">
      <c r="A395">
        <f t="shared" si="167"/>
        <v>3.6299999999999666</v>
      </c>
      <c r="B395" s="5">
        <f t="shared" si="168"/>
        <v>25.172342542654594</v>
      </c>
      <c r="C395" s="5">
        <f t="shared" si="169"/>
        <v>304.11081622266687</v>
      </c>
      <c r="D395" s="5">
        <f t="shared" si="170"/>
        <v>71.184165131728307</v>
      </c>
      <c r="E395" s="2">
        <f t="shared" si="171"/>
        <v>305.15084036047057</v>
      </c>
      <c r="F395" s="2">
        <f t="shared" si="172"/>
        <v>4.7317901909610995</v>
      </c>
      <c r="G395" s="3">
        <f t="shared" si="173"/>
        <v>9.5754327831499673</v>
      </c>
      <c r="H395" s="3">
        <f t="shared" si="174"/>
        <v>60.479421723081067</v>
      </c>
      <c r="I395" s="3">
        <f t="shared" si="175"/>
        <v>-26.006139547752827</v>
      </c>
      <c r="J395" s="2">
        <f t="shared" si="176"/>
        <v>66.526450823113265</v>
      </c>
      <c r="K395" s="2">
        <f t="shared" si="177"/>
        <v>66.526450823113265</v>
      </c>
      <c r="L395" s="2">
        <f t="shared" si="178"/>
        <v>45.348637234569367</v>
      </c>
      <c r="M395" s="5">
        <f t="shared" si="162"/>
        <v>0.37890557361771104</v>
      </c>
      <c r="N395" s="4">
        <f t="shared" si="163"/>
        <v>0.50957157837098821</v>
      </c>
      <c r="O395" s="4">
        <f t="shared" si="164"/>
        <v>0.32210765659751739</v>
      </c>
      <c r="P395" s="4">
        <f t="shared" si="179"/>
        <v>0</v>
      </c>
      <c r="Q395" s="4">
        <f t="shared" si="180"/>
        <v>0</v>
      </c>
      <c r="R395" s="5">
        <f t="shared" si="181"/>
        <v>-1.2956643684327565</v>
      </c>
      <c r="S395" s="5">
        <f t="shared" si="182"/>
        <v>-8.1835498744147888</v>
      </c>
      <c r="T395" s="5">
        <f t="shared" si="183"/>
        <v>3.518924850248784</v>
      </c>
      <c r="U395" s="6">
        <f t="shared" si="184"/>
        <v>2674.3178158756477</v>
      </c>
      <c r="V395" s="5">
        <f t="shared" si="185"/>
        <v>1.5199416152540748</v>
      </c>
      <c r="W395" s="5">
        <f t="shared" si="186"/>
        <v>2.5267596736372822</v>
      </c>
      <c r="X395" s="5">
        <f t="shared" si="187"/>
        <v>6.4358288302895792</v>
      </c>
      <c r="Y395" s="5">
        <f t="shared" si="188"/>
        <v>0.22427724682131833</v>
      </c>
      <c r="Z395" s="5">
        <f t="shared" si="165"/>
        <v>-5.6567902007775066</v>
      </c>
      <c r="AA395" s="5">
        <f t="shared" si="166"/>
        <v>-22.219246319461636</v>
      </c>
      <c r="AB395">
        <f t="shared" si="189"/>
        <v>0</v>
      </c>
    </row>
    <row r="396" spans="1:28" x14ac:dyDescent="0.2">
      <c r="A396">
        <f t="shared" si="167"/>
        <v>3.6399999999999664</v>
      </c>
      <c r="B396" s="5">
        <f t="shared" si="168"/>
        <v>25.268108084348434</v>
      </c>
      <c r="C396" s="5">
        <f t="shared" si="169"/>
        <v>304.71532760038764</v>
      </c>
      <c r="D396" s="5">
        <f t="shared" si="170"/>
        <v>70.922992773934808</v>
      </c>
      <c r="E396" s="2">
        <f t="shared" si="171"/>
        <v>305.76119466141199</v>
      </c>
      <c r="F396" s="2">
        <f t="shared" si="172"/>
        <v>4.740329829023529</v>
      </c>
      <c r="G396" s="3">
        <f t="shared" si="173"/>
        <v>9.5776755556181801</v>
      </c>
      <c r="H396" s="3">
        <f t="shared" si="174"/>
        <v>60.422853821073289</v>
      </c>
      <c r="I396" s="3">
        <f t="shared" si="175"/>
        <v>-26.228332010947444</v>
      </c>
      <c r="J396" s="2">
        <f t="shared" si="176"/>
        <v>66.562591092955259</v>
      </c>
      <c r="K396" s="2">
        <f t="shared" si="177"/>
        <v>66.562591092955259</v>
      </c>
      <c r="L396" s="2">
        <f t="shared" si="178"/>
        <v>45.373272728667523</v>
      </c>
      <c r="M396" s="5">
        <f t="shared" si="162"/>
        <v>0.37890553119393272</v>
      </c>
      <c r="N396" s="4">
        <f t="shared" si="163"/>
        <v>0.50929462900435929</v>
      </c>
      <c r="O396" s="4">
        <f t="shared" si="164"/>
        <v>0.32205003291468765</v>
      </c>
      <c r="P396" s="4">
        <f t="shared" si="179"/>
        <v>0</v>
      </c>
      <c r="Q396" s="4">
        <f t="shared" si="180"/>
        <v>0</v>
      </c>
      <c r="R396" s="5">
        <f t="shared" si="181"/>
        <v>-1.2966717258912506</v>
      </c>
      <c r="S396" s="5">
        <f t="shared" si="182"/>
        <v>-8.1803362091846239</v>
      </c>
      <c r="T396" s="5">
        <f t="shared" si="183"/>
        <v>3.5509175831221662</v>
      </c>
      <c r="U396" s="6">
        <f t="shared" si="184"/>
        <v>2674.3151415591683</v>
      </c>
      <c r="V396" s="5">
        <f t="shared" si="185"/>
        <v>1.5149163785938886</v>
      </c>
      <c r="W396" s="5">
        <f t="shared" si="186"/>
        <v>2.5518534840914624</v>
      </c>
      <c r="X396" s="5">
        <f t="shared" si="187"/>
        <v>6.4319624877291393</v>
      </c>
      <c r="Y396" s="5">
        <f t="shared" si="188"/>
        <v>0.21824465270263804</v>
      </c>
      <c r="Z396" s="5">
        <f t="shared" si="165"/>
        <v>-5.6284827250931615</v>
      </c>
      <c r="AA396" s="5">
        <f t="shared" si="166"/>
        <v>-22.191119929148694</v>
      </c>
      <c r="AB396">
        <f t="shared" si="189"/>
        <v>0</v>
      </c>
    </row>
    <row r="397" spans="1:28" x14ac:dyDescent="0.2">
      <c r="A397">
        <f t="shared" si="167"/>
        <v>3.6499999999999662</v>
      </c>
      <c r="B397" s="5">
        <f t="shared" si="168"/>
        <v>25.36389575213725</v>
      </c>
      <c r="C397" s="5">
        <f t="shared" si="169"/>
        <v>305.31927471446215</v>
      </c>
      <c r="D397" s="5">
        <f t="shared" si="170"/>
        <v>70.659599897828869</v>
      </c>
      <c r="E397" s="2">
        <f t="shared" si="171"/>
        <v>306.37099523272514</v>
      </c>
      <c r="F397" s="2">
        <f t="shared" si="172"/>
        <v>4.7488483014396241</v>
      </c>
      <c r="G397" s="3">
        <f t="shared" si="173"/>
        <v>9.5798580021452064</v>
      </c>
      <c r="H397" s="3">
        <f t="shared" si="174"/>
        <v>60.366568993822355</v>
      </c>
      <c r="I397" s="3">
        <f t="shared" si="175"/>
        <v>-26.450243210238931</v>
      </c>
      <c r="J397" s="2">
        <f t="shared" si="176"/>
        <v>66.599637366189697</v>
      </c>
      <c r="K397" s="2">
        <f t="shared" si="177"/>
        <v>66.599637366189697</v>
      </c>
      <c r="L397" s="2">
        <f t="shared" si="178"/>
        <v>45.398525811990247</v>
      </c>
      <c r="M397" s="5">
        <f t="shared" si="162"/>
        <v>0.37890548855562867</v>
      </c>
      <c r="N397" s="4">
        <f t="shared" si="163"/>
        <v>0.50901105427425297</v>
      </c>
      <c r="O397" s="4">
        <f t="shared" si="164"/>
        <v>0.32199098714167357</v>
      </c>
      <c r="P397" s="4">
        <f t="shared" si="179"/>
        <v>0</v>
      </c>
      <c r="Q397" s="4">
        <f t="shared" si="180"/>
        <v>0</v>
      </c>
      <c r="R397" s="5">
        <f t="shared" si="181"/>
        <v>-1.2976888938684994</v>
      </c>
      <c r="S397" s="5">
        <f t="shared" si="182"/>
        <v>-8.1772638098276484</v>
      </c>
      <c r="T397" s="5">
        <f t="shared" si="183"/>
        <v>3.5829536143815046</v>
      </c>
      <c r="U397" s="6">
        <f t="shared" si="184"/>
        <v>2674.3124672453646</v>
      </c>
      <c r="V397" s="5">
        <f t="shared" si="185"/>
        <v>1.5099145746838378</v>
      </c>
      <c r="W397" s="5">
        <f t="shared" si="186"/>
        <v>2.5769593247823259</v>
      </c>
      <c r="X397" s="5">
        <f t="shared" si="187"/>
        <v>6.4281813495298632</v>
      </c>
      <c r="Y397" s="5">
        <f t="shared" si="188"/>
        <v>0.21222568081533844</v>
      </c>
      <c r="Z397" s="5">
        <f t="shared" si="165"/>
        <v>-5.6003044850453225</v>
      </c>
      <c r="AA397" s="5">
        <f t="shared" si="166"/>
        <v>-22.162865036088633</v>
      </c>
      <c r="AB397">
        <f t="shared" si="189"/>
        <v>0</v>
      </c>
    </row>
    <row r="398" spans="1:28" x14ac:dyDescent="0.2">
      <c r="A398">
        <f t="shared" si="167"/>
        <v>3.6599999999999659</v>
      </c>
      <c r="B398" s="5">
        <f t="shared" si="168"/>
        <v>25.459704943442741</v>
      </c>
      <c r="C398" s="5">
        <f t="shared" si="169"/>
        <v>305.92266038917614</v>
      </c>
      <c r="D398" s="5">
        <f t="shared" si="170"/>
        <v>70.393989322474681</v>
      </c>
      <c r="E398" s="2">
        <f t="shared" si="171"/>
        <v>306.98024482920454</v>
      </c>
      <c r="F398" s="2">
        <f t="shared" si="172"/>
        <v>4.7573456248296635</v>
      </c>
      <c r="G398" s="3">
        <f t="shared" si="173"/>
        <v>9.5819802589533598</v>
      </c>
      <c r="H398" s="3">
        <f t="shared" si="174"/>
        <v>60.310565948971899</v>
      </c>
      <c r="I398" s="3">
        <f t="shared" si="175"/>
        <v>-26.671871860599818</v>
      </c>
      <c r="J398" s="2">
        <f t="shared" si="176"/>
        <v>66.63758293423102</v>
      </c>
      <c r="K398" s="2">
        <f t="shared" si="177"/>
        <v>66.63758293423102</v>
      </c>
      <c r="L398" s="2">
        <f t="shared" si="178"/>
        <v>45.42439191154125</v>
      </c>
      <c r="M398" s="5">
        <f t="shared" si="162"/>
        <v>0.37890544570265933</v>
      </c>
      <c r="N398" s="4">
        <f t="shared" si="163"/>
        <v>0.50872092801034163</v>
      </c>
      <c r="O398" s="4">
        <f t="shared" si="164"/>
        <v>0.32193053152696843</v>
      </c>
      <c r="P398" s="4">
        <f t="shared" si="179"/>
        <v>0</v>
      </c>
      <c r="Q398" s="4">
        <f t="shared" si="180"/>
        <v>0</v>
      </c>
      <c r="R398" s="5">
        <f t="shared" si="181"/>
        <v>-1.2987157585054532</v>
      </c>
      <c r="S398" s="5">
        <f t="shared" si="182"/>
        <v>-8.1743314310342559</v>
      </c>
      <c r="T398" s="5">
        <f t="shared" si="183"/>
        <v>3.6150335690613069</v>
      </c>
      <c r="U398" s="6">
        <f t="shared" si="184"/>
        <v>2674.3097929342343</v>
      </c>
      <c r="V398" s="5">
        <f t="shared" si="185"/>
        <v>1.5049359321007556</v>
      </c>
      <c r="W398" s="5">
        <f t="shared" si="186"/>
        <v>2.6020774688455179</v>
      </c>
      <c r="X398" s="5">
        <f t="shared" si="187"/>
        <v>6.4244846434886469</v>
      </c>
      <c r="Y398" s="5">
        <f t="shared" si="188"/>
        <v>0.20622017359530243</v>
      </c>
      <c r="Z398" s="5">
        <f t="shared" si="165"/>
        <v>-5.5722539621887375</v>
      </c>
      <c r="AA398" s="5">
        <f t="shared" si="166"/>
        <v>-22.134481787450046</v>
      </c>
      <c r="AB398">
        <f t="shared" si="189"/>
        <v>0</v>
      </c>
    </row>
    <row r="399" spans="1:28" x14ac:dyDescent="0.2">
      <c r="A399">
        <f t="shared" si="167"/>
        <v>3.6699999999999657</v>
      </c>
      <c r="B399" s="5">
        <f t="shared" si="168"/>
        <v>25.555535057040956</v>
      </c>
      <c r="C399" s="5">
        <f t="shared" si="169"/>
        <v>306.52548743596776</v>
      </c>
      <c r="D399" s="5">
        <f t="shared" si="170"/>
        <v>70.126163879779313</v>
      </c>
      <c r="E399" s="2">
        <f t="shared" si="171"/>
        <v>307.58894619265703</v>
      </c>
      <c r="F399" s="2">
        <f t="shared" si="172"/>
        <v>4.7658218155990557</v>
      </c>
      <c r="G399" s="3">
        <f t="shared" si="173"/>
        <v>9.5840424606893126</v>
      </c>
      <c r="H399" s="3">
        <f t="shared" si="174"/>
        <v>60.254843409350009</v>
      </c>
      <c r="I399" s="3">
        <f t="shared" si="175"/>
        <v>-26.893216678474317</v>
      </c>
      <c r="J399" s="2">
        <f t="shared" si="176"/>
        <v>66.676421075886751</v>
      </c>
      <c r="K399" s="2">
        <f t="shared" si="177"/>
        <v>66.676421075886751</v>
      </c>
      <c r="L399" s="2">
        <f t="shared" si="178"/>
        <v>45.450866445730568</v>
      </c>
      <c r="M399" s="5">
        <f t="shared" si="162"/>
        <v>0.37890540263490202</v>
      </c>
      <c r="N399" s="4">
        <f t="shared" si="163"/>
        <v>0.50842432438721386</v>
      </c>
      <c r="O399" s="4">
        <f t="shared" si="164"/>
        <v>0.32186867835973926</v>
      </c>
      <c r="P399" s="4">
        <f t="shared" si="179"/>
        <v>0</v>
      </c>
      <c r="Q399" s="4">
        <f t="shared" si="180"/>
        <v>0</v>
      </c>
      <c r="R399" s="5">
        <f t="shared" si="181"/>
        <v>-1.2997522047472154</v>
      </c>
      <c r="S399" s="5">
        <f t="shared" si="182"/>
        <v>-8.1715378337720921</v>
      </c>
      <c r="T399" s="5">
        <f t="shared" si="183"/>
        <v>3.6471580561087733</v>
      </c>
      <c r="U399" s="6">
        <f t="shared" si="184"/>
        <v>2674.3071186257785</v>
      </c>
      <c r="V399" s="5">
        <f t="shared" si="185"/>
        <v>1.4999801819403373</v>
      </c>
      <c r="W399" s="5">
        <f t="shared" si="186"/>
        <v>2.627208179706169</v>
      </c>
      <c r="X399" s="5">
        <f t="shared" si="187"/>
        <v>6.4208716008331219</v>
      </c>
      <c r="Y399" s="5">
        <f t="shared" si="188"/>
        <v>0.20022797719312191</v>
      </c>
      <c r="Z399" s="5">
        <f t="shared" si="165"/>
        <v>-5.5443296540659226</v>
      </c>
      <c r="AA399" s="5">
        <f t="shared" si="166"/>
        <v>-22.105970343058104</v>
      </c>
      <c r="AB399">
        <f t="shared" si="189"/>
        <v>0</v>
      </c>
    </row>
    <row r="400" spans="1:28" x14ac:dyDescent="0.2">
      <c r="A400">
        <f t="shared" si="167"/>
        <v>3.6799999999999655</v>
      </c>
      <c r="B400" s="5">
        <f t="shared" si="168"/>
        <v>25.65138549304671</v>
      </c>
      <c r="C400" s="5">
        <f t="shared" si="169"/>
        <v>307.12775865357855</v>
      </c>
      <c r="D400" s="5">
        <f t="shared" si="170"/>
        <v>69.85612641447743</v>
      </c>
      <c r="E400" s="2">
        <f t="shared" si="171"/>
        <v>308.1971020520532</v>
      </c>
      <c r="F400" s="2">
        <f t="shared" si="172"/>
        <v>4.7742768899391814</v>
      </c>
      <c r="G400" s="3">
        <f t="shared" si="173"/>
        <v>9.5860447404612437</v>
      </c>
      <c r="H400" s="3">
        <f t="shared" si="174"/>
        <v>60.19940011280935</v>
      </c>
      <c r="I400" s="3">
        <f t="shared" si="175"/>
        <v>-27.114276381904897</v>
      </c>
      <c r="J400" s="2">
        <f t="shared" si="176"/>
        <v>66.716145058168337</v>
      </c>
      <c r="K400" s="2">
        <f t="shared" si="177"/>
        <v>66.716145058168337</v>
      </c>
      <c r="L400" s="2">
        <f t="shared" si="178"/>
        <v>45.477944824927292</v>
      </c>
      <c r="M400" s="5">
        <f t="shared" si="162"/>
        <v>0.37890535935225061</v>
      </c>
      <c r="N400" s="4">
        <f t="shared" si="163"/>
        <v>0.50812131790042014</v>
      </c>
      <c r="O400" s="4">
        <f t="shared" si="164"/>
        <v>0.32180543996747046</v>
      </c>
      <c r="P400" s="4">
        <f t="shared" si="179"/>
        <v>0</v>
      </c>
      <c r="Q400" s="4">
        <f t="shared" si="180"/>
        <v>0</v>
      </c>
      <c r="R400" s="5">
        <f t="shared" si="181"/>
        <v>-1.3007981163736857</v>
      </c>
      <c r="S400" s="5">
        <f t="shared" si="182"/>
        <v>-8.1688817853149729</v>
      </c>
      <c r="T400" s="5">
        <f t="shared" si="183"/>
        <v>3.6793276684331788</v>
      </c>
      <c r="U400" s="6">
        <f t="shared" si="184"/>
        <v>2674.3044443199969</v>
      </c>
      <c r="V400" s="5">
        <f t="shared" si="185"/>
        <v>1.4950470578275559</v>
      </c>
      <c r="W400" s="5">
        <f t="shared" si="186"/>
        <v>2.6523517111101116</v>
      </c>
      <c r="X400" s="5">
        <f t="shared" si="187"/>
        <v>6.417341456272994</v>
      </c>
      <c r="Y400" s="5">
        <f t="shared" si="188"/>
        <v>0.19424894145387017</v>
      </c>
      <c r="Z400" s="5">
        <f t="shared" si="165"/>
        <v>-5.5165300742048613</v>
      </c>
      <c r="AA400" s="5">
        <f t="shared" si="166"/>
        <v>-22.077330875293825</v>
      </c>
      <c r="AB400">
        <f t="shared" si="189"/>
        <v>0</v>
      </c>
    </row>
    <row r="401" spans="1:28" x14ac:dyDescent="0.2">
      <c r="A401">
        <f t="shared" si="167"/>
        <v>3.6899999999999653</v>
      </c>
      <c r="B401" s="5">
        <f t="shared" si="168"/>
        <v>25.747255652898396</v>
      </c>
      <c r="C401" s="5">
        <f t="shared" si="169"/>
        <v>307.72947682820296</v>
      </c>
      <c r="D401" s="5">
        <f t="shared" si="170"/>
        <v>69.583879784114629</v>
      </c>
      <c r="E401" s="2">
        <f t="shared" si="171"/>
        <v>308.80471512367683</v>
      </c>
      <c r="F401" s="2">
        <f t="shared" si="172"/>
        <v>4.7827108638282976</v>
      </c>
      <c r="G401" s="3">
        <f t="shared" si="173"/>
        <v>9.5879872298757824</v>
      </c>
      <c r="H401" s="3">
        <f t="shared" si="174"/>
        <v>60.144234812067303</v>
      </c>
      <c r="I401" s="3">
        <f t="shared" si="175"/>
        <v>-27.335049690657836</v>
      </c>
      <c r="J401" s="2">
        <f t="shared" si="176"/>
        <v>66.756748137099081</v>
      </c>
      <c r="K401" s="2">
        <f t="shared" si="177"/>
        <v>66.756748137099081</v>
      </c>
      <c r="L401" s="2">
        <f t="shared" si="178"/>
        <v>45.505622452010279</v>
      </c>
      <c r="M401" s="5">
        <f t="shared" si="162"/>
        <v>0.37890531585461545</v>
      </c>
      <c r="N401" s="4">
        <f t="shared" si="163"/>
        <v>0.50781198334271194</v>
      </c>
      <c r="O401" s="4">
        <f t="shared" si="164"/>
        <v>0.32174082871362081</v>
      </c>
      <c r="P401" s="4">
        <f t="shared" si="179"/>
        <v>0</v>
      </c>
      <c r="Q401" s="4">
        <f t="shared" si="180"/>
        <v>0</v>
      </c>
      <c r="R401" s="5">
        <f t="shared" si="181"/>
        <v>-1.3018533760301021</v>
      </c>
      <c r="S401" s="5">
        <f t="shared" si="182"/>
        <v>-8.1663620592714761</v>
      </c>
      <c r="T401" s="5">
        <f t="shared" si="183"/>
        <v>3.7115429829577007</v>
      </c>
      <c r="U401" s="6">
        <f t="shared" si="184"/>
        <v>2674.3017700168898</v>
      </c>
      <c r="V401" s="5">
        <f t="shared" si="185"/>
        <v>1.4901362959265028</v>
      </c>
      <c r="W401" s="5">
        <f t="shared" si="186"/>
        <v>2.6775083071573151</v>
      </c>
      <c r="X401" s="5">
        <f t="shared" si="187"/>
        <v>6.413893448050608</v>
      </c>
      <c r="Y401" s="5">
        <f t="shared" si="188"/>
        <v>0.18828291989640067</v>
      </c>
      <c r="Z401" s="5">
        <f t="shared" si="165"/>
        <v>-5.4888537521141609</v>
      </c>
      <c r="AA401" s="5">
        <f t="shared" si="166"/>
        <v>-22.048563568991689</v>
      </c>
      <c r="AB401">
        <f t="shared" si="189"/>
        <v>0</v>
      </c>
    </row>
    <row r="402" spans="1:28" x14ac:dyDescent="0.2">
      <c r="A402">
        <f t="shared" si="167"/>
        <v>3.6999999999999651</v>
      </c>
      <c r="B402" s="5">
        <f t="shared" si="168"/>
        <v>25.843144939343151</v>
      </c>
      <c r="C402" s="5">
        <f t="shared" si="169"/>
        <v>308.33064473363601</v>
      </c>
      <c r="D402" s="5">
        <f t="shared" si="170"/>
        <v>69.3094268590296</v>
      </c>
      <c r="E402" s="2">
        <f t="shared" si="171"/>
        <v>309.41178811127344</v>
      </c>
      <c r="F402" s="2">
        <f t="shared" si="172"/>
        <v>4.7911237530324611</v>
      </c>
      <c r="G402" s="3">
        <f t="shared" si="173"/>
        <v>9.5898700590747463</v>
      </c>
      <c r="H402" s="3">
        <f t="shared" si="174"/>
        <v>60.089346274546159</v>
      </c>
      <c r="I402" s="3">
        <f t="shared" si="175"/>
        <v>-27.555535326347755</v>
      </c>
      <c r="J402" s="2">
        <f t="shared" si="176"/>
        <v>66.798223558518771</v>
      </c>
      <c r="K402" s="2">
        <f t="shared" si="177"/>
        <v>66.798223558518771</v>
      </c>
      <c r="L402" s="2">
        <f t="shared" si="178"/>
        <v>45.533894722916678</v>
      </c>
      <c r="M402" s="5">
        <f t="shared" si="162"/>
        <v>0.37890527214192332</v>
      </c>
      <c r="N402" s="4">
        <f t="shared" si="163"/>
        <v>0.50749639578048789</v>
      </c>
      <c r="O402" s="4">
        <f t="shared" si="164"/>
        <v>0.32167485699529386</v>
      </c>
      <c r="P402" s="4">
        <f t="shared" si="179"/>
        <v>0</v>
      </c>
      <c r="Q402" s="4">
        <f t="shared" si="180"/>
        <v>0</v>
      </c>
      <c r="R402" s="5">
        <f t="shared" si="181"/>
        <v>-1.3029178652574691</v>
      </c>
      <c r="S402" s="5">
        <f t="shared" si="182"/>
        <v>-8.1639774356131678</v>
      </c>
      <c r="T402" s="5">
        <f t="shared" si="183"/>
        <v>3.7438045606736581</v>
      </c>
      <c r="U402" s="6">
        <f t="shared" si="184"/>
        <v>2674.2990957164566</v>
      </c>
      <c r="V402" s="5">
        <f t="shared" si="185"/>
        <v>1.4852476349496437</v>
      </c>
      <c r="W402" s="5">
        <f t="shared" si="186"/>
        <v>2.702678202337502</v>
      </c>
      <c r="X402" s="5">
        <f t="shared" si="187"/>
        <v>6.4105268179906592</v>
      </c>
      <c r="Y402" s="5">
        <f t="shared" si="188"/>
        <v>0.18232976969217463</v>
      </c>
      <c r="Z402" s="5">
        <f t="shared" si="165"/>
        <v>-5.4612992332756658</v>
      </c>
      <c r="AA402" s="5">
        <f t="shared" si="166"/>
        <v>-22.019668621335683</v>
      </c>
      <c r="AB402">
        <f t="shared" si="189"/>
        <v>0</v>
      </c>
    </row>
    <row r="403" spans="1:28" x14ac:dyDescent="0.2">
      <c r="A403">
        <f t="shared" si="167"/>
        <v>3.7099999999999649</v>
      </c>
      <c r="B403" s="5">
        <f t="shared" si="168"/>
        <v>25.939052756422385</v>
      </c>
      <c r="C403" s="5">
        <f t="shared" si="169"/>
        <v>308.93126513141982</v>
      </c>
      <c r="D403" s="5">
        <f t="shared" si="170"/>
        <v>69.032770522335056</v>
      </c>
      <c r="E403" s="2">
        <f t="shared" si="171"/>
        <v>310.01832370619655</v>
      </c>
      <c r="F403" s="2">
        <f t="shared" si="172"/>
        <v>4.7995155731064933</v>
      </c>
      <c r="G403" s="3">
        <f t="shared" si="173"/>
        <v>9.5916933567716676</v>
      </c>
      <c r="H403" s="3">
        <f t="shared" si="174"/>
        <v>60.034733282213402</v>
      </c>
      <c r="I403" s="3">
        <f t="shared" si="175"/>
        <v>-27.775732012561111</v>
      </c>
      <c r="J403" s="2">
        <f t="shared" si="176"/>
        <v>66.840564558884836</v>
      </c>
      <c r="K403" s="2">
        <f t="shared" si="177"/>
        <v>66.840564558884836</v>
      </c>
      <c r="L403" s="2">
        <f t="shared" si="178"/>
        <v>45.562757027188027</v>
      </c>
      <c r="M403" s="5">
        <f t="shared" si="162"/>
        <v>0.37890522821411721</v>
      </c>
      <c r="N403" s="4">
        <f t="shared" si="163"/>
        <v>0.50717463053045586</v>
      </c>
      <c r="O403" s="4">
        <f t="shared" si="164"/>
        <v>0.32160753724092467</v>
      </c>
      <c r="P403" s="4">
        <f t="shared" si="179"/>
        <v>0</v>
      </c>
      <c r="Q403" s="4">
        <f t="shared" si="180"/>
        <v>0</v>
      </c>
      <c r="R403" s="5">
        <f t="shared" si="181"/>
        <v>-1.3039914645228712</v>
      </c>
      <c r="S403" s="5">
        <f t="shared" si="182"/>
        <v>-8.1617267007024275</v>
      </c>
      <c r="T403" s="5">
        <f t="shared" si="183"/>
        <v>3.7761129466971308</v>
      </c>
      <c r="U403" s="6">
        <f t="shared" si="184"/>
        <v>2674.2964214186986</v>
      </c>
      <c r="V403" s="5">
        <f t="shared" si="185"/>
        <v>1.4803808161664971</v>
      </c>
      <c r="W403" s="5">
        <f t="shared" si="186"/>
        <v>2.7278616215679139</v>
      </c>
      <c r="X403" s="5">
        <f t="shared" si="187"/>
        <v>6.4072408115490971</v>
      </c>
      <c r="Y403" s="5">
        <f t="shared" si="188"/>
        <v>0.1763893516436259</v>
      </c>
      <c r="Z403" s="5">
        <f t="shared" si="165"/>
        <v>-5.4338650791345131</v>
      </c>
      <c r="AA403" s="5">
        <f t="shared" si="166"/>
        <v>-21.990646241753772</v>
      </c>
      <c r="AB403">
        <f t="shared" si="189"/>
        <v>0</v>
      </c>
    </row>
    <row r="404" spans="1:28" x14ac:dyDescent="0.2">
      <c r="A404">
        <f t="shared" si="167"/>
        <v>3.7199999999999647</v>
      </c>
      <c r="B404" s="5">
        <f t="shared" si="168"/>
        <v>26.034978509457684</v>
      </c>
      <c r="C404" s="5">
        <f t="shared" si="169"/>
        <v>309.53134077098798</v>
      </c>
      <c r="D404" s="5">
        <f t="shared" si="170"/>
        <v>68.753913669897358</v>
      </c>
      <c r="E404" s="2">
        <f t="shared" si="171"/>
        <v>310.62432458755291</v>
      </c>
      <c r="F404" s="2">
        <f t="shared" si="172"/>
        <v>4.8078863393949831</v>
      </c>
      <c r="G404" s="3">
        <f t="shared" si="173"/>
        <v>9.5934572502881039</v>
      </c>
      <c r="H404" s="3">
        <f t="shared" si="174"/>
        <v>59.980394631422058</v>
      </c>
      <c r="I404" s="3">
        <f t="shared" si="175"/>
        <v>-27.995638474978648</v>
      </c>
      <c r="J404" s="2">
        <f t="shared" si="176"/>
        <v>66.883764366069698</v>
      </c>
      <c r="K404" s="2">
        <f t="shared" si="177"/>
        <v>66.883764366069698</v>
      </c>
      <c r="L404" s="2">
        <f t="shared" si="178"/>
        <v>45.592204748513765</v>
      </c>
      <c r="M404" s="5">
        <f t="shared" si="162"/>
        <v>0.37890518407115625</v>
      </c>
      <c r="N404" s="4">
        <f t="shared" si="163"/>
        <v>0.50684676313652133</v>
      </c>
      <c r="O404" s="4">
        <f t="shared" si="164"/>
        <v>0.3215388819079803</v>
      </c>
      <c r="P404" s="4">
        <f t="shared" si="179"/>
        <v>0</v>
      </c>
      <c r="Q404" s="4">
        <f t="shared" si="180"/>
        <v>0</v>
      </c>
      <c r="R404" s="5">
        <f t="shared" si="181"/>
        <v>-1.3050740532496639</v>
      </c>
      <c r="S404" s="5">
        <f t="shared" si="182"/>
        <v>-8.1596086473198746</v>
      </c>
      <c r="T404" s="5">
        <f t="shared" si="183"/>
        <v>3.8084686703279349</v>
      </c>
      <c r="U404" s="6">
        <f t="shared" si="184"/>
        <v>2674.2937471236137</v>
      </c>
      <c r="V404" s="5">
        <f t="shared" si="185"/>
        <v>1.4755355834117236</v>
      </c>
      <c r="W404" s="5">
        <f t="shared" si="186"/>
        <v>2.7530587802331721</v>
      </c>
      <c r="X404" s="5">
        <f t="shared" si="187"/>
        <v>6.4040346778611248</v>
      </c>
      <c r="Y404" s="5">
        <f t="shared" si="188"/>
        <v>0.17046153016205978</v>
      </c>
      <c r="Z404" s="5">
        <f t="shared" si="165"/>
        <v>-5.4065498670867029</v>
      </c>
      <c r="AA404" s="5">
        <f t="shared" si="166"/>
        <v>-21.96149665181094</v>
      </c>
      <c r="AB404">
        <f t="shared" si="189"/>
        <v>0</v>
      </c>
    </row>
    <row r="405" spans="1:28" x14ac:dyDescent="0.2">
      <c r="A405">
        <f t="shared" si="167"/>
        <v>3.7299999999999645</v>
      </c>
      <c r="B405" s="5">
        <f t="shared" si="168"/>
        <v>26.130921605037074</v>
      </c>
      <c r="C405" s="5">
        <f t="shared" si="169"/>
        <v>310.13087438980887</v>
      </c>
      <c r="D405" s="5">
        <f t="shared" si="170"/>
        <v>68.472859210314994</v>
      </c>
      <c r="E405" s="2">
        <f t="shared" si="171"/>
        <v>311.22979342234572</v>
      </c>
      <c r="F405" s="2">
        <f t="shared" si="172"/>
        <v>4.8162360670333202</v>
      </c>
      <c r="G405" s="3">
        <f t="shared" si="173"/>
        <v>9.5951618655897253</v>
      </c>
      <c r="H405" s="3">
        <f t="shared" si="174"/>
        <v>59.926329132751192</v>
      </c>
      <c r="I405" s="3">
        <f t="shared" si="175"/>
        <v>-28.215253441496756</v>
      </c>
      <c r="J405" s="2">
        <f t="shared" si="176"/>
        <v>66.927816200153927</v>
      </c>
      <c r="K405" s="2">
        <f t="shared" si="177"/>
        <v>66.927816200153927</v>
      </c>
      <c r="L405" s="2">
        <f t="shared" si="178"/>
        <v>45.62223326527193</v>
      </c>
      <c r="M405" s="5">
        <f t="shared" si="162"/>
        <v>0.37890513971301543</v>
      </c>
      <c r="N405" s="4">
        <f t="shared" si="163"/>
        <v>0.50651286934691575</v>
      </c>
      <c r="O405" s="4">
        <f t="shared" si="164"/>
        <v>0.32146890348067886</v>
      </c>
      <c r="P405" s="4">
        <f t="shared" si="179"/>
        <v>0</v>
      </c>
      <c r="Q405" s="4">
        <f t="shared" si="180"/>
        <v>0</v>
      </c>
      <c r="R405" s="5">
        <f t="shared" si="181"/>
        <v>-1.3061655098475307</v>
      </c>
      <c r="S405" s="5">
        <f t="shared" si="182"/>
        <v>-8.1576220746913002</v>
      </c>
      <c r="T405" s="5">
        <f t="shared" si="183"/>
        <v>3.8408722451108797</v>
      </c>
      <c r="U405" s="6">
        <f t="shared" si="184"/>
        <v>2674.291072831204</v>
      </c>
      <c r="V405" s="5">
        <f t="shared" si="185"/>
        <v>1.470711683092637</v>
      </c>
      <c r="W405" s="5">
        <f t="shared" si="186"/>
        <v>2.7782698842272149</v>
      </c>
      <c r="X405" s="5">
        <f t="shared" si="187"/>
        <v>6.4009076697883369</v>
      </c>
      <c r="Y405" s="5">
        <f t="shared" si="188"/>
        <v>0.16454617324510634</v>
      </c>
      <c r="Z405" s="5">
        <f t="shared" si="165"/>
        <v>-5.3793521904640853</v>
      </c>
      <c r="AA405" s="5">
        <f t="shared" si="166"/>
        <v>-21.932220085100781</v>
      </c>
      <c r="AB405">
        <f t="shared" si="189"/>
        <v>0</v>
      </c>
    </row>
    <row r="406" spans="1:28" x14ac:dyDescent="0.2">
      <c r="A406">
        <f t="shared" si="167"/>
        <v>3.7399999999999642</v>
      </c>
      <c r="B406" s="5">
        <f t="shared" si="168"/>
        <v>26.226881451001631</v>
      </c>
      <c r="C406" s="5">
        <f t="shared" si="169"/>
        <v>310.72986871352686</v>
      </c>
      <c r="D406" s="5">
        <f t="shared" si="170"/>
        <v>68.189610064895774</v>
      </c>
      <c r="E406" s="2">
        <f t="shared" si="171"/>
        <v>311.83473286561673</v>
      </c>
      <c r="F406" s="2">
        <f t="shared" si="172"/>
        <v>4.824564770948764</v>
      </c>
      <c r="G406" s="3">
        <f t="shared" si="173"/>
        <v>9.5968073273221766</v>
      </c>
      <c r="H406" s="3">
        <f t="shared" si="174"/>
        <v>59.872535610846555</v>
      </c>
      <c r="I406" s="3">
        <f t="shared" si="175"/>
        <v>-28.434575642347763</v>
      </c>
      <c r="J406" s="2">
        <f t="shared" si="176"/>
        <v>66.972713274215124</v>
      </c>
      <c r="K406" s="2">
        <f t="shared" si="177"/>
        <v>66.972713274215124</v>
      </c>
      <c r="L406" s="2">
        <f t="shared" si="178"/>
        <v>45.652837951066886</v>
      </c>
      <c r="M406" s="5">
        <f t="shared" si="162"/>
        <v>0.37890509513968573</v>
      </c>
      <c r="N406" s="4">
        <f t="shared" si="163"/>
        <v>0.50617302509156858</v>
      </c>
      <c r="O406" s="4">
        <f t="shared" si="164"/>
        <v>0.32139761446772452</v>
      </c>
      <c r="P406" s="4">
        <f t="shared" si="179"/>
        <v>0</v>
      </c>
      <c r="Q406" s="4">
        <f t="shared" si="180"/>
        <v>0</v>
      </c>
      <c r="R406" s="5">
        <f t="shared" si="181"/>
        <v>-1.3072657117424098</v>
      </c>
      <c r="S406" s="5">
        <f t="shared" si="182"/>
        <v>-8.155765788514147</v>
      </c>
      <c r="T406" s="5">
        <f t="shared" si="183"/>
        <v>3.8733241688993267</v>
      </c>
      <c r="U406" s="6">
        <f t="shared" si="184"/>
        <v>2674.2883985414687</v>
      </c>
      <c r="V406" s="5">
        <f t="shared" si="185"/>
        <v>1.4659088641961329</v>
      </c>
      <c r="W406" s="5">
        <f t="shared" si="186"/>
        <v>2.8034951299972626</v>
      </c>
      <c r="X406" s="5">
        <f t="shared" si="187"/>
        <v>6.397859043964945</v>
      </c>
      <c r="Y406" s="5">
        <f t="shared" si="188"/>
        <v>0.15864315245372307</v>
      </c>
      <c r="Z406" s="5">
        <f t="shared" si="165"/>
        <v>-5.3522706585168844</v>
      </c>
      <c r="AA406" s="5">
        <f t="shared" si="166"/>
        <v>-21.902816787135727</v>
      </c>
      <c r="AB406">
        <f t="shared" si="189"/>
        <v>0</v>
      </c>
    </row>
    <row r="407" spans="1:28" x14ac:dyDescent="0.2">
      <c r="A407">
        <f t="shared" si="167"/>
        <v>3.749999999999964</v>
      </c>
      <c r="B407" s="5">
        <f t="shared" si="168"/>
        <v>26.322857456432477</v>
      </c>
      <c r="C407" s="5">
        <f t="shared" si="169"/>
        <v>311.32832645610239</v>
      </c>
      <c r="D407" s="5">
        <f t="shared" si="170"/>
        <v>67.904169167632944</v>
      </c>
      <c r="E407" s="2">
        <f t="shared" si="171"/>
        <v>312.43914556058616</v>
      </c>
      <c r="F407" s="2">
        <f t="shared" si="172"/>
        <v>4.8328724658615583</v>
      </c>
      <c r="G407" s="3">
        <f t="shared" si="173"/>
        <v>9.5983937588467132</v>
      </c>
      <c r="H407" s="3">
        <f t="shared" si="174"/>
        <v>59.819012904261385</v>
      </c>
      <c r="I407" s="3">
        <f t="shared" si="175"/>
        <v>-28.653603810219121</v>
      </c>
      <c r="J407" s="2">
        <f t="shared" si="176"/>
        <v>67.018448795112093</v>
      </c>
      <c r="K407" s="2">
        <f t="shared" si="177"/>
        <v>67.018448795112093</v>
      </c>
      <c r="L407" s="2">
        <f t="shared" si="178"/>
        <v>45.684014175263862</v>
      </c>
      <c r="M407" s="5">
        <f t="shared" si="162"/>
        <v>0.37890505035117372</v>
      </c>
      <c r="N407" s="4">
        <f t="shared" si="163"/>
        <v>0.50582730645973728</v>
      </c>
      <c r="O407" s="4">
        <f t="shared" si="164"/>
        <v>0.32132502740006091</v>
      </c>
      <c r="P407" s="4">
        <f t="shared" si="179"/>
        <v>0</v>
      </c>
      <c r="Q407" s="4">
        <f t="shared" si="180"/>
        <v>0</v>
      </c>
      <c r="R407" s="5">
        <f t="shared" si="181"/>
        <v>-1.3083745354062717</v>
      </c>
      <c r="S407" s="5">
        <f t="shared" si="182"/>
        <v>-8.1540386009834531</v>
      </c>
      <c r="T407" s="5">
        <f t="shared" si="183"/>
        <v>3.905824923920953</v>
      </c>
      <c r="U407" s="6">
        <f t="shared" si="184"/>
        <v>2674.2857242544069</v>
      </c>
      <c r="V407" s="5">
        <f t="shared" si="185"/>
        <v>1.4611268782950242</v>
      </c>
      <c r="W407" s="5">
        <f t="shared" si="186"/>
        <v>2.8287347045897535</v>
      </c>
      <c r="X407" s="5">
        <f t="shared" si="187"/>
        <v>6.3948880608430301</v>
      </c>
      <c r="Y407" s="5">
        <f t="shared" si="188"/>
        <v>0.1527523428887525</v>
      </c>
      <c r="Z407" s="5">
        <f t="shared" si="165"/>
        <v>-5.3253038963936996</v>
      </c>
      <c r="AA407" s="5">
        <f t="shared" si="166"/>
        <v>-21.873287015236016</v>
      </c>
      <c r="AB407">
        <f t="shared" si="189"/>
        <v>0</v>
      </c>
    </row>
    <row r="408" spans="1:28" x14ac:dyDescent="0.2">
      <c r="A408">
        <f t="shared" si="167"/>
        <v>3.7599999999999638</v>
      </c>
      <c r="B408" s="5">
        <f t="shared" si="168"/>
        <v>26.418849031638089</v>
      </c>
      <c r="C408" s="5">
        <f t="shared" si="169"/>
        <v>311.92625031995021</v>
      </c>
      <c r="D408" s="5">
        <f t="shared" si="170"/>
        <v>67.616539465179997</v>
      </c>
      <c r="E408" s="2">
        <f t="shared" si="171"/>
        <v>313.04303413879171</v>
      </c>
      <c r="F408" s="2">
        <f t="shared" si="172"/>
        <v>4.8411591662860607</v>
      </c>
      <c r="G408" s="3">
        <f t="shared" si="173"/>
        <v>9.5999212822756004</v>
      </c>
      <c r="H408" s="3">
        <f t="shared" si="174"/>
        <v>59.765759865297447</v>
      </c>
      <c r="I408" s="3">
        <f t="shared" si="175"/>
        <v>-28.872336680371482</v>
      </c>
      <c r="J408" s="2">
        <f t="shared" si="176"/>
        <v>67.065015964264191</v>
      </c>
      <c r="K408" s="2">
        <f t="shared" si="177"/>
        <v>67.065015964264191</v>
      </c>
      <c r="L408" s="2">
        <f t="shared" si="178"/>
        <v>45.715757303520235</v>
      </c>
      <c r="M408" s="5">
        <f t="shared" si="162"/>
        <v>0.3789050053475016</v>
      </c>
      <c r="N408" s="4">
        <f t="shared" si="163"/>
        <v>0.50547578967790219</v>
      </c>
      <c r="O408" s="4">
        <f t="shared" si="164"/>
        <v>0.32125115482864341</v>
      </c>
      <c r="P408" s="4">
        <f t="shared" si="179"/>
        <v>0</v>
      </c>
      <c r="Q408" s="4">
        <f t="shared" si="180"/>
        <v>0</v>
      </c>
      <c r="R408" s="5">
        <f t="shared" si="181"/>
        <v>-1.3094918563867544</v>
      </c>
      <c r="S408" s="5">
        <f t="shared" si="182"/>
        <v>-8.1524393308172662</v>
      </c>
      <c r="T408" s="5">
        <f t="shared" si="183"/>
        <v>3.9383749768457337</v>
      </c>
      <c r="U408" s="6">
        <f t="shared" si="184"/>
        <v>2674.2830499700203</v>
      </c>
      <c r="V408" s="5">
        <f t="shared" si="185"/>
        <v>1.4563654795538088</v>
      </c>
      <c r="W408" s="5">
        <f t="shared" si="186"/>
        <v>2.8539887856982546</v>
      </c>
      <c r="X408" s="5">
        <f t="shared" si="187"/>
        <v>6.3919939847369278</v>
      </c>
      <c r="Y408" s="5">
        <f t="shared" si="188"/>
        <v>0.14687362316705443</v>
      </c>
      <c r="Z408" s="5">
        <f t="shared" si="165"/>
        <v>-5.298450545119012</v>
      </c>
      <c r="AA408" s="5">
        <f t="shared" si="166"/>
        <v>-21.843631038417339</v>
      </c>
      <c r="AB408">
        <f t="shared" si="189"/>
        <v>0</v>
      </c>
    </row>
    <row r="409" spans="1:28" x14ac:dyDescent="0.2">
      <c r="A409">
        <f t="shared" si="167"/>
        <v>3.7699999999999636</v>
      </c>
      <c r="B409" s="5">
        <f t="shared" si="168"/>
        <v>26.514855588142005</v>
      </c>
      <c r="C409" s="5">
        <f t="shared" si="169"/>
        <v>312.52364299607592</v>
      </c>
      <c r="D409" s="5">
        <f t="shared" si="170"/>
        <v>67.326723916824363</v>
      </c>
      <c r="E409" s="2">
        <f t="shared" si="171"/>
        <v>313.64640122022558</v>
      </c>
      <c r="F409" s="2">
        <f t="shared" si="172"/>
        <v>4.8494248865319269</v>
      </c>
      <c r="G409" s="3">
        <f t="shared" si="173"/>
        <v>9.6013900185072707</v>
      </c>
      <c r="H409" s="3">
        <f t="shared" si="174"/>
        <v>59.712775359846255</v>
      </c>
      <c r="I409" s="3">
        <f t="shared" si="175"/>
        <v>-29.090772990755656</v>
      </c>
      <c r="J409" s="2">
        <f t="shared" si="176"/>
        <v>67.112407978425509</v>
      </c>
      <c r="K409" s="2">
        <f t="shared" si="177"/>
        <v>67.112407978425509</v>
      </c>
      <c r="L409" s="2">
        <f t="shared" si="178"/>
        <v>45.748062698313227</v>
      </c>
      <c r="M409" s="5">
        <f t="shared" si="162"/>
        <v>0.37890496012870684</v>
      </c>
      <c r="N409" s="4">
        <f t="shared" si="163"/>
        <v>0.50511855108793358</v>
      </c>
      <c r="O409" s="4">
        <f t="shared" si="164"/>
        <v>0.32117600932223067</v>
      </c>
      <c r="P409" s="4">
        <f t="shared" si="179"/>
        <v>0</v>
      </c>
      <c r="Q409" s="4">
        <f t="shared" si="180"/>
        <v>0</v>
      </c>
      <c r="R409" s="5">
        <f t="shared" si="181"/>
        <v>-1.3106175493366419</v>
      </c>
      <c r="S409" s="5">
        <f t="shared" si="182"/>
        <v>-8.1509668032815004</v>
      </c>
      <c r="T409" s="5">
        <f t="shared" si="183"/>
        <v>3.9709747788560663</v>
      </c>
      <c r="U409" s="6">
        <f t="shared" si="184"/>
        <v>2674.2803756883072</v>
      </c>
      <c r="V409" s="5">
        <f t="shared" si="185"/>
        <v>1.4516244247338448</v>
      </c>
      <c r="W409" s="5">
        <f t="shared" si="186"/>
        <v>2.8792575417132493</v>
      </c>
      <c r="X409" s="5">
        <f t="shared" si="187"/>
        <v>6.3891760838665608</v>
      </c>
      <c r="Y409" s="5">
        <f t="shared" si="188"/>
        <v>0.14100687539720291</v>
      </c>
      <c r="Z409" s="5">
        <f t="shared" si="165"/>
        <v>-5.271709261568251</v>
      </c>
      <c r="AA409" s="5">
        <f t="shared" si="166"/>
        <v>-21.813849137277373</v>
      </c>
      <c r="AB409">
        <f t="shared" si="189"/>
        <v>0</v>
      </c>
    </row>
    <row r="410" spans="1:28" x14ac:dyDescent="0.2">
      <c r="A410">
        <f t="shared" si="167"/>
        <v>3.7799999999999634</v>
      </c>
      <c r="B410" s="5">
        <f t="shared" si="168"/>
        <v>26.610876538670848</v>
      </c>
      <c r="C410" s="5">
        <f t="shared" si="169"/>
        <v>313.12050716421129</v>
      </c>
      <c r="D410" s="5">
        <f t="shared" si="170"/>
        <v>67.034725494459934</v>
      </c>
      <c r="E410" s="2">
        <f t="shared" si="171"/>
        <v>314.24924941347001</v>
      </c>
      <c r="F410" s="2">
        <f t="shared" si="172"/>
        <v>4.8576696407053133</v>
      </c>
      <c r="G410" s="3">
        <f t="shared" si="173"/>
        <v>9.602800087261242</v>
      </c>
      <c r="H410" s="3">
        <f t="shared" si="174"/>
        <v>59.660058267230575</v>
      </c>
      <c r="I410" s="3">
        <f t="shared" si="175"/>
        <v>-29.30891148212843</v>
      </c>
      <c r="J410" s="2">
        <f t="shared" si="176"/>
        <v>67.16061803045362</v>
      </c>
      <c r="K410" s="2">
        <f t="shared" si="177"/>
        <v>67.16061803045362</v>
      </c>
      <c r="L410" s="2">
        <f t="shared" si="178"/>
        <v>45.780925719463951</v>
      </c>
      <c r="M410" s="5">
        <f t="shared" si="162"/>
        <v>0.37890491469484239</v>
      </c>
      <c r="N410" s="4">
        <f t="shared" si="163"/>
        <v>0.50475566712554232</v>
      </c>
      <c r="O410" s="4">
        <f t="shared" si="164"/>
        <v>0.32109960346519612</v>
      </c>
      <c r="P410" s="4">
        <f t="shared" si="179"/>
        <v>0</v>
      </c>
      <c r="Q410" s="4">
        <f t="shared" si="180"/>
        <v>0</v>
      </c>
      <c r="R410" s="5">
        <f t="shared" si="181"/>
        <v>-1.3117514880431824</v>
      </c>
      <c r="S410" s="5">
        <f t="shared" si="182"/>
        <v>-8.1496198502141795</v>
      </c>
      <c r="T410" s="5">
        <f t="shared" si="183"/>
        <v>4.0036247657190209</v>
      </c>
      <c r="U410" s="6">
        <f t="shared" si="184"/>
        <v>2674.277701409269</v>
      </c>
      <c r="V410" s="5">
        <f t="shared" si="185"/>
        <v>1.4469034731979475</v>
      </c>
      <c r="W410" s="5">
        <f t="shared" si="186"/>
        <v>2.9045411317738075</v>
      </c>
      <c r="X410" s="5">
        <f t="shared" si="187"/>
        <v>6.386433630399841</v>
      </c>
      <c r="Y410" s="5">
        <f t="shared" si="188"/>
        <v>0.13515198515476512</v>
      </c>
      <c r="Z410" s="5">
        <f t="shared" si="165"/>
        <v>-5.2450787184403715</v>
      </c>
      <c r="AA410" s="5">
        <f t="shared" si="166"/>
        <v>-21.783941603881139</v>
      </c>
      <c r="AB410">
        <f t="shared" si="189"/>
        <v>0</v>
      </c>
    </row>
    <row r="411" spans="1:28" x14ac:dyDescent="0.2">
      <c r="A411">
        <f t="shared" si="167"/>
        <v>3.7899999999999632</v>
      </c>
      <c r="B411" s="5">
        <f t="shared" si="168"/>
        <v>26.706911297142717</v>
      </c>
      <c r="C411" s="5">
        <f t="shared" si="169"/>
        <v>313.71684549294764</v>
      </c>
      <c r="D411" s="5">
        <f t="shared" si="170"/>
        <v>66.740547182558458</v>
      </c>
      <c r="E411" s="2">
        <f t="shared" si="171"/>
        <v>314.85158131583114</v>
      </c>
      <c r="F411" s="2">
        <f t="shared" si="172"/>
        <v>4.8658934427101244</v>
      </c>
      <c r="G411" s="3">
        <f t="shared" si="173"/>
        <v>9.6041516071127901</v>
      </c>
      <c r="H411" s="3">
        <f t="shared" si="174"/>
        <v>59.60760748004617</v>
      </c>
      <c r="I411" s="3">
        <f t="shared" si="175"/>
        <v>-29.52675089816724</v>
      </c>
      <c r="J411" s="2">
        <f t="shared" si="176"/>
        <v>67.209639310072802</v>
      </c>
      <c r="K411" s="2">
        <f t="shared" si="177"/>
        <v>67.209639310072802</v>
      </c>
      <c r="L411" s="2">
        <f t="shared" si="178"/>
        <v>45.814341724657666</v>
      </c>
      <c r="M411" s="5">
        <f t="shared" si="162"/>
        <v>0.3789048690459762</v>
      </c>
      <c r="N411" s="4">
        <f t="shared" si="163"/>
        <v>0.50438721429901801</v>
      </c>
      <c r="O411" s="4">
        <f t="shared" si="164"/>
        <v>0.3210219498553607</v>
      </c>
      <c r="P411" s="4">
        <f t="shared" si="179"/>
        <v>0</v>
      </c>
      <c r="Q411" s="4">
        <f t="shared" si="180"/>
        <v>0</v>
      </c>
      <c r="R411" s="5">
        <f t="shared" si="181"/>
        <v>-1.3128935454572412</v>
      </c>
      <c r="S411" s="5">
        <f t="shared" si="182"/>
        <v>-8.148397310049079</v>
      </c>
      <c r="T411" s="5">
        <f t="shared" si="183"/>
        <v>4.0363253578606608</v>
      </c>
      <c r="U411" s="6">
        <f t="shared" si="184"/>
        <v>2674.2750271329041</v>
      </c>
      <c r="V411" s="5">
        <f t="shared" si="185"/>
        <v>1.4422023869144158</v>
      </c>
      <c r="W411" s="5">
        <f t="shared" si="186"/>
        <v>2.9298397058210752</v>
      </c>
      <c r="X411" s="5">
        <f t="shared" si="187"/>
        <v>6.3837659004940654</v>
      </c>
      <c r="Y411" s="5">
        <f t="shared" si="188"/>
        <v>0.12930884145717458</v>
      </c>
      <c r="Z411" s="5">
        <f t="shared" si="165"/>
        <v>-5.2185576042280033</v>
      </c>
      <c r="AA411" s="5">
        <f t="shared" si="166"/>
        <v>-21.753908741645272</v>
      </c>
      <c r="AB411">
        <f t="shared" si="189"/>
        <v>0</v>
      </c>
    </row>
    <row r="412" spans="1:28" x14ac:dyDescent="0.2">
      <c r="A412">
        <f t="shared" si="167"/>
        <v>3.799999999999963</v>
      </c>
      <c r="B412" s="5">
        <f t="shared" si="168"/>
        <v>26.802959278655919</v>
      </c>
      <c r="C412" s="5">
        <f t="shared" si="169"/>
        <v>314.31266063986789</v>
      </c>
      <c r="D412" s="5">
        <f t="shared" si="170"/>
        <v>66.444191978139713</v>
      </c>
      <c r="E412" s="2">
        <f t="shared" si="171"/>
        <v>315.45339951347177</v>
      </c>
      <c r="F412" s="2">
        <f t="shared" si="172"/>
        <v>4.8740963062492817</v>
      </c>
      <c r="G412" s="3">
        <f t="shared" si="173"/>
        <v>9.6054446955273622</v>
      </c>
      <c r="H412" s="3">
        <f t="shared" si="174"/>
        <v>59.555421904003893</v>
      </c>
      <c r="I412" s="3">
        <f t="shared" si="175"/>
        <v>-29.744289985583691</v>
      </c>
      <c r="J412" s="2">
        <f t="shared" si="176"/>
        <v>67.259465004631394</v>
      </c>
      <c r="K412" s="2">
        <f t="shared" si="177"/>
        <v>67.259465004631394</v>
      </c>
      <c r="L412" s="2">
        <f t="shared" si="178"/>
        <v>45.848306069960046</v>
      </c>
      <c r="M412" s="5">
        <f t="shared" si="162"/>
        <v>0.37890482318219121</v>
      </c>
      <c r="N412" s="4">
        <f t="shared" si="163"/>
        <v>0.50401326916826406</v>
      </c>
      <c r="O412" s="4">
        <f t="shared" si="164"/>
        <v>0.32094306110184645</v>
      </c>
      <c r="P412" s="4">
        <f t="shared" si="179"/>
        <v>0</v>
      </c>
      <c r="Q412" s="4">
        <f t="shared" si="180"/>
        <v>0</v>
      </c>
      <c r="R412" s="5">
        <f t="shared" si="181"/>
        <v>-1.3140435937222859</v>
      </c>
      <c r="S412" s="5">
        <f t="shared" si="182"/>
        <v>-8.1472980278387439</v>
      </c>
      <c r="T412" s="5">
        <f t="shared" si="183"/>
        <v>4.0690769604424144</v>
      </c>
      <c r="U412" s="6">
        <f t="shared" si="184"/>
        <v>2674.2723528592146</v>
      </c>
      <c r="V412" s="5">
        <f t="shared" si="185"/>
        <v>1.4375209304604704</v>
      </c>
      <c r="W412" s="5">
        <f t="shared" si="186"/>
        <v>2.9551534046535375</v>
      </c>
      <c r="X412" s="5">
        <f t="shared" si="187"/>
        <v>6.3811721743362844</v>
      </c>
      <c r="Y412" s="5">
        <f t="shared" si="188"/>
        <v>0.12347733673818451</v>
      </c>
      <c r="Z412" s="5">
        <f t="shared" si="165"/>
        <v>-5.1921446231852064</v>
      </c>
      <c r="AA412" s="5">
        <f t="shared" si="166"/>
        <v>-21.723750865221302</v>
      </c>
      <c r="AB412">
        <f t="shared" si="189"/>
        <v>0</v>
      </c>
    </row>
    <row r="413" spans="1:28" x14ac:dyDescent="0.2">
      <c r="A413">
        <f t="shared" si="167"/>
        <v>3.8099999999999627</v>
      </c>
      <c r="B413" s="5">
        <f t="shared" si="168"/>
        <v>26.899019899478031</v>
      </c>
      <c r="C413" s="5">
        <f t="shared" si="169"/>
        <v>314.90795525167675</v>
      </c>
      <c r="D413" s="5">
        <f t="shared" si="170"/>
        <v>66.14566289074061</v>
      </c>
      <c r="E413" s="2">
        <f t="shared" si="171"/>
        <v>316.05470658154195</v>
      </c>
      <c r="F413" s="2">
        <f t="shared" si="172"/>
        <v>4.8822782448260398</v>
      </c>
      <c r="G413" s="3">
        <f t="shared" si="173"/>
        <v>9.6066794688947432</v>
      </c>
      <c r="H413" s="3">
        <f t="shared" si="174"/>
        <v>59.503500457772041</v>
      </c>
      <c r="I413" s="3">
        <f t="shared" si="175"/>
        <v>-29.961527494235906</v>
      </c>
      <c r="J413" s="2">
        <f t="shared" si="176"/>
        <v>67.310088299853064</v>
      </c>
      <c r="K413" s="2">
        <f t="shared" si="177"/>
        <v>67.310088299853064</v>
      </c>
      <c r="L413" s="2">
        <f t="shared" si="178"/>
        <v>45.882814110329285</v>
      </c>
      <c r="M413" s="5">
        <f t="shared" si="162"/>
        <v>0.37890477710358528</v>
      </c>
      <c r="N413" s="4">
        <f t="shared" si="163"/>
        <v>0.50363390832413735</v>
      </c>
      <c r="O413" s="4">
        <f t="shared" si="164"/>
        <v>0.32086294982295199</v>
      </c>
      <c r="P413" s="4">
        <f t="shared" si="179"/>
        <v>0</v>
      </c>
      <c r="Q413" s="4">
        <f t="shared" si="180"/>
        <v>0</v>
      </c>
      <c r="R413" s="5">
        <f t="shared" si="181"/>
        <v>-1.3152015042031906</v>
      </c>
      <c r="S413" s="5">
        <f t="shared" si="182"/>
        <v>-8.1463208552768336</v>
      </c>
      <c r="T413" s="5">
        <f t="shared" si="183"/>
        <v>4.1018799634394325</v>
      </c>
      <c r="U413" s="6">
        <f t="shared" si="184"/>
        <v>2674.2696785881981</v>
      </c>
      <c r="V413" s="5">
        <f t="shared" si="185"/>
        <v>1.432858871025132</v>
      </c>
      <c r="W413" s="5">
        <f t="shared" si="186"/>
        <v>2.9804823599840313</v>
      </c>
      <c r="X413" s="5">
        <f t="shared" si="187"/>
        <v>6.3786517361826522</v>
      </c>
      <c r="Y413" s="5">
        <f t="shared" si="188"/>
        <v>0.11765736682194139</v>
      </c>
      <c r="Z413" s="5">
        <f t="shared" si="165"/>
        <v>-5.1658384952928023</v>
      </c>
      <c r="AA413" s="5">
        <f t="shared" si="166"/>
        <v>-21.693468300377916</v>
      </c>
      <c r="AB413">
        <f t="shared" si="189"/>
        <v>0</v>
      </c>
    </row>
    <row r="414" spans="1:28" x14ac:dyDescent="0.2">
      <c r="A414">
        <f t="shared" si="167"/>
        <v>3.8199999999999625</v>
      </c>
      <c r="B414" s="5">
        <f t="shared" si="168"/>
        <v>26.995092577035319</v>
      </c>
      <c r="C414" s="5">
        <f t="shared" si="169"/>
        <v>315.50273196432971</v>
      </c>
      <c r="D414" s="5">
        <f t="shared" si="170"/>
        <v>65.844962942383233</v>
      </c>
      <c r="E414" s="2">
        <f t="shared" si="171"/>
        <v>316.65550508430829</v>
      </c>
      <c r="F414" s="2">
        <f t="shared" si="172"/>
        <v>4.8904392717453247</v>
      </c>
      <c r="G414" s="3">
        <f t="shared" si="173"/>
        <v>9.6078560425629629</v>
      </c>
      <c r="H414" s="3">
        <f t="shared" si="174"/>
        <v>59.451842072819112</v>
      </c>
      <c r="I414" s="3">
        <f t="shared" si="175"/>
        <v>-30.178462177239684</v>
      </c>
      <c r="J414" s="2">
        <f t="shared" si="176"/>
        <v>67.361502380581783</v>
      </c>
      <c r="K414" s="2">
        <f t="shared" si="177"/>
        <v>67.361502380581783</v>
      </c>
      <c r="L414" s="2">
        <f t="shared" si="178"/>
        <v>45.917861200123909</v>
      </c>
      <c r="M414" s="5">
        <f t="shared" si="162"/>
        <v>0.37890473081027093</v>
      </c>
      <c r="N414" s="4">
        <f t="shared" si="163"/>
        <v>0.50324920836809639</v>
      </c>
      <c r="O414" s="4">
        <f t="shared" si="164"/>
        <v>0.3207816286440513</v>
      </c>
      <c r="P414" s="4">
        <f t="shared" si="179"/>
        <v>0</v>
      </c>
      <c r="Q414" s="4">
        <f t="shared" si="180"/>
        <v>0</v>
      </c>
      <c r="R414" s="5">
        <f t="shared" si="181"/>
        <v>-1.3163671475148628</v>
      </c>
      <c r="S414" s="5">
        <f t="shared" si="182"/>
        <v>-8.1454646507197754</v>
      </c>
      <c r="T414" s="5">
        <f t="shared" si="183"/>
        <v>4.1347347417209024</v>
      </c>
      <c r="U414" s="6">
        <f t="shared" si="184"/>
        <v>2674.2670043198573</v>
      </c>
      <c r="V414" s="5">
        <f t="shared" si="185"/>
        <v>1.4282159784115178</v>
      </c>
      <c r="W414" s="5">
        <f t="shared" si="186"/>
        <v>3.0058266944984378</v>
      </c>
      <c r="X414" s="5">
        <f t="shared" si="187"/>
        <v>6.3762038743967393</v>
      </c>
      <c r="Y414" s="5">
        <f t="shared" si="188"/>
        <v>0.11184883089665498</v>
      </c>
      <c r="Z414" s="5">
        <f t="shared" si="165"/>
        <v>-5.1396379562213372</v>
      </c>
      <c r="AA414" s="5">
        <f t="shared" si="166"/>
        <v>-21.663061383882358</v>
      </c>
      <c r="AB414">
        <f t="shared" si="189"/>
        <v>0</v>
      </c>
    </row>
    <row r="415" spans="1:28" x14ac:dyDescent="0.2">
      <c r="A415">
        <f t="shared" si="167"/>
        <v>3.8299999999999623</v>
      </c>
      <c r="B415" s="5">
        <f t="shared" si="168"/>
        <v>27.091176729902493</v>
      </c>
      <c r="C415" s="5">
        <f t="shared" si="169"/>
        <v>316.09699340316013</v>
      </c>
      <c r="D415" s="5">
        <f t="shared" si="170"/>
        <v>65.542095167541646</v>
      </c>
      <c r="E415" s="2">
        <f t="shared" si="171"/>
        <v>317.25579757528192</v>
      </c>
      <c r="F415" s="2">
        <f t="shared" si="172"/>
        <v>4.8985794001151035</v>
      </c>
      <c r="G415" s="3">
        <f t="shared" si="173"/>
        <v>9.6089745308719294</v>
      </c>
      <c r="H415" s="3">
        <f t="shared" si="174"/>
        <v>59.400445693256898</v>
      </c>
      <c r="I415" s="3">
        <f t="shared" si="175"/>
        <v>-30.395092791078508</v>
      </c>
      <c r="J415" s="2">
        <f t="shared" si="176"/>
        <v>67.413700431520454</v>
      </c>
      <c r="K415" s="2">
        <f t="shared" si="177"/>
        <v>67.413700431520454</v>
      </c>
      <c r="L415" s="2">
        <f t="shared" si="178"/>
        <v>45.953442693606306</v>
      </c>
      <c r="M415" s="5">
        <f t="shared" si="162"/>
        <v>0.37890468430237512</v>
      </c>
      <c r="N415" s="4">
        <f t="shared" si="163"/>
        <v>0.5028592458921658</v>
      </c>
      <c r="O415" s="4">
        <f t="shared" si="164"/>
        <v>0.32069911019551417</v>
      </c>
      <c r="P415" s="4">
        <f t="shared" si="179"/>
        <v>0</v>
      </c>
      <c r="Q415" s="4">
        <f t="shared" si="180"/>
        <v>0</v>
      </c>
      <c r="R415" s="5">
        <f t="shared" si="181"/>
        <v>-1.3175403935506818</v>
      </c>
      <c r="S415" s="5">
        <f t="shared" si="182"/>
        <v>-8.1447282792077456</v>
      </c>
      <c r="T415" s="5">
        <f t="shared" si="183"/>
        <v>4.1676416551322859</v>
      </c>
      <c r="U415" s="6">
        <f t="shared" si="184"/>
        <v>2674.2643300541899</v>
      </c>
      <c r="V415" s="5">
        <f t="shared" si="185"/>
        <v>1.4235920250385763</v>
      </c>
      <c r="W415" s="5">
        <f t="shared" si="186"/>
        <v>3.0311865219160423</v>
      </c>
      <c r="X415" s="5">
        <f t="shared" si="187"/>
        <v>6.3738278814867861</v>
      </c>
      <c r="Y415" s="5">
        <f t="shared" si="188"/>
        <v>0.10605163148789454</v>
      </c>
      <c r="Z415" s="5">
        <f t="shared" si="165"/>
        <v>-5.1135417572917028</v>
      </c>
      <c r="AA415" s="5">
        <f t="shared" si="166"/>
        <v>-21.632530463380927</v>
      </c>
      <c r="AB415">
        <f t="shared" si="189"/>
        <v>0</v>
      </c>
    </row>
    <row r="416" spans="1:28" x14ac:dyDescent="0.2">
      <c r="A416">
        <f t="shared" si="167"/>
        <v>3.8399999999999621</v>
      </c>
      <c r="B416" s="5">
        <f t="shared" si="168"/>
        <v>27.187271777792787</v>
      </c>
      <c r="C416" s="5">
        <f t="shared" si="169"/>
        <v>316.69074218300483</v>
      </c>
      <c r="D416" s="5">
        <f t="shared" si="170"/>
        <v>65.237062613107682</v>
      </c>
      <c r="E416" s="2">
        <f t="shared" si="171"/>
        <v>317.85558659734454</v>
      </c>
      <c r="F416" s="2">
        <f t="shared" si="172"/>
        <v>4.9066986428477977</v>
      </c>
      <c r="G416" s="3">
        <f t="shared" si="173"/>
        <v>9.610035047186809</v>
      </c>
      <c r="H416" s="3">
        <f t="shared" si="174"/>
        <v>59.349310275683983</v>
      </c>
      <c r="I416" s="3">
        <f t="shared" si="175"/>
        <v>-30.611418095712317</v>
      </c>
      <c r="J416" s="2">
        <f t="shared" si="176"/>
        <v>67.466675637962709</v>
      </c>
      <c r="K416" s="2">
        <f t="shared" si="177"/>
        <v>67.466675637962709</v>
      </c>
      <c r="L416" s="2">
        <f t="shared" si="178"/>
        <v>45.989553945441514</v>
      </c>
      <c r="M416" s="5">
        <f t="shared" ref="M416:M479" si="190">cd0+cdspin*(spin/1000)*EXP(-A416/(tau*146.7/K416))</f>
        <v>0.37890463758003934</v>
      </c>
      <c r="N416" s="4">
        <f t="shared" ref="N416:N479" si="191">(romega/K416)*EXP(-A416/(tau*146.7/K416))</f>
        <v>0.50246409745922427</v>
      </c>
      <c r="O416" s="4">
        <f t="shared" ref="O416:O479" si="192">cl2_*N416/(cl0+cl1_*N416)</f>
        <v>0.32061540711065201</v>
      </c>
      <c r="P416" s="4">
        <f t="shared" si="179"/>
        <v>0</v>
      </c>
      <c r="Q416" s="4">
        <f t="shared" si="180"/>
        <v>0</v>
      </c>
      <c r="R416" s="5">
        <f t="shared" si="181"/>
        <v>-1.3187211115107458</v>
      </c>
      <c r="S416" s="5">
        <f t="shared" si="182"/>
        <v>-8.144110612484921</v>
      </c>
      <c r="T416" s="5">
        <f t="shared" si="183"/>
        <v>4.2006010485794221</v>
      </c>
      <c r="U416" s="6">
        <f t="shared" si="184"/>
        <v>2674.2616557911974</v>
      </c>
      <c r="V416" s="5">
        <f t="shared" si="185"/>
        <v>1.4189867859422598</v>
      </c>
      <c r="W416" s="5">
        <f t="shared" si="186"/>
        <v>3.0565619470514935</v>
      </c>
      <c r="X416" s="5">
        <f t="shared" si="187"/>
        <v>6.3715230541419121</v>
      </c>
      <c r="Y416" s="5">
        <f t="shared" si="188"/>
        <v>0.10026567443151402</v>
      </c>
      <c r="Z416" s="5">
        <f t="shared" ref="Z416:Z474" si="193">S416+W416</f>
        <v>-5.0875486654334274</v>
      </c>
      <c r="AA416" s="5">
        <f t="shared" ref="AA416:AA479" si="194">T416+X416-32.174</f>
        <v>-21.601875897278667</v>
      </c>
      <c r="AB416">
        <f t="shared" si="189"/>
        <v>0</v>
      </c>
    </row>
    <row r="417" spans="1:28" x14ac:dyDescent="0.2">
      <c r="A417">
        <f t="shared" ref="A417:A474" si="195">A416+dt</f>
        <v>3.8499999999999619</v>
      </c>
      <c r="B417" s="5">
        <f t="shared" si="168"/>
        <v>27.283377141548378</v>
      </c>
      <c r="C417" s="5">
        <f t="shared" si="169"/>
        <v>317.28398090832837</v>
      </c>
      <c r="D417" s="5">
        <f t="shared" si="170"/>
        <v>64.929868338355689</v>
      </c>
      <c r="E417" s="2">
        <f t="shared" si="171"/>
        <v>318.45487468287314</v>
      </c>
      <c r="F417" s="2">
        <f t="shared" si="172"/>
        <v>4.9147970126617073</v>
      </c>
      <c r="G417" s="3">
        <f t="shared" si="173"/>
        <v>9.6110377039311246</v>
      </c>
      <c r="H417" s="3">
        <f t="shared" si="174"/>
        <v>59.298434789029649</v>
      </c>
      <c r="I417" s="3">
        <f t="shared" si="175"/>
        <v>-30.827436854685104</v>
      </c>
      <c r="J417" s="2">
        <f t="shared" si="176"/>
        <v>67.520421186517964</v>
      </c>
      <c r="K417" s="2">
        <f t="shared" si="177"/>
        <v>67.520421186517964</v>
      </c>
      <c r="L417" s="2">
        <f t="shared" si="178"/>
        <v>46.02619031119152</v>
      </c>
      <c r="M417" s="5">
        <f t="shared" si="190"/>
        <v>0.37890459064341919</v>
      </c>
      <c r="N417" s="4">
        <f t="shared" si="191"/>
        <v>0.50206383958361767</v>
      </c>
      <c r="O417" s="4">
        <f t="shared" si="192"/>
        <v>0.32053053202368592</v>
      </c>
      <c r="P417" s="4">
        <f t="shared" si="179"/>
        <v>0</v>
      </c>
      <c r="Q417" s="4">
        <f t="shared" si="180"/>
        <v>0</v>
      </c>
      <c r="R417" s="5">
        <f t="shared" si="181"/>
        <v>-1.319909169929927</v>
      </c>
      <c r="S417" s="5">
        <f t="shared" si="182"/>
        <v>-8.1436105290189928</v>
      </c>
      <c r="T417" s="5">
        <f t="shared" si="183"/>
        <v>4.2336132521144716</v>
      </c>
      <c r="U417" s="6">
        <f t="shared" si="184"/>
        <v>2674.2589815308784</v>
      </c>
      <c r="V417" s="5">
        <f t="shared" si="185"/>
        <v>1.4144000387761306</v>
      </c>
      <c r="W417" s="5">
        <f t="shared" si="186"/>
        <v>3.081953065878329</v>
      </c>
      <c r="X417" s="5">
        <f t="shared" si="187"/>
        <v>6.3692886932672232</v>
      </c>
      <c r="Y417" s="5">
        <f t="shared" si="188"/>
        <v>9.4490868846203613E-2</v>
      </c>
      <c r="Z417" s="5">
        <f t="shared" si="193"/>
        <v>-5.0616574631406639</v>
      </c>
      <c r="AA417" s="5">
        <f t="shared" si="194"/>
        <v>-21.571098054618304</v>
      </c>
      <c r="AB417">
        <f t="shared" si="189"/>
        <v>0</v>
      </c>
    </row>
    <row r="418" spans="1:28" x14ac:dyDescent="0.2">
      <c r="A418">
        <f t="shared" si="195"/>
        <v>3.8599999999999617</v>
      </c>
      <c r="B418" s="5">
        <f t="shared" ref="B418:B481" si="196">B417+G417*dt+0.5*Y417*dt*dt</f>
        <v>27.379492243131129</v>
      </c>
      <c r="C418" s="5">
        <f t="shared" ref="C418:C481" si="197">C417+H417*dt+0.5*Z417*dt*dt</f>
        <v>317.87671217334554</v>
      </c>
      <c r="D418" s="5">
        <f t="shared" ref="D418:D481" si="198">D417+I417*dt+0.5*AA417*dt*dt</f>
        <v>64.620515414906109</v>
      </c>
      <c r="E418" s="2">
        <f t="shared" ref="E418:E481" si="199">SQRT(B418^2+C418^2)</f>
        <v>319.05366435386327</v>
      </c>
      <c r="F418" s="2">
        <f t="shared" ref="F418:F481" si="200">ATAN2(C418,B418)*180/PI()</f>
        <v>4.9228745220824903</v>
      </c>
      <c r="G418" s="3">
        <f t="shared" ref="G418:G481" si="201">G417+Y417*dt</f>
        <v>9.6119826126195864</v>
      </c>
      <c r="H418" s="3">
        <f t="shared" ref="H418:H481" si="202">H417+Z417*dt</f>
        <v>59.247818214398244</v>
      </c>
      <c r="I418" s="3">
        <f t="shared" ref="I418:I481" si="203">I417+AA417*dt</f>
        <v>-31.043147835231288</v>
      </c>
      <c r="J418" s="2">
        <f t="shared" ref="J418:J481" si="204">SQRT(G418^2+H418^2+I418^2)</f>
        <v>67.574930265829394</v>
      </c>
      <c r="K418" s="2">
        <f t="shared" ref="K418:K481" si="205">IF(D418&gt;=hwind,SQRT((G418-vxw)^2+(H418-vyw)^2+I418^2),J418)</f>
        <v>67.574930265829394</v>
      </c>
      <c r="L418" s="2">
        <f t="shared" ref="L418:L481" si="206">J418/1.467</f>
        <v>46.063347147804627</v>
      </c>
      <c r="M418" s="5">
        <f t="shared" si="190"/>
        <v>0.3789045434926846</v>
      </c>
      <c r="N418" s="4">
        <f t="shared" si="191"/>
        <v>0.50165854871210513</v>
      </c>
      <c r="O418" s="4">
        <f t="shared" si="192"/>
        <v>0.32044449756774068</v>
      </c>
      <c r="P418" s="4">
        <f t="shared" ref="P418:P481" si="207">IF(D418&gt;=hwind,vxw,0)</f>
        <v>0</v>
      </c>
      <c r="Q418" s="4">
        <f t="shared" ref="Q418:Q481" si="208">IF(D418&gt;=hwind,vyw,0)</f>
        <v>0</v>
      </c>
      <c r="R418" s="5">
        <f t="shared" ref="R418:R481" si="209">-const*$M418*$K418*(G418-P418)</f>
        <v>-1.3211044367057205</v>
      </c>
      <c r="S418" s="5">
        <f t="shared" ref="S418:S481" si="210">-const*$M418*$K418*(H418-Q418)</f>
        <v>-8.1432269140199409</v>
      </c>
      <c r="T418" s="5">
        <f t="shared" ref="T418:T481" si="211">-const*$M418*$K418*I418</f>
        <v>4.2666785810236405</v>
      </c>
      <c r="U418" s="6">
        <f t="shared" ref="U418:U481" si="212">omega*EXP(-A418/tau)*30/PI()</f>
        <v>2674.2563072732337</v>
      </c>
      <c r="V418" s="5">
        <f t="shared" ref="V418:V481" si="213">const*($O418/omega)*K418*(wy*I418-wz*(H418-Q418))</f>
        <v>1.4098315638114185</v>
      </c>
      <c r="W418" s="5">
        <f t="shared" ref="W418:W481" si="214">const*($O418/omega)*K418*(wz*(G418-P418)-wx*I418)</f>
        <v>3.1073599655940272</v>
      </c>
      <c r="X418" s="5">
        <f t="shared" ref="X418:X481" si="215">const*($O418/omega)*K418*(wx*(H418-Q418)-wy*(G418-P418))</f>
        <v>6.3671241040178712</v>
      </c>
      <c r="Y418" s="5">
        <f t="shared" ref="Y418:Y481" si="216">R418+V418</f>
        <v>8.8727127105697967E-2</v>
      </c>
      <c r="Z418" s="5">
        <f t="shared" si="193"/>
        <v>-5.0358669484259142</v>
      </c>
      <c r="AA418" s="5">
        <f t="shared" si="194"/>
        <v>-21.540197314958487</v>
      </c>
      <c r="AB418">
        <f t="shared" si="189"/>
        <v>0</v>
      </c>
    </row>
    <row r="419" spans="1:28" x14ac:dyDescent="0.2">
      <c r="A419">
        <f t="shared" si="195"/>
        <v>3.8699999999999615</v>
      </c>
      <c r="B419" s="5">
        <f t="shared" si="196"/>
        <v>27.475616505613679</v>
      </c>
      <c r="C419" s="5">
        <f t="shared" si="197"/>
        <v>318.46893856214206</v>
      </c>
      <c r="D419" s="5">
        <f t="shared" si="198"/>
        <v>64.309006926688042</v>
      </c>
      <c r="E419" s="2">
        <f t="shared" si="199"/>
        <v>319.65195812205025</v>
      </c>
      <c r="F419" s="2">
        <f t="shared" si="200"/>
        <v>4.9309311834446543</v>
      </c>
      <c r="G419" s="3">
        <f t="shared" si="201"/>
        <v>9.6128698838906441</v>
      </c>
      <c r="H419" s="3">
        <f t="shared" si="202"/>
        <v>59.197459544913983</v>
      </c>
      <c r="I419" s="3">
        <f t="shared" si="203"/>
        <v>-31.258549808380874</v>
      </c>
      <c r="J419" s="2">
        <f t="shared" si="204"/>
        <v>67.630196067284672</v>
      </c>
      <c r="K419" s="2">
        <f t="shared" si="205"/>
        <v>67.630196067284672</v>
      </c>
      <c r="L419" s="2">
        <f t="shared" si="206"/>
        <v>46.101019814099978</v>
      </c>
      <c r="M419" s="5">
        <f t="shared" si="190"/>
        <v>0.37890449612801919</v>
      </c>
      <c r="N419" s="4">
        <f t="shared" si="191"/>
        <v>0.5012483012051433</v>
      </c>
      <c r="O419" s="4">
        <f t="shared" si="192"/>
        <v>0.32035731637286319</v>
      </c>
      <c r="P419" s="4">
        <f t="shared" si="207"/>
        <v>0</v>
      </c>
      <c r="Q419" s="4">
        <f t="shared" si="208"/>
        <v>0</v>
      </c>
      <c r="R419" s="5">
        <f t="shared" si="209"/>
        <v>-1.322306779125892</v>
      </c>
      <c r="S419" s="5">
        <f t="shared" si="210"/>
        <v>-8.1429586594580154</v>
      </c>
      <c r="T419" s="5">
        <f t="shared" si="211"/>
        <v>4.299797335916649</v>
      </c>
      <c r="U419" s="6">
        <f t="shared" si="212"/>
        <v>2674.2536330182638</v>
      </c>
      <c r="V419" s="5">
        <f t="shared" si="213"/>
        <v>1.40528114393652</v>
      </c>
      <c r="W419" s="5">
        <f t="shared" si="214"/>
        <v>3.1327827246865327</v>
      </c>
      <c r="X419" s="5">
        <f t="shared" si="215"/>
        <v>6.3650285958320021</v>
      </c>
      <c r="Y419" s="5">
        <f t="shared" si="216"/>
        <v>8.2974364810628032E-2</v>
      </c>
      <c r="Z419" s="5">
        <f t="shared" si="193"/>
        <v>-5.0101759347714827</v>
      </c>
      <c r="AA419" s="5">
        <f t="shared" si="194"/>
        <v>-21.509174068251347</v>
      </c>
      <c r="AB419">
        <f t="shared" si="189"/>
        <v>0</v>
      </c>
    </row>
    <row r="420" spans="1:28" x14ac:dyDescent="0.2">
      <c r="A420">
        <f t="shared" si="195"/>
        <v>3.8799999999999613</v>
      </c>
      <c r="B420" s="5">
        <f t="shared" si="196"/>
        <v>27.571749353170826</v>
      </c>
      <c r="C420" s="5">
        <f t="shared" si="197"/>
        <v>319.06066264879445</v>
      </c>
      <c r="D420" s="5">
        <f t="shared" si="198"/>
        <v>63.995345969900825</v>
      </c>
      <c r="E420" s="2">
        <f t="shared" si="199"/>
        <v>320.24975848902977</v>
      </c>
      <c r="F420" s="2">
        <f t="shared" si="200"/>
        <v>4.9389670088930853</v>
      </c>
      <c r="G420" s="3">
        <f t="shared" si="201"/>
        <v>9.6136996275387503</v>
      </c>
      <c r="H420" s="3">
        <f t="shared" si="202"/>
        <v>59.147357785566271</v>
      </c>
      <c r="I420" s="3">
        <f t="shared" si="203"/>
        <v>-31.473641549063387</v>
      </c>
      <c r="J420" s="2">
        <f t="shared" si="204"/>
        <v>67.686211785719365</v>
      </c>
      <c r="K420" s="2">
        <f t="shared" si="205"/>
        <v>67.686211785719365</v>
      </c>
      <c r="L420" s="2">
        <f t="shared" si="206"/>
        <v>46.13920367124701</v>
      </c>
      <c r="M420" s="5">
        <f t="shared" si="190"/>
        <v>0.37890444854962047</v>
      </c>
      <c r="N420" s="4">
        <f t="shared" si="191"/>
        <v>0.50083317331850963</v>
      </c>
      <c r="O420" s="4">
        <f t="shared" si="192"/>
        <v>0.32026900106406642</v>
      </c>
      <c r="P420" s="4">
        <f t="shared" si="207"/>
        <v>0</v>
      </c>
      <c r="Q420" s="4">
        <f t="shared" si="208"/>
        <v>0</v>
      </c>
      <c r="R420" s="5">
        <f t="shared" si="209"/>
        <v>-1.3235160638959151</v>
      </c>
      <c r="S420" s="5">
        <f t="shared" si="210"/>
        <v>-8.1428046640809768</v>
      </c>
      <c r="T420" s="5">
        <f t="shared" si="211"/>
        <v>4.3329698028179218</v>
      </c>
      <c r="U420" s="6">
        <f t="shared" si="212"/>
        <v>2674.2509587659683</v>
      </c>
      <c r="V420" s="5">
        <f t="shared" si="213"/>
        <v>1.4007485646559585</v>
      </c>
      <c r="W420" s="5">
        <f t="shared" si="214"/>
        <v>3.1582214130022241</v>
      </c>
      <c r="X420" s="5">
        <f t="shared" si="215"/>
        <v>6.3630014824626251</v>
      </c>
      <c r="Y420" s="5">
        <f t="shared" si="216"/>
        <v>7.7232500760043399E-2</v>
      </c>
      <c r="Z420" s="5">
        <f t="shared" si="193"/>
        <v>-4.9845832510787531</v>
      </c>
      <c r="AA420" s="5">
        <f t="shared" si="194"/>
        <v>-21.478028714719454</v>
      </c>
      <c r="AB420">
        <f t="shared" si="189"/>
        <v>0</v>
      </c>
    </row>
    <row r="421" spans="1:28" x14ac:dyDescent="0.2">
      <c r="A421">
        <f t="shared" si="195"/>
        <v>3.889999999999961</v>
      </c>
      <c r="B421" s="5">
        <f t="shared" si="196"/>
        <v>27.667890211071253</v>
      </c>
      <c r="C421" s="5">
        <f t="shared" si="197"/>
        <v>319.65188699748757</v>
      </c>
      <c r="D421" s="5">
        <f t="shared" si="198"/>
        <v>63.679535652974451</v>
      </c>
      <c r="E421" s="2">
        <f t="shared" si="199"/>
        <v>320.84706794637606</v>
      </c>
      <c r="F421" s="2">
        <f t="shared" si="200"/>
        <v>4.9469820103846027</v>
      </c>
      <c r="G421" s="3">
        <f t="shared" si="201"/>
        <v>9.6144719525463511</v>
      </c>
      <c r="H421" s="3">
        <f t="shared" si="202"/>
        <v>59.097511953055481</v>
      </c>
      <c r="I421" s="3">
        <f t="shared" si="203"/>
        <v>-31.688421836210583</v>
      </c>
      <c r="J421" s="2">
        <f t="shared" si="204"/>
        <v>67.742970620112786</v>
      </c>
      <c r="K421" s="2">
        <f t="shared" si="205"/>
        <v>67.742970620112786</v>
      </c>
      <c r="L421" s="2">
        <f t="shared" si="206"/>
        <v>46.177894083239799</v>
      </c>
      <c r="M421" s="5">
        <f t="shared" si="190"/>
        <v>0.3789044007576996</v>
      </c>
      <c r="N421" s="4">
        <f t="shared" si="191"/>
        <v>0.50041324118527242</v>
      </c>
      <c r="O421" s="4">
        <f t="shared" si="192"/>
        <v>0.32017956425939914</v>
      </c>
      <c r="P421" s="4">
        <f t="shared" si="207"/>
        <v>0</v>
      </c>
      <c r="Q421" s="4">
        <f t="shared" si="208"/>
        <v>0</v>
      </c>
      <c r="R421" s="5">
        <f t="shared" si="209"/>
        <v>-1.3247321571661981</v>
      </c>
      <c r="S421" s="5">
        <f t="shared" si="210"/>
        <v>-8.1427638334305019</v>
      </c>
      <c r="T421" s="5">
        <f t="shared" si="211"/>
        <v>4.3661962532594245</v>
      </c>
      <c r="U421" s="6">
        <f t="shared" si="212"/>
        <v>2674.2482845163458</v>
      </c>
      <c r="V421" s="5">
        <f t="shared" si="213"/>
        <v>1.3962336140887941</v>
      </c>
      <c r="W421" s="5">
        <f t="shared" si="214"/>
        <v>3.1836760918152565</v>
      </c>
      <c r="X421" s="5">
        <f t="shared" si="215"/>
        <v>6.3610420820083613</v>
      </c>
      <c r="Y421" s="5">
        <f t="shared" si="216"/>
        <v>7.1501456922596018E-2</v>
      </c>
      <c r="Z421" s="5">
        <f t="shared" si="193"/>
        <v>-4.9590877416152459</v>
      </c>
      <c r="AA421" s="5">
        <f t="shared" si="194"/>
        <v>-21.446761664732215</v>
      </c>
      <c r="AB421">
        <f t="shared" si="189"/>
        <v>0</v>
      </c>
    </row>
    <row r="422" spans="1:28" x14ac:dyDescent="0.2">
      <c r="A422">
        <f t="shared" si="195"/>
        <v>3.8999999999999608</v>
      </c>
      <c r="B422" s="5">
        <f t="shared" si="196"/>
        <v>27.764038505669561</v>
      </c>
      <c r="C422" s="5">
        <f t="shared" si="197"/>
        <v>320.24261416263107</v>
      </c>
      <c r="D422" s="5">
        <f t="shared" si="198"/>
        <v>63.361579096529113</v>
      </c>
      <c r="E422" s="2">
        <f t="shared" si="199"/>
        <v>321.44388897575902</v>
      </c>
      <c r="F422" s="2">
        <f t="shared" si="200"/>
        <v>4.9549761996895514</v>
      </c>
      <c r="G422" s="3">
        <f t="shared" si="201"/>
        <v>9.6151869671155765</v>
      </c>
      <c r="H422" s="3">
        <f t="shared" si="202"/>
        <v>59.04792107563933</v>
      </c>
      <c r="I422" s="3">
        <f t="shared" si="203"/>
        <v>-31.902889452857906</v>
      </c>
      <c r="J422" s="2">
        <f t="shared" si="204"/>
        <v>67.800465774276162</v>
      </c>
      <c r="K422" s="2">
        <f t="shared" si="205"/>
        <v>67.800465774276162</v>
      </c>
      <c r="L422" s="2">
        <f t="shared" si="206"/>
        <v>46.217086417366161</v>
      </c>
      <c r="M422" s="5">
        <f t="shared" si="190"/>
        <v>0.37890435275248113</v>
      </c>
      <c r="N422" s="4">
        <f t="shared" si="191"/>
        <v>0.49998858079810826</v>
      </c>
      <c r="O422" s="4">
        <f t="shared" si="192"/>
        <v>0.32008901856804178</v>
      </c>
      <c r="P422" s="4">
        <f t="shared" si="207"/>
        <v>0</v>
      </c>
      <c r="Q422" s="4">
        <f t="shared" si="208"/>
        <v>0</v>
      </c>
      <c r="R422" s="5">
        <f t="shared" si="209"/>
        <v>-1.3259549245590878</v>
      </c>
      <c r="S422" s="5">
        <f t="shared" si="210"/>
        <v>-8.1428350798578091</v>
      </c>
      <c r="T422" s="5">
        <f t="shared" si="211"/>
        <v>4.3994769443751212</v>
      </c>
      <c r="U422" s="6">
        <f t="shared" si="212"/>
        <v>2674.2456102693986</v>
      </c>
      <c r="V422" s="5">
        <f t="shared" si="213"/>
        <v>1.391736082966504</v>
      </c>
      <c r="W422" s="5">
        <f t="shared" si="214"/>
        <v>3.2091468138982737</v>
      </c>
      <c r="X422" s="5">
        <f t="shared" si="215"/>
        <v>6.3591497169431115</v>
      </c>
      <c r="Y422" s="5">
        <f t="shared" si="216"/>
        <v>6.5781158407416163E-2</v>
      </c>
      <c r="Z422" s="5">
        <f t="shared" si="193"/>
        <v>-4.9336882659595354</v>
      </c>
      <c r="AA422" s="5">
        <f t="shared" si="194"/>
        <v>-21.415373338681768</v>
      </c>
      <c r="AB422">
        <f t="shared" si="189"/>
        <v>0</v>
      </c>
    </row>
    <row r="423" spans="1:28" x14ac:dyDescent="0.2">
      <c r="A423">
        <f t="shared" si="195"/>
        <v>3.9099999999999606</v>
      </c>
      <c r="B423" s="5">
        <f t="shared" si="196"/>
        <v>27.86019366439864</v>
      </c>
      <c r="C423" s="5">
        <f t="shared" si="197"/>
        <v>320.83284668897414</v>
      </c>
      <c r="D423" s="5">
        <f t="shared" si="198"/>
        <v>63.041479433333599</v>
      </c>
      <c r="E423" s="2">
        <f t="shared" si="199"/>
        <v>322.0402240490597</v>
      </c>
      <c r="F423" s="2">
        <f t="shared" si="200"/>
        <v>4.9629495883934185</v>
      </c>
      <c r="G423" s="3">
        <f t="shared" si="201"/>
        <v>9.6158447786996515</v>
      </c>
      <c r="H423" s="3">
        <f t="shared" si="202"/>
        <v>58.998584192979735</v>
      </c>
      <c r="I423" s="3">
        <f t="shared" si="203"/>
        <v>-32.117043186244722</v>
      </c>
      <c r="J423" s="2">
        <f t="shared" si="204"/>
        <v>67.858690457532944</v>
      </c>
      <c r="K423" s="2">
        <f t="shared" si="205"/>
        <v>67.858690457532944</v>
      </c>
      <c r="L423" s="2">
        <f t="shared" si="206"/>
        <v>46.256776044671398</v>
      </c>
      <c r="M423" s="5">
        <f t="shared" si="190"/>
        <v>0.37890430453420315</v>
      </c>
      <c r="N423" s="4">
        <f t="shared" si="191"/>
        <v>0.49955926799197253</v>
      </c>
      <c r="O423" s="4">
        <f t="shared" si="192"/>
        <v>0.31999737658842958</v>
      </c>
      <c r="P423" s="4">
        <f t="shared" si="207"/>
        <v>0</v>
      </c>
      <c r="Q423" s="4">
        <f t="shared" si="208"/>
        <v>0</v>
      </c>
      <c r="R423" s="5">
        <f t="shared" si="209"/>
        <v>-1.3271842311956596</v>
      </c>
      <c r="S423" s="5">
        <f t="shared" si="210"/>
        <v>-8.143017322538455</v>
      </c>
      <c r="T423" s="5">
        <f t="shared" si="211"/>
        <v>4.4328121189970169</v>
      </c>
      <c r="U423" s="6">
        <f t="shared" si="212"/>
        <v>2674.2429360251253</v>
      </c>
      <c r="V423" s="5">
        <f t="shared" si="213"/>
        <v>1.3872557646303254</v>
      </c>
      <c r="W423" s="5">
        <f t="shared" si="214"/>
        <v>3.2346336235944069</v>
      </c>
      <c r="X423" s="5">
        <f t="shared" si="215"/>
        <v>6.3573237141445817</v>
      </c>
      <c r="Y423" s="5">
        <f t="shared" si="216"/>
        <v>6.0071533434665758E-2</v>
      </c>
      <c r="Z423" s="5">
        <f t="shared" si="193"/>
        <v>-4.9083836989440481</v>
      </c>
      <c r="AA423" s="5">
        <f t="shared" si="194"/>
        <v>-21.383864166858402</v>
      </c>
      <c r="AB423">
        <f t="shared" si="189"/>
        <v>0</v>
      </c>
    </row>
    <row r="424" spans="1:28" x14ac:dyDescent="0.2">
      <c r="A424">
        <f t="shared" si="195"/>
        <v>3.9199999999999604</v>
      </c>
      <c r="B424" s="5">
        <f t="shared" si="196"/>
        <v>27.95635511576231</v>
      </c>
      <c r="C424" s="5">
        <f t="shared" si="197"/>
        <v>321.422587111719</v>
      </c>
      <c r="D424" s="5">
        <f t="shared" si="198"/>
        <v>62.719239808262806</v>
      </c>
      <c r="E424" s="2">
        <f t="shared" si="199"/>
        <v>322.63607562848455</v>
      </c>
      <c r="F424" s="2">
        <f t="shared" si="200"/>
        <v>4.9709021878984654</v>
      </c>
      <c r="G424" s="3">
        <f t="shared" si="201"/>
        <v>9.6164454940339983</v>
      </c>
      <c r="H424" s="3">
        <f t="shared" si="202"/>
        <v>58.949500355990295</v>
      </c>
      <c r="I424" s="3">
        <f t="shared" si="203"/>
        <v>-32.330881827913302</v>
      </c>
      <c r="J424" s="2">
        <f t="shared" si="204"/>
        <v>67.917637885391159</v>
      </c>
      <c r="K424" s="2">
        <f t="shared" si="205"/>
        <v>67.917637885391159</v>
      </c>
      <c r="L424" s="2">
        <f t="shared" si="206"/>
        <v>46.296958340416602</v>
      </c>
      <c r="M424" s="5">
        <f t="shared" si="190"/>
        <v>0.37890425610311673</v>
      </c>
      <c r="N424" s="4">
        <f t="shared" si="191"/>
        <v>0.49912537842712323</v>
      </c>
      <c r="O424" s="4">
        <f t="shared" si="192"/>
        <v>0.31990465090640174</v>
      </c>
      <c r="P424" s="4">
        <f t="shared" si="207"/>
        <v>0</v>
      </c>
      <c r="Q424" s="4">
        <f t="shared" si="208"/>
        <v>0</v>
      </c>
      <c r="R424" s="5">
        <f t="shared" si="209"/>
        <v>-1.3284199417222755</v>
      </c>
      <c r="S424" s="5">
        <f t="shared" si="210"/>
        <v>-8.1433094874862952</v>
      </c>
      <c r="T424" s="5">
        <f t="shared" si="211"/>
        <v>4.4662020057527219</v>
      </c>
      <c r="U424" s="6">
        <f t="shared" si="212"/>
        <v>2674.2402617835269</v>
      </c>
      <c r="V424" s="5">
        <f t="shared" si="213"/>
        <v>1.3827924550280808</v>
      </c>
      <c r="W424" s="5">
        <f t="shared" si="214"/>
        <v>3.2601365568905387</v>
      </c>
      <c r="X424" s="5">
        <f t="shared" si="215"/>
        <v>6.3555634049217318</v>
      </c>
      <c r="Y424" s="5">
        <f t="shared" si="216"/>
        <v>5.4372513305805281E-2</v>
      </c>
      <c r="Z424" s="5">
        <f t="shared" si="193"/>
        <v>-4.883172930595757</v>
      </c>
      <c r="AA424" s="5">
        <f t="shared" si="194"/>
        <v>-21.352234589325548</v>
      </c>
      <c r="AB424">
        <f t="shared" si="189"/>
        <v>0</v>
      </c>
    </row>
    <row r="425" spans="1:28" x14ac:dyDescent="0.2">
      <c r="A425">
        <f t="shared" si="195"/>
        <v>3.9299999999999602</v>
      </c>
      <c r="B425" s="5">
        <f t="shared" si="196"/>
        <v>28.052522289328316</v>
      </c>
      <c r="C425" s="5">
        <f t="shared" si="197"/>
        <v>322.01183795663235</v>
      </c>
      <c r="D425" s="5">
        <f t="shared" si="198"/>
        <v>62.394863378254207</v>
      </c>
      <c r="E425" s="2">
        <f t="shared" si="199"/>
        <v>323.23144616667747</v>
      </c>
      <c r="F425" s="2">
        <f t="shared" si="200"/>
        <v>4.9788340094254142</v>
      </c>
      <c r="G425" s="3">
        <f t="shared" si="201"/>
        <v>9.6169892191670563</v>
      </c>
      <c r="H425" s="3">
        <f t="shared" si="202"/>
        <v>58.900668626684336</v>
      </c>
      <c r="I425" s="3">
        <f t="shared" si="203"/>
        <v>-32.544404173806555</v>
      </c>
      <c r="J425" s="2">
        <f t="shared" si="204"/>
        <v>67.977301280207712</v>
      </c>
      <c r="K425" s="2">
        <f t="shared" si="205"/>
        <v>67.977301280207712</v>
      </c>
      <c r="L425" s="2">
        <f t="shared" si="206"/>
        <v>46.337628684531495</v>
      </c>
      <c r="M425" s="5">
        <f t="shared" si="190"/>
        <v>0.37890420745948594</v>
      </c>
      <c r="N425" s="4">
        <f t="shared" si="191"/>
        <v>0.49868698757250274</v>
      </c>
      <c r="O425" s="4">
        <f t="shared" si="192"/>
        <v>0.31981085409337817</v>
      </c>
      <c r="P425" s="4">
        <f t="shared" si="207"/>
        <v>0</v>
      </c>
      <c r="Q425" s="4">
        <f t="shared" si="208"/>
        <v>0</v>
      </c>
      <c r="R425" s="5">
        <f t="shared" si="209"/>
        <v>-1.3296619203369193</v>
      </c>
      <c r="S425" s="5">
        <f t="shared" si="210"/>
        <v>-8.1437105075666167</v>
      </c>
      <c r="T425" s="5">
        <f t="shared" si="211"/>
        <v>4.4996468191645151</v>
      </c>
      <c r="U425" s="6">
        <f t="shared" si="212"/>
        <v>2674.2375875446023</v>
      </c>
      <c r="V425" s="5">
        <f t="shared" si="213"/>
        <v>1.3783459527104758</v>
      </c>
      <c r="W425" s="5">
        <f t="shared" si="214"/>
        <v>3.2856556414917897</v>
      </c>
      <c r="X425" s="5">
        <f t="shared" si="215"/>
        <v>6.3538681250410702</v>
      </c>
      <c r="Y425" s="5">
        <f t="shared" si="216"/>
        <v>4.8684032373556452E-2</v>
      </c>
      <c r="Z425" s="5">
        <f t="shared" si="193"/>
        <v>-4.8580548660748271</v>
      </c>
      <c r="AA425" s="5">
        <f t="shared" si="194"/>
        <v>-21.320485055794414</v>
      </c>
      <c r="AB425">
        <f t="shared" si="189"/>
        <v>0</v>
      </c>
    </row>
    <row r="426" spans="1:28" x14ac:dyDescent="0.2">
      <c r="A426">
        <f t="shared" si="195"/>
        <v>3.93999999999996</v>
      </c>
      <c r="B426" s="5">
        <f t="shared" si="196"/>
        <v>28.148694615721606</v>
      </c>
      <c r="C426" s="5">
        <f t="shared" si="197"/>
        <v>322.60060174015587</v>
      </c>
      <c r="D426" s="5">
        <f t="shared" si="198"/>
        <v>62.068353312263355</v>
      </c>
      <c r="E426" s="2">
        <f t="shared" si="199"/>
        <v>323.82633810683132</v>
      </c>
      <c r="F426" s="2">
        <f t="shared" si="200"/>
        <v>4.9867450640151398</v>
      </c>
      <c r="G426" s="3">
        <f t="shared" si="201"/>
        <v>9.6174760594907927</v>
      </c>
      <c r="H426" s="3">
        <f t="shared" si="202"/>
        <v>58.852088078023584</v>
      </c>
      <c r="I426" s="3">
        <f t="shared" si="203"/>
        <v>-32.757609024364498</v>
      </c>
      <c r="J426" s="2">
        <f t="shared" si="204"/>
        <v>68.037673871844348</v>
      </c>
      <c r="K426" s="2">
        <f t="shared" si="205"/>
        <v>68.037673871844348</v>
      </c>
      <c r="L426" s="2">
        <f t="shared" si="206"/>
        <v>46.378782462061587</v>
      </c>
      <c r="M426" s="5">
        <f t="shared" si="190"/>
        <v>0.37890415860358784</v>
      </c>
      <c r="N426" s="4">
        <f t="shared" si="191"/>
        <v>0.49824417068947929</v>
      </c>
      <c r="O426" s="4">
        <f t="shared" si="192"/>
        <v>0.31971599870456402</v>
      </c>
      <c r="P426" s="4">
        <f t="shared" si="207"/>
        <v>0</v>
      </c>
      <c r="Q426" s="4">
        <f t="shared" si="208"/>
        <v>0</v>
      </c>
      <c r="R426" s="5">
        <f t="shared" si="209"/>
        <v>-1.3309100308152975</v>
      </c>
      <c r="S426" s="5">
        <f t="shared" si="210"/>
        <v>-8.1442193225084107</v>
      </c>
      <c r="T426" s="5">
        <f t="shared" si="211"/>
        <v>4.5331467597498474</v>
      </c>
      <c r="U426" s="6">
        <f t="shared" si="212"/>
        <v>2674.2349133083517</v>
      </c>
      <c r="V426" s="5">
        <f t="shared" si="213"/>
        <v>1.3739160588268871</v>
      </c>
      <c r="W426" s="5">
        <f t="shared" si="214"/>
        <v>3.3111908968971666</v>
      </c>
      <c r="X426" s="5">
        <f t="shared" si="215"/>
        <v>6.3522372147518595</v>
      </c>
      <c r="Y426" s="5">
        <f t="shared" si="216"/>
        <v>4.3006028011589592E-2</v>
      </c>
      <c r="Z426" s="5">
        <f t="shared" si="193"/>
        <v>-4.8330284256112446</v>
      </c>
      <c r="AA426" s="5">
        <f t="shared" si="194"/>
        <v>-21.288616025498293</v>
      </c>
      <c r="AB426">
        <f t="shared" si="189"/>
        <v>0</v>
      </c>
    </row>
    <row r="427" spans="1:28" x14ac:dyDescent="0.2">
      <c r="A427">
        <f t="shared" si="195"/>
        <v>3.9499999999999598</v>
      </c>
      <c r="B427" s="5">
        <f t="shared" si="196"/>
        <v>28.244871526617917</v>
      </c>
      <c r="C427" s="5">
        <f t="shared" si="197"/>
        <v>323.1888809695148</v>
      </c>
      <c r="D427" s="5">
        <f t="shared" si="198"/>
        <v>61.739712791218437</v>
      </c>
      <c r="E427" s="2">
        <f t="shared" si="199"/>
        <v>324.42075388279704</v>
      </c>
      <c r="F427" s="2">
        <f t="shared" si="200"/>
        <v>4.9946353625303974</v>
      </c>
      <c r="G427" s="3">
        <f t="shared" si="201"/>
        <v>9.6179061197709093</v>
      </c>
      <c r="H427" s="3">
        <f t="shared" si="202"/>
        <v>58.803757793767474</v>
      </c>
      <c r="I427" s="3">
        <f t="shared" si="203"/>
        <v>-32.97049518461948</v>
      </c>
      <c r="J427" s="2">
        <f t="shared" si="204"/>
        <v>68.098748898315392</v>
      </c>
      <c r="K427" s="2">
        <f t="shared" si="205"/>
        <v>68.098748898315392</v>
      </c>
      <c r="L427" s="2">
        <f t="shared" si="206"/>
        <v>46.420415063609674</v>
      </c>
      <c r="M427" s="5">
        <f t="shared" si="190"/>
        <v>0.37890410953571219</v>
      </c>
      <c r="N427" s="4">
        <f t="shared" si="191"/>
        <v>0.4977970028159488</v>
      </c>
      <c r="O427" s="4">
        <f t="shared" si="192"/>
        <v>0.31962009727718177</v>
      </c>
      <c r="P427" s="4">
        <f t="shared" si="207"/>
        <v>0</v>
      </c>
      <c r="Q427" s="4">
        <f t="shared" si="208"/>
        <v>0</v>
      </c>
      <c r="R427" s="5">
        <f t="shared" si="209"/>
        <v>-1.3321641365367052</v>
      </c>
      <c r="S427" s="5">
        <f t="shared" si="210"/>
        <v>-8.1448348789157965</v>
      </c>
      <c r="T427" s="5">
        <f t="shared" si="211"/>
        <v>4.5667020141232566</v>
      </c>
      <c r="U427" s="6">
        <f t="shared" si="212"/>
        <v>2674.2322390747759</v>
      </c>
      <c r="V427" s="5">
        <f t="shared" si="213"/>
        <v>1.3695025771206433</v>
      </c>
      <c r="W427" s="5">
        <f t="shared" si="214"/>
        <v>3.3367423344763489</v>
      </c>
      <c r="X427" s="5">
        <f t="shared" si="215"/>
        <v>6.3506700188101739</v>
      </c>
      <c r="Y427" s="5">
        <f t="shared" si="216"/>
        <v>3.7338440583938093E-2</v>
      </c>
      <c r="Z427" s="5">
        <f t="shared" si="193"/>
        <v>-4.8080925444394476</v>
      </c>
      <c r="AA427" s="5">
        <f t="shared" si="194"/>
        <v>-21.256627967066571</v>
      </c>
      <c r="AB427">
        <f t="shared" si="189"/>
        <v>0</v>
      </c>
    </row>
    <row r="428" spans="1:28" x14ac:dyDescent="0.2">
      <c r="A428">
        <f t="shared" si="195"/>
        <v>3.9599999999999596</v>
      </c>
      <c r="B428" s="5">
        <f t="shared" si="196"/>
        <v>28.341052454737657</v>
      </c>
      <c r="C428" s="5">
        <f t="shared" si="197"/>
        <v>323.77667814282523</v>
      </c>
      <c r="D428" s="5">
        <f t="shared" si="198"/>
        <v>61.408945007973891</v>
      </c>
      <c r="E428" s="2">
        <f t="shared" si="199"/>
        <v>325.01469591919198</v>
      </c>
      <c r="F428" s="2">
        <f t="shared" si="200"/>
        <v>5.0025049156575747</v>
      </c>
      <c r="G428" s="3">
        <f t="shared" si="201"/>
        <v>9.6182795041767495</v>
      </c>
      <c r="H428" s="3">
        <f t="shared" si="202"/>
        <v>58.755676868323079</v>
      </c>
      <c r="I428" s="3">
        <f t="shared" si="203"/>
        <v>-33.183061464290148</v>
      </c>
      <c r="J428" s="2">
        <f t="shared" si="204"/>
        <v>68.160519606427002</v>
      </c>
      <c r="K428" s="2">
        <f t="shared" si="205"/>
        <v>68.160519606427002</v>
      </c>
      <c r="L428" s="2">
        <f t="shared" si="206"/>
        <v>46.462521885771643</v>
      </c>
      <c r="M428" s="5">
        <f t="shared" si="190"/>
        <v>0.37890406025616113</v>
      </c>
      <c r="N428" s="4">
        <f t="shared" si="191"/>
        <v>0.49734555875079955</v>
      </c>
      <c r="O428" s="4">
        <f t="shared" si="192"/>
        <v>0.31952316232873146</v>
      </c>
      <c r="P428" s="4">
        <f t="shared" si="207"/>
        <v>0</v>
      </c>
      <c r="Q428" s="4">
        <f t="shared" si="208"/>
        <v>0</v>
      </c>
      <c r="R428" s="5">
        <f t="shared" si="209"/>
        <v>-1.3334241005096557</v>
      </c>
      <c r="S428" s="5">
        <f t="shared" si="210"/>
        <v>-8.1455561302785746</v>
      </c>
      <c r="T428" s="5">
        <f t="shared" si="211"/>
        <v>4.6003127550996368</v>
      </c>
      <c r="U428" s="6">
        <f t="shared" si="212"/>
        <v>2674.229564843874</v>
      </c>
      <c r="V428" s="5">
        <f t="shared" si="213"/>
        <v>1.3651053139238083</v>
      </c>
      <c r="W428" s="5">
        <f t="shared" si="214"/>
        <v>3.3623099575475637</v>
      </c>
      <c r="X428" s="5">
        <f t="shared" si="215"/>
        <v>6.3491658865018721</v>
      </c>
      <c r="Y428" s="5">
        <f t="shared" si="216"/>
        <v>3.1681213414152642E-2</v>
      </c>
      <c r="Z428" s="5">
        <f t="shared" si="193"/>
        <v>-4.7832461727310109</v>
      </c>
      <c r="AA428" s="5">
        <f t="shared" si="194"/>
        <v>-21.224521358398491</v>
      </c>
      <c r="AB428">
        <f t="shared" si="189"/>
        <v>0</v>
      </c>
    </row>
    <row r="429" spans="1:28" x14ac:dyDescent="0.2">
      <c r="A429">
        <f t="shared" si="195"/>
        <v>3.9699999999999593</v>
      </c>
      <c r="B429" s="5">
        <f t="shared" si="196"/>
        <v>28.437236833840092</v>
      </c>
      <c r="C429" s="5">
        <f t="shared" si="197"/>
        <v>324.36399574919983</v>
      </c>
      <c r="D429" s="5">
        <f t="shared" si="198"/>
        <v>61.076053167263069</v>
      </c>
      <c r="E429" s="2">
        <f t="shared" si="199"/>
        <v>325.60816663150644</v>
      </c>
      <c r="F429" s="2">
        <f t="shared" si="200"/>
        <v>5.0103537339084729</v>
      </c>
      <c r="G429" s="3">
        <f t="shared" si="201"/>
        <v>9.6185963163108905</v>
      </c>
      <c r="H429" s="3">
        <f t="shared" si="202"/>
        <v>58.707844406595768</v>
      </c>
      <c r="I429" s="3">
        <f t="shared" si="203"/>
        <v>-33.395306677874132</v>
      </c>
      <c r="J429" s="2">
        <f t="shared" si="204"/>
        <v>68.222979252407853</v>
      </c>
      <c r="K429" s="2">
        <f t="shared" si="205"/>
        <v>68.222979252407853</v>
      </c>
      <c r="L429" s="2">
        <f t="shared" si="206"/>
        <v>46.505098331566359</v>
      </c>
      <c r="M429" s="5">
        <f t="shared" si="190"/>
        <v>0.37890401076524938</v>
      </c>
      <c r="N429" s="4">
        <f t="shared" si="191"/>
        <v>0.49688991303874158</v>
      </c>
      <c r="O429" s="4">
        <f t="shared" si="192"/>
        <v>0.31942520635527905</v>
      </c>
      <c r="P429" s="4">
        <f t="shared" si="207"/>
        <v>0</v>
      </c>
      <c r="Q429" s="4">
        <f t="shared" si="208"/>
        <v>0</v>
      </c>
      <c r="R429" s="5">
        <f t="shared" si="209"/>
        <v>-1.3346897853972663</v>
      </c>
      <c r="S429" s="5">
        <f t="shared" si="210"/>
        <v>-8.14638203698191</v>
      </c>
      <c r="T429" s="5">
        <f t="shared" si="211"/>
        <v>4.6339791417988287</v>
      </c>
      <c r="U429" s="6">
        <f t="shared" si="212"/>
        <v>2674.2268906156464</v>
      </c>
      <c r="V429" s="5">
        <f t="shared" si="213"/>
        <v>1.3607240781514633</v>
      </c>
      <c r="W429" s="5">
        <f t="shared" si="214"/>
        <v>3.387893761456497</v>
      </c>
      <c r="X429" s="5">
        <f t="shared" si="215"/>
        <v>6.3477241716644155</v>
      </c>
      <c r="Y429" s="5">
        <f t="shared" si="216"/>
        <v>2.6034292754196997E-2</v>
      </c>
      <c r="Z429" s="5">
        <f t="shared" si="193"/>
        <v>-4.758488275525413</v>
      </c>
      <c r="AA429" s="5">
        <f t="shared" si="194"/>
        <v>-21.192296686536757</v>
      </c>
      <c r="AB429">
        <f t="shared" si="189"/>
        <v>0</v>
      </c>
    </row>
    <row r="430" spans="1:28" x14ac:dyDescent="0.2">
      <c r="A430">
        <f t="shared" si="195"/>
        <v>3.9799999999999591</v>
      </c>
      <c r="B430" s="5">
        <f t="shared" si="196"/>
        <v>28.533424098717838</v>
      </c>
      <c r="C430" s="5">
        <f t="shared" si="197"/>
        <v>324.95083626885202</v>
      </c>
      <c r="D430" s="5">
        <f t="shared" si="198"/>
        <v>60.741040485650004</v>
      </c>
      <c r="E430" s="2">
        <f t="shared" si="199"/>
        <v>326.20116842620837</v>
      </c>
      <c r="F430" s="2">
        <f t="shared" si="200"/>
        <v>5.0181818276221097</v>
      </c>
      <c r="G430" s="3">
        <f t="shared" si="201"/>
        <v>9.6188566592384319</v>
      </c>
      <c r="H430" s="3">
        <f t="shared" si="202"/>
        <v>58.660259523840516</v>
      </c>
      <c r="I430" s="3">
        <f t="shared" si="203"/>
        <v>-33.607229644739498</v>
      </c>
      <c r="J430" s="2">
        <f t="shared" si="204"/>
        <v>68.286121102531183</v>
      </c>
      <c r="K430" s="2">
        <f t="shared" si="205"/>
        <v>68.286121102531183</v>
      </c>
      <c r="L430" s="2">
        <f t="shared" si="206"/>
        <v>46.548139810859702</v>
      </c>
      <c r="M430" s="5">
        <f t="shared" si="190"/>
        <v>0.37890396106330376</v>
      </c>
      <c r="N430" s="4">
        <f t="shared" si="191"/>
        <v>0.49643013995550045</v>
      </c>
      <c r="O430" s="4">
        <f t="shared" si="192"/>
        <v>0.31932624182977382</v>
      </c>
      <c r="P430" s="4">
        <f t="shared" si="207"/>
        <v>0</v>
      </c>
      <c r="Q430" s="4">
        <f t="shared" si="208"/>
        <v>0</v>
      </c>
      <c r="R430" s="5">
        <f t="shared" si="209"/>
        <v>-1.3359610535424027</v>
      </c>
      <c r="S430" s="5">
        <f t="shared" si="210"/>
        <v>-8.1473115663151461</v>
      </c>
      <c r="T430" s="5">
        <f t="shared" si="211"/>
        <v>4.6677013197514912</v>
      </c>
      <c r="U430" s="6">
        <f t="shared" si="212"/>
        <v>2674.2242163900924</v>
      </c>
      <c r="V430" s="5">
        <f t="shared" si="213"/>
        <v>1.3563586812955111</v>
      </c>
      <c r="W430" s="5">
        <f t="shared" si="214"/>
        <v>3.4134937336562157</v>
      </c>
      <c r="X430" s="5">
        <f t="shared" si="215"/>
        <v>6.3463442327075921</v>
      </c>
      <c r="Y430" s="5">
        <f t="shared" si="216"/>
        <v>2.0397627753108383E-2</v>
      </c>
      <c r="Z430" s="5">
        <f t="shared" si="193"/>
        <v>-4.7338178326589304</v>
      </c>
      <c r="AA430" s="5">
        <f t="shared" si="194"/>
        <v>-21.159954447540915</v>
      </c>
      <c r="AB430">
        <f t="shared" si="189"/>
        <v>0</v>
      </c>
    </row>
    <row r="431" spans="1:28" x14ac:dyDescent="0.2">
      <c r="A431">
        <f t="shared" si="195"/>
        <v>3.9899999999999589</v>
      </c>
      <c r="B431" s="5">
        <f t="shared" si="196"/>
        <v>28.629613685191611</v>
      </c>
      <c r="C431" s="5">
        <f t="shared" si="197"/>
        <v>325.53720217319875</v>
      </c>
      <c r="D431" s="5">
        <f t="shared" si="198"/>
        <v>60.403910191480229</v>
      </c>
      <c r="E431" s="2">
        <f t="shared" si="199"/>
        <v>326.79370370084763</v>
      </c>
      <c r="F431" s="2">
        <f t="shared" si="200"/>
        <v>5.0259892069665542</v>
      </c>
      <c r="G431" s="3">
        <f t="shared" si="201"/>
        <v>9.6190606355159627</v>
      </c>
      <c r="H431" s="3">
        <f t="shared" si="202"/>
        <v>58.612921345513925</v>
      </c>
      <c r="I431" s="3">
        <f t="shared" si="203"/>
        <v>-33.81882918921491</v>
      </c>
      <c r="J431" s="2">
        <f t="shared" si="204"/>
        <v>68.349938433728155</v>
      </c>
      <c r="K431" s="2">
        <f t="shared" si="205"/>
        <v>68.349938433728155</v>
      </c>
      <c r="L431" s="2">
        <f t="shared" si="206"/>
        <v>46.591641740782656</v>
      </c>
      <c r="M431" s="5">
        <f t="shared" si="190"/>
        <v>0.3789039111506633</v>
      </c>
      <c r="N431" s="4">
        <f t="shared" si="191"/>
        <v>0.49596631349337622</v>
      </c>
      <c r="O431" s="4">
        <f t="shared" si="192"/>
        <v>0.31922628120039348</v>
      </c>
      <c r="P431" s="4">
        <f t="shared" si="207"/>
        <v>0</v>
      </c>
      <c r="Q431" s="4">
        <f t="shared" si="208"/>
        <v>0</v>
      </c>
      <c r="R431" s="5">
        <f t="shared" si="209"/>
        <v>-1.3372377669925768</v>
      </c>
      <c r="S431" s="5">
        <f t="shared" si="210"/>
        <v>-8.1483436924797328</v>
      </c>
      <c r="T431" s="5">
        <f t="shared" si="211"/>
        <v>4.7014794210062005</v>
      </c>
      <c r="U431" s="6">
        <f t="shared" si="212"/>
        <v>2674.2215421672131</v>
      </c>
      <c r="V431" s="5">
        <f t="shared" si="213"/>
        <v>1.3520089374179938</v>
      </c>
      <c r="W431" s="5">
        <f t="shared" si="214"/>
        <v>3.4391098537880471</v>
      </c>
      <c r="X431" s="5">
        <f t="shared" si="215"/>
        <v>6.3450254326331184</v>
      </c>
      <c r="Y431" s="5">
        <f t="shared" si="216"/>
        <v>1.477117042541698E-2</v>
      </c>
      <c r="Z431" s="5">
        <f t="shared" si="193"/>
        <v>-4.7092338386916861</v>
      </c>
      <c r="AA431" s="5">
        <f t="shared" si="194"/>
        <v>-21.12749514636068</v>
      </c>
      <c r="AB431">
        <f t="shared" si="189"/>
        <v>0</v>
      </c>
    </row>
    <row r="432" spans="1:28" x14ac:dyDescent="0.2">
      <c r="A432">
        <f t="shared" si="195"/>
        <v>3.9999999999999587</v>
      </c>
      <c r="B432" s="5">
        <f t="shared" si="196"/>
        <v>28.725805030105292</v>
      </c>
      <c r="C432" s="5">
        <f t="shared" si="197"/>
        <v>326.12309592496194</v>
      </c>
      <c r="D432" s="5">
        <f t="shared" si="198"/>
        <v>60.064665524830758</v>
      </c>
      <c r="E432" s="2">
        <f t="shared" si="199"/>
        <v>327.38577484415771</v>
      </c>
      <c r="F432" s="2">
        <f t="shared" si="200"/>
        <v>5.0337758819407679</v>
      </c>
      <c r="G432" s="3">
        <f t="shared" si="201"/>
        <v>9.6192083472202174</v>
      </c>
      <c r="H432" s="3">
        <f t="shared" si="202"/>
        <v>58.565829007127007</v>
      </c>
      <c r="I432" s="3">
        <f t="shared" si="203"/>
        <v>-34.030104140678517</v>
      </c>
      <c r="J432" s="2">
        <f t="shared" si="204"/>
        <v>68.414424534192321</v>
      </c>
      <c r="K432" s="2">
        <f t="shared" si="205"/>
        <v>68.414424534192321</v>
      </c>
      <c r="L432" s="2">
        <f t="shared" si="206"/>
        <v>46.635599546143368</v>
      </c>
      <c r="M432" s="5">
        <f t="shared" si="190"/>
        <v>0.37890386102767881</v>
      </c>
      <c r="N432" s="4">
        <f t="shared" si="191"/>
        <v>0.49549850734716877</v>
      </c>
      <c r="O432" s="4">
        <f t="shared" si="192"/>
        <v>0.31912533688891914</v>
      </c>
      <c r="P432" s="4">
        <f t="shared" si="207"/>
        <v>0</v>
      </c>
      <c r="Q432" s="4">
        <f t="shared" si="208"/>
        <v>0</v>
      </c>
      <c r="R432" s="5">
        <f t="shared" si="209"/>
        <v>-1.3385197875245909</v>
      </c>
      <c r="S432" s="5">
        <f t="shared" si="210"/>
        <v>-8.1494773965962537</v>
      </c>
      <c r="T432" s="5">
        <f t="shared" si="211"/>
        <v>4.7353135642377318</v>
      </c>
      <c r="U432" s="6">
        <f t="shared" si="212"/>
        <v>2674.2188679470082</v>
      </c>
      <c r="V432" s="5">
        <f t="shared" si="213"/>
        <v>1.3476746631439418</v>
      </c>
      <c r="W432" s="5">
        <f t="shared" si="214"/>
        <v>3.4647420937633617</v>
      </c>
      <c r="X432" s="5">
        <f t="shared" si="215"/>
        <v>6.3437671390531127</v>
      </c>
      <c r="Y432" s="5">
        <f t="shared" si="216"/>
        <v>9.1548756193509107E-3</v>
      </c>
      <c r="Z432" s="5">
        <f t="shared" si="193"/>
        <v>-4.684735302832892</v>
      </c>
      <c r="AA432" s="5">
        <f t="shared" si="194"/>
        <v>-21.094919296709154</v>
      </c>
      <c r="AB432">
        <f t="shared" si="189"/>
        <v>0</v>
      </c>
    </row>
    <row r="433" spans="1:28" x14ac:dyDescent="0.2">
      <c r="A433">
        <f t="shared" si="195"/>
        <v>4.0099999999999589</v>
      </c>
      <c r="B433" s="5">
        <f t="shared" si="196"/>
        <v>28.821997571321276</v>
      </c>
      <c r="C433" s="5">
        <f t="shared" si="197"/>
        <v>326.70851997826804</v>
      </c>
      <c r="D433" s="5">
        <f t="shared" si="198"/>
        <v>59.72330973745914</v>
      </c>
      <c r="E433" s="2">
        <f t="shared" si="199"/>
        <v>327.97738423615681</v>
      </c>
      <c r="F433" s="2">
        <f t="shared" si="200"/>
        <v>5.0415418623764969</v>
      </c>
      <c r="G433" s="3">
        <f t="shared" si="201"/>
        <v>9.6192998959764111</v>
      </c>
      <c r="H433" s="3">
        <f t="shared" si="202"/>
        <v>58.518981654098681</v>
      </c>
      <c r="I433" s="3">
        <f t="shared" si="203"/>
        <v>-34.24105333364561</v>
      </c>
      <c r="J433" s="2">
        <f t="shared" si="204"/>
        <v>68.479572703975265</v>
      </c>
      <c r="K433" s="2">
        <f t="shared" si="205"/>
        <v>68.479572703975265</v>
      </c>
      <c r="L433" s="2">
        <f t="shared" si="206"/>
        <v>46.68000865983317</v>
      </c>
      <c r="M433" s="5">
        <f t="shared" si="190"/>
        <v>0.37890381069471296</v>
      </c>
      <c r="N433" s="4">
        <f t="shared" si="191"/>
        <v>0.49502679490046869</v>
      </c>
      <c r="O433" s="4">
        <f t="shared" si="192"/>
        <v>0.31902342128913874</v>
      </c>
      <c r="P433" s="4">
        <f t="shared" si="207"/>
        <v>0</v>
      </c>
      <c r="Q433" s="4">
        <f t="shared" si="208"/>
        <v>0</v>
      </c>
      <c r="R433" s="5">
        <f t="shared" si="209"/>
        <v>-1.3398069766689384</v>
      </c>
      <c r="S433" s="5">
        <f t="shared" si="210"/>
        <v>-8.1507116667106043</v>
      </c>
      <c r="T433" s="5">
        <f t="shared" si="211"/>
        <v>4.7692038548565181</v>
      </c>
      <c r="U433" s="6">
        <f t="shared" si="212"/>
        <v>2674.2161937294773</v>
      </c>
      <c r="V433" s="5">
        <f t="shared" si="213"/>
        <v>1.343355677653759</v>
      </c>
      <c r="W433" s="5">
        <f t="shared" si="214"/>
        <v>3.4903904178462581</v>
      </c>
      <c r="X433" s="5">
        <f t="shared" si="215"/>
        <v>6.3425687242074869</v>
      </c>
      <c r="Y433" s="5">
        <f t="shared" si="216"/>
        <v>3.5487009848205187E-3</v>
      </c>
      <c r="Z433" s="5">
        <f t="shared" si="193"/>
        <v>-4.6603212488643457</v>
      </c>
      <c r="AA433" s="5">
        <f t="shared" si="194"/>
        <v>-21.062227420935994</v>
      </c>
      <c r="AB433">
        <f t="shared" si="189"/>
        <v>0</v>
      </c>
    </row>
    <row r="434" spans="1:28" x14ac:dyDescent="0.2">
      <c r="A434">
        <f t="shared" si="195"/>
        <v>4.0199999999999587</v>
      </c>
      <c r="B434" s="5">
        <f t="shared" si="196"/>
        <v>28.918190747716089</v>
      </c>
      <c r="C434" s="5">
        <f t="shared" si="197"/>
        <v>327.29347677874659</v>
      </c>
      <c r="D434" s="5">
        <f t="shared" si="198"/>
        <v>59.379846092751635</v>
      </c>
      <c r="E434" s="2">
        <f t="shared" si="199"/>
        <v>328.56853424824664</v>
      </c>
      <c r="F434" s="2">
        <f t="shared" si="200"/>
        <v>5.0492871579401699</v>
      </c>
      <c r="G434" s="3">
        <f t="shared" si="201"/>
        <v>9.6193353829862591</v>
      </c>
      <c r="H434" s="3">
        <f t="shared" si="202"/>
        <v>58.47237844161004</v>
      </c>
      <c r="I434" s="3">
        <f t="shared" si="203"/>
        <v>-34.451675607854966</v>
      </c>
      <c r="J434" s="2">
        <f t="shared" si="204"/>
        <v>68.545376255573231</v>
      </c>
      <c r="K434" s="2">
        <f t="shared" si="205"/>
        <v>68.545376255573231</v>
      </c>
      <c r="L434" s="2">
        <f t="shared" si="206"/>
        <v>46.724864523226465</v>
      </c>
      <c r="M434" s="5">
        <f t="shared" si="190"/>
        <v>0.37890376015214</v>
      </c>
      <c r="N434" s="4">
        <f t="shared" si="191"/>
        <v>0.49455124921231453</v>
      </c>
      <c r="O434" s="4">
        <f t="shared" si="192"/>
        <v>0.31892054676527987</v>
      </c>
      <c r="P434" s="4">
        <f t="shared" si="207"/>
        <v>0</v>
      </c>
      <c r="Q434" s="4">
        <f t="shared" si="208"/>
        <v>0</v>
      </c>
      <c r="R434" s="5">
        <f t="shared" si="209"/>
        <v>-1.3410991957339411</v>
      </c>
      <c r="S434" s="5">
        <f t="shared" si="210"/>
        <v>-8.1520454977992198</v>
      </c>
      <c r="T434" s="5">
        <f t="shared" si="211"/>
        <v>4.8031503851191726</v>
      </c>
      <c r="U434" s="6">
        <f t="shared" si="212"/>
        <v>2674.2135195146207</v>
      </c>
      <c r="V434" s="5">
        <f t="shared" si="213"/>
        <v>1.3390518026751443</v>
      </c>
      <c r="W434" s="5">
        <f t="shared" si="214"/>
        <v>3.516054782737061</v>
      </c>
      <c r="X434" s="5">
        <f t="shared" si="215"/>
        <v>6.3414295649802073</v>
      </c>
      <c r="Y434" s="5">
        <f t="shared" si="216"/>
        <v>-2.0473930587967537E-3</v>
      </c>
      <c r="Z434" s="5">
        <f t="shared" si="193"/>
        <v>-4.6359907150621584</v>
      </c>
      <c r="AA434" s="5">
        <f t="shared" si="194"/>
        <v>-21.029420049900619</v>
      </c>
      <c r="AB434">
        <f t="shared" si="189"/>
        <v>0</v>
      </c>
    </row>
    <row r="435" spans="1:28" x14ac:dyDescent="0.2">
      <c r="A435">
        <f t="shared" si="195"/>
        <v>4.0299999999999585</v>
      </c>
      <c r="B435" s="5">
        <f t="shared" si="196"/>
        <v>29.014383999176296</v>
      </c>
      <c r="C435" s="5">
        <f t="shared" si="197"/>
        <v>327.87796876362694</v>
      </c>
      <c r="D435" s="5">
        <f t="shared" si="198"/>
        <v>59.034277865670589</v>
      </c>
      <c r="E435" s="2">
        <f t="shared" si="199"/>
        <v>329.15922724331091</v>
      </c>
      <c r="F435" s="2">
        <f t="shared" si="200"/>
        <v>5.0570117781348189</v>
      </c>
      <c r="G435" s="3">
        <f t="shared" si="201"/>
        <v>9.6193149090556709</v>
      </c>
      <c r="H435" s="3">
        <f t="shared" si="202"/>
        <v>58.426018534459416</v>
      </c>
      <c r="I435" s="3">
        <f t="shared" si="203"/>
        <v>-34.661969808353973</v>
      </c>
      <c r="J435" s="2">
        <f t="shared" si="204"/>
        <v>68.611828514504836</v>
      </c>
      <c r="K435" s="2">
        <f t="shared" si="205"/>
        <v>68.611828514504836</v>
      </c>
      <c r="L435" s="2">
        <f t="shared" si="206"/>
        <v>46.770162586574529</v>
      </c>
      <c r="M435" s="5">
        <f t="shared" si="190"/>
        <v>0.37890370940034557</v>
      </c>
      <c r="N435" s="4">
        <f t="shared" si="191"/>
        <v>0.49407194300421381</v>
      </c>
      <c r="O435" s="4">
        <f t="shared" si="192"/>
        <v>0.31881672565047142</v>
      </c>
      <c r="P435" s="4">
        <f t="shared" si="207"/>
        <v>0</v>
      </c>
      <c r="Q435" s="4">
        <f t="shared" si="208"/>
        <v>0</v>
      </c>
      <c r="R435" s="5">
        <f t="shared" si="209"/>
        <v>-1.34239630582964</v>
      </c>
      <c r="S435" s="5">
        <f t="shared" si="210"/>
        <v>-8.1534778917734752</v>
      </c>
      <c r="T435" s="5">
        <f t="shared" si="211"/>
        <v>4.837153234240124</v>
      </c>
      <c r="U435" s="6">
        <f t="shared" si="212"/>
        <v>2674.210845302438</v>
      </c>
      <c r="V435" s="5">
        <f t="shared" si="213"/>
        <v>1.3347628624745753</v>
      </c>
      <c r="W435" s="5">
        <f t="shared" si="214"/>
        <v>3.5417351376566213</v>
      </c>
      <c r="X435" s="5">
        <f t="shared" si="215"/>
        <v>6.3403490429144718</v>
      </c>
      <c r="Y435" s="5">
        <f t="shared" si="216"/>
        <v>-7.6334433550646619E-3</v>
      </c>
      <c r="Z435" s="5">
        <f t="shared" si="193"/>
        <v>-4.6117427541168539</v>
      </c>
      <c r="AA435" s="5">
        <f t="shared" si="194"/>
        <v>-20.996497722845405</v>
      </c>
      <c r="AB435">
        <f t="shared" si="189"/>
        <v>0</v>
      </c>
    </row>
    <row r="436" spans="1:28" x14ac:dyDescent="0.2">
      <c r="A436">
        <f t="shared" si="195"/>
        <v>4.0399999999999583</v>
      </c>
      <c r="B436" s="5">
        <f t="shared" si="196"/>
        <v>29.110576766594683</v>
      </c>
      <c r="C436" s="5">
        <f t="shared" si="197"/>
        <v>328.46199836183382</v>
      </c>
      <c r="D436" s="5">
        <f t="shared" si="198"/>
        <v>58.686608342700907</v>
      </c>
      <c r="E436" s="2">
        <f t="shared" si="199"/>
        <v>329.74946557581126</v>
      </c>
      <c r="F436" s="2">
        <f t="shared" si="200"/>
        <v>5.0647157323020338</v>
      </c>
      <c r="G436" s="3">
        <f t="shared" si="201"/>
        <v>9.6192385746221198</v>
      </c>
      <c r="H436" s="3">
        <f t="shared" si="202"/>
        <v>58.379901106918247</v>
      </c>
      <c r="I436" s="3">
        <f t="shared" si="203"/>
        <v>-34.871934785582425</v>
      </c>
      <c r="J436" s="2">
        <f t="shared" si="204"/>
        <v>68.678922819879503</v>
      </c>
      <c r="K436" s="2">
        <f t="shared" si="205"/>
        <v>68.678922819879503</v>
      </c>
      <c r="L436" s="2">
        <f t="shared" si="206"/>
        <v>46.815898309392978</v>
      </c>
      <c r="M436" s="5">
        <f t="shared" si="190"/>
        <v>0.37890365843972673</v>
      </c>
      <c r="N436" s="4">
        <f t="shared" si="191"/>
        <v>0.49358894864752989</v>
      </c>
      <c r="O436" s="4">
        <f t="shared" si="192"/>
        <v>0.31871197024523512</v>
      </c>
      <c r="P436" s="4">
        <f t="shared" si="207"/>
        <v>0</v>
      </c>
      <c r="Q436" s="4">
        <f t="shared" si="208"/>
        <v>0</v>
      </c>
      <c r="R436" s="5">
        <f t="shared" si="209"/>
        <v>-1.343698167891421</v>
      </c>
      <c r="S436" s="5">
        <f t="shared" si="210"/>
        <v>-8.1550078574831488</v>
      </c>
      <c r="T436" s="5">
        <f t="shared" si="211"/>
        <v>4.8712124685042397</v>
      </c>
      <c r="U436" s="6">
        <f t="shared" si="212"/>
        <v>2674.2081710929292</v>
      </c>
      <c r="V436" s="5">
        <f t="shared" si="213"/>
        <v>1.3304886838483372</v>
      </c>
      <c r="W436" s="5">
        <f t="shared" si="214"/>
        <v>3.5674314244313639</v>
      </c>
      <c r="X436" s="5">
        <f t="shared" si="215"/>
        <v>6.3393265442267737</v>
      </c>
      <c r="Y436" s="5">
        <f t="shared" si="216"/>
        <v>-1.3209484043083863E-2</v>
      </c>
      <c r="Z436" s="5">
        <f t="shared" si="193"/>
        <v>-4.587576433051785</v>
      </c>
      <c r="AA436" s="5">
        <f t="shared" si="194"/>
        <v>-20.963460987268988</v>
      </c>
      <c r="AB436">
        <f t="shared" si="189"/>
        <v>0</v>
      </c>
    </row>
    <row r="437" spans="1:28" x14ac:dyDescent="0.2">
      <c r="A437">
        <f t="shared" si="195"/>
        <v>4.0499999999999581</v>
      </c>
      <c r="B437" s="5">
        <f t="shared" si="196"/>
        <v>29.206768491866701</v>
      </c>
      <c r="C437" s="5">
        <f t="shared" si="197"/>
        <v>329.04556799408135</v>
      </c>
      <c r="D437" s="5">
        <f t="shared" si="198"/>
        <v>58.336840821795718</v>
      </c>
      <c r="E437" s="2">
        <f t="shared" si="199"/>
        <v>330.3392515918826</v>
      </c>
      <c r="F437" s="2">
        <f t="shared" si="200"/>
        <v>5.0723990296239272</v>
      </c>
      <c r="G437" s="3">
        <f t="shared" si="201"/>
        <v>9.6191064797816885</v>
      </c>
      <c r="H437" s="3">
        <f t="shared" si="202"/>
        <v>58.334025342587729</v>
      </c>
      <c r="I437" s="3">
        <f t="shared" si="203"/>
        <v>-35.081569395455112</v>
      </c>
      <c r="J437" s="2">
        <f t="shared" si="204"/>
        <v>68.746652524957014</v>
      </c>
      <c r="K437" s="2">
        <f t="shared" si="205"/>
        <v>68.746652524957014</v>
      </c>
      <c r="L437" s="2">
        <f t="shared" si="206"/>
        <v>46.862067160843225</v>
      </c>
      <c r="M437" s="5">
        <f t="shared" si="190"/>
        <v>0.37890360727069156</v>
      </c>
      <c r="N437" s="4">
        <f t="shared" si="191"/>
        <v>0.49310233815123117</v>
      </c>
      <c r="O437" s="4">
        <f t="shared" si="192"/>
        <v>0.31860629281600622</v>
      </c>
      <c r="P437" s="4">
        <f t="shared" si="207"/>
        <v>0</v>
      </c>
      <c r="Q437" s="4">
        <f t="shared" si="208"/>
        <v>0</v>
      </c>
      <c r="R437" s="5">
        <f t="shared" si="209"/>
        <v>-1.3450046427033842</v>
      </c>
      <c r="S437" s="5">
        <f t="shared" si="210"/>
        <v>-8.1566344107189934</v>
      </c>
      <c r="T437" s="5">
        <f t="shared" si="211"/>
        <v>4.9053281413804424</v>
      </c>
      <c r="U437" s="6">
        <f t="shared" si="212"/>
        <v>2674.2054968860962</v>
      </c>
      <c r="V437" s="5">
        <f t="shared" si="213"/>
        <v>1.3262290961131289</v>
      </c>
      <c r="W437" s="5">
        <f t="shared" si="214"/>
        <v>3.5931435775790574</v>
      </c>
      <c r="X437" s="5">
        <f t="shared" si="215"/>
        <v>6.3383614598198958</v>
      </c>
      <c r="Y437" s="5">
        <f t="shared" si="216"/>
        <v>-1.8775546590255265E-2</v>
      </c>
      <c r="Z437" s="5">
        <f t="shared" si="193"/>
        <v>-4.5634908331399355</v>
      </c>
      <c r="AA437" s="5">
        <f t="shared" si="194"/>
        <v>-20.930310398799662</v>
      </c>
      <c r="AB437">
        <f t="shared" si="189"/>
        <v>0</v>
      </c>
    </row>
    <row r="438" spans="1:28" x14ac:dyDescent="0.2">
      <c r="A438">
        <f t="shared" si="195"/>
        <v>4.0599999999999579</v>
      </c>
      <c r="B438" s="5">
        <f t="shared" si="196"/>
        <v>29.302958617887189</v>
      </c>
      <c r="C438" s="5">
        <f t="shared" si="197"/>
        <v>329.62868007296561</v>
      </c>
      <c r="D438" s="5">
        <f t="shared" si="198"/>
        <v>57.984978612321228</v>
      </c>
      <c r="E438" s="2">
        <f t="shared" si="199"/>
        <v>330.92858762942666</v>
      </c>
      <c r="F438" s="2">
        <f t="shared" si="200"/>
        <v>5.0800616791251274</v>
      </c>
      <c r="G438" s="3">
        <f t="shared" si="201"/>
        <v>9.6189187243157868</v>
      </c>
      <c r="H438" s="3">
        <f t="shared" si="202"/>
        <v>58.288390434256328</v>
      </c>
      <c r="I438" s="3">
        <f t="shared" si="203"/>
        <v>-35.290872499443111</v>
      </c>
      <c r="J438" s="2">
        <f t="shared" si="204"/>
        <v>68.815010997697641</v>
      </c>
      <c r="K438" s="2">
        <f t="shared" si="205"/>
        <v>68.815010997697641</v>
      </c>
      <c r="L438" s="2">
        <f t="shared" si="206"/>
        <v>46.908664620107459</v>
      </c>
      <c r="M438" s="5">
        <f t="shared" si="190"/>
        <v>0.37890355589365915</v>
      </c>
      <c r="N438" s="4">
        <f t="shared" si="191"/>
        <v>0.49261218315000355</v>
      </c>
      <c r="O438" s="4">
        <f t="shared" si="192"/>
        <v>0.31849970559368351</v>
      </c>
      <c r="P438" s="4">
        <f t="shared" si="207"/>
        <v>0</v>
      </c>
      <c r="Q438" s="4">
        <f t="shared" si="208"/>
        <v>0</v>
      </c>
      <c r="R438" s="5">
        <f t="shared" si="209"/>
        <v>-1.3463155909214493</v>
      </c>
      <c r="S438" s="5">
        <f t="shared" si="210"/>
        <v>-8.1583565742144284</v>
      </c>
      <c r="T438" s="5">
        <f t="shared" si="211"/>
        <v>4.9395002936362733</v>
      </c>
      <c r="U438" s="6">
        <f t="shared" si="212"/>
        <v>2674.2028226819357</v>
      </c>
      <c r="V438" s="5">
        <f t="shared" si="213"/>
        <v>1.3219839310962356</v>
      </c>
      <c r="W438" s="5">
        <f t="shared" si="214"/>
        <v>3.6188715243952418</v>
      </c>
      <c r="X438" s="5">
        <f t="shared" si="215"/>
        <v>6.3374531852948</v>
      </c>
      <c r="Y438" s="5">
        <f t="shared" si="216"/>
        <v>-2.4331659825213681E-2</v>
      </c>
      <c r="Z438" s="5">
        <f t="shared" si="193"/>
        <v>-4.5394850498191861</v>
      </c>
      <c r="AA438" s="5">
        <f t="shared" si="194"/>
        <v>-20.897046521068926</v>
      </c>
      <c r="AB438">
        <f t="shared" si="189"/>
        <v>0</v>
      </c>
    </row>
    <row r="439" spans="1:28" x14ac:dyDescent="0.2">
      <c r="A439">
        <f t="shared" si="195"/>
        <v>4.0699999999999577</v>
      </c>
      <c r="B439" s="5">
        <f t="shared" si="196"/>
        <v>29.399146588547357</v>
      </c>
      <c r="C439" s="5">
        <f t="shared" si="197"/>
        <v>330.21133700305569</v>
      </c>
      <c r="D439" s="5">
        <f t="shared" si="198"/>
        <v>57.631025035000746</v>
      </c>
      <c r="E439" s="2">
        <f t="shared" si="199"/>
        <v>331.51747601820409</v>
      </c>
      <c r="F439" s="2">
        <f t="shared" si="200"/>
        <v>5.0877036896747931</v>
      </c>
      <c r="G439" s="3">
        <f t="shared" si="201"/>
        <v>9.618675407717534</v>
      </c>
      <c r="H439" s="3">
        <f t="shared" si="202"/>
        <v>58.242995583758137</v>
      </c>
      <c r="I439" s="3">
        <f t="shared" si="203"/>
        <v>-35.499842964653801</v>
      </c>
      <c r="J439" s="2">
        <f t="shared" si="204"/>
        <v>68.883991621303281</v>
      </c>
      <c r="K439" s="2">
        <f t="shared" si="205"/>
        <v>68.883991621303281</v>
      </c>
      <c r="L439" s="2">
        <f t="shared" si="206"/>
        <v>46.955686176757517</v>
      </c>
      <c r="M439" s="5">
        <f t="shared" si="190"/>
        <v>0.37890350430905945</v>
      </c>
      <c r="N439" s="4">
        <f t="shared" si="191"/>
        <v>0.49211855489272216</v>
      </c>
      <c r="O439" s="4">
        <f t="shared" si="192"/>
        <v>0.31839222077220902</v>
      </c>
      <c r="P439" s="4">
        <f t="shared" si="207"/>
        <v>0</v>
      </c>
      <c r="Q439" s="4">
        <f t="shared" si="208"/>
        <v>0</v>
      </c>
      <c r="R439" s="5">
        <f t="shared" si="209"/>
        <v>-1.3476308730962014</v>
      </c>
      <c r="S439" s="5">
        <f t="shared" si="210"/>
        <v>-8.1601733776463412</v>
      </c>
      <c r="T439" s="5">
        <f t="shared" si="211"/>
        <v>4.9737289534533549</v>
      </c>
      <c r="U439" s="6">
        <f t="shared" si="212"/>
        <v>2674.2001484804509</v>
      </c>
      <c r="V439" s="5">
        <f t="shared" si="213"/>
        <v>1.317753023125291</v>
      </c>
      <c r="W439" s="5">
        <f t="shared" si="214"/>
        <v>3.6446151850403088</v>
      </c>
      <c r="X439" s="5">
        <f t="shared" si="215"/>
        <v>6.3366011209614648</v>
      </c>
      <c r="Y439" s="5">
        <f t="shared" si="216"/>
        <v>-2.9877849970910475E-2</v>
      </c>
      <c r="Z439" s="5">
        <f t="shared" si="193"/>
        <v>-4.5155581926060329</v>
      </c>
      <c r="AA439" s="5">
        <f t="shared" si="194"/>
        <v>-20.863669925585178</v>
      </c>
      <c r="AB439">
        <f t="shared" si="189"/>
        <v>0</v>
      </c>
    </row>
    <row r="440" spans="1:28" x14ac:dyDescent="0.2">
      <c r="A440">
        <f t="shared" si="195"/>
        <v>4.0799999999999574</v>
      </c>
      <c r="B440" s="5">
        <f t="shared" si="196"/>
        <v>29.495331848732036</v>
      </c>
      <c r="C440" s="5">
        <f t="shared" si="197"/>
        <v>330.79354118098365</v>
      </c>
      <c r="D440" s="5">
        <f t="shared" si="198"/>
        <v>57.274983421857932</v>
      </c>
      <c r="E440" s="2">
        <f t="shared" si="199"/>
        <v>332.1059190799254</v>
      </c>
      <c r="F440" s="2">
        <f t="shared" si="200"/>
        <v>5.0953250699886423</v>
      </c>
      <c r="G440" s="3">
        <f t="shared" si="201"/>
        <v>9.6183766292178241</v>
      </c>
      <c r="H440" s="3">
        <f t="shared" si="202"/>
        <v>58.197840001832077</v>
      </c>
      <c r="I440" s="3">
        <f t="shared" si="203"/>
        <v>-35.708479663909657</v>
      </c>
      <c r="J440" s="2">
        <f t="shared" si="204"/>
        <v>68.953587794749154</v>
      </c>
      <c r="K440" s="2">
        <f t="shared" si="205"/>
        <v>68.953587794749154</v>
      </c>
      <c r="L440" s="2">
        <f t="shared" si="206"/>
        <v>47.003127331117348</v>
      </c>
      <c r="M440" s="5">
        <f t="shared" si="190"/>
        <v>0.37890345251733298</v>
      </c>
      <c r="N440" s="4">
        <f t="shared" si="191"/>
        <v>0.49162152423128364</v>
      </c>
      <c r="O440" s="4">
        <f t="shared" si="192"/>
        <v>0.3182838505071775</v>
      </c>
      <c r="P440" s="4">
        <f t="shared" si="207"/>
        <v>0</v>
      </c>
      <c r="Q440" s="4">
        <f t="shared" si="208"/>
        <v>0</v>
      </c>
      <c r="R440" s="5">
        <f t="shared" si="209"/>
        <v>-1.3489503496954673</v>
      </c>
      <c r="S440" s="5">
        <f t="shared" si="210"/>
        <v>-8.1620838576349684</v>
      </c>
      <c r="T440" s="5">
        <f t="shared" si="211"/>
        <v>5.008014136543701</v>
      </c>
      <c r="U440" s="6">
        <f t="shared" si="212"/>
        <v>2674.1974742816387</v>
      </c>
      <c r="V440" s="5">
        <f t="shared" si="213"/>
        <v>1.3135362090176241</v>
      </c>
      <c r="W440" s="5">
        <f t="shared" si="214"/>
        <v>3.6703744726271572</v>
      </c>
      <c r="X440" s="5">
        <f t="shared" si="215"/>
        <v>6.3358046718486287</v>
      </c>
      <c r="Y440" s="5">
        <f t="shared" si="216"/>
        <v>-3.5414140677843209E-2</v>
      </c>
      <c r="Z440" s="5">
        <f t="shared" si="193"/>
        <v>-4.4917093850078107</v>
      </c>
      <c r="AA440" s="5">
        <f t="shared" si="194"/>
        <v>-20.830181191607672</v>
      </c>
      <c r="AB440">
        <f t="shared" si="189"/>
        <v>0</v>
      </c>
    </row>
    <row r="441" spans="1:28" x14ac:dyDescent="0.2">
      <c r="A441">
        <f t="shared" si="195"/>
        <v>4.0899999999999572</v>
      </c>
      <c r="B441" s="5">
        <f t="shared" si="196"/>
        <v>29.591513844317181</v>
      </c>
      <c r="C441" s="5">
        <f t="shared" si="197"/>
        <v>331.37529499553273</v>
      </c>
      <c r="D441" s="5">
        <f t="shared" si="198"/>
        <v>56.91685711615925</v>
      </c>
      <c r="E441" s="2">
        <f t="shared" si="199"/>
        <v>332.6939191283405</v>
      </c>
      <c r="F441" s="2">
        <f t="shared" si="200"/>
        <v>5.1029258286310117</v>
      </c>
      <c r="G441" s="3">
        <f t="shared" si="201"/>
        <v>9.6180224878110465</v>
      </c>
      <c r="H441" s="3">
        <f t="shared" si="202"/>
        <v>58.152922907981996</v>
      </c>
      <c r="I441" s="3">
        <f t="shared" si="203"/>
        <v>-35.916781475825736</v>
      </c>
      <c r="J441" s="2">
        <f t="shared" si="204"/>
        <v>69.023792933306368</v>
      </c>
      <c r="K441" s="2">
        <f t="shared" si="205"/>
        <v>69.023792933306368</v>
      </c>
      <c r="L441" s="2">
        <f t="shared" si="206"/>
        <v>47.050983594619197</v>
      </c>
      <c r="M441" s="5">
        <f t="shared" si="190"/>
        <v>0.3789034005189309</v>
      </c>
      <c r="N441" s="4">
        <f t="shared" si="191"/>
        <v>0.49112116160979391</v>
      </c>
      <c r="O441" s="4">
        <f t="shared" si="192"/>
        <v>0.31817460691447452</v>
      </c>
      <c r="P441" s="4">
        <f t="shared" si="207"/>
        <v>0</v>
      </c>
      <c r="Q441" s="4">
        <f t="shared" si="208"/>
        <v>0</v>
      </c>
      <c r="R441" s="5">
        <f t="shared" si="209"/>
        <v>-1.3502738811266299</v>
      </c>
      <c r="S441" s="5">
        <f t="shared" si="210"/>
        <v>-8.1640870577429219</v>
      </c>
      <c r="T441" s="5">
        <f t="shared" si="211"/>
        <v>5.0423558462668705</v>
      </c>
      <c r="U441" s="6">
        <f t="shared" si="212"/>
        <v>2674.1948000855018</v>
      </c>
      <c r="V441" s="5">
        <f t="shared" si="213"/>
        <v>1.3093333280692092</v>
      </c>
      <c r="W441" s="5">
        <f t="shared" si="214"/>
        <v>3.6961492933094093</v>
      </c>
      <c r="X441" s="5">
        <f t="shared" si="215"/>
        <v>6.3350632477124886</v>
      </c>
      <c r="Y441" s="5">
        <f t="shared" si="216"/>
        <v>-4.0940553057420725E-2</v>
      </c>
      <c r="Z441" s="5">
        <f t="shared" si="193"/>
        <v>-4.467937764433513</v>
      </c>
      <c r="AA441" s="5">
        <f t="shared" si="194"/>
        <v>-20.79658090602064</v>
      </c>
      <c r="AB441">
        <f t="shared" si="189"/>
        <v>0</v>
      </c>
    </row>
    <row r="442" spans="1:28" x14ac:dyDescent="0.2">
      <c r="A442">
        <f t="shared" si="195"/>
        <v>4.099999999999957</v>
      </c>
      <c r="B442" s="5">
        <f t="shared" si="196"/>
        <v>29.687692022167639</v>
      </c>
      <c r="C442" s="5">
        <f t="shared" si="197"/>
        <v>331.95660082772434</v>
      </c>
      <c r="D442" s="5">
        <f t="shared" si="198"/>
        <v>56.556649472355687</v>
      </c>
      <c r="E442" s="2">
        <f t="shared" si="199"/>
        <v>333.28147846932654</v>
      </c>
      <c r="F442" s="2">
        <f t="shared" si="200"/>
        <v>5.110505974016923</v>
      </c>
      <c r="G442" s="3">
        <f t="shared" si="201"/>
        <v>9.6176130822804726</v>
      </c>
      <c r="H442" s="3">
        <f t="shared" si="202"/>
        <v>58.10824353033766</v>
      </c>
      <c r="I442" s="3">
        <f t="shared" si="203"/>
        <v>-36.124747284885942</v>
      </c>
      <c r="J442" s="2">
        <f t="shared" si="204"/>
        <v>69.094600469055138</v>
      </c>
      <c r="K442" s="2">
        <f t="shared" si="205"/>
        <v>69.094600469055138</v>
      </c>
      <c r="L442" s="2">
        <f t="shared" si="206"/>
        <v>47.099250490153466</v>
      </c>
      <c r="M442" s="5">
        <f t="shared" si="190"/>
        <v>0.3789033483143146</v>
      </c>
      <c r="N442" s="4">
        <f t="shared" si="191"/>
        <v>0.49061753705411182</v>
      </c>
      <c r="O442" s="4">
        <f t="shared" si="192"/>
        <v>0.31806450206894549</v>
      </c>
      <c r="P442" s="4">
        <f t="shared" si="207"/>
        <v>0</v>
      </c>
      <c r="Q442" s="4">
        <f t="shared" si="208"/>
        <v>0</v>
      </c>
      <c r="R442" s="5">
        <f t="shared" si="209"/>
        <v>-1.3516013277586725</v>
      </c>
      <c r="S442" s="5">
        <f t="shared" si="210"/>
        <v>-8.1661820284733189</v>
      </c>
      <c r="T442" s="5">
        <f t="shared" si="211"/>
        <v>5.0767540737478845</v>
      </c>
      <c r="U442" s="6">
        <f t="shared" si="212"/>
        <v>2674.1921258920388</v>
      </c>
      <c r="V442" s="5">
        <f t="shared" si="213"/>
        <v>1.3051442220432266</v>
      </c>
      <c r="W442" s="5">
        <f t="shared" si="214"/>
        <v>3.7219395463701637</v>
      </c>
      <c r="X442" s="5">
        <f t="shared" si="215"/>
        <v>6.3343762630443585</v>
      </c>
      <c r="Y442" s="5">
        <f t="shared" si="216"/>
        <v>-4.6457105715445923E-2</v>
      </c>
      <c r="Z442" s="5">
        <f t="shared" si="193"/>
        <v>-4.4442424821031548</v>
      </c>
      <c r="AA442" s="5">
        <f t="shared" si="194"/>
        <v>-20.762869663207756</v>
      </c>
      <c r="AB442">
        <f t="shared" si="189"/>
        <v>0</v>
      </c>
    </row>
    <row r="443" spans="1:28" x14ac:dyDescent="0.2">
      <c r="A443">
        <f t="shared" si="195"/>
        <v>4.1099999999999568</v>
      </c>
      <c r="B443" s="5">
        <f t="shared" si="196"/>
        <v>29.783865830135159</v>
      </c>
      <c r="C443" s="5">
        <f t="shared" si="197"/>
        <v>332.53746105090357</v>
      </c>
      <c r="D443" s="5">
        <f t="shared" si="198"/>
        <v>56.194363856023671</v>
      </c>
      <c r="E443" s="2">
        <f t="shared" si="199"/>
        <v>333.86859940097497</v>
      </c>
      <c r="F443" s="2">
        <f t="shared" si="200"/>
        <v>5.118065514414182</v>
      </c>
      <c r="G443" s="3">
        <f t="shared" si="201"/>
        <v>9.6171485112233182</v>
      </c>
      <c r="H443" s="3">
        <f t="shared" si="202"/>
        <v>58.063801105516632</v>
      </c>
      <c r="I443" s="3">
        <f t="shared" si="203"/>
        <v>-36.33237598151802</v>
      </c>
      <c r="J443" s="2">
        <f t="shared" si="204"/>
        <v>69.166003851388638</v>
      </c>
      <c r="K443" s="2">
        <f t="shared" si="205"/>
        <v>69.166003851388638</v>
      </c>
      <c r="L443" s="2">
        <f t="shared" si="206"/>
        <v>47.147923552412159</v>
      </c>
      <c r="M443" s="5">
        <f t="shared" si="190"/>
        <v>0.37890329590395577</v>
      </c>
      <c r="N443" s="4">
        <f t="shared" si="191"/>
        <v>0.49011072016174534</v>
      </c>
      <c r="O443" s="4">
        <f t="shared" si="192"/>
        <v>0.31795354800309278</v>
      </c>
      <c r="P443" s="4">
        <f t="shared" si="207"/>
        <v>0</v>
      </c>
      <c r="Q443" s="4">
        <f t="shared" si="208"/>
        <v>0</v>
      </c>
      <c r="R443" s="5">
        <f t="shared" si="209"/>
        <v>-1.3529325499439557</v>
      </c>
      <c r="S443" s="5">
        <f t="shared" si="210"/>
        <v>-8.1683678272670015</v>
      </c>
      <c r="T443" s="5">
        <f t="shared" si="211"/>
        <v>5.1112087979958902</v>
      </c>
      <c r="U443" s="6">
        <f t="shared" si="212"/>
        <v>2674.1894517012502</v>
      </c>
      <c r="V443" s="5">
        <f t="shared" si="213"/>
        <v>1.3009687351582306</v>
      </c>
      <c r="W443" s="5">
        <f t="shared" si="214"/>
        <v>3.7477451243111948</v>
      </c>
      <c r="X443" s="5">
        <f t="shared" si="215"/>
        <v>6.3337431370772466</v>
      </c>
      <c r="Y443" s="5">
        <f t="shared" si="216"/>
        <v>-5.1963814785725093E-2</v>
      </c>
      <c r="Z443" s="5">
        <f t="shared" si="193"/>
        <v>-4.4206227029558072</v>
      </c>
      <c r="AA443" s="5">
        <f t="shared" si="194"/>
        <v>-20.729048064926864</v>
      </c>
      <c r="AB443">
        <f t="shared" si="189"/>
        <v>0</v>
      </c>
    </row>
    <row r="444" spans="1:28" x14ac:dyDescent="0.2">
      <c r="A444">
        <f t="shared" si="195"/>
        <v>4.1199999999999566</v>
      </c>
      <c r="B444" s="5">
        <f t="shared" si="196"/>
        <v>29.880034717056652</v>
      </c>
      <c r="C444" s="5">
        <f t="shared" si="197"/>
        <v>333.11787803082359</v>
      </c>
      <c r="D444" s="5">
        <f t="shared" si="198"/>
        <v>55.830003643805242</v>
      </c>
      <c r="E444" s="2">
        <f t="shared" si="199"/>
        <v>334.45528421367658</v>
      </c>
      <c r="F444" s="2">
        <f t="shared" si="200"/>
        <v>5.125604457945478</v>
      </c>
      <c r="G444" s="3">
        <f t="shared" si="201"/>
        <v>9.6166288730754612</v>
      </c>
      <c r="H444" s="3">
        <f t="shared" si="202"/>
        <v>58.019594878487077</v>
      </c>
      <c r="I444" s="3">
        <f t="shared" si="203"/>
        <v>-36.53966646216729</v>
      </c>
      <c r="J444" s="2">
        <f t="shared" si="204"/>
        <v>69.237996547507535</v>
      </c>
      <c r="K444" s="2">
        <f t="shared" si="205"/>
        <v>69.237996547507535</v>
      </c>
      <c r="L444" s="2">
        <f t="shared" si="206"/>
        <v>47.196998328225995</v>
      </c>
      <c r="M444" s="5">
        <f t="shared" si="190"/>
        <v>0.37890324328833613</v>
      </c>
      <c r="N444" s="4">
        <f t="shared" si="191"/>
        <v>0.48960078009209762</v>
      </c>
      <c r="O444" s="4">
        <f t="shared" si="192"/>
        <v>0.31784175670580311</v>
      </c>
      <c r="P444" s="4">
        <f t="shared" si="207"/>
        <v>0</v>
      </c>
      <c r="Q444" s="4">
        <f t="shared" si="208"/>
        <v>0</v>
      </c>
      <c r="R444" s="5">
        <f t="shared" si="209"/>
        <v>-1.3542674080397248</v>
      </c>
      <c r="S444" s="5">
        <f t="shared" si="210"/>
        <v>-8.1706435184989186</v>
      </c>
      <c r="T444" s="5">
        <f t="shared" si="211"/>
        <v>5.1457199860235319</v>
      </c>
      <c r="U444" s="6">
        <f t="shared" si="212"/>
        <v>2674.1867775131359</v>
      </c>
      <c r="V444" s="5">
        <f t="shared" si="213"/>
        <v>1.2968067140759512</v>
      </c>
      <c r="W444" s="5">
        <f t="shared" si="214"/>
        <v>3.7735659129426238</v>
      </c>
      <c r="X444" s="5">
        <f t="shared" si="215"/>
        <v>6.3331632937914444</v>
      </c>
      <c r="Y444" s="5">
        <f t="shared" si="216"/>
        <v>-5.7460693963773624E-2</v>
      </c>
      <c r="Z444" s="5">
        <f t="shared" si="193"/>
        <v>-4.3970776055562943</v>
      </c>
      <c r="AA444" s="5">
        <f t="shared" si="194"/>
        <v>-20.695116720185023</v>
      </c>
      <c r="AB444">
        <f t="shared" si="189"/>
        <v>0</v>
      </c>
    </row>
    <row r="445" spans="1:28" x14ac:dyDescent="0.2">
      <c r="A445">
        <f t="shared" si="195"/>
        <v>4.1299999999999564</v>
      </c>
      <c r="B445" s="5">
        <f t="shared" si="196"/>
        <v>29.976198132752707</v>
      </c>
      <c r="C445" s="5">
        <f t="shared" si="197"/>
        <v>333.69785412572821</v>
      </c>
      <c r="D445" s="5">
        <f t="shared" si="198"/>
        <v>55.463572223347562</v>
      </c>
      <c r="E445" s="2">
        <f t="shared" si="199"/>
        <v>335.04153519020565</v>
      </c>
      <c r="F445" s="2">
        <f t="shared" si="200"/>
        <v>5.1331228125905266</v>
      </c>
      <c r="G445" s="3">
        <f t="shared" si="201"/>
        <v>9.6160542661358228</v>
      </c>
      <c r="H445" s="3">
        <f t="shared" si="202"/>
        <v>57.97562410243151</v>
      </c>
      <c r="I445" s="3">
        <f t="shared" si="203"/>
        <v>-36.74661762936914</v>
      </c>
      <c r="J445" s="2">
        <f t="shared" si="204"/>
        <v>69.310572042905321</v>
      </c>
      <c r="K445" s="2">
        <f t="shared" si="205"/>
        <v>69.310572042905321</v>
      </c>
      <c r="L445" s="2">
        <f t="shared" si="206"/>
        <v>47.246470376895239</v>
      </c>
      <c r="M445" s="5">
        <f t="shared" si="190"/>
        <v>0.37890319046794718</v>
      </c>
      <c r="N445" s="4">
        <f t="shared" si="191"/>
        <v>0.48908778555705967</v>
      </c>
      <c r="O445" s="4">
        <f t="shared" si="192"/>
        <v>0.31772914012110443</v>
      </c>
      <c r="P445" s="4">
        <f t="shared" si="207"/>
        <v>0</v>
      </c>
      <c r="Q445" s="4">
        <f t="shared" si="208"/>
        <v>0</v>
      </c>
      <c r="R445" s="5">
        <f t="shared" si="209"/>
        <v>-1.3556057624293445</v>
      </c>
      <c r="S445" s="5">
        <f t="shared" si="210"/>
        <v>-8.1730081734735993</v>
      </c>
      <c r="T445" s="5">
        <f t="shared" si="211"/>
        <v>5.1802875929669741</v>
      </c>
      <c r="U445" s="6">
        <f t="shared" si="212"/>
        <v>2674.1841033276955</v>
      </c>
      <c r="V445" s="5">
        <f t="shared" si="213"/>
        <v>1.2926580078887258</v>
      </c>
      <c r="W445" s="5">
        <f t="shared" si="214"/>
        <v>3.799401791472985</v>
      </c>
      <c r="X445" s="5">
        <f t="shared" si="215"/>
        <v>6.3326361619190648</v>
      </c>
      <c r="Y445" s="5">
        <f t="shared" si="216"/>
        <v>-6.2947754540618739E-2</v>
      </c>
      <c r="Z445" s="5">
        <f t="shared" si="193"/>
        <v>-4.3736063820006148</v>
      </c>
      <c r="AA445" s="5">
        <f t="shared" si="194"/>
        <v>-20.661076245113961</v>
      </c>
      <c r="AB445">
        <f t="shared" si="189"/>
        <v>0</v>
      </c>
    </row>
    <row r="446" spans="1:28" x14ac:dyDescent="0.2">
      <c r="A446">
        <f t="shared" si="195"/>
        <v>4.1399999999999562</v>
      </c>
      <c r="B446" s="5">
        <f t="shared" si="196"/>
        <v>30.072355528026339</v>
      </c>
      <c r="C446" s="5">
        <f t="shared" si="197"/>
        <v>334.27739168643342</v>
      </c>
      <c r="D446" s="5">
        <f t="shared" si="198"/>
        <v>55.095072993241615</v>
      </c>
      <c r="E446" s="2">
        <f t="shared" si="199"/>
        <v>335.62735460580274</v>
      </c>
      <c r="F446" s="2">
        <f t="shared" si="200"/>
        <v>5.1406205861882102</v>
      </c>
      <c r="G446" s="3">
        <f t="shared" si="201"/>
        <v>9.6154247885904169</v>
      </c>
      <c r="H446" s="3">
        <f t="shared" si="202"/>
        <v>57.931888038611504</v>
      </c>
      <c r="I446" s="3">
        <f t="shared" si="203"/>
        <v>-36.953228391820282</v>
      </c>
      <c r="J446" s="2">
        <f t="shared" si="204"/>
        <v>69.38372384184413</v>
      </c>
      <c r="K446" s="2">
        <f t="shared" si="205"/>
        <v>69.38372384184413</v>
      </c>
      <c r="L446" s="2">
        <f t="shared" si="206"/>
        <v>47.296335270514064</v>
      </c>
      <c r="M446" s="5">
        <f t="shared" si="190"/>
        <v>0.37890313744329024</v>
      </c>
      <c r="N446" s="4">
        <f t="shared" si="191"/>
        <v>0.48857180481194856</v>
      </c>
      <c r="O446" s="4">
        <f t="shared" si="192"/>
        <v>0.31761571014695117</v>
      </c>
      <c r="P446" s="4">
        <f t="shared" si="207"/>
        <v>0</v>
      </c>
      <c r="Q446" s="4">
        <f t="shared" si="208"/>
        <v>0</v>
      </c>
      <c r="R446" s="5">
        <f t="shared" si="209"/>
        <v>-1.3569474735432685</v>
      </c>
      <c r="S446" s="5">
        <f t="shared" si="210"/>
        <v>-8.1754608704197835</v>
      </c>
      <c r="T446" s="5">
        <f t="shared" si="211"/>
        <v>5.214911562206578</v>
      </c>
      <c r="U446" s="6">
        <f t="shared" si="212"/>
        <v>2674.1814291449286</v>
      </c>
      <c r="V446" s="5">
        <f t="shared" si="213"/>
        <v>1.2885224681065748</v>
      </c>
      <c r="W446" s="5">
        <f t="shared" si="214"/>
        <v>3.8252526325996579</v>
      </c>
      <c r="X446" s="5">
        <f t="shared" si="215"/>
        <v>6.3321611749475801</v>
      </c>
      <c r="Y446" s="5">
        <f t="shared" si="216"/>
        <v>-6.842500543669372E-2</v>
      </c>
      <c r="Z446" s="5">
        <f t="shared" si="193"/>
        <v>-4.3502082378201257</v>
      </c>
      <c r="AA446" s="5">
        <f t="shared" si="194"/>
        <v>-20.62692726284584</v>
      </c>
      <c r="AB446">
        <f t="shared" si="189"/>
        <v>0</v>
      </c>
    </row>
    <row r="447" spans="1:28" x14ac:dyDescent="0.2">
      <c r="A447">
        <f t="shared" si="195"/>
        <v>4.1499999999999559</v>
      </c>
      <c r="B447" s="5">
        <f t="shared" si="196"/>
        <v>30.168506354661972</v>
      </c>
      <c r="C447" s="5">
        <f t="shared" si="197"/>
        <v>334.8564930564076</v>
      </c>
      <c r="D447" s="5">
        <f t="shared" si="198"/>
        <v>54.724509362960269</v>
      </c>
      <c r="E447" s="2">
        <f t="shared" si="199"/>
        <v>336.2127447282557</v>
      </c>
      <c r="F447" s="2">
        <f t="shared" si="200"/>
        <v>5.1480977864387336</v>
      </c>
      <c r="G447" s="3">
        <f t="shared" si="201"/>
        <v>9.6147405385360507</v>
      </c>
      <c r="H447" s="3">
        <f t="shared" si="202"/>
        <v>57.8883859562333</v>
      </c>
      <c r="I447" s="3">
        <f t="shared" si="203"/>
        <v>-37.159497664448743</v>
      </c>
      <c r="J447" s="2">
        <f t="shared" si="204"/>
        <v>69.457445467821302</v>
      </c>
      <c r="K447" s="2">
        <f t="shared" si="205"/>
        <v>69.457445467821302</v>
      </c>
      <c r="L447" s="2">
        <f t="shared" si="206"/>
        <v>47.346588594288548</v>
      </c>
      <c r="M447" s="5">
        <f t="shared" si="190"/>
        <v>0.37890308421487628</v>
      </c>
      <c r="N447" s="4">
        <f t="shared" si="191"/>
        <v>0.48805290564678616</v>
      </c>
      <c r="O447" s="4">
        <f t="shared" si="192"/>
        <v>0.3175014786340401</v>
      </c>
      <c r="P447" s="4">
        <f t="shared" si="207"/>
        <v>0</v>
      </c>
      <c r="Q447" s="4">
        <f t="shared" si="208"/>
        <v>0</v>
      </c>
      <c r="R447" s="5">
        <f t="shared" si="209"/>
        <v>-1.3582924018797295</v>
      </c>
      <c r="S447" s="5">
        <f t="shared" si="210"/>
        <v>-8.1780006944841706</v>
      </c>
      <c r="T447" s="5">
        <f t="shared" si="211"/>
        <v>5.2495918254881397</v>
      </c>
      <c r="U447" s="6">
        <f t="shared" si="212"/>
        <v>2674.1787549648375</v>
      </c>
      <c r="V447" s="5">
        <f t="shared" si="213"/>
        <v>1.2843999486439259</v>
      </c>
      <c r="W447" s="5">
        <f t="shared" si="214"/>
        <v>3.8511183025996516</v>
      </c>
      <c r="X447" s="5">
        <f t="shared" si="215"/>
        <v>6.3317377711223566</v>
      </c>
      <c r="Y447" s="5">
        <f t="shared" si="216"/>
        <v>-7.3892453235803623E-2</v>
      </c>
      <c r="Z447" s="5">
        <f t="shared" si="193"/>
        <v>-4.326882391884519</v>
      </c>
      <c r="AA447" s="5">
        <f t="shared" si="194"/>
        <v>-20.592670403389505</v>
      </c>
      <c r="AB447">
        <f t="shared" si="189"/>
        <v>0</v>
      </c>
    </row>
    <row r="448" spans="1:28" x14ac:dyDescent="0.2">
      <c r="A448">
        <f t="shared" si="195"/>
        <v>4.1599999999999557</v>
      </c>
      <c r="B448" s="5">
        <f t="shared" si="196"/>
        <v>30.264650065424668</v>
      </c>
      <c r="C448" s="5">
        <f t="shared" si="197"/>
        <v>335.4351605718503</v>
      </c>
      <c r="D448" s="5">
        <f t="shared" si="198"/>
        <v>54.351884752795613</v>
      </c>
      <c r="E448" s="2">
        <f t="shared" si="199"/>
        <v>336.79770781798027</v>
      </c>
      <c r="F448" s="2">
        <f t="shared" si="200"/>
        <v>5.1555544209058093</v>
      </c>
      <c r="G448" s="3">
        <f t="shared" si="201"/>
        <v>9.6140016140036924</v>
      </c>
      <c r="H448" s="3">
        <f t="shared" si="202"/>
        <v>57.845117132314456</v>
      </c>
      <c r="I448" s="3">
        <f t="shared" si="203"/>
        <v>-37.365424368482635</v>
      </c>
      <c r="J448" s="2">
        <f t="shared" si="204"/>
        <v>69.531730464026566</v>
      </c>
      <c r="K448" s="2">
        <f t="shared" si="205"/>
        <v>69.531730464026566</v>
      </c>
      <c r="L448" s="2">
        <f t="shared" si="206"/>
        <v>47.397225946848373</v>
      </c>
      <c r="M448" s="5">
        <f t="shared" si="190"/>
        <v>0.37890303078322563</v>
      </c>
      <c r="N448" s="4">
        <f t="shared" si="191"/>
        <v>0.48753115537791697</v>
      </c>
      <c r="O448" s="4">
        <f t="shared" si="192"/>
        <v>0.31738645738465421</v>
      </c>
      <c r="P448" s="4">
        <f t="shared" si="207"/>
        <v>0</v>
      </c>
      <c r="Q448" s="4">
        <f t="shared" si="208"/>
        <v>0</v>
      </c>
      <c r="R448" s="5">
        <f t="shared" si="209"/>
        <v>-1.3596404080251605</v>
      </c>
      <c r="S448" s="5">
        <f t="shared" si="210"/>
        <v>-8.1806267377243049</v>
      </c>
      <c r="T448" s="5">
        <f t="shared" si="211"/>
        <v>5.2843283030446866</v>
      </c>
      <c r="U448" s="6">
        <f t="shared" si="212"/>
        <v>2674.1760807874189</v>
      </c>
      <c r="V448" s="5">
        <f t="shared" si="213"/>
        <v>1.2802903058059993</v>
      </c>
      <c r="W448" s="5">
        <f t="shared" si="214"/>
        <v>3.876998661420664</v>
      </c>
      <c r="X448" s="5">
        <f t="shared" si="215"/>
        <v>6.3313653934481948</v>
      </c>
      <c r="Y448" s="5">
        <f t="shared" si="216"/>
        <v>-7.9350102219161167E-2</v>
      </c>
      <c r="Z448" s="5">
        <f t="shared" si="193"/>
        <v>-4.3036280763036405</v>
      </c>
      <c r="AA448" s="5">
        <f t="shared" si="194"/>
        <v>-20.558306303507116</v>
      </c>
      <c r="AB448">
        <f t="shared" si="189"/>
        <v>0</v>
      </c>
    </row>
    <row r="449" spans="1:28" x14ac:dyDescent="0.2">
      <c r="A449">
        <f t="shared" si="195"/>
        <v>4.1699999999999555</v>
      </c>
      <c r="B449" s="5">
        <f t="shared" si="196"/>
        <v>30.360786114059593</v>
      </c>
      <c r="C449" s="5">
        <f t="shared" si="197"/>
        <v>336.01339656176964</v>
      </c>
      <c r="D449" s="5">
        <f t="shared" si="198"/>
        <v>53.97720259379561</v>
      </c>
      <c r="E449" s="2">
        <f t="shared" si="199"/>
        <v>337.38224612809836</v>
      </c>
      <c r="F449" s="2">
        <f t="shared" si="200"/>
        <v>5.1629904970188596</v>
      </c>
      <c r="G449" s="3">
        <f t="shared" si="201"/>
        <v>9.6132081129814999</v>
      </c>
      <c r="H449" s="3">
        <f t="shared" si="202"/>
        <v>57.802080851551423</v>
      </c>
      <c r="I449" s="3">
        <f t="shared" si="203"/>
        <v>-37.571007431517707</v>
      </c>
      <c r="J449" s="2">
        <f t="shared" si="204"/>
        <v>69.606572393790088</v>
      </c>
      <c r="K449" s="2">
        <f t="shared" si="205"/>
        <v>69.606572393790088</v>
      </c>
      <c r="L449" s="2">
        <f t="shared" si="206"/>
        <v>47.448242940552205</v>
      </c>
      <c r="M449" s="5">
        <f t="shared" si="190"/>
        <v>0.37890297714886784</v>
      </c>
      <c r="N449" s="4">
        <f t="shared" si="191"/>
        <v>0.48700662083995866</v>
      </c>
      <c r="O449" s="4">
        <f t="shared" si="192"/>
        <v>0.31727065815153566</v>
      </c>
      <c r="P449" s="4">
        <f t="shared" si="207"/>
        <v>0</v>
      </c>
      <c r="Q449" s="4">
        <f t="shared" si="208"/>
        <v>0</v>
      </c>
      <c r="R449" s="5">
        <f t="shared" si="209"/>
        <v>-1.3609913526743442</v>
      </c>
      <c r="S449" s="5">
        <f t="shared" si="210"/>
        <v>-8.1833380991006308</v>
      </c>
      <c r="T449" s="5">
        <f t="shared" si="211"/>
        <v>5.3191209037188072</v>
      </c>
      <c r="U449" s="6">
        <f t="shared" si="212"/>
        <v>2674.1734066126755</v>
      </c>
      <c r="V449" s="5">
        <f t="shared" si="213"/>
        <v>1.2761933982748643</v>
      </c>
      <c r="W449" s="5">
        <f t="shared" si="214"/>
        <v>3.9028935627724355</v>
      </c>
      <c r="X449" s="5">
        <f t="shared" si="215"/>
        <v>6.3310434896899057</v>
      </c>
      <c r="Y449" s="5">
        <f t="shared" si="216"/>
        <v>-8.4797954399479902E-2</v>
      </c>
      <c r="Z449" s="5">
        <f t="shared" si="193"/>
        <v>-4.2804445363281953</v>
      </c>
      <c r="AA449" s="5">
        <f t="shared" si="194"/>
        <v>-20.523835606591287</v>
      </c>
      <c r="AB449">
        <f t="shared" si="189"/>
        <v>0</v>
      </c>
    </row>
    <row r="450" spans="1:28" x14ac:dyDescent="0.2">
      <c r="A450">
        <f t="shared" si="195"/>
        <v>4.1799999999999553</v>
      </c>
      <c r="B450" s="5">
        <f t="shared" si="196"/>
        <v>30.456913955291689</v>
      </c>
      <c r="C450" s="5">
        <f t="shared" si="197"/>
        <v>336.59120334805834</v>
      </c>
      <c r="D450" s="5">
        <f t="shared" si="198"/>
        <v>53.600466327700104</v>
      </c>
      <c r="E450" s="2">
        <f t="shared" si="199"/>
        <v>337.96636190451557</v>
      </c>
      <c r="F450" s="2">
        <f t="shared" si="200"/>
        <v>5.1704060220752144</v>
      </c>
      <c r="G450" s="3">
        <f t="shared" si="201"/>
        <v>9.6123601334375053</v>
      </c>
      <c r="H450" s="3">
        <f t="shared" si="202"/>
        <v>57.759276406188143</v>
      </c>
      <c r="I450" s="3">
        <f t="shared" si="203"/>
        <v>-37.776245787583619</v>
      </c>
      <c r="J450" s="2">
        <f t="shared" si="204"/>
        <v>69.681964841020871</v>
      </c>
      <c r="K450" s="2">
        <f t="shared" si="205"/>
        <v>69.681964841020871</v>
      </c>
      <c r="L450" s="2">
        <f t="shared" si="206"/>
        <v>47.499635201786546</v>
      </c>
      <c r="M450" s="5">
        <f t="shared" si="190"/>
        <v>0.37890292331234166</v>
      </c>
      <c r="N450" s="4">
        <f t="shared" si="191"/>
        <v>0.48647936837808631</v>
      </c>
      <c r="O450" s="4">
        <f t="shared" si="192"/>
        <v>0.3171540926367889</v>
      </c>
      <c r="P450" s="4">
        <f t="shared" si="207"/>
        <v>0</v>
      </c>
      <c r="Q450" s="4">
        <f t="shared" si="208"/>
        <v>0</v>
      </c>
      <c r="R450" s="5">
        <f t="shared" si="209"/>
        <v>-1.3623450966502872</v>
      </c>
      <c r="S450" s="5">
        <f t="shared" si="210"/>
        <v>-8.1861338844676812</v>
      </c>
      <c r="T450" s="5">
        <f t="shared" si="211"/>
        <v>5.3539695250854393</v>
      </c>
      <c r="U450" s="6">
        <f t="shared" si="212"/>
        <v>2674.1707324406057</v>
      </c>
      <c r="V450" s="5">
        <f t="shared" si="213"/>
        <v>1.2721090870951681</v>
      </c>
      <c r="W450" s="5">
        <f t="shared" si="214"/>
        <v>3.9288028542183082</v>
      </c>
      <c r="X450" s="5">
        <f t="shared" si="215"/>
        <v>6.3307715123718982</v>
      </c>
      <c r="Y450" s="5">
        <f t="shared" si="216"/>
        <v>-9.0236009555119123E-2</v>
      </c>
      <c r="Z450" s="5">
        <f t="shared" si="193"/>
        <v>-4.2573310302493734</v>
      </c>
      <c r="AA450" s="5">
        <f t="shared" si="194"/>
        <v>-20.489258962542664</v>
      </c>
      <c r="AB450">
        <f t="shared" si="189"/>
        <v>0</v>
      </c>
    </row>
    <row r="451" spans="1:28" x14ac:dyDescent="0.2">
      <c r="A451">
        <f t="shared" si="195"/>
        <v>4.1899999999999551</v>
      </c>
      <c r="B451" s="5">
        <f t="shared" si="196"/>
        <v>30.55303304482559</v>
      </c>
      <c r="C451" s="5">
        <f t="shared" si="197"/>
        <v>337.1685832455687</v>
      </c>
      <c r="D451" s="5">
        <f t="shared" si="198"/>
        <v>53.221679406876135</v>
      </c>
      <c r="E451" s="2">
        <f t="shared" si="199"/>
        <v>338.55005738599749</v>
      </c>
      <c r="F451" s="2">
        <f t="shared" si="200"/>
        <v>5.1778010032423492</v>
      </c>
      <c r="G451" s="3">
        <f t="shared" si="201"/>
        <v>9.6114577733419537</v>
      </c>
      <c r="H451" s="3">
        <f t="shared" si="202"/>
        <v>57.716703095885649</v>
      </c>
      <c r="I451" s="3">
        <f t="shared" si="203"/>
        <v>-37.981138377209042</v>
      </c>
      <c r="J451" s="2">
        <f t="shared" si="204"/>
        <v>69.757901410636293</v>
      </c>
      <c r="K451" s="2">
        <f t="shared" si="205"/>
        <v>69.757901410636293</v>
      </c>
      <c r="L451" s="2">
        <f t="shared" si="206"/>
        <v>47.55139837125855</v>
      </c>
      <c r="M451" s="5">
        <f t="shared" si="190"/>
        <v>0.37890286927419486</v>
      </c>
      <c r="N451" s="4">
        <f t="shared" si="191"/>
        <v>0.48594946384064208</v>
      </c>
      <c r="O451" s="4">
        <f t="shared" si="192"/>
        <v>0.31703677249081058</v>
      </c>
      <c r="P451" s="4">
        <f t="shared" si="207"/>
        <v>0</v>
      </c>
      <c r="Q451" s="4">
        <f t="shared" si="208"/>
        <v>0</v>
      </c>
      <c r="R451" s="5">
        <f t="shared" si="209"/>
        <v>-1.3637015009238216</v>
      </c>
      <c r="S451" s="5">
        <f t="shared" si="210"/>
        <v>-8.1890132065644536</v>
      </c>
      <c r="T451" s="5">
        <f t="shared" si="211"/>
        <v>5.3888740535751181</v>
      </c>
      <c r="U451" s="6">
        <f t="shared" si="212"/>
        <v>2674.1680582712102</v>
      </c>
      <c r="V451" s="5">
        <f t="shared" si="213"/>
        <v>1.2680372356595564</v>
      </c>
      <c r="W451" s="5">
        <f t="shared" si="214"/>
        <v>3.9547263772670092</v>
      </c>
      <c r="X451" s="5">
        <f t="shared" si="215"/>
        <v>6.330548918776846</v>
      </c>
      <c r="Y451" s="5">
        <f t="shared" si="216"/>
        <v>-9.5664265264265191E-2</v>
      </c>
      <c r="Z451" s="5">
        <f t="shared" si="193"/>
        <v>-4.234286829297444</v>
      </c>
      <c r="AA451" s="5">
        <f t="shared" si="194"/>
        <v>-20.454577027648035</v>
      </c>
      <c r="AB451">
        <f t="shared" si="189"/>
        <v>0</v>
      </c>
    </row>
    <row r="452" spans="1:28" x14ac:dyDescent="0.2">
      <c r="A452">
        <f t="shared" si="195"/>
        <v>4.1999999999999549</v>
      </c>
      <c r="B452" s="5">
        <f t="shared" si="196"/>
        <v>30.649142839345746</v>
      </c>
      <c r="C452" s="5">
        <f t="shared" si="197"/>
        <v>337.74553856218608</v>
      </c>
      <c r="D452" s="5">
        <f t="shared" si="198"/>
        <v>52.840845294252659</v>
      </c>
      <c r="E452" s="2">
        <f t="shared" si="199"/>
        <v>339.13333480424444</v>
      </c>
      <c r="F452" s="2">
        <f t="shared" si="200"/>
        <v>5.1851754475601135</v>
      </c>
      <c r="G452" s="3">
        <f t="shared" si="201"/>
        <v>9.6105011306893111</v>
      </c>
      <c r="H452" s="3">
        <f t="shared" si="202"/>
        <v>57.674360227592672</v>
      </c>
      <c r="I452" s="3">
        <f t="shared" si="203"/>
        <v>-38.185684147485524</v>
      </c>
      <c r="J452" s="2">
        <f t="shared" si="204"/>
        <v>69.83437572898201</v>
      </c>
      <c r="K452" s="2">
        <f t="shared" si="205"/>
        <v>69.83437572898201</v>
      </c>
      <c r="L452" s="2">
        <f t="shared" si="206"/>
        <v>47.603528104282212</v>
      </c>
      <c r="M452" s="5">
        <f t="shared" si="190"/>
        <v>0.37890281503498396</v>
      </c>
      <c r="N452" s="4">
        <f t="shared" si="191"/>
        <v>0.48541697257207006</v>
      </c>
      <c r="O452" s="4">
        <f t="shared" si="192"/>
        <v>0.3169187093112501</v>
      </c>
      <c r="P452" s="4">
        <f t="shared" si="207"/>
        <v>0</v>
      </c>
      <c r="Q452" s="4">
        <f t="shared" si="208"/>
        <v>0</v>
      </c>
      <c r="R452" s="5">
        <f t="shared" si="209"/>
        <v>-1.3650604266329311</v>
      </c>
      <c r="S452" s="5">
        <f t="shared" si="210"/>
        <v>-8.1919751850039262</v>
      </c>
      <c r="T452" s="5">
        <f t="shared" si="211"/>
        <v>5.4238343645976181</v>
      </c>
      <c r="U452" s="6">
        <f t="shared" si="212"/>
        <v>2674.1653841044895</v>
      </c>
      <c r="V452" s="5">
        <f t="shared" si="213"/>
        <v>1.2639777096937865</v>
      </c>
      <c r="W452" s="5">
        <f t="shared" si="214"/>
        <v>3.980663967464583</v>
      </c>
      <c r="X452" s="5">
        <f t="shared" si="215"/>
        <v>6.3303751709433849</v>
      </c>
      <c r="Y452" s="5">
        <f t="shared" si="216"/>
        <v>-0.10108271693914461</v>
      </c>
      <c r="Z452" s="5">
        <f t="shared" si="193"/>
        <v>-4.2113112175393432</v>
      </c>
      <c r="AA452" s="5">
        <f t="shared" si="194"/>
        <v>-20.419790464458998</v>
      </c>
      <c r="AB452">
        <f t="shared" si="189"/>
        <v>0</v>
      </c>
    </row>
    <row r="453" spans="1:28" x14ac:dyDescent="0.2">
      <c r="A453">
        <f t="shared" si="195"/>
        <v>4.2099999999999547</v>
      </c>
      <c r="B453" s="5">
        <f t="shared" si="196"/>
        <v>30.745242796516791</v>
      </c>
      <c r="C453" s="5">
        <f t="shared" si="197"/>
        <v>338.32207159890118</v>
      </c>
      <c r="D453" s="5">
        <f t="shared" si="198"/>
        <v>52.457967463254576</v>
      </c>
      <c r="E453" s="2">
        <f t="shared" si="199"/>
        <v>339.71619638396515</v>
      </c>
      <c r="F453" s="2">
        <f t="shared" si="200"/>
        <v>5.1925293619429933</v>
      </c>
      <c r="G453" s="3">
        <f t="shared" si="201"/>
        <v>9.6094903035199195</v>
      </c>
      <c r="H453" s="3">
        <f t="shared" si="202"/>
        <v>57.632247115417279</v>
      </c>
      <c r="I453" s="3">
        <f t="shared" si="203"/>
        <v>-38.389882052130112</v>
      </c>
      <c r="J453" s="2">
        <f t="shared" si="204"/>
        <v>69.911381444242892</v>
      </c>
      <c r="K453" s="2">
        <f t="shared" si="205"/>
        <v>69.911381444242892</v>
      </c>
      <c r="L453" s="2">
        <f t="shared" si="206"/>
        <v>47.656020071058549</v>
      </c>
      <c r="M453" s="5">
        <f t="shared" si="190"/>
        <v>0.37890276059527417</v>
      </c>
      <c r="N453" s="4">
        <f t="shared" si="191"/>
        <v>0.48488195940616974</v>
      </c>
      <c r="O453" s="4">
        <f t="shared" si="192"/>
        <v>0.31679991464199647</v>
      </c>
      <c r="P453" s="4">
        <f t="shared" si="207"/>
        <v>0</v>
      </c>
      <c r="Q453" s="4">
        <f t="shared" si="208"/>
        <v>0</v>
      </c>
      <c r="R453" s="5">
        <f t="shared" si="209"/>
        <v>-1.3664217351018064</v>
      </c>
      <c r="S453" s="5">
        <f t="shared" si="210"/>
        <v>-8.1950189462617757</v>
      </c>
      <c r="T453" s="5">
        <f t="shared" si="211"/>
        <v>5.4588503226659801</v>
      </c>
      <c r="U453" s="6">
        <f t="shared" si="212"/>
        <v>2674.1627099404423</v>
      </c>
      <c r="V453" s="5">
        <f t="shared" si="213"/>
        <v>1.2599303772415422</v>
      </c>
      <c r="W453" s="5">
        <f t="shared" si="214"/>
        <v>4.0066154544864547</v>
      </c>
      <c r="X453" s="5">
        <f t="shared" si="215"/>
        <v>6.3302497356628882</v>
      </c>
      <c r="Y453" s="5">
        <f t="shared" si="216"/>
        <v>-0.1064913578602642</v>
      </c>
      <c r="Z453" s="5">
        <f t="shared" si="193"/>
        <v>-4.188403491775321</v>
      </c>
      <c r="AA453" s="5">
        <f t="shared" si="194"/>
        <v>-20.384899941671129</v>
      </c>
      <c r="AB453">
        <f t="shared" ref="AB453:AB516" si="217">IF(($D453-height)*($D454-height)&lt;0,1,0)</f>
        <v>0</v>
      </c>
    </row>
    <row r="454" spans="1:28" x14ac:dyDescent="0.2">
      <c r="A454">
        <f t="shared" si="195"/>
        <v>4.2199999999999545</v>
      </c>
      <c r="B454" s="5">
        <f t="shared" si="196"/>
        <v>30.841332374984095</v>
      </c>
      <c r="C454" s="5">
        <f t="shared" si="197"/>
        <v>338.89818464988076</v>
      </c>
      <c r="D454" s="5">
        <f t="shared" si="198"/>
        <v>52.073049397736192</v>
      </c>
      <c r="E454" s="2">
        <f t="shared" si="199"/>
        <v>340.29864434294905</v>
      </c>
      <c r="F454" s="2">
        <f t="shared" si="200"/>
        <v>5.1998627531823791</v>
      </c>
      <c r="G454" s="3">
        <f t="shared" si="201"/>
        <v>9.608425389941317</v>
      </c>
      <c r="H454" s="3">
        <f t="shared" si="202"/>
        <v>57.590363080499529</v>
      </c>
      <c r="I454" s="3">
        <f t="shared" si="203"/>
        <v>-38.593731051546825</v>
      </c>
      <c r="J454" s="2">
        <f t="shared" si="204"/>
        <v>69.988912226844633</v>
      </c>
      <c r="K454" s="2">
        <f t="shared" si="205"/>
        <v>69.988912226844633</v>
      </c>
      <c r="L454" s="2">
        <f t="shared" si="206"/>
        <v>47.708869956949307</v>
      </c>
      <c r="M454" s="5">
        <f t="shared" si="190"/>
        <v>0.37890270595563924</v>
      </c>
      <c r="N454" s="4">
        <f t="shared" si="191"/>
        <v>0.48434448865966589</v>
      </c>
      <c r="O454" s="4">
        <f t="shared" si="192"/>
        <v>0.31668039997219555</v>
      </c>
      <c r="P454" s="4">
        <f t="shared" si="207"/>
        <v>0</v>
      </c>
      <c r="Q454" s="4">
        <f t="shared" si="208"/>
        <v>0</v>
      </c>
      <c r="R454" s="5">
        <f t="shared" si="209"/>
        <v>-1.3677852878596239</v>
      </c>
      <c r="S454" s="5">
        <f t="shared" si="210"/>
        <v>-8.1981436236642722</v>
      </c>
      <c r="T454" s="5">
        <f t="shared" si="211"/>
        <v>5.4939217815208821</v>
      </c>
      <c r="U454" s="6">
        <f t="shared" si="212"/>
        <v>2674.1600357790699</v>
      </c>
      <c r="V454" s="5">
        <f t="shared" si="213"/>
        <v>1.2558951086489663</v>
      </c>
      <c r="W454" s="5">
        <f t="shared" si="214"/>
        <v>4.0325806622296225</v>
      </c>
      <c r="X454" s="5">
        <f t="shared" si="215"/>
        <v>6.3301720844753468</v>
      </c>
      <c r="Y454" s="5">
        <f t="shared" si="216"/>
        <v>-0.11189017921065769</v>
      </c>
      <c r="Z454" s="5">
        <f t="shared" si="193"/>
        <v>-4.1655629614346497</v>
      </c>
      <c r="AA454" s="5">
        <f t="shared" si="194"/>
        <v>-20.349906134003771</v>
      </c>
      <c r="AB454">
        <f t="shared" si="217"/>
        <v>0</v>
      </c>
    </row>
    <row r="455" spans="1:28" x14ac:dyDescent="0.2">
      <c r="A455">
        <f t="shared" si="195"/>
        <v>4.2299999999999542</v>
      </c>
      <c r="B455" s="5">
        <f t="shared" si="196"/>
        <v>30.937411034374549</v>
      </c>
      <c r="C455" s="5">
        <f t="shared" si="197"/>
        <v>339.47388000253767</v>
      </c>
      <c r="D455" s="5">
        <f t="shared" si="198"/>
        <v>51.686094591914028</v>
      </c>
      <c r="E455" s="2">
        <f t="shared" si="199"/>
        <v>340.88068089213738</v>
      </c>
      <c r="F455" s="2">
        <f t="shared" si="200"/>
        <v>5.2071756279488381</v>
      </c>
      <c r="G455" s="3">
        <f t="shared" si="201"/>
        <v>9.6073064881492112</v>
      </c>
      <c r="H455" s="3">
        <f t="shared" si="202"/>
        <v>57.548707450885182</v>
      </c>
      <c r="I455" s="3">
        <f t="shared" si="203"/>
        <v>-38.797230112886865</v>
      </c>
      <c r="J455" s="2">
        <f t="shared" si="204"/>
        <v>70.066961769846259</v>
      </c>
      <c r="K455" s="2">
        <f t="shared" si="205"/>
        <v>70.066961769846259</v>
      </c>
      <c r="L455" s="2">
        <f t="shared" si="206"/>
        <v>47.762073462744553</v>
      </c>
      <c r="M455" s="5">
        <f t="shared" si="190"/>
        <v>0.37890265111666133</v>
      </c>
      <c r="N455" s="4">
        <f t="shared" si="191"/>
        <v>0.48380462412608982</v>
      </c>
      <c r="O455" s="4">
        <f t="shared" si="192"/>
        <v>0.31656017673529385</v>
      </c>
      <c r="P455" s="4">
        <f t="shared" si="207"/>
        <v>0</v>
      </c>
      <c r="Q455" s="4">
        <f t="shared" si="208"/>
        <v>0</v>
      </c>
      <c r="R455" s="5">
        <f t="shared" si="209"/>
        <v>-1.3691509466590519</v>
      </c>
      <c r="S455" s="5">
        <f t="shared" si="210"/>
        <v>-8.2013483573753714</v>
      </c>
      <c r="T455" s="5">
        <f t="shared" si="211"/>
        <v>5.5290485842552979</v>
      </c>
      <c r="U455" s="6">
        <f t="shared" si="212"/>
        <v>2674.1573616203709</v>
      </c>
      <c r="V455" s="5">
        <f t="shared" si="213"/>
        <v>1.2518717765489125</v>
      </c>
      <c r="W455" s="5">
        <f t="shared" si="214"/>
        <v>4.0585594089048938</v>
      </c>
      <c r="X455" s="5">
        <f t="shared" si="215"/>
        <v>6.3301416936643324</v>
      </c>
      <c r="Y455" s="5">
        <f t="shared" si="216"/>
        <v>-0.11727917011013944</v>
      </c>
      <c r="Z455" s="5">
        <f t="shared" si="193"/>
        <v>-4.1427889484704776</v>
      </c>
      <c r="AA455" s="5">
        <f t="shared" si="194"/>
        <v>-20.314809722080369</v>
      </c>
      <c r="AB455">
        <f t="shared" si="217"/>
        <v>0</v>
      </c>
    </row>
    <row r="456" spans="1:28" x14ac:dyDescent="0.2">
      <c r="A456">
        <f t="shared" si="195"/>
        <v>4.239999999999954</v>
      </c>
      <c r="B456" s="5">
        <f t="shared" si="196"/>
        <v>31.033478235297533</v>
      </c>
      <c r="C456" s="5">
        <f t="shared" si="197"/>
        <v>340.04915993759909</v>
      </c>
      <c r="D456" s="5">
        <f t="shared" si="198"/>
        <v>51.297106550299056</v>
      </c>
      <c r="E456" s="2">
        <f t="shared" si="199"/>
        <v>341.46230823569317</v>
      </c>
      <c r="F456" s="2">
        <f t="shared" si="200"/>
        <v>5.2144679927944155</v>
      </c>
      <c r="G456" s="3">
        <f t="shared" si="201"/>
        <v>9.6061336964481097</v>
      </c>
      <c r="H456" s="3">
        <f t="shared" si="202"/>
        <v>57.50727956140048</v>
      </c>
      <c r="I456" s="3">
        <f t="shared" si="203"/>
        <v>-39.000378210107669</v>
      </c>
      <c r="J456" s="2">
        <f t="shared" si="204"/>
        <v>70.145523789323477</v>
      </c>
      <c r="K456" s="2">
        <f t="shared" si="205"/>
        <v>70.145523789323477</v>
      </c>
      <c r="L456" s="2">
        <f t="shared" si="206"/>
        <v>47.815626304923974</v>
      </c>
      <c r="M456" s="5">
        <f t="shared" si="190"/>
        <v>0.37890259607893073</v>
      </c>
      <c r="N456" s="4">
        <f t="shared" si="191"/>
        <v>0.48326242906996797</v>
      </c>
      <c r="O456" s="4">
        <f t="shared" si="192"/>
        <v>0.31643925630811093</v>
      </c>
      <c r="P456" s="4">
        <f t="shared" si="207"/>
        <v>0</v>
      </c>
      <c r="Q456" s="4">
        <f t="shared" si="208"/>
        <v>0</v>
      </c>
      <c r="R456" s="5">
        <f t="shared" si="209"/>
        <v>-1.3705185734944845</v>
      </c>
      <c r="S456" s="5">
        <f t="shared" si="210"/>
        <v>-8.2046322943830212</v>
      </c>
      <c r="T456" s="5">
        <f t="shared" si="211"/>
        <v>5.5642305634394491</v>
      </c>
      <c r="U456" s="6">
        <f t="shared" si="212"/>
        <v>2674.1546874643464</v>
      </c>
      <c r="V456" s="5">
        <f t="shared" si="213"/>
        <v>1.2478602558449257</v>
      </c>
      <c r="W456" s="5">
        <f t="shared" si="214"/>
        <v>4.0845515071291727</v>
      </c>
      <c r="X456" s="5">
        <f t="shared" si="215"/>
        <v>6.330158044251073</v>
      </c>
      <c r="Y456" s="5">
        <f t="shared" si="216"/>
        <v>-0.12265831764955881</v>
      </c>
      <c r="Z456" s="5">
        <f t="shared" si="193"/>
        <v>-4.1200807872538485</v>
      </c>
      <c r="AA456" s="5">
        <f t="shared" si="194"/>
        <v>-20.279611392309477</v>
      </c>
      <c r="AB456">
        <f t="shared" si="217"/>
        <v>0</v>
      </c>
    </row>
    <row r="457" spans="1:28" x14ac:dyDescent="0.2">
      <c r="A457">
        <f t="shared" si="195"/>
        <v>4.2499999999999538</v>
      </c>
      <c r="B457" s="5">
        <f t="shared" si="196"/>
        <v>31.129533439346133</v>
      </c>
      <c r="C457" s="5">
        <f t="shared" si="197"/>
        <v>340.62402672917375</v>
      </c>
      <c r="D457" s="5">
        <f t="shared" si="198"/>
        <v>50.906088787628363</v>
      </c>
      <c r="E457" s="2">
        <f t="shared" si="199"/>
        <v>342.04352857106983</v>
      </c>
      <c r="F457" s="2">
        <f t="shared" si="200"/>
        <v>5.2217398541549302</v>
      </c>
      <c r="G457" s="3">
        <f t="shared" si="201"/>
        <v>9.6049071132716133</v>
      </c>
      <c r="H457" s="3">
        <f t="shared" si="202"/>
        <v>57.466078753527945</v>
      </c>
      <c r="I457" s="3">
        <f t="shared" si="203"/>
        <v>-39.203174324030762</v>
      </c>
      <c r="J457" s="2">
        <f t="shared" si="204"/>
        <v>70.224592024742989</v>
      </c>
      <c r="K457" s="2">
        <f t="shared" si="205"/>
        <v>70.224592024742989</v>
      </c>
      <c r="L457" s="2">
        <f t="shared" si="206"/>
        <v>47.869524215912058</v>
      </c>
      <c r="M457" s="5">
        <f t="shared" si="190"/>
        <v>0.37890254084304603</v>
      </c>
      <c r="N457" s="4">
        <f t="shared" si="191"/>
        <v>0.48271796622131324</v>
      </c>
      <c r="O457" s="4">
        <f t="shared" si="192"/>
        <v>0.31631765000993928</v>
      </c>
      <c r="P457" s="4">
        <f t="shared" si="207"/>
        <v>0</v>
      </c>
      <c r="Q457" s="4">
        <f t="shared" si="208"/>
        <v>0</v>
      </c>
      <c r="R457" s="5">
        <f t="shared" si="209"/>
        <v>-1.3718880306200005</v>
      </c>
      <c r="S457" s="5">
        <f t="shared" si="210"/>
        <v>-8.2079945884846701</v>
      </c>
      <c r="T457" s="5">
        <f t="shared" si="211"/>
        <v>5.5994675412459918</v>
      </c>
      <c r="U457" s="6">
        <f t="shared" si="212"/>
        <v>2674.1520133109957</v>
      </c>
      <c r="V457" s="5">
        <f t="shared" si="213"/>
        <v>1.2438604236949651</v>
      </c>
      <c r="W457" s="5">
        <f t="shared" si="214"/>
        <v>4.1105567640177734</v>
      </c>
      <c r="X457" s="5">
        <f t="shared" si="215"/>
        <v>6.3302206219876718</v>
      </c>
      <c r="Y457" s="5">
        <f t="shared" si="216"/>
        <v>-0.12802760692503545</v>
      </c>
      <c r="Z457" s="5">
        <f t="shared" si="193"/>
        <v>-4.0974378244668967</v>
      </c>
      <c r="AA457" s="5">
        <f t="shared" si="194"/>
        <v>-20.244311836766336</v>
      </c>
      <c r="AB457">
        <f t="shared" si="217"/>
        <v>0</v>
      </c>
    </row>
    <row r="458" spans="1:28" x14ac:dyDescent="0.2">
      <c r="A458">
        <f t="shared" si="195"/>
        <v>4.2599999999999536</v>
      </c>
      <c r="B458" s="5">
        <f t="shared" si="196"/>
        <v>31.225576109098501</v>
      </c>
      <c r="C458" s="5">
        <f t="shared" si="197"/>
        <v>341.19848264481777</v>
      </c>
      <c r="D458" s="5">
        <f t="shared" si="198"/>
        <v>50.513044828796218</v>
      </c>
      <c r="E458" s="2">
        <f t="shared" si="199"/>
        <v>342.62434408907831</v>
      </c>
      <c r="F458" s="2">
        <f t="shared" si="200"/>
        <v>5.2289912183522969</v>
      </c>
      <c r="G458" s="3">
        <f t="shared" si="201"/>
        <v>9.6036268372023628</v>
      </c>
      <c r="H458" s="3">
        <f t="shared" si="202"/>
        <v>57.425104375283276</v>
      </c>
      <c r="I458" s="3">
        <f t="shared" si="203"/>
        <v>-39.405617442398423</v>
      </c>
      <c r="J458" s="2">
        <f t="shared" si="204"/>
        <v>70.3041602393277</v>
      </c>
      <c r="K458" s="2">
        <f t="shared" si="205"/>
        <v>70.3041602393277</v>
      </c>
      <c r="L458" s="2">
        <f t="shared" si="206"/>
        <v>47.923762944326988</v>
      </c>
      <c r="M458" s="5">
        <f t="shared" si="190"/>
        <v>0.37890248540961352</v>
      </c>
      <c r="N458" s="4">
        <f t="shared" si="191"/>
        <v>0.48217129777041534</v>
      </c>
      <c r="O458" s="4">
        <f t="shared" si="192"/>
        <v>0.31619536910167184</v>
      </c>
      <c r="P458" s="4">
        <f t="shared" si="207"/>
        <v>0</v>
      </c>
      <c r="Q458" s="4">
        <f t="shared" si="208"/>
        <v>0</v>
      </c>
      <c r="R458" s="5">
        <f t="shared" si="209"/>
        <v>-1.3732591805670502</v>
      </c>
      <c r="S458" s="5">
        <f t="shared" si="210"/>
        <v>-8.2114344002719974</v>
      </c>
      <c r="T458" s="5">
        <f t="shared" si="211"/>
        <v>5.6347593295754015</v>
      </c>
      <c r="U458" s="6">
        <f t="shared" si="212"/>
        <v>2674.1493391603194</v>
      </c>
      <c r="V458" s="5">
        <f t="shared" si="213"/>
        <v>1.2398721594948721</v>
      </c>
      <c r="W458" s="5">
        <f t="shared" si="214"/>
        <v>4.1365749812766914</v>
      </c>
      <c r="X458" s="5">
        <f t="shared" si="215"/>
        <v>6.3303289173494468</v>
      </c>
      <c r="Y458" s="5">
        <f t="shared" si="216"/>
        <v>-0.13338702107217815</v>
      </c>
      <c r="Z458" s="5">
        <f t="shared" si="193"/>
        <v>-4.074859418995306</v>
      </c>
      <c r="AA458" s="5">
        <f t="shared" si="194"/>
        <v>-20.208911753075149</v>
      </c>
      <c r="AB458">
        <f t="shared" si="217"/>
        <v>0</v>
      </c>
    </row>
    <row r="459" spans="1:28" x14ac:dyDescent="0.2">
      <c r="A459">
        <f t="shared" si="195"/>
        <v>4.2699999999999534</v>
      </c>
      <c r="B459" s="5">
        <f t="shared" si="196"/>
        <v>31.321605708119474</v>
      </c>
      <c r="C459" s="5">
        <f t="shared" si="197"/>
        <v>341.77252994559967</v>
      </c>
      <c r="D459" s="5">
        <f t="shared" si="198"/>
        <v>50.117978208784578</v>
      </c>
      <c r="E459" s="2">
        <f t="shared" si="199"/>
        <v>343.20475697395386</v>
      </c>
      <c r="F459" s="2">
        <f t="shared" si="200"/>
        <v>5.2362220915968516</v>
      </c>
      <c r="G459" s="3">
        <f t="shared" si="201"/>
        <v>9.6022929669916408</v>
      </c>
      <c r="H459" s="3">
        <f t="shared" si="202"/>
        <v>57.384355781093319</v>
      </c>
      <c r="I459" s="3">
        <f t="shared" si="203"/>
        <v>-39.607706559929177</v>
      </c>
      <c r="J459" s="2">
        <f t="shared" si="204"/>
        <v>70.384222220413093</v>
      </c>
      <c r="K459" s="2">
        <f t="shared" si="205"/>
        <v>70.384222220413093</v>
      </c>
      <c r="L459" s="2">
        <f t="shared" si="206"/>
        <v>47.978338255223647</v>
      </c>
      <c r="M459" s="5">
        <f t="shared" si="190"/>
        <v>0.37890242977924748</v>
      </c>
      <c r="N459" s="4">
        <f t="shared" si="191"/>
        <v>0.48162248536292435</v>
      </c>
      <c r="O459" s="4">
        <f t="shared" si="192"/>
        <v>0.3160724247849564</v>
      </c>
      <c r="P459" s="4">
        <f t="shared" si="207"/>
        <v>0</v>
      </c>
      <c r="Q459" s="4">
        <f t="shared" si="208"/>
        <v>0</v>
      </c>
      <c r="R459" s="5">
        <f t="shared" si="209"/>
        <v>-1.3746318861618707</v>
      </c>
      <c r="S459" s="5">
        <f t="shared" si="210"/>
        <v>-8.2149508971149086</v>
      </c>
      <c r="T459" s="5">
        <f t="shared" si="211"/>
        <v>5.6701057301815547</v>
      </c>
      <c r="U459" s="6">
        <f t="shared" si="212"/>
        <v>2674.146665012317</v>
      </c>
      <c r="V459" s="5">
        <f t="shared" si="213"/>
        <v>1.2358953448615984</v>
      </c>
      <c r="W459" s="5">
        <f t="shared" si="214"/>
        <v>4.1626059552948611</v>
      </c>
      <c r="X459" s="5">
        <f t="shared" si="215"/>
        <v>6.3304824255264505</v>
      </c>
      <c r="Y459" s="5">
        <f t="shared" si="216"/>
        <v>-0.13873654130027235</v>
      </c>
      <c r="Z459" s="5">
        <f t="shared" si="193"/>
        <v>-4.0523449418200475</v>
      </c>
      <c r="AA459" s="5">
        <f t="shared" si="194"/>
        <v>-20.173411844291994</v>
      </c>
      <c r="AB459">
        <f t="shared" si="217"/>
        <v>0</v>
      </c>
    </row>
    <row r="460" spans="1:28" x14ac:dyDescent="0.2">
      <c r="A460">
        <f t="shared" si="195"/>
        <v>4.2799999999999532</v>
      </c>
      <c r="B460" s="5">
        <f t="shared" si="196"/>
        <v>31.417621700962325</v>
      </c>
      <c r="C460" s="5">
        <f t="shared" si="197"/>
        <v>342.34617088616352</v>
      </c>
      <c r="D460" s="5">
        <f t="shared" si="198"/>
        <v>49.720892472593071</v>
      </c>
      <c r="E460" s="2">
        <f t="shared" si="199"/>
        <v>343.78476940342057</v>
      </c>
      <c r="F460" s="2">
        <f t="shared" si="200"/>
        <v>5.2434324799896839</v>
      </c>
      <c r="G460" s="3">
        <f t="shared" si="201"/>
        <v>9.6009056015786385</v>
      </c>
      <c r="H460" s="3">
        <f t="shared" si="202"/>
        <v>57.343832331675117</v>
      </c>
      <c r="I460" s="3">
        <f t="shared" si="203"/>
        <v>-39.809440678372098</v>
      </c>
      <c r="J460" s="2">
        <f t="shared" si="204"/>
        <v>70.464771779794475</v>
      </c>
      <c r="K460" s="2">
        <f t="shared" si="205"/>
        <v>70.464771779794475</v>
      </c>
      <c r="L460" s="2">
        <f t="shared" si="206"/>
        <v>48.033245930330246</v>
      </c>
      <c r="M460" s="5">
        <f t="shared" si="190"/>
        <v>0.37890237395256976</v>
      </c>
      <c r="N460" s="4">
        <f t="shared" si="191"/>
        <v>0.48107159009522465</v>
      </c>
      <c r="O460" s="4">
        <f t="shared" si="192"/>
        <v>0.31594882820137749</v>
      </c>
      <c r="P460" s="4">
        <f t="shared" si="207"/>
        <v>0</v>
      </c>
      <c r="Q460" s="4">
        <f t="shared" si="208"/>
        <v>0</v>
      </c>
      <c r="R460" s="5">
        <f t="shared" si="209"/>
        <v>-1.3760060105426268</v>
      </c>
      <c r="S460" s="5">
        <f t="shared" si="210"/>
        <v>-8.2185432531447322</v>
      </c>
      <c r="T460" s="5">
        <f t="shared" si="211"/>
        <v>5.7055065347974283</v>
      </c>
      <c r="U460" s="6">
        <f t="shared" si="212"/>
        <v>2674.1439908669895</v>
      </c>
      <c r="V460" s="5">
        <f t="shared" si="213"/>
        <v>1.2319298636161953</v>
      </c>
      <c r="W460" s="5">
        <f t="shared" si="214"/>
        <v>4.1886494772363063</v>
      </c>
      <c r="X460" s="5">
        <f t="shared" si="215"/>
        <v>6.3306806464141419</v>
      </c>
      <c r="Y460" s="5">
        <f t="shared" si="216"/>
        <v>-0.14407614692643156</v>
      </c>
      <c r="Z460" s="5">
        <f t="shared" si="193"/>
        <v>-4.0298937759084259</v>
      </c>
      <c r="AA460" s="5">
        <f t="shared" si="194"/>
        <v>-20.137812818788429</v>
      </c>
      <c r="AB460">
        <f t="shared" si="217"/>
        <v>0</v>
      </c>
    </row>
    <row r="461" spans="1:28" x14ac:dyDescent="0.2">
      <c r="A461">
        <f t="shared" si="195"/>
        <v>4.289999999999953</v>
      </c>
      <c r="B461" s="5">
        <f t="shared" si="196"/>
        <v>31.513623553170767</v>
      </c>
      <c r="C461" s="5">
        <f t="shared" si="197"/>
        <v>342.91940771479148</v>
      </c>
      <c r="D461" s="5">
        <f t="shared" si="198"/>
        <v>49.321791175168414</v>
      </c>
      <c r="E461" s="2">
        <f t="shared" si="199"/>
        <v>344.36438354875543</v>
      </c>
      <c r="F461" s="2">
        <f t="shared" si="200"/>
        <v>5.2506223895249873</v>
      </c>
      <c r="G461" s="3">
        <f t="shared" si="201"/>
        <v>9.5994648401093734</v>
      </c>
      <c r="H461" s="3">
        <f t="shared" si="202"/>
        <v>57.303533393916034</v>
      </c>
      <c r="I461" s="3">
        <f t="shared" si="203"/>
        <v>-40.010818806559982</v>
      </c>
      <c r="J461" s="2">
        <f t="shared" si="204"/>
        <v>70.545802754065534</v>
      </c>
      <c r="K461" s="2">
        <f t="shared" si="205"/>
        <v>70.545802754065534</v>
      </c>
      <c r="L461" s="2">
        <f t="shared" si="206"/>
        <v>48.088481768279159</v>
      </c>
      <c r="M461" s="5">
        <f t="shared" si="190"/>
        <v>0.37890231793020968</v>
      </c>
      <c r="N461" s="4">
        <f t="shared" si="191"/>
        <v>0.48051867251009239</v>
      </c>
      <c r="O461" s="4">
        <f t="shared" si="192"/>
        <v>0.31582459043166455</v>
      </c>
      <c r="P461" s="4">
        <f t="shared" si="207"/>
        <v>0</v>
      </c>
      <c r="Q461" s="4">
        <f t="shared" si="208"/>
        <v>0</v>
      </c>
      <c r="R461" s="5">
        <f t="shared" si="209"/>
        <v>-1.3773814171762866</v>
      </c>
      <c r="S461" s="5">
        <f t="shared" si="210"/>
        <v>-8.2222106492367182</v>
      </c>
      <c r="T461" s="5">
        <f t="shared" si="211"/>
        <v>5.7409615252609543</v>
      </c>
      <c r="U461" s="6">
        <f t="shared" si="212"/>
        <v>2674.1413167243354</v>
      </c>
      <c r="V461" s="5">
        <f t="shared" si="213"/>
        <v>1.2279756017665799</v>
      </c>
      <c r="W461" s="5">
        <f t="shared" si="214"/>
        <v>4.21470533313222</v>
      </c>
      <c r="X461" s="5">
        <f t="shared" si="215"/>
        <v>6.3309230846032536</v>
      </c>
      <c r="Y461" s="5">
        <f t="shared" si="216"/>
        <v>-0.14940581540970665</v>
      </c>
      <c r="Z461" s="5">
        <f t="shared" si="193"/>
        <v>-4.0075053161044982</v>
      </c>
      <c r="AA461" s="5">
        <f t="shared" si="194"/>
        <v>-20.102115390135793</v>
      </c>
      <c r="AB461">
        <f t="shared" si="217"/>
        <v>0</v>
      </c>
    </row>
    <row r="462" spans="1:28" x14ac:dyDescent="0.2">
      <c r="A462">
        <f t="shared" si="195"/>
        <v>4.2999999999999527</v>
      </c>
      <c r="B462" s="5">
        <f t="shared" si="196"/>
        <v>31.609610731281087</v>
      </c>
      <c r="C462" s="5">
        <f t="shared" si="197"/>
        <v>343.49224267346483</v>
      </c>
      <c r="D462" s="5">
        <f t="shared" si="198"/>
        <v>48.920677881333305</v>
      </c>
      <c r="E462" s="2">
        <f t="shared" si="199"/>
        <v>344.94360157485102</v>
      </c>
      <c r="F462" s="2">
        <f t="shared" si="200"/>
        <v>5.2577918260924141</v>
      </c>
      <c r="G462" s="3">
        <f t="shared" si="201"/>
        <v>9.5979707819552758</v>
      </c>
      <c r="H462" s="3">
        <f t="shared" si="202"/>
        <v>57.263458340754987</v>
      </c>
      <c r="I462" s="3">
        <f t="shared" si="203"/>
        <v>-40.21183996046134</v>
      </c>
      <c r="J462" s="2">
        <f t="shared" si="204"/>
        <v>70.627309004947961</v>
      </c>
      <c r="K462" s="2">
        <f t="shared" si="205"/>
        <v>70.627309004947961</v>
      </c>
      <c r="L462" s="2">
        <f t="shared" si="206"/>
        <v>48.144041584831598</v>
      </c>
      <c r="M462" s="5">
        <f t="shared" si="190"/>
        <v>0.37890226171280406</v>
      </c>
      <c r="N462" s="4">
        <f t="shared" si="191"/>
        <v>0.47996379259263439</v>
      </c>
      <c r="O462" s="4">
        <f t="shared" si="192"/>
        <v>0.31569972249492734</v>
      </c>
      <c r="P462" s="4">
        <f t="shared" si="207"/>
        <v>0</v>
      </c>
      <c r="Q462" s="4">
        <f t="shared" si="208"/>
        <v>0</v>
      </c>
      <c r="R462" s="5">
        <f t="shared" si="209"/>
        <v>-1.3787579698752195</v>
      </c>
      <c r="S462" s="5">
        <f t="shared" si="210"/>
        <v>-8.2259522729917656</v>
      </c>
      <c r="T462" s="5">
        <f t="shared" si="211"/>
        <v>5.77647047364092</v>
      </c>
      <c r="U462" s="6">
        <f t="shared" si="212"/>
        <v>2674.1386425843561</v>
      </c>
      <c r="V462" s="5">
        <f t="shared" si="213"/>
        <v>1.2240324474900828</v>
      </c>
      <c r="W462" s="5">
        <f t="shared" si="214"/>
        <v>4.2407733039729045</v>
      </c>
      <c r="X462" s="5">
        <f t="shared" si="215"/>
        <v>6.3312092493688645</v>
      </c>
      <c r="Y462" s="5">
        <f t="shared" si="216"/>
        <v>-0.1547255223851367</v>
      </c>
      <c r="Z462" s="5">
        <f t="shared" si="193"/>
        <v>-3.985178969018861</v>
      </c>
      <c r="AA462" s="5">
        <f t="shared" si="194"/>
        <v>-20.066320276990215</v>
      </c>
      <c r="AB462">
        <f t="shared" si="217"/>
        <v>0</v>
      </c>
    </row>
    <row r="463" spans="1:28" x14ac:dyDescent="0.2">
      <c r="A463">
        <f t="shared" si="195"/>
        <v>4.3099999999999525</v>
      </c>
      <c r="B463" s="5">
        <f t="shared" si="196"/>
        <v>31.705582702824522</v>
      </c>
      <c r="C463" s="5">
        <f t="shared" si="197"/>
        <v>344.06467799792392</v>
      </c>
      <c r="D463" s="5">
        <f t="shared" si="198"/>
        <v>48.517556165714844</v>
      </c>
      <c r="E463" s="2">
        <f t="shared" si="199"/>
        <v>345.52242564027694</v>
      </c>
      <c r="F463" s="2">
        <f t="shared" si="200"/>
        <v>5.2649407954794363</v>
      </c>
      <c r="G463" s="3">
        <f t="shared" si="201"/>
        <v>9.5964235267314244</v>
      </c>
      <c r="H463" s="3">
        <f t="shared" si="202"/>
        <v>57.223606551064798</v>
      </c>
      <c r="I463" s="3">
        <f t="shared" si="203"/>
        <v>-40.412503163231243</v>
      </c>
      <c r="J463" s="2">
        <f t="shared" si="204"/>
        <v>70.70928441961243</v>
      </c>
      <c r="K463" s="2">
        <f t="shared" si="205"/>
        <v>70.70928441961243</v>
      </c>
      <c r="L463" s="2">
        <f t="shared" si="206"/>
        <v>48.199921213096403</v>
      </c>
      <c r="M463" s="5">
        <f t="shared" si="190"/>
        <v>0.37890220530099677</v>
      </c>
      <c r="N463" s="4">
        <f t="shared" si="191"/>
        <v>0.47940700976650052</v>
      </c>
      <c r="O463" s="4">
        <f t="shared" si="192"/>
        <v>0.31557423534791679</v>
      </c>
      <c r="P463" s="4">
        <f t="shared" si="207"/>
        <v>0</v>
      </c>
      <c r="Q463" s="4">
        <f t="shared" si="208"/>
        <v>0</v>
      </c>
      <c r="R463" s="5">
        <f t="shared" si="209"/>
        <v>-1.3801355328135285</v>
      </c>
      <c r="S463" s="5">
        <f t="shared" si="210"/>
        <v>-8.2297673187174496</v>
      </c>
      <c r="T463" s="5">
        <f t="shared" si="211"/>
        <v>5.8120331423629468</v>
      </c>
      <c r="U463" s="6">
        <f t="shared" si="212"/>
        <v>2674.1359684470503</v>
      </c>
      <c r="V463" s="5">
        <f t="shared" si="213"/>
        <v>1.2201002911157859</v>
      </c>
      <c r="W463" s="5">
        <f t="shared" si="214"/>
        <v>4.2668531657995619</v>
      </c>
      <c r="X463" s="5">
        <f t="shared" si="215"/>
        <v>6.3315386546586785</v>
      </c>
      <c r="Y463" s="5">
        <f t="shared" si="216"/>
        <v>-0.16003524169774264</v>
      </c>
      <c r="Z463" s="5">
        <f t="shared" si="193"/>
        <v>-3.9629141529178877</v>
      </c>
      <c r="AA463" s="5">
        <f t="shared" si="194"/>
        <v>-20.030428202978374</v>
      </c>
      <c r="AB463">
        <f t="shared" si="217"/>
        <v>0</v>
      </c>
    </row>
    <row r="464" spans="1:28" x14ac:dyDescent="0.2">
      <c r="A464">
        <f t="shared" si="195"/>
        <v>4.3199999999999523</v>
      </c>
      <c r="B464" s="5">
        <f t="shared" si="196"/>
        <v>31.801538936329752</v>
      </c>
      <c r="C464" s="5">
        <f t="shared" si="197"/>
        <v>344.63671591772692</v>
      </c>
      <c r="D464" s="5">
        <f t="shared" si="198"/>
        <v>48.112429612672386</v>
      </c>
      <c r="E464" s="2">
        <f t="shared" si="199"/>
        <v>346.10085789734023</v>
      </c>
      <c r="F464" s="2">
        <f t="shared" si="200"/>
        <v>5.2720693033737209</v>
      </c>
      <c r="G464" s="3">
        <f t="shared" si="201"/>
        <v>9.5948231743144472</v>
      </c>
      <c r="H464" s="3">
        <f t="shared" si="202"/>
        <v>57.183977409535622</v>
      </c>
      <c r="I464" s="3">
        <f t="shared" si="203"/>
        <v>-40.612807445261026</v>
      </c>
      <c r="J464" s="2">
        <f t="shared" si="204"/>
        <v>70.791722910990742</v>
      </c>
      <c r="K464" s="2">
        <f t="shared" si="205"/>
        <v>70.791722910990742</v>
      </c>
      <c r="L464" s="2">
        <f t="shared" si="206"/>
        <v>48.256116503742838</v>
      </c>
      <c r="M464" s="5">
        <f t="shared" si="190"/>
        <v>0.37890214869543903</v>
      </c>
      <c r="N464" s="4">
        <f t="shared" si="191"/>
        <v>0.4788483828903683</v>
      </c>
      <c r="O464" s="4">
        <f t="shared" si="192"/>
        <v>0.31544813988431253</v>
      </c>
      <c r="P464" s="4">
        <f t="shared" si="207"/>
        <v>0</v>
      </c>
      <c r="Q464" s="4">
        <f t="shared" si="208"/>
        <v>0</v>
      </c>
      <c r="R464" s="5">
        <f t="shared" si="209"/>
        <v>-1.3815139705431143</v>
      </c>
      <c r="S464" s="5">
        <f t="shared" si="210"/>
        <v>-8.2336549874083431</v>
      </c>
      <c r="T464" s="5">
        <f t="shared" si="211"/>
        <v>5.8476492843354961</v>
      </c>
      <c r="U464" s="6">
        <f t="shared" si="212"/>
        <v>2674.1332943124194</v>
      </c>
      <c r="V464" s="5">
        <f t="shared" si="213"/>
        <v>1.2161790251066642</v>
      </c>
      <c r="W464" s="5">
        <f t="shared" si="214"/>
        <v>4.2929446897959007</v>
      </c>
      <c r="X464" s="5">
        <f t="shared" si="215"/>
        <v>6.3319108190805462</v>
      </c>
      <c r="Y464" s="5">
        <f t="shared" si="216"/>
        <v>-0.16533494543645011</v>
      </c>
      <c r="Z464" s="5">
        <f t="shared" si="193"/>
        <v>-3.9407102976124424</v>
      </c>
      <c r="AA464" s="5">
        <f t="shared" si="194"/>
        <v>-19.994439896583955</v>
      </c>
      <c r="AB464">
        <f t="shared" si="217"/>
        <v>0</v>
      </c>
    </row>
    <row r="465" spans="1:28" x14ac:dyDescent="0.2">
      <c r="A465">
        <f t="shared" si="195"/>
        <v>4.3299999999999521</v>
      </c>
      <c r="B465" s="5">
        <f t="shared" si="196"/>
        <v>31.897478901325623</v>
      </c>
      <c r="C465" s="5">
        <f t="shared" si="197"/>
        <v>345.20835865630738</v>
      </c>
      <c r="D465" s="5">
        <f t="shared" si="198"/>
        <v>47.705301816224946</v>
      </c>
      <c r="E465" s="2">
        <f t="shared" si="199"/>
        <v>346.67890049214452</v>
      </c>
      <c r="F465" s="2">
        <f t="shared" si="200"/>
        <v>5.2791773553655128</v>
      </c>
      <c r="G465" s="3">
        <f t="shared" si="201"/>
        <v>9.5931698248600821</v>
      </c>
      <c r="H465" s="3">
        <f t="shared" si="202"/>
        <v>57.144570306559494</v>
      </c>
      <c r="I465" s="3">
        <f t="shared" si="203"/>
        <v>-40.812751844226867</v>
      </c>
      <c r="J465" s="2">
        <f t="shared" si="204"/>
        <v>70.874618418079478</v>
      </c>
      <c r="K465" s="2">
        <f t="shared" si="205"/>
        <v>70.874618418079478</v>
      </c>
      <c r="L465" s="2">
        <f t="shared" si="206"/>
        <v>48.312623325207547</v>
      </c>
      <c r="M465" s="5">
        <f t="shared" si="190"/>
        <v>0.3789020918967887</v>
      </c>
      <c r="N465" s="4">
        <f t="shared" si="191"/>
        <v>0.47828797025469122</v>
      </c>
      <c r="O465" s="4">
        <f t="shared" si="192"/>
        <v>0.31532144693403574</v>
      </c>
      <c r="P465" s="4">
        <f t="shared" si="207"/>
        <v>0</v>
      </c>
      <c r="Q465" s="4">
        <f t="shared" si="208"/>
        <v>0</v>
      </c>
      <c r="R465" s="5">
        <f t="shared" si="209"/>
        <v>-1.3828931480094695</v>
      </c>
      <c r="S465" s="5">
        <f t="shared" si="210"/>
        <v>-8.2376144867256222</v>
      </c>
      <c r="T465" s="5">
        <f t="shared" si="211"/>
        <v>5.8833186430758673</v>
      </c>
      <c r="U465" s="6">
        <f t="shared" si="212"/>
        <v>2674.1306201804618</v>
      </c>
      <c r="V465" s="5">
        <f t="shared" si="213"/>
        <v>1.2122685440415253</v>
      </c>
      <c r="W465" s="5">
        <f t="shared" si="214"/>
        <v>4.3190476423795552</v>
      </c>
      <c r="X465" s="5">
        <f t="shared" si="215"/>
        <v>6.3323252658892235</v>
      </c>
      <c r="Y465" s="5">
        <f t="shared" si="216"/>
        <v>-0.17062460396794421</v>
      </c>
      <c r="Z465" s="5">
        <f t="shared" si="193"/>
        <v>-3.9185668443460671</v>
      </c>
      <c r="AA465" s="5">
        <f t="shared" si="194"/>
        <v>-19.958356091034908</v>
      </c>
      <c r="AB465">
        <f t="shared" si="217"/>
        <v>0</v>
      </c>
    </row>
    <row r="466" spans="1:28" x14ac:dyDescent="0.2">
      <c r="A466">
        <f t="shared" si="195"/>
        <v>4.3399999999999519</v>
      </c>
      <c r="B466" s="5">
        <f t="shared" si="196"/>
        <v>31.993402068344029</v>
      </c>
      <c r="C466" s="5">
        <f t="shared" si="197"/>
        <v>345.77960843103074</v>
      </c>
      <c r="D466" s="5">
        <f t="shared" si="198"/>
        <v>47.296176379978121</v>
      </c>
      <c r="E466" s="2">
        <f t="shared" si="199"/>
        <v>347.25655556464829</v>
      </c>
      <c r="F466" s="2">
        <f t="shared" si="200"/>
        <v>5.2862649569500162</v>
      </c>
      <c r="G466" s="3">
        <f t="shared" si="201"/>
        <v>9.5914635788204023</v>
      </c>
      <c r="H466" s="3">
        <f t="shared" si="202"/>
        <v>57.105384638116035</v>
      </c>
      <c r="I466" s="3">
        <f t="shared" si="203"/>
        <v>-41.012335405137215</v>
      </c>
      <c r="J466" s="2">
        <f t="shared" si="204"/>
        <v>70.957964906235077</v>
      </c>
      <c r="K466" s="2">
        <f t="shared" si="205"/>
        <v>70.957964906235077</v>
      </c>
      <c r="L466" s="2">
        <f t="shared" si="206"/>
        <v>48.369437563895758</v>
      </c>
      <c r="M466" s="5">
        <f t="shared" si="190"/>
        <v>0.37890203490571078</v>
      </c>
      <c r="N466" s="4">
        <f t="shared" si="191"/>
        <v>0.47772582957870907</v>
      </c>
      <c r="O466" s="4">
        <f t="shared" si="192"/>
        <v>0.3151941672625877</v>
      </c>
      <c r="P466" s="4">
        <f t="shared" si="207"/>
        <v>0</v>
      </c>
      <c r="Q466" s="4">
        <f t="shared" si="208"/>
        <v>0</v>
      </c>
      <c r="R466" s="5">
        <f t="shared" si="209"/>
        <v>-1.3842729305672075</v>
      </c>
      <c r="S466" s="5">
        <f t="shared" si="210"/>
        <v>-8.2416450309760023</v>
      </c>
      <c r="T466" s="5">
        <f t="shared" si="211"/>
        <v>5.9190409528361698</v>
      </c>
      <c r="U466" s="6">
        <f t="shared" si="212"/>
        <v>2674.1279460511787</v>
      </c>
      <c r="V466" s="5">
        <f t="shared" si="213"/>
        <v>1.2083687445967792</v>
      </c>
      <c r="W466" s="5">
        <f t="shared" si="214"/>
        <v>4.3451617852932678</v>
      </c>
      <c r="X466" s="5">
        <f t="shared" si="215"/>
        <v>6.3327815229724047</v>
      </c>
      <c r="Y466" s="5">
        <f t="shared" si="216"/>
        <v>-0.17590418597042823</v>
      </c>
      <c r="Z466" s="5">
        <f t="shared" si="193"/>
        <v>-3.8964832456827345</v>
      </c>
      <c r="AA466" s="5">
        <f t="shared" si="194"/>
        <v>-19.922177524191426</v>
      </c>
      <c r="AB466">
        <f t="shared" si="217"/>
        <v>0</v>
      </c>
    </row>
    <row r="467" spans="1:28" x14ac:dyDescent="0.2">
      <c r="A467">
        <f t="shared" si="195"/>
        <v>4.3499999999999517</v>
      </c>
      <c r="B467" s="5">
        <f t="shared" si="196"/>
        <v>32.089307908922933</v>
      </c>
      <c r="C467" s="5">
        <f t="shared" si="197"/>
        <v>346.35046745324962</v>
      </c>
      <c r="D467" s="5">
        <f t="shared" si="198"/>
        <v>46.885056917050541</v>
      </c>
      <c r="E467" s="2">
        <f t="shared" si="199"/>
        <v>347.83382524872155</v>
      </c>
      <c r="F467" s="2">
        <f t="shared" si="200"/>
        <v>5.2933321135297895</v>
      </c>
      <c r="G467" s="3">
        <f t="shared" si="201"/>
        <v>9.5897045369606975</v>
      </c>
      <c r="H467" s="3">
        <f t="shared" si="202"/>
        <v>57.066419805659208</v>
      </c>
      <c r="I467" s="3">
        <f t="shared" si="203"/>
        <v>-41.211557180379131</v>
      </c>
      <c r="J467" s="2">
        <f t="shared" si="204"/>
        <v>71.04175636746038</v>
      </c>
      <c r="K467" s="2">
        <f t="shared" si="205"/>
        <v>71.04175636746038</v>
      </c>
      <c r="L467" s="2">
        <f t="shared" si="206"/>
        <v>48.426555124376534</v>
      </c>
      <c r="M467" s="5">
        <f t="shared" si="190"/>
        <v>0.3789019777228767</v>
      </c>
      <c r="N467" s="4">
        <f t="shared" si="191"/>
        <v>0.47716201800771274</v>
      </c>
      <c r="O467" s="4">
        <f t="shared" si="192"/>
        <v>0.31506631157041354</v>
      </c>
      <c r="P467" s="4">
        <f t="shared" si="207"/>
        <v>0</v>
      </c>
      <c r="Q467" s="4">
        <f t="shared" si="208"/>
        <v>0</v>
      </c>
      <c r="R467" s="5">
        <f t="shared" si="209"/>
        <v>-1.3856531839953234</v>
      </c>
      <c r="S467" s="5">
        <f t="shared" si="210"/>
        <v>-8.2457458410899882</v>
      </c>
      <c r="T467" s="5">
        <f t="shared" si="211"/>
        <v>5.954815938729241</v>
      </c>
      <c r="U467" s="6">
        <f t="shared" si="212"/>
        <v>2674.1252719245695</v>
      </c>
      <c r="V467" s="5">
        <f t="shared" si="213"/>
        <v>1.2044795255280203</v>
      </c>
      <c r="W467" s="5">
        <f t="shared" si="214"/>
        <v>4.3712868756958203</v>
      </c>
      <c r="X467" s="5">
        <f t="shared" si="215"/>
        <v>6.3332791228360295</v>
      </c>
      <c r="Y467" s="5">
        <f t="shared" si="216"/>
        <v>-0.18117365846730316</v>
      </c>
      <c r="Z467" s="5">
        <f t="shared" si="193"/>
        <v>-3.8744589653941679</v>
      </c>
      <c r="AA467" s="5">
        <f t="shared" si="194"/>
        <v>-19.885904938434727</v>
      </c>
      <c r="AB467">
        <f t="shared" si="217"/>
        <v>0</v>
      </c>
    </row>
    <row r="468" spans="1:28" x14ac:dyDescent="0.2">
      <c r="A468">
        <f t="shared" si="195"/>
        <v>4.3599999999999515</v>
      </c>
      <c r="B468" s="5">
        <f t="shared" si="196"/>
        <v>32.185195895609617</v>
      </c>
      <c r="C468" s="5">
        <f t="shared" si="197"/>
        <v>346.92093792835794</v>
      </c>
      <c r="D468" s="5">
        <f t="shared" si="198"/>
        <v>46.471947049999834</v>
      </c>
      <c r="E468" s="2">
        <f t="shared" si="199"/>
        <v>348.41071167220213</v>
      </c>
      <c r="F468" s="2">
        <f t="shared" si="200"/>
        <v>5.3003788304171513</v>
      </c>
      <c r="G468" s="3">
        <f t="shared" si="201"/>
        <v>9.5878928003760251</v>
      </c>
      <c r="H468" s="3">
        <f t="shared" si="202"/>
        <v>57.027675216005264</v>
      </c>
      <c r="I468" s="3">
        <f t="shared" si="203"/>
        <v>-41.410416229763477</v>
      </c>
      <c r="J468" s="2">
        <f t="shared" si="204"/>
        <v>71.125986820682783</v>
      </c>
      <c r="K468" s="2">
        <f t="shared" si="205"/>
        <v>71.125986820682783</v>
      </c>
      <c r="L468" s="2">
        <f t="shared" si="206"/>
        <v>48.483971929572448</v>
      </c>
      <c r="M468" s="5">
        <f t="shared" si="190"/>
        <v>0.37890192034896453</v>
      </c>
      <c r="N468" s="4">
        <f t="shared" si="191"/>
        <v>0.47659659211056088</v>
      </c>
      <c r="O468" s="4">
        <f t="shared" si="192"/>
        <v>0.31493789049229071</v>
      </c>
      <c r="P468" s="4">
        <f t="shared" si="207"/>
        <v>0</v>
      </c>
      <c r="Q468" s="4">
        <f t="shared" si="208"/>
        <v>0</v>
      </c>
      <c r="R468" s="5">
        <f t="shared" si="209"/>
        <v>-1.3870337745121921</v>
      </c>
      <c r="S468" s="5">
        <f t="shared" si="210"/>
        <v>-8.2499161445994691</v>
      </c>
      <c r="T468" s="5">
        <f t="shared" si="211"/>
        <v>5.9906433168544755</v>
      </c>
      <c r="U468" s="6">
        <f t="shared" si="212"/>
        <v>2674.1225978006355</v>
      </c>
      <c r="V468" s="5">
        <f t="shared" si="213"/>
        <v>1.2006007876514462</v>
      </c>
      <c r="W468" s="5">
        <f t="shared" si="214"/>
        <v>4.3974226662526945</v>
      </c>
      <c r="X468" s="5">
        <f t="shared" si="215"/>
        <v>6.3338176025888684</v>
      </c>
      <c r="Y468" s="5">
        <f t="shared" si="216"/>
        <v>-0.18643298686074594</v>
      </c>
      <c r="Z468" s="5">
        <f t="shared" si="193"/>
        <v>-3.8524934783467746</v>
      </c>
      <c r="AA468" s="5">
        <f t="shared" si="194"/>
        <v>-19.849539080556657</v>
      </c>
      <c r="AB468">
        <f t="shared" si="217"/>
        <v>0</v>
      </c>
    </row>
    <row r="469" spans="1:28" x14ac:dyDescent="0.2">
      <c r="A469">
        <f t="shared" si="195"/>
        <v>4.3699999999999513</v>
      </c>
      <c r="B469" s="5">
        <f t="shared" si="196"/>
        <v>32.281065501964036</v>
      </c>
      <c r="C469" s="5">
        <f t="shared" si="197"/>
        <v>347.4910220558441</v>
      </c>
      <c r="D469" s="5">
        <f t="shared" si="198"/>
        <v>46.056850410748176</v>
      </c>
      <c r="E469" s="2">
        <f t="shared" si="199"/>
        <v>348.98721695694991</v>
      </c>
      <c r="F469" s="2">
        <f t="shared" si="200"/>
        <v>5.307405112836582</v>
      </c>
      <c r="G469" s="3">
        <f t="shared" si="201"/>
        <v>9.5860284705074168</v>
      </c>
      <c r="H469" s="3">
        <f t="shared" si="202"/>
        <v>56.989150281221796</v>
      </c>
      <c r="I469" s="3">
        <f t="shared" si="203"/>
        <v>-41.608911620569046</v>
      </c>
      <c r="J469" s="2">
        <f t="shared" si="204"/>
        <v>71.210650312024157</v>
      </c>
      <c r="K469" s="2">
        <f t="shared" si="205"/>
        <v>71.210650312024157</v>
      </c>
      <c r="L469" s="2">
        <f t="shared" si="206"/>
        <v>48.541683920943527</v>
      </c>
      <c r="M469" s="5">
        <f t="shared" si="190"/>
        <v>0.37890186278465876</v>
      </c>
      <c r="N469" s="4">
        <f t="shared" si="191"/>
        <v>0.47602960787744014</v>
      </c>
      <c r="O469" s="4">
        <f t="shared" si="192"/>
        <v>0.31480891459674232</v>
      </c>
      <c r="P469" s="4">
        <f t="shared" si="207"/>
        <v>0</v>
      </c>
      <c r="Q469" s="4">
        <f t="shared" si="208"/>
        <v>0</v>
      </c>
      <c r="R469" s="5">
        <f t="shared" si="209"/>
        <v>-1.3884145687903036</v>
      </c>
      <c r="S469" s="5">
        <f t="shared" si="210"/>
        <v>-8.2541551756146685</v>
      </c>
      <c r="T469" s="5">
        <f t="shared" si="211"/>
        <v>6.026522794423566</v>
      </c>
      <c r="U469" s="6">
        <f t="shared" si="212"/>
        <v>2674.1199236793746</v>
      </c>
      <c r="V469" s="5">
        <f t="shared" si="213"/>
        <v>1.1967324338251226</v>
      </c>
      <c r="W469" s="5">
        <f t="shared" si="214"/>
        <v>4.4235689052264577</v>
      </c>
      <c r="X469" s="5">
        <f t="shared" si="215"/>
        <v>6.3343965039264614</v>
      </c>
      <c r="Y469" s="5">
        <f t="shared" si="216"/>
        <v>-0.19168213496518094</v>
      </c>
      <c r="Z469" s="5">
        <f t="shared" si="193"/>
        <v>-3.8305862703882108</v>
      </c>
      <c r="AA469" s="5">
        <f t="shared" si="194"/>
        <v>-19.813080701649973</v>
      </c>
      <c r="AB469">
        <f t="shared" si="217"/>
        <v>0</v>
      </c>
    </row>
    <row r="470" spans="1:28" x14ac:dyDescent="0.2">
      <c r="A470">
        <f t="shared" si="195"/>
        <v>4.379999999999951</v>
      </c>
      <c r="B470" s="5">
        <f t="shared" si="196"/>
        <v>32.376916202562363</v>
      </c>
      <c r="C470" s="5">
        <f t="shared" si="197"/>
        <v>348.0607220293428</v>
      </c>
      <c r="D470" s="5">
        <f t="shared" si="198"/>
        <v>45.6397706405074</v>
      </c>
      <c r="E470" s="2">
        <f t="shared" si="199"/>
        <v>349.56334321890097</v>
      </c>
      <c r="F470" s="2">
        <f t="shared" si="200"/>
        <v>5.3144109659271326</v>
      </c>
      <c r="G470" s="3">
        <f t="shared" si="201"/>
        <v>9.5841116491577658</v>
      </c>
      <c r="H470" s="3">
        <f t="shared" si="202"/>
        <v>56.950844418517917</v>
      </c>
      <c r="I470" s="3">
        <f t="shared" si="203"/>
        <v>-41.807042427585543</v>
      </c>
      <c r="J470" s="2">
        <f t="shared" si="204"/>
        <v>71.295740915062325</v>
      </c>
      <c r="K470" s="2">
        <f t="shared" si="205"/>
        <v>71.295740915062325</v>
      </c>
      <c r="L470" s="2">
        <f t="shared" si="206"/>
        <v>48.599687058665523</v>
      </c>
      <c r="M470" s="5">
        <f t="shared" si="190"/>
        <v>0.37890180503065019</v>
      </c>
      <c r="N470" s="4">
        <f t="shared" si="191"/>
        <v>0.475461120717869</v>
      </c>
      <c r="O470" s="4">
        <f t="shared" si="192"/>
        <v>0.3146793943854746</v>
      </c>
      <c r="P470" s="4">
        <f t="shared" si="207"/>
        <v>0</v>
      </c>
      <c r="Q470" s="4">
        <f t="shared" si="208"/>
        <v>0</v>
      </c>
      <c r="R470" s="5">
        <f t="shared" si="209"/>
        <v>-1.3897954339707324</v>
      </c>
      <c r="S470" s="5">
        <f t="shared" si="210"/>
        <v>-8.2584621748004512</v>
      </c>
      <c r="T470" s="5">
        <f t="shared" si="211"/>
        <v>6.0624540698860789</v>
      </c>
      <c r="U470" s="6">
        <f t="shared" si="212"/>
        <v>2674.1172495607875</v>
      </c>
      <c r="V470" s="5">
        <f t="shared" si="213"/>
        <v>1.1928743689300878</v>
      </c>
      <c r="W470" s="5">
        <f t="shared" si="214"/>
        <v>4.449725336566793</v>
      </c>
      <c r="X470" s="5">
        <f t="shared" si="215"/>
        <v>6.3350153731143255</v>
      </c>
      <c r="Y470" s="5">
        <f t="shared" si="216"/>
        <v>-0.19692106504064455</v>
      </c>
      <c r="Z470" s="5">
        <f t="shared" si="193"/>
        <v>-3.8087368382336582</v>
      </c>
      <c r="AA470" s="5">
        <f t="shared" si="194"/>
        <v>-19.776530556999596</v>
      </c>
      <c r="AB470">
        <f t="shared" si="217"/>
        <v>0</v>
      </c>
    </row>
    <row r="471" spans="1:28" x14ac:dyDescent="0.2">
      <c r="A471">
        <f t="shared" si="195"/>
        <v>4.3899999999999508</v>
      </c>
      <c r="B471" s="5">
        <f t="shared" si="196"/>
        <v>32.472747473000688</v>
      </c>
      <c r="C471" s="5">
        <f t="shared" si="197"/>
        <v>348.63004003668607</v>
      </c>
      <c r="D471" s="5">
        <f t="shared" si="198"/>
        <v>45.220711389703695</v>
      </c>
      <c r="E471" s="2">
        <f t="shared" si="199"/>
        <v>350.13909256812013</v>
      </c>
      <c r="F471" s="2">
        <f t="shared" si="200"/>
        <v>5.3213963947448493</v>
      </c>
      <c r="G471" s="3">
        <f t="shared" si="201"/>
        <v>9.5821424385073595</v>
      </c>
      <c r="H471" s="3">
        <f t="shared" si="202"/>
        <v>56.912757050135582</v>
      </c>
      <c r="I471" s="3">
        <f t="shared" si="203"/>
        <v>-42.004807733155538</v>
      </c>
      <c r="J471" s="2">
        <f t="shared" si="204"/>
        <v>71.381252731084544</v>
      </c>
      <c r="K471" s="2">
        <f t="shared" si="205"/>
        <v>71.381252731084544</v>
      </c>
      <c r="L471" s="2">
        <f t="shared" si="206"/>
        <v>48.657977321802683</v>
      </c>
      <c r="M471" s="5">
        <f t="shared" si="190"/>
        <v>0.37890174708763558</v>
      </c>
      <c r="N471" s="4">
        <f t="shared" si="191"/>
        <v>0.474891185458934</v>
      </c>
      <c r="O471" s="4">
        <f t="shared" si="192"/>
        <v>0.31454934029283826</v>
      </c>
      <c r="P471" s="4">
        <f t="shared" si="207"/>
        <v>0</v>
      </c>
      <c r="Q471" s="4">
        <f t="shared" si="208"/>
        <v>0</v>
      </c>
      <c r="R471" s="5">
        <f t="shared" si="209"/>
        <v>-1.3911762376773487</v>
      </c>
      <c r="S471" s="5">
        <f t="shared" si="210"/>
        <v>-8.2628363893519907</v>
      </c>
      <c r="T471" s="5">
        <f t="shared" si="211"/>
        <v>6.0984368330548948</v>
      </c>
      <c r="U471" s="6">
        <f t="shared" si="212"/>
        <v>2674.1145754448748</v>
      </c>
      <c r="V471" s="5">
        <f t="shared" si="213"/>
        <v>1.1890264998513194</v>
      </c>
      <c r="W471" s="5">
        <f t="shared" si="214"/>
        <v>4.4758917000002265</v>
      </c>
      <c r="X471" s="5">
        <f t="shared" si="215"/>
        <v>6.3356737609705496</v>
      </c>
      <c r="Y471" s="5">
        <f t="shared" si="216"/>
        <v>-0.2021497378260293</v>
      </c>
      <c r="Z471" s="5">
        <f t="shared" si="193"/>
        <v>-3.7869446893517642</v>
      </c>
      <c r="AA471" s="5">
        <f t="shared" si="194"/>
        <v>-19.739889405974555</v>
      </c>
      <c r="AB471">
        <f t="shared" si="217"/>
        <v>0</v>
      </c>
    </row>
    <row r="472" spans="1:28" x14ac:dyDescent="0.2">
      <c r="A472">
        <f t="shared" si="195"/>
        <v>4.3999999999999506</v>
      </c>
      <c r="B472" s="5">
        <f t="shared" si="196"/>
        <v>32.568558789898866</v>
      </c>
      <c r="C472" s="5">
        <f t="shared" si="197"/>
        <v>349.19897825995292</v>
      </c>
      <c r="D472" s="5">
        <f t="shared" si="198"/>
        <v>44.799676317901842</v>
      </c>
      <c r="E472" s="2">
        <f t="shared" si="199"/>
        <v>350.7144671088522</v>
      </c>
      <c r="F472" s="2">
        <f t="shared" si="200"/>
        <v>5.3283614042651823</v>
      </c>
      <c r="G472" s="3">
        <f t="shared" si="201"/>
        <v>9.5801209411290991</v>
      </c>
      <c r="H472" s="3">
        <f t="shared" si="202"/>
        <v>56.874887603242065</v>
      </c>
      <c r="I472" s="3">
        <f t="shared" si="203"/>
        <v>-42.202206627215283</v>
      </c>
      <c r="J472" s="2">
        <f t="shared" si="204"/>
        <v>71.467179889332769</v>
      </c>
      <c r="K472" s="2">
        <f t="shared" si="205"/>
        <v>71.467179889332769</v>
      </c>
      <c r="L472" s="2">
        <f t="shared" si="206"/>
        <v>48.716550708474962</v>
      </c>
      <c r="M472" s="5">
        <f t="shared" si="190"/>
        <v>0.37890168895631798</v>
      </c>
      <c r="N472" s="4">
        <f t="shared" si="191"/>
        <v>0.47431985634375906</v>
      </c>
      <c r="O472" s="4">
        <f t="shared" si="192"/>
        <v>0.31441876268531416</v>
      </c>
      <c r="P472" s="4">
        <f t="shared" si="207"/>
        <v>0</v>
      </c>
      <c r="Q472" s="4">
        <f t="shared" si="208"/>
        <v>0</v>
      </c>
      <c r="R472" s="5">
        <f t="shared" si="209"/>
        <v>-1.3925568480307695</v>
      </c>
      <c r="S472" s="5">
        <f t="shared" si="210"/>
        <v>-8.2672770729698613</v>
      </c>
      <c r="T472" s="5">
        <f t="shared" si="211"/>
        <v>6.1344707652314607</v>
      </c>
      <c r="U472" s="6">
        <f t="shared" si="212"/>
        <v>2674.111901331637</v>
      </c>
      <c r="V472" s="5">
        <f t="shared" si="213"/>
        <v>1.185188735458564</v>
      </c>
      <c r="W472" s="5">
        <f t="shared" si="214"/>
        <v>4.5020677311194852</v>
      </c>
      <c r="X472" s="5">
        <f t="shared" si="215"/>
        <v>6.3363712228477294</v>
      </c>
      <c r="Y472" s="5">
        <f t="shared" si="216"/>
        <v>-0.20736811257220555</v>
      </c>
      <c r="Z472" s="5">
        <f t="shared" si="193"/>
        <v>-3.765209341850376</v>
      </c>
      <c r="AA472" s="5">
        <f t="shared" si="194"/>
        <v>-19.703158011920809</v>
      </c>
      <c r="AB472">
        <f t="shared" si="217"/>
        <v>0</v>
      </c>
    </row>
    <row r="473" spans="1:28" x14ac:dyDescent="0.2">
      <c r="A473">
        <f t="shared" si="195"/>
        <v>4.4099999999999504</v>
      </c>
      <c r="B473" s="5">
        <f t="shared" si="196"/>
        <v>32.664349630904532</v>
      </c>
      <c r="C473" s="5">
        <f t="shared" si="197"/>
        <v>349.76753887551826</v>
      </c>
      <c r="D473" s="5">
        <f t="shared" si="198"/>
        <v>44.376669093729092</v>
      </c>
      <c r="E473" s="2">
        <f t="shared" si="199"/>
        <v>351.28946893957288</v>
      </c>
      <c r="F473" s="2">
        <f t="shared" si="200"/>
        <v>5.3353059993854197</v>
      </c>
      <c r="G473" s="3">
        <f t="shared" si="201"/>
        <v>9.5780472600033768</v>
      </c>
      <c r="H473" s="3">
        <f t="shared" si="202"/>
        <v>56.837235509823564</v>
      </c>
      <c r="I473" s="3">
        <f t="shared" si="203"/>
        <v>-42.399238207334491</v>
      </c>
      <c r="J473" s="2">
        <f t="shared" si="204"/>
        <v>71.55351654724106</v>
      </c>
      <c r="K473" s="2">
        <f t="shared" si="205"/>
        <v>71.55351654724106</v>
      </c>
      <c r="L473" s="2">
        <f t="shared" si="206"/>
        <v>48.775403236019805</v>
      </c>
      <c r="M473" s="5">
        <f t="shared" si="190"/>
        <v>0.37890163063740612</v>
      </c>
      <c r="N473" s="4">
        <f t="shared" si="191"/>
        <v>0.47374718703019808</v>
      </c>
      <c r="O473" s="4">
        <f t="shared" si="192"/>
        <v>0.31428767186102136</v>
      </c>
      <c r="P473" s="4">
        <f t="shared" si="207"/>
        <v>0</v>
      </c>
      <c r="Q473" s="4">
        <f t="shared" si="208"/>
        <v>0</v>
      </c>
      <c r="R473" s="5">
        <f t="shared" si="209"/>
        <v>-1.3939371336620501</v>
      </c>
      <c r="S473" s="5">
        <f t="shared" si="210"/>
        <v>-8.2717834858345025</v>
      </c>
      <c r="T473" s="5">
        <f t="shared" si="211"/>
        <v>6.17055553933083</v>
      </c>
      <c r="U473" s="6">
        <f t="shared" si="212"/>
        <v>2674.1092272210726</v>
      </c>
      <c r="V473" s="5">
        <f t="shared" si="213"/>
        <v>1.1813609865870416</v>
      </c>
      <c r="W473" s="5">
        <f t="shared" si="214"/>
        <v>4.5282531614724801</v>
      </c>
      <c r="X473" s="5">
        <f t="shared" si="215"/>
        <v>6.3371073186142741</v>
      </c>
      <c r="Y473" s="5">
        <f t="shared" si="216"/>
        <v>-0.21257614707500849</v>
      </c>
      <c r="Z473" s="5">
        <f t="shared" si="193"/>
        <v>-3.7435303243620224</v>
      </c>
      <c r="AA473" s="5">
        <f t="shared" si="194"/>
        <v>-19.666337142054896</v>
      </c>
      <c r="AB473">
        <f t="shared" si="217"/>
        <v>0</v>
      </c>
    </row>
    <row r="474" spans="1:28" x14ac:dyDescent="0.2">
      <c r="A474">
        <f t="shared" si="195"/>
        <v>4.4199999999999502</v>
      </c>
      <c r="B474" s="5">
        <f t="shared" si="196"/>
        <v>32.760119474697213</v>
      </c>
      <c r="C474" s="5">
        <f t="shared" si="197"/>
        <v>350.3357240541003</v>
      </c>
      <c r="D474" s="5">
        <f t="shared" si="198"/>
        <v>43.951693394798646</v>
      </c>
      <c r="E474" s="2">
        <f t="shared" si="199"/>
        <v>351.86410015303801</v>
      </c>
      <c r="F474" s="2">
        <f t="shared" si="200"/>
        <v>5.3422301849271125</v>
      </c>
      <c r="G474" s="3">
        <f t="shared" si="201"/>
        <v>9.575921498532626</v>
      </c>
      <c r="H474" s="3">
        <f t="shared" si="202"/>
        <v>56.799800206579945</v>
      </c>
      <c r="I474" s="3">
        <f t="shared" si="203"/>
        <v>-42.59590157875504</v>
      </c>
      <c r="J474" s="2">
        <f t="shared" si="204"/>
        <v>71.640256890664801</v>
      </c>
      <c r="K474" s="2">
        <f t="shared" si="205"/>
        <v>71.640256890664801</v>
      </c>
      <c r="L474" s="2">
        <f t="shared" si="206"/>
        <v>48.834530941148465</v>
      </c>
      <c r="M474" s="5">
        <f t="shared" si="190"/>
        <v>0.37890157213161452</v>
      </c>
      <c r="N474" s="4">
        <f t="shared" si="191"/>
        <v>0.47317323058975014</v>
      </c>
      <c r="O474" s="4">
        <f t="shared" si="192"/>
        <v>0.31415607804924944</v>
      </c>
      <c r="P474" s="4">
        <f t="shared" si="207"/>
        <v>0</v>
      </c>
      <c r="Q474" s="4">
        <f t="shared" si="208"/>
        <v>0</v>
      </c>
      <c r="R474" s="5">
        <f t="shared" si="209"/>
        <v>-1.3953169637261191</v>
      </c>
      <c r="S474" s="5">
        <f t="shared" si="210"/>
        <v>-8.276354894580102</v>
      </c>
      <c r="T474" s="5">
        <f t="shared" si="211"/>
        <v>6.2066908200064743</v>
      </c>
      <c r="U474" s="6">
        <f t="shared" si="212"/>
        <v>2674.1065531131826</v>
      </c>
      <c r="V474" s="5">
        <f t="shared" si="213"/>
        <v>1.1775431660180258</v>
      </c>
      <c r="W474" s="5">
        <f t="shared" si="214"/>
        <v>4.5544477186508798</v>
      </c>
      <c r="X474" s="5">
        <f t="shared" si="215"/>
        <v>6.3378816126350994</v>
      </c>
      <c r="Y474" s="5">
        <f t="shared" si="216"/>
        <v>-0.21777379770809335</v>
      </c>
      <c r="Z474" s="5">
        <f t="shared" si="193"/>
        <v>-3.7219071759292222</v>
      </c>
      <c r="AA474" s="5">
        <f t="shared" si="194"/>
        <v>-19.629427567358427</v>
      </c>
      <c r="AB474">
        <f t="shared" si="217"/>
        <v>0</v>
      </c>
    </row>
    <row r="475" spans="1:28" x14ac:dyDescent="0.2">
      <c r="A475">
        <f t="shared" ref="A475:A538" si="218">A474+dt</f>
        <v>4.42999999999995</v>
      </c>
      <c r="B475" s="5">
        <f t="shared" si="196"/>
        <v>32.855867800992655</v>
      </c>
      <c r="C475" s="5">
        <f t="shared" si="197"/>
        <v>350.90353596080729</v>
      </c>
      <c r="D475" s="5">
        <f t="shared" si="198"/>
        <v>43.524752907632731</v>
      </c>
      <c r="E475" s="2">
        <f t="shared" si="199"/>
        <v>352.43836283633186</v>
      </c>
      <c r="F475" s="2">
        <f t="shared" si="200"/>
        <v>5.3491339656385026</v>
      </c>
      <c r="G475" s="3">
        <f t="shared" si="201"/>
        <v>9.5737437605555442</v>
      </c>
      <c r="H475" s="3">
        <f t="shared" si="202"/>
        <v>56.76258113482065</v>
      </c>
      <c r="I475" s="3">
        <f t="shared" si="203"/>
        <v>-42.792195854428627</v>
      </c>
      <c r="J475" s="2">
        <f t="shared" si="204"/>
        <v>71.727395134102366</v>
      </c>
      <c r="K475" s="2">
        <f t="shared" si="205"/>
        <v>71.727395134102366</v>
      </c>
      <c r="L475" s="2">
        <f t="shared" si="206"/>
        <v>48.893929880097041</v>
      </c>
      <c r="M475" s="5">
        <f t="shared" si="190"/>
        <v>0.37890151343966338</v>
      </c>
      <c r="N475" s="4">
        <f t="shared" si="191"/>
        <v>0.47259803950668827</v>
      </c>
      <c r="O475" s="4">
        <f t="shared" si="192"/>
        <v>0.31402399141001253</v>
      </c>
      <c r="P475" s="4">
        <f t="shared" si="207"/>
        <v>0</v>
      </c>
      <c r="Q475" s="4">
        <f t="shared" si="208"/>
        <v>0</v>
      </c>
      <c r="R475" s="5">
        <f t="shared" si="209"/>
        <v>-1.3966962079149596</v>
      </c>
      <c r="S475" s="5">
        <f t="shared" si="210"/>
        <v>-8.280990572267914</v>
      </c>
      <c r="T475" s="5">
        <f t="shared" si="211"/>
        <v>6.2428762637748436</v>
      </c>
      <c r="U475" s="6">
        <f t="shared" si="212"/>
        <v>2674.1038790079665</v>
      </c>
      <c r="V475" s="5">
        <f t="shared" si="213"/>
        <v>1.173735188459313</v>
      </c>
      <c r="W475" s="5">
        <f t="shared" si="214"/>
        <v>4.5806511263782896</v>
      </c>
      <c r="X475" s="5">
        <f t="shared" si="215"/>
        <v>6.338693673751739</v>
      </c>
      <c r="Y475" s="5">
        <f t="shared" si="216"/>
        <v>-0.22296101945564661</v>
      </c>
      <c r="Z475" s="5">
        <f t="shared" ref="Z475:Z538" si="219">S475+W475</f>
        <v>-3.7003394458896244</v>
      </c>
      <c r="AA475" s="5">
        <f t="shared" si="194"/>
        <v>-19.592430062473419</v>
      </c>
      <c r="AB475">
        <f t="shared" si="217"/>
        <v>0</v>
      </c>
    </row>
    <row r="476" spans="1:28" x14ac:dyDescent="0.2">
      <c r="A476">
        <f t="shared" si="218"/>
        <v>4.4399999999999498</v>
      </c>
      <c r="B476" s="5">
        <f t="shared" si="196"/>
        <v>32.951594090547239</v>
      </c>
      <c r="C476" s="5">
        <f t="shared" si="197"/>
        <v>351.47097675518319</v>
      </c>
      <c r="D476" s="5">
        <f t="shared" si="198"/>
        <v>43.095851327585322</v>
      </c>
      <c r="E476" s="2">
        <f t="shared" si="199"/>
        <v>353.01225907091487</v>
      </c>
      <c r="F476" s="2">
        <f t="shared" si="200"/>
        <v>5.3560173461969551</v>
      </c>
      <c r="G476" s="3">
        <f t="shared" si="201"/>
        <v>9.5715141503609882</v>
      </c>
      <c r="H476" s="3">
        <f t="shared" si="202"/>
        <v>56.72557774036175</v>
      </c>
      <c r="I476" s="3">
        <f t="shared" si="203"/>
        <v>-42.988120155053359</v>
      </c>
      <c r="J476" s="2">
        <f t="shared" si="204"/>
        <v>71.814925520908886</v>
      </c>
      <c r="K476" s="2">
        <f t="shared" si="205"/>
        <v>71.814925520908886</v>
      </c>
      <c r="L476" s="2">
        <f t="shared" si="206"/>
        <v>48.953596128772247</v>
      </c>
      <c r="M476" s="5">
        <f t="shared" si="190"/>
        <v>0.37890145456227836</v>
      </c>
      <c r="N476" s="4">
        <f t="shared" si="191"/>
        <v>0.47202166567739906</v>
      </c>
      <c r="O476" s="4">
        <f t="shared" si="192"/>
        <v>0.31389142203362641</v>
      </c>
      <c r="P476" s="4">
        <f t="shared" si="207"/>
        <v>0</v>
      </c>
      <c r="Q476" s="4">
        <f t="shared" si="208"/>
        <v>0</v>
      </c>
      <c r="R476" s="5">
        <f t="shared" si="209"/>
        <v>-1.3980747364705344</v>
      </c>
      <c r="S476" s="5">
        <f t="shared" si="210"/>
        <v>-8.285689798359023</v>
      </c>
      <c r="T476" s="5">
        <f t="shared" si="211"/>
        <v>6.279111519139656</v>
      </c>
      <c r="U476" s="6">
        <f t="shared" si="212"/>
        <v>2674.1012049054243</v>
      </c>
      <c r="V476" s="5">
        <f t="shared" si="213"/>
        <v>1.1699369705255904</v>
      </c>
      <c r="W476" s="5">
        <f t="shared" si="214"/>
        <v>4.6068631045979904</v>
      </c>
      <c r="X476" s="5">
        <f t="shared" si="215"/>
        <v>6.3395430752618687</v>
      </c>
      <c r="Y476" s="5">
        <f t="shared" si="216"/>
        <v>-0.22813776594494395</v>
      </c>
      <c r="Z476" s="5">
        <f t="shared" si="219"/>
        <v>-3.6788266937610326</v>
      </c>
      <c r="AA476" s="5">
        <f t="shared" si="194"/>
        <v>-19.555345405598473</v>
      </c>
      <c r="AB476">
        <f t="shared" si="217"/>
        <v>0</v>
      </c>
    </row>
    <row r="477" spans="1:28" x14ac:dyDescent="0.2">
      <c r="A477">
        <f t="shared" si="218"/>
        <v>4.4499999999999496</v>
      </c>
      <c r="B477" s="5">
        <f t="shared" si="196"/>
        <v>33.047297825162552</v>
      </c>
      <c r="C477" s="5">
        <f t="shared" si="197"/>
        <v>352.03804859125211</v>
      </c>
      <c r="D477" s="5">
        <f t="shared" si="198"/>
        <v>42.664992358764508</v>
      </c>
      <c r="E477" s="2">
        <f t="shared" si="199"/>
        <v>353.58579093266991</v>
      </c>
      <c r="F477" s="2">
        <f t="shared" si="200"/>
        <v>5.3628803312113993</v>
      </c>
      <c r="G477" s="3">
        <f t="shared" si="201"/>
        <v>9.5692327727015396</v>
      </c>
      <c r="H477" s="3">
        <f t="shared" si="202"/>
        <v>56.688789473424137</v>
      </c>
      <c r="I477" s="3">
        <f t="shared" si="203"/>
        <v>-43.183673609109341</v>
      </c>
      <c r="J477" s="2">
        <f t="shared" si="204"/>
        <v>71.902842323502313</v>
      </c>
      <c r="K477" s="2">
        <f t="shared" si="205"/>
        <v>71.902842323502313</v>
      </c>
      <c r="L477" s="2">
        <f t="shared" si="206"/>
        <v>49.013525782891826</v>
      </c>
      <c r="M477" s="5">
        <f t="shared" si="190"/>
        <v>0.37890139550019053</v>
      </c>
      <c r="N477" s="4">
        <f t="shared" si="191"/>
        <v>0.47144416040992854</v>
      </c>
      <c r="O477" s="4">
        <f t="shared" si="192"/>
        <v>0.31375837994030775</v>
      </c>
      <c r="P477" s="4">
        <f t="shared" si="207"/>
        <v>0</v>
      </c>
      <c r="Q477" s="4">
        <f t="shared" si="208"/>
        <v>0</v>
      </c>
      <c r="R477" s="5">
        <f t="shared" si="209"/>
        <v>-1.3994524201974576</v>
      </c>
      <c r="S477" s="5">
        <f t="shared" si="210"/>
        <v>-8.2904518586865326</v>
      </c>
      <c r="T477" s="5">
        <f t="shared" si="211"/>
        <v>6.3153962267158699</v>
      </c>
      <c r="U477" s="6">
        <f t="shared" si="212"/>
        <v>2674.098530805556</v>
      </c>
      <c r="V477" s="5">
        <f t="shared" si="213"/>
        <v>1.1661484307187002</v>
      </c>
      <c r="W477" s="5">
        <f t="shared" si="214"/>
        <v>4.6330833695602154</v>
      </c>
      <c r="X477" s="5">
        <f t="shared" si="215"/>
        <v>6.3404293948982682</v>
      </c>
      <c r="Y477" s="5">
        <f t="shared" si="216"/>
        <v>-0.23330398947875741</v>
      </c>
      <c r="Z477" s="5">
        <f t="shared" si="219"/>
        <v>-3.6573684891263172</v>
      </c>
      <c r="AA477" s="5">
        <f t="shared" si="194"/>
        <v>-19.518174378385861</v>
      </c>
      <c r="AB477">
        <f t="shared" si="217"/>
        <v>0</v>
      </c>
    </row>
    <row r="478" spans="1:28" x14ac:dyDescent="0.2">
      <c r="A478">
        <f t="shared" si="218"/>
        <v>4.4599999999999493</v>
      </c>
      <c r="B478" s="5">
        <f t="shared" si="196"/>
        <v>33.142978487690094</v>
      </c>
      <c r="C478" s="5">
        <f t="shared" si="197"/>
        <v>352.60475361756187</v>
      </c>
      <c r="D478" s="5">
        <f t="shared" si="198"/>
        <v>42.232179713954494</v>
      </c>
      <c r="E478" s="2">
        <f t="shared" si="199"/>
        <v>354.15896049194771</v>
      </c>
      <c r="F478" s="2">
        <f t="shared" si="200"/>
        <v>5.3697229252247585</v>
      </c>
      <c r="G478" s="3">
        <f t="shared" si="201"/>
        <v>9.5668997328067515</v>
      </c>
      <c r="H478" s="3">
        <f t="shared" si="202"/>
        <v>56.652215788532871</v>
      </c>
      <c r="I478" s="3">
        <f t="shared" si="203"/>
        <v>-43.378855352893197</v>
      </c>
      <c r="J478" s="2">
        <f t="shared" si="204"/>
        <v>71.99113984356201</v>
      </c>
      <c r="K478" s="2">
        <f t="shared" si="205"/>
        <v>71.99113984356201</v>
      </c>
      <c r="L478" s="2">
        <f t="shared" si="206"/>
        <v>49.073714958119979</v>
      </c>
      <c r="M478" s="5">
        <f t="shared" si="190"/>
        <v>0.37890133625413613</v>
      </c>
      <c r="N478" s="4">
        <f t="shared" si="191"/>
        <v>0.47086557442372695</v>
      </c>
      <c r="O478" s="4">
        <f t="shared" si="192"/>
        <v>0.31362487507979464</v>
      </c>
      <c r="P478" s="4">
        <f t="shared" si="207"/>
        <v>0</v>
      </c>
      <c r="Q478" s="4">
        <f t="shared" si="208"/>
        <v>0</v>
      </c>
      <c r="R478" s="5">
        <f t="shared" si="209"/>
        <v>-1.4008291304754183</v>
      </c>
      <c r="S478" s="5">
        <f t="shared" si="210"/>
        <v>-8.2952760454272578</v>
      </c>
      <c r="T478" s="5">
        <f t="shared" si="211"/>
        <v>6.351730019353365</v>
      </c>
      <c r="U478" s="6">
        <f t="shared" si="212"/>
        <v>2674.0958567083626</v>
      </c>
      <c r="V478" s="5">
        <f t="shared" si="213"/>
        <v>1.162369489407818</v>
      </c>
      <c r="W478" s="5">
        <f t="shared" si="214"/>
        <v>4.6593116339089802</v>
      </c>
      <c r="X478" s="5">
        <f t="shared" si="215"/>
        <v>6.3413522148072259</v>
      </c>
      <c r="Y478" s="5">
        <f t="shared" si="216"/>
        <v>-0.23845964106760031</v>
      </c>
      <c r="Z478" s="5">
        <f t="shared" si="219"/>
        <v>-3.6359644115182777</v>
      </c>
      <c r="AA478" s="5">
        <f t="shared" si="194"/>
        <v>-19.480917765839408</v>
      </c>
      <c r="AB478">
        <f t="shared" si="217"/>
        <v>0</v>
      </c>
    </row>
    <row r="479" spans="1:28" x14ac:dyDescent="0.2">
      <c r="A479">
        <f t="shared" si="218"/>
        <v>4.4699999999999491</v>
      </c>
      <c r="B479" s="5">
        <f t="shared" si="196"/>
        <v>33.238635562036109</v>
      </c>
      <c r="C479" s="5">
        <f t="shared" si="197"/>
        <v>353.17109397722663</v>
      </c>
      <c r="D479" s="5">
        <f t="shared" si="198"/>
        <v>41.797417114537268</v>
      </c>
      <c r="E479" s="2">
        <f t="shared" si="199"/>
        <v>354.73176981361127</v>
      </c>
      <c r="F479" s="2">
        <f t="shared" si="200"/>
        <v>5.3765451327163882</v>
      </c>
      <c r="G479" s="3">
        <f t="shared" si="201"/>
        <v>9.564515136396075</v>
      </c>
      <c r="H479" s="3">
        <f t="shared" si="202"/>
        <v>56.615856144417691</v>
      </c>
      <c r="I479" s="3">
        <f t="shared" si="203"/>
        <v>-43.573664530551589</v>
      </c>
      <c r="J479" s="2">
        <f t="shared" si="204"/>
        <v>72.079812412219809</v>
      </c>
      <c r="K479" s="2">
        <f t="shared" si="205"/>
        <v>72.079812412219809</v>
      </c>
      <c r="L479" s="2">
        <f t="shared" si="206"/>
        <v>49.13415979019755</v>
      </c>
      <c r="M479" s="5">
        <f t="shared" si="190"/>
        <v>0.37890127682485653</v>
      </c>
      <c r="N479" s="4">
        <f t="shared" si="191"/>
        <v>0.47028595784958982</v>
      </c>
      <c r="O479" s="4">
        <f t="shared" si="192"/>
        <v>0.31349091733098922</v>
      </c>
      <c r="P479" s="4">
        <f t="shared" si="207"/>
        <v>0</v>
      </c>
      <c r="Q479" s="4">
        <f t="shared" si="208"/>
        <v>0</v>
      </c>
      <c r="R479" s="5">
        <f t="shared" si="209"/>
        <v>-1.4022047392713557</v>
      </c>
      <c r="S479" s="5">
        <f t="shared" si="210"/>
        <v>-8.3001616570728682</v>
      </c>
      <c r="T479" s="5">
        <f t="shared" si="211"/>
        <v>6.3881125222602639</v>
      </c>
      <c r="U479" s="6">
        <f t="shared" si="212"/>
        <v>2674.0931826138431</v>
      </c>
      <c r="V479" s="5">
        <f t="shared" si="213"/>
        <v>1.1586000688095459</v>
      </c>
      <c r="W479" s="5">
        <f t="shared" si="214"/>
        <v>4.6855476067684076</v>
      </c>
      <c r="X479" s="5">
        <f t="shared" si="215"/>
        <v>6.3423111215264329</v>
      </c>
      <c r="Y479" s="5">
        <f t="shared" si="216"/>
        <v>-0.24360467046180978</v>
      </c>
      <c r="Z479" s="5">
        <f t="shared" si="219"/>
        <v>-3.6146140503044606</v>
      </c>
      <c r="AA479" s="5">
        <f t="shared" si="194"/>
        <v>-19.443576356213303</v>
      </c>
      <c r="AB479">
        <f t="shared" si="217"/>
        <v>0</v>
      </c>
    </row>
    <row r="480" spans="1:28" x14ac:dyDescent="0.2">
      <c r="A480">
        <f t="shared" si="218"/>
        <v>4.4799999999999489</v>
      </c>
      <c r="B480" s="5">
        <f t="shared" si="196"/>
        <v>33.334268533166544</v>
      </c>
      <c r="C480" s="5">
        <f t="shared" si="197"/>
        <v>353.73707180796828</v>
      </c>
      <c r="D480" s="5">
        <f t="shared" si="198"/>
        <v>41.360708290413939</v>
      </c>
      <c r="E480" s="2">
        <f t="shared" si="199"/>
        <v>355.30422095707922</v>
      </c>
      <c r="F480" s="2">
        <f t="shared" si="200"/>
        <v>5.3833469581045206</v>
      </c>
      <c r="G480" s="3">
        <f t="shared" si="201"/>
        <v>9.5620790896914567</v>
      </c>
      <c r="H480" s="3">
        <f t="shared" si="202"/>
        <v>56.579710003914649</v>
      </c>
      <c r="I480" s="3">
        <f t="shared" si="203"/>
        <v>-43.768100294113722</v>
      </c>
      <c r="J480" s="2">
        <f t="shared" si="204"/>
        <v>72.168854390243666</v>
      </c>
      <c r="K480" s="2">
        <f t="shared" si="205"/>
        <v>72.168854390243666</v>
      </c>
      <c r="L480" s="2">
        <f t="shared" si="206"/>
        <v>49.194856435067251</v>
      </c>
      <c r="M480" s="5">
        <f t="shared" ref="M480:M543" si="220">cd0+cdspin*(spin/1000)*EXP(-A480/(tau*146.7/K480))</f>
        <v>0.37890121721309827</v>
      </c>
      <c r="N480" s="4">
        <f t="shared" ref="N480:N543" si="221">(romega/K480)*EXP(-A480/(tau*146.7/K480))</f>
        <v>0.46970536022978865</v>
      </c>
      <c r="O480" s="4">
        <f t="shared" ref="O480:O543" si="222">cl2_*N480/(cl0+cl1_*N480)</f>
        <v>0.31335651650162083</v>
      </c>
      <c r="P480" s="4">
        <f t="shared" si="207"/>
        <v>0</v>
      </c>
      <c r="Q480" s="4">
        <f t="shared" si="208"/>
        <v>0</v>
      </c>
      <c r="R480" s="5">
        <f t="shared" si="209"/>
        <v>-1.403579119151382</v>
      </c>
      <c r="S480" s="5">
        <f t="shared" si="210"/>
        <v>-8.3051079984005494</v>
      </c>
      <c r="T480" s="5">
        <f t="shared" si="211"/>
        <v>6.4245433531259089</v>
      </c>
      <c r="U480" s="6">
        <f t="shared" si="212"/>
        <v>2674.0905085219979</v>
      </c>
      <c r="V480" s="5">
        <f t="shared" si="213"/>
        <v>1.1548400929679294</v>
      </c>
      <c r="W480" s="5">
        <f t="shared" si="214"/>
        <v>4.7117909938285756</v>
      </c>
      <c r="X480" s="5">
        <f t="shared" si="215"/>
        <v>6.3433057059623401</v>
      </c>
      <c r="Y480" s="5">
        <f t="shared" si="216"/>
        <v>-0.24873902618345256</v>
      </c>
      <c r="Z480" s="5">
        <f t="shared" si="219"/>
        <v>-3.5933170045719738</v>
      </c>
      <c r="AA480" s="5">
        <f t="shared" ref="AA480:AA543" si="223">T480+X480-32.174</f>
        <v>-19.406150940911751</v>
      </c>
      <c r="AB480">
        <f t="shared" si="217"/>
        <v>0</v>
      </c>
    </row>
    <row r="481" spans="1:28" x14ac:dyDescent="0.2">
      <c r="A481">
        <f t="shared" si="218"/>
        <v>4.4899999999999487</v>
      </c>
      <c r="B481" s="5">
        <f t="shared" si="196"/>
        <v>33.429876887112151</v>
      </c>
      <c r="C481" s="5">
        <f t="shared" si="197"/>
        <v>354.30268924215721</v>
      </c>
      <c r="D481" s="5">
        <f t="shared" si="198"/>
        <v>40.922056979925756</v>
      </c>
      <c r="E481" s="2">
        <f t="shared" si="199"/>
        <v>355.87631597636857</v>
      </c>
      <c r="F481" s="2">
        <f t="shared" si="200"/>
        <v>5.390128405748694</v>
      </c>
      <c r="G481" s="3">
        <f t="shared" si="201"/>
        <v>9.5595916994296228</v>
      </c>
      <c r="H481" s="3">
        <f t="shared" si="202"/>
        <v>56.543776833868925</v>
      </c>
      <c r="I481" s="3">
        <f t="shared" si="203"/>
        <v>-43.962161803522839</v>
      </c>
      <c r="J481" s="2">
        <f t="shared" si="204"/>
        <v>72.25826016821398</v>
      </c>
      <c r="K481" s="2">
        <f t="shared" si="205"/>
        <v>72.25826016821398</v>
      </c>
      <c r="L481" s="2">
        <f t="shared" si="206"/>
        <v>49.255801068993847</v>
      </c>
      <c r="M481" s="5">
        <f t="shared" si="220"/>
        <v>0.37890115741961256</v>
      </c>
      <c r="N481" s="4">
        <f t="shared" si="221"/>
        <v>0.46912383051838857</v>
      </c>
      <c r="O481" s="4">
        <f t="shared" si="222"/>
        <v>0.31322168232793096</v>
      </c>
      <c r="P481" s="4">
        <f t="shared" si="207"/>
        <v>0</v>
      </c>
      <c r="Q481" s="4">
        <f t="shared" si="208"/>
        <v>0</v>
      </c>
      <c r="R481" s="5">
        <f t="shared" si="209"/>
        <v>-1.4049521432924634</v>
      </c>
      <c r="S481" s="5">
        <f t="shared" si="210"/>
        <v>-8.3101143804431299</v>
      </c>
      <c r="T481" s="5">
        <f t="shared" si="211"/>
        <v>6.4610221222434321</v>
      </c>
      <c r="U481" s="6">
        <f t="shared" si="212"/>
        <v>2674.0878344328257</v>
      </c>
      <c r="V481" s="5">
        <f t="shared" si="213"/>
        <v>1.151089487734408</v>
      </c>
      <c r="W481" s="5">
        <f t="shared" si="214"/>
        <v>4.7380414974308289</v>
      </c>
      <c r="X481" s="5">
        <f t="shared" si="215"/>
        <v>6.3443355633670278</v>
      </c>
      <c r="Y481" s="5">
        <f t="shared" si="216"/>
        <v>-0.25386265555805543</v>
      </c>
      <c r="Z481" s="5">
        <f t="shared" si="219"/>
        <v>-3.572072883012301</v>
      </c>
      <c r="AA481" s="5">
        <f t="shared" si="223"/>
        <v>-19.36864231438954</v>
      </c>
      <c r="AB481">
        <f t="shared" si="217"/>
        <v>0</v>
      </c>
    </row>
    <row r="482" spans="1:28" x14ac:dyDescent="0.2">
      <c r="A482">
        <f t="shared" si="218"/>
        <v>4.4999999999999485</v>
      </c>
      <c r="B482" s="5">
        <f t="shared" ref="B482:B545" si="224">B481+G481*dt+0.5*Y481*dt*dt</f>
        <v>33.525460110973668</v>
      </c>
      <c r="C482" s="5">
        <f t="shared" ref="C482:C545" si="225">C481+H481*dt+0.5*Z481*dt*dt</f>
        <v>354.86794840685178</v>
      </c>
      <c r="D482" s="5">
        <f t="shared" ref="D482:D545" si="226">D481+I481*dt+0.5*AA481*dt*dt</f>
        <v>40.481466929774811</v>
      </c>
      <c r="E482" s="2">
        <f t="shared" ref="E482:E545" si="227">SQRT(B482^2+C482^2)</f>
        <v>356.44805692013597</v>
      </c>
      <c r="F482" s="2">
        <f t="shared" ref="F482:F545" si="228">ATAN2(C482,B482)*180/PI()</f>
        <v>5.3968894799521934</v>
      </c>
      <c r="G482" s="3">
        <f t="shared" ref="G482:G545" si="229">G481+Y481*dt</f>
        <v>9.5570530728740426</v>
      </c>
      <c r="H482" s="3">
        <f t="shared" ref="H482:H545" si="230">H481+Z481*dt</f>
        <v>56.508056105038804</v>
      </c>
      <c r="I482" s="3">
        <f t="shared" ref="I482:I545" si="231">I481+AA481*dt</f>
        <v>-44.155848226666734</v>
      </c>
      <c r="J482" s="2">
        <f t="shared" ref="J482:J545" si="232">SQRT(G482^2+H482^2+I482^2)</f>
        <v>72.348024166692838</v>
      </c>
      <c r="K482" s="2">
        <f t="shared" ref="K482:K545" si="233">IF(D482&gt;=hwind,SQRT((G482-vxw)^2+(H482-vyw)^2+I482^2),J482)</f>
        <v>72.348024166692838</v>
      </c>
      <c r="L482" s="2">
        <f t="shared" ref="L482:L545" si="234">J482/1.467</f>
        <v>49.316989888679508</v>
      </c>
      <c r="M482" s="5">
        <f t="shared" si="220"/>
        <v>0.37890109744515549</v>
      </c>
      <c r="N482" s="4">
        <f t="shared" si="221"/>
        <v>0.46854141708174385</v>
      </c>
      <c r="O482" s="4">
        <f t="shared" si="222"/>
        <v>0.31308642447437696</v>
      </c>
      <c r="P482" s="4">
        <f t="shared" ref="P482:P545" si="235">IF(D482&gt;=hwind,vxw,0)</f>
        <v>0</v>
      </c>
      <c r="Q482" s="4">
        <f t="shared" ref="Q482:Q545" si="236">IF(D482&gt;=hwind,vyw,0)</f>
        <v>0</v>
      </c>
      <c r="R482" s="5">
        <f t="shared" ref="R482:R545" si="237">-const*$M482*$K482*(G482-P482)</f>
        <v>-1.4063236854938572</v>
      </c>
      <c r="S482" s="5">
        <f t="shared" ref="S482:S545" si="238">-const*$M482*$K482*(H482-Q482)</f>
        <v>-8.3151801204587894</v>
      </c>
      <c r="T482" s="5">
        <f t="shared" ref="T482:T545" si="239">-const*$M482*$K482*I482</f>
        <v>6.4975484326319775</v>
      </c>
      <c r="U482" s="6">
        <f t="shared" ref="U482:U545" si="240">omega*EXP(-A482/tau)*30/PI()</f>
        <v>2674.0851603463288</v>
      </c>
      <c r="V482" s="5">
        <f t="shared" ref="V482:V545" si="241">const*($O482/omega)*K482*(wy*I482-wz*(H482-Q482))</f>
        <v>1.1473481807476977</v>
      </c>
      <c r="W482" s="5">
        <f t="shared" ref="W482:W545" si="242">const*($O482/omega)*K482*(wz*(G482-P482)-wx*I482)</f>
        <v>4.7642988166525733</v>
      </c>
      <c r="X482" s="5">
        <f t="shared" ref="X482:X545" si="243">const*($O482/omega)*K482*(wx*(H482-Q482)-wy*(G482-P482))</f>
        <v>6.3454002933145732</v>
      </c>
      <c r="Y482" s="5">
        <f t="shared" ref="Y482:Y545" si="244">R482+V482</f>
        <v>-0.25897550474615949</v>
      </c>
      <c r="Z482" s="5">
        <f t="shared" si="219"/>
        <v>-3.5508813038062161</v>
      </c>
      <c r="AA482" s="5">
        <f t="shared" si="223"/>
        <v>-19.331051274053451</v>
      </c>
      <c r="AB482">
        <f t="shared" si="217"/>
        <v>0</v>
      </c>
    </row>
    <row r="483" spans="1:28" x14ac:dyDescent="0.2">
      <c r="A483">
        <f t="shared" si="218"/>
        <v>4.5099999999999483</v>
      </c>
      <c r="B483" s="5">
        <f t="shared" si="224"/>
        <v>33.621017692927175</v>
      </c>
      <c r="C483" s="5">
        <f t="shared" si="225"/>
        <v>355.43285142383695</v>
      </c>
      <c r="D483" s="5">
        <f t="shared" si="226"/>
        <v>40.038941894944443</v>
      </c>
      <c r="E483" s="2">
        <f t="shared" si="227"/>
        <v>357.0194458317186</v>
      </c>
      <c r="F483" s="2">
        <f t="shared" si="228"/>
        <v>5.4036301849644959</v>
      </c>
      <c r="G483" s="3">
        <f t="shared" si="229"/>
        <v>9.5544633178265812</v>
      </c>
      <c r="H483" s="3">
        <f t="shared" si="230"/>
        <v>56.472547292000741</v>
      </c>
      <c r="I483" s="3">
        <f t="shared" si="231"/>
        <v>-44.349158739407265</v>
      </c>
      <c r="J483" s="2">
        <f t="shared" si="232"/>
        <v>72.438140836386026</v>
      </c>
      <c r="K483" s="2">
        <f t="shared" si="233"/>
        <v>72.438140836386026</v>
      </c>
      <c r="L483" s="2">
        <f t="shared" si="234"/>
        <v>49.378419111374249</v>
      </c>
      <c r="M483" s="5">
        <f t="shared" si="220"/>
        <v>0.37890103729048774</v>
      </c>
      <c r="N483" s="4">
        <f t="shared" si="221"/>
        <v>0.4679581676991717</v>
      </c>
      <c r="O483" s="4">
        <f t="shared" si="222"/>
        <v>0.31295075253335791</v>
      </c>
      <c r="P483" s="4">
        <f t="shared" si="235"/>
        <v>0</v>
      </c>
      <c r="Q483" s="4">
        <f t="shared" si="236"/>
        <v>0</v>
      </c>
      <c r="R483" s="5">
        <f t="shared" si="237"/>
        <v>-1.4076936201883041</v>
      </c>
      <c r="S483" s="5">
        <f t="shared" si="238"/>
        <v>-8.3203045419002386</v>
      </c>
      <c r="T483" s="5">
        <f t="shared" si="239"/>
        <v>6.5341218801584517</v>
      </c>
      <c r="U483" s="6">
        <f t="shared" si="240"/>
        <v>2674.0824862625054</v>
      </c>
      <c r="V483" s="5">
        <f t="shared" si="241"/>
        <v>1.1436161014136255</v>
      </c>
      <c r="W483" s="5">
        <f t="shared" si="242"/>
        <v>4.7905626473915364</v>
      </c>
      <c r="X483" s="5">
        <f t="shared" si="243"/>
        <v>6.3464994996769786</v>
      </c>
      <c r="Y483" s="5">
        <f t="shared" si="244"/>
        <v>-0.26407751877467867</v>
      </c>
      <c r="Z483" s="5">
        <f t="shared" si="219"/>
        <v>-3.5297418945087022</v>
      </c>
      <c r="AA483" s="5">
        <f t="shared" si="223"/>
        <v>-19.293378620164567</v>
      </c>
      <c r="AB483">
        <f t="shared" si="217"/>
        <v>0</v>
      </c>
    </row>
    <row r="484" spans="1:28" x14ac:dyDescent="0.2">
      <c r="A484">
        <f t="shared" si="218"/>
        <v>4.5199999999999481</v>
      </c>
      <c r="B484" s="5">
        <f t="shared" si="224"/>
        <v>33.716549122229502</v>
      </c>
      <c r="C484" s="5">
        <f t="shared" si="225"/>
        <v>355.99740040966225</v>
      </c>
      <c r="D484" s="5">
        <f t="shared" si="226"/>
        <v>39.594485638619361</v>
      </c>
      <c r="E484" s="2">
        <f t="shared" si="227"/>
        <v>357.59048474917381</v>
      </c>
      <c r="F484" s="2">
        <f t="shared" si="228"/>
        <v>5.4103505249836861</v>
      </c>
      <c r="G484" s="3">
        <f t="shared" si="229"/>
        <v>9.5518225426388348</v>
      </c>
      <c r="H484" s="3">
        <f t="shared" si="230"/>
        <v>56.437249873055656</v>
      </c>
      <c r="I484" s="3">
        <f t="shared" si="231"/>
        <v>-44.542092525608908</v>
      </c>
      <c r="J484" s="2">
        <f t="shared" si="232"/>
        <v>72.528604658298022</v>
      </c>
      <c r="K484" s="2">
        <f t="shared" si="233"/>
        <v>72.528604658298022</v>
      </c>
      <c r="L484" s="2">
        <f t="shared" si="234"/>
        <v>49.440084974981609</v>
      </c>
      <c r="M484" s="5">
        <f t="shared" si="220"/>
        <v>0.37890097695637459</v>
      </c>
      <c r="N484" s="4">
        <f t="shared" si="221"/>
        <v>0.46737412956379548</v>
      </c>
      <c r="O484" s="4">
        <f t="shared" si="222"/>
        <v>0.31281467602495905</v>
      </c>
      <c r="P484" s="4">
        <f t="shared" si="235"/>
        <v>0</v>
      </c>
      <c r="Q484" s="4">
        <f t="shared" si="236"/>
        <v>0</v>
      </c>
      <c r="R484" s="5">
        <f t="shared" si="237"/>
        <v>-1.4090618224529832</v>
      </c>
      <c r="S484" s="5">
        <f t="shared" si="238"/>
        <v>-8.3254869743834892</v>
      </c>
      <c r="T484" s="5">
        <f t="shared" si="239"/>
        <v>6.570742053658881</v>
      </c>
      <c r="U484" s="6">
        <f t="shared" si="240"/>
        <v>2674.0798121813559</v>
      </c>
      <c r="V484" s="5">
        <f t="shared" si="241"/>
        <v>1.1398931808849082</v>
      </c>
      <c r="W484" s="5">
        <f t="shared" si="242"/>
        <v>4.8168326824494496</v>
      </c>
      <c r="X484" s="5">
        <f t="shared" si="243"/>
        <v>6.3476327905996186</v>
      </c>
      <c r="Y484" s="5">
        <f t="shared" si="244"/>
        <v>-0.26916864156807496</v>
      </c>
      <c r="Z484" s="5">
        <f t="shared" si="219"/>
        <v>-3.5086542919340395</v>
      </c>
      <c r="AA484" s="5">
        <f t="shared" si="223"/>
        <v>-19.255625155741498</v>
      </c>
      <c r="AB484">
        <f t="shared" si="217"/>
        <v>0</v>
      </c>
    </row>
    <row r="485" spans="1:28" x14ac:dyDescent="0.2">
      <c r="A485">
        <f t="shared" si="218"/>
        <v>4.5299999999999478</v>
      </c>
      <c r="B485" s="5">
        <f t="shared" si="224"/>
        <v>33.812053889223812</v>
      </c>
      <c r="C485" s="5">
        <f t="shared" si="225"/>
        <v>356.56159747567824</v>
      </c>
      <c r="D485" s="5">
        <f t="shared" si="226"/>
        <v>39.148101932105483</v>
      </c>
      <c r="E485" s="2">
        <f t="shared" si="227"/>
        <v>358.16117570531759</v>
      </c>
      <c r="F485" s="2">
        <f t="shared" si="228"/>
        <v>5.4170505041589161</v>
      </c>
      <c r="G485" s="3">
        <f t="shared" si="229"/>
        <v>9.5491308562231545</v>
      </c>
      <c r="H485" s="3">
        <f t="shared" si="230"/>
        <v>56.402163330136318</v>
      </c>
      <c r="I485" s="3">
        <f t="shared" si="231"/>
        <v>-44.734648777166321</v>
      </c>
      <c r="J485" s="2">
        <f t="shared" si="232"/>
        <v>72.619410143880089</v>
      </c>
      <c r="K485" s="2">
        <f t="shared" si="233"/>
        <v>72.619410143880089</v>
      </c>
      <c r="L485" s="2">
        <f t="shared" si="234"/>
        <v>49.501983738159566</v>
      </c>
      <c r="M485" s="5">
        <f t="shared" si="220"/>
        <v>0.37890091644358559</v>
      </c>
      <c r="N485" s="4">
        <f t="shared" si="221"/>
        <v>0.46678934928355453</v>
      </c>
      <c r="O485" s="4">
        <f t="shared" si="222"/>
        <v>0.31267820439671584</v>
      </c>
      <c r="P485" s="4">
        <f t="shared" si="235"/>
        <v>0</v>
      </c>
      <c r="Q485" s="4">
        <f t="shared" si="236"/>
        <v>0</v>
      </c>
      <c r="R485" s="5">
        <f t="shared" si="237"/>
        <v>-1.4104281680202231</v>
      </c>
      <c r="S485" s="5">
        <f t="shared" si="238"/>
        <v>-8.3307267536561369</v>
      </c>
      <c r="T485" s="5">
        <f t="shared" si="239"/>
        <v>6.6074085350592799</v>
      </c>
      <c r="U485" s="6">
        <f t="shared" si="240"/>
        <v>2674.0771381028812</v>
      </c>
      <c r="V485" s="5">
        <f t="shared" si="241"/>
        <v>1.136179352040892</v>
      </c>
      <c r="W485" s="5">
        <f t="shared" si="242"/>
        <v>4.8431086116151745</v>
      </c>
      <c r="X485" s="5">
        <f t="shared" si="243"/>
        <v>6.3487997784762449</v>
      </c>
      <c r="Y485" s="5">
        <f t="shared" si="244"/>
        <v>-0.27424881597933104</v>
      </c>
      <c r="Z485" s="5">
        <f t="shared" si="219"/>
        <v>-3.4876181420409624</v>
      </c>
      <c r="AA485" s="5">
        <f t="shared" si="223"/>
        <v>-19.217791686464473</v>
      </c>
      <c r="AB485">
        <f t="shared" si="217"/>
        <v>0</v>
      </c>
    </row>
    <row r="486" spans="1:28" x14ac:dyDescent="0.2">
      <c r="A486">
        <f t="shared" si="218"/>
        <v>4.5399999999999476</v>
      </c>
      <c r="B486" s="5">
        <f t="shared" si="224"/>
        <v>33.907531485345245</v>
      </c>
      <c r="C486" s="5">
        <f t="shared" si="225"/>
        <v>357.12544472807252</v>
      </c>
      <c r="D486" s="5">
        <f t="shared" si="226"/>
        <v>38.699794554749502</v>
      </c>
      <c r="E486" s="2">
        <f t="shared" si="227"/>
        <v>358.73152072776276</v>
      </c>
      <c r="F486" s="2">
        <f t="shared" si="228"/>
        <v>5.4237301265928206</v>
      </c>
      <c r="G486" s="3">
        <f t="shared" si="229"/>
        <v>9.5463883680633614</v>
      </c>
      <c r="H486" s="3">
        <f t="shared" si="230"/>
        <v>56.36728714871591</v>
      </c>
      <c r="I486" s="3">
        <f t="shared" si="231"/>
        <v>-44.926826694030964</v>
      </c>
      <c r="J486" s="2">
        <f t="shared" si="232"/>
        <v>72.710551835171643</v>
      </c>
      <c r="K486" s="2">
        <f t="shared" si="233"/>
        <v>72.710551835171643</v>
      </c>
      <c r="L486" s="2">
        <f t="shared" si="234"/>
        <v>49.564111680416929</v>
      </c>
      <c r="M486" s="5">
        <f t="shared" si="220"/>
        <v>0.37890085575289467</v>
      </c>
      <c r="N486" s="4">
        <f t="shared" si="221"/>
        <v>0.46620387288237441</v>
      </c>
      <c r="O486" s="4">
        <f t="shared" si="222"/>
        <v>0.31254134702339742</v>
      </c>
      <c r="P486" s="4">
        <f t="shared" si="235"/>
        <v>0</v>
      </c>
      <c r="Q486" s="4">
        <f t="shared" si="236"/>
        <v>0</v>
      </c>
      <c r="R486" s="5">
        <f t="shared" si="237"/>
        <v>-1.411792533287985</v>
      </c>
      <c r="S486" s="5">
        <f t="shared" si="238"/>
        <v>-8.3360232215652861</v>
      </c>
      <c r="T486" s="5">
        <f t="shared" si="239"/>
        <v>6.6441208994960999</v>
      </c>
      <c r="U486" s="6">
        <f t="shared" si="240"/>
        <v>2674.07446402708</v>
      </c>
      <c r="V486" s="5">
        <f t="shared" si="241"/>
        <v>1.1324745494672557</v>
      </c>
      <c r="W486" s="5">
        <f t="shared" si="242"/>
        <v>4.8693901217472426</v>
      </c>
      <c r="X486" s="5">
        <f t="shared" si="243"/>
        <v>6.350000079923583</v>
      </c>
      <c r="Y486" s="5">
        <f t="shared" si="244"/>
        <v>-0.27931798382072937</v>
      </c>
      <c r="Z486" s="5">
        <f t="shared" si="219"/>
        <v>-3.4666330998180435</v>
      </c>
      <c r="AA486" s="5">
        <f t="shared" si="223"/>
        <v>-19.179879020580316</v>
      </c>
      <c r="AB486">
        <f t="shared" si="217"/>
        <v>0</v>
      </c>
    </row>
    <row r="487" spans="1:28" x14ac:dyDescent="0.2">
      <c r="A487">
        <f t="shared" si="218"/>
        <v>4.5499999999999474</v>
      </c>
      <c r="B487" s="5">
        <f t="shared" si="224"/>
        <v>34.002981403126689</v>
      </c>
      <c r="C487" s="5">
        <f t="shared" si="225"/>
        <v>357.68894426790467</v>
      </c>
      <c r="D487" s="5">
        <f t="shared" si="226"/>
        <v>38.249567293858163</v>
      </c>
      <c r="E487" s="2">
        <f t="shared" si="227"/>
        <v>359.30152183895575</v>
      </c>
      <c r="F487" s="2">
        <f t="shared" si="228"/>
        <v>5.4303893963439522</v>
      </c>
      <c r="G487" s="3">
        <f t="shared" si="229"/>
        <v>9.5435951882251544</v>
      </c>
      <c r="H487" s="3">
        <f t="shared" si="230"/>
        <v>56.332620817717732</v>
      </c>
      <c r="I487" s="3">
        <f t="shared" si="231"/>
        <v>-45.118625484236766</v>
      </c>
      <c r="J487" s="2">
        <f t="shared" si="232"/>
        <v>72.802024304934676</v>
      </c>
      <c r="K487" s="2">
        <f t="shared" si="233"/>
        <v>72.802024304934676</v>
      </c>
      <c r="L487" s="2">
        <f t="shared" si="234"/>
        <v>49.626465102204961</v>
      </c>
      <c r="M487" s="5">
        <f t="shared" si="220"/>
        <v>0.37890079488508005</v>
      </c>
      <c r="N487" s="4">
        <f t="shared" si="221"/>
        <v>0.46561774580149501</v>
      </c>
      <c r="O487" s="4">
        <f t="shared" si="222"/>
        <v>0.31240411320680872</v>
      </c>
      <c r="P487" s="4">
        <f t="shared" si="235"/>
        <v>0</v>
      </c>
      <c r="Q487" s="4">
        <f t="shared" si="236"/>
        <v>0</v>
      </c>
      <c r="R487" s="5">
        <f t="shared" si="237"/>
        <v>-1.4131547953301007</v>
      </c>
      <c r="S487" s="5">
        <f t="shared" si="238"/>
        <v>-8.3413757260249763</v>
      </c>
      <c r="T487" s="5">
        <f t="shared" si="239"/>
        <v>6.6808787154361271</v>
      </c>
      <c r="U487" s="6">
        <f t="shared" si="240"/>
        <v>2674.0717899539527</v>
      </c>
      <c r="V487" s="5">
        <f t="shared" si="241"/>
        <v>1.128778709435684</v>
      </c>
      <c r="W487" s="5">
        <f t="shared" si="242"/>
        <v>4.8956768968558064</v>
      </c>
      <c r="X487" s="5">
        <f t="shared" si="243"/>
        <v>6.3512333157555183</v>
      </c>
      <c r="Y487" s="5">
        <f t="shared" si="244"/>
        <v>-0.28437608589441665</v>
      </c>
      <c r="Z487" s="5">
        <f t="shared" si="219"/>
        <v>-3.4456988291691699</v>
      </c>
      <c r="AA487" s="5">
        <f t="shared" si="223"/>
        <v>-19.141887968808355</v>
      </c>
      <c r="AB487">
        <f t="shared" si="217"/>
        <v>0</v>
      </c>
    </row>
    <row r="488" spans="1:28" x14ac:dyDescent="0.2">
      <c r="A488">
        <f t="shared" si="218"/>
        <v>4.5599999999999472</v>
      </c>
      <c r="B488" s="5">
        <f t="shared" si="224"/>
        <v>34.098403136204645</v>
      </c>
      <c r="C488" s="5">
        <f t="shared" si="225"/>
        <v>358.25209819114036</v>
      </c>
      <c r="D488" s="5">
        <f t="shared" si="226"/>
        <v>37.797423944617357</v>
      </c>
      <c r="E488" s="2">
        <f t="shared" si="227"/>
        <v>359.87118105621295</v>
      </c>
      <c r="F488" s="2">
        <f t="shared" si="228"/>
        <v>5.4370283174292089</v>
      </c>
      <c r="G488" s="3">
        <f t="shared" si="229"/>
        <v>9.5407514273662102</v>
      </c>
      <c r="H488" s="3">
        <f t="shared" si="230"/>
        <v>56.298163829426038</v>
      </c>
      <c r="I488" s="3">
        <f t="shared" si="231"/>
        <v>-45.310044363924852</v>
      </c>
      <c r="J488" s="2">
        <f t="shared" si="232"/>
        <v>72.893822156781738</v>
      </c>
      <c r="K488" s="2">
        <f t="shared" si="233"/>
        <v>72.893822156781738</v>
      </c>
      <c r="L488" s="2">
        <f t="shared" si="234"/>
        <v>49.689040325004591</v>
      </c>
      <c r="M488" s="5">
        <f t="shared" si="220"/>
        <v>0.37890073384092382</v>
      </c>
      <c r="N488" s="4">
        <f t="shared" si="221"/>
        <v>0.46503101290094911</v>
      </c>
      <c r="O488" s="4">
        <f t="shared" si="222"/>
        <v>0.31226651217561119</v>
      </c>
      <c r="P488" s="4">
        <f t="shared" si="235"/>
        <v>0</v>
      </c>
      <c r="Q488" s="4">
        <f t="shared" si="236"/>
        <v>0</v>
      </c>
      <c r="R488" s="5">
        <f t="shared" si="237"/>
        <v>-1.4145148319062866</v>
      </c>
      <c r="S488" s="5">
        <f t="shared" si="238"/>
        <v>-8.3467836209832829</v>
      </c>
      <c r="T488" s="5">
        <f t="shared" si="239"/>
        <v>6.7176815447959441</v>
      </c>
      <c r="U488" s="6">
        <f t="shared" si="240"/>
        <v>2674.0691158835002</v>
      </c>
      <c r="V488" s="5">
        <f t="shared" si="241"/>
        <v>1.1250917698835163</v>
      </c>
      <c r="W488" s="5">
        <f t="shared" si="242"/>
        <v>4.9219686181839775</v>
      </c>
      <c r="X488" s="5">
        <f t="shared" si="243"/>
        <v>6.35249911095688</v>
      </c>
      <c r="Y488" s="5">
        <f t="shared" si="244"/>
        <v>-0.28942306202277024</v>
      </c>
      <c r="Z488" s="5">
        <f t="shared" si="219"/>
        <v>-3.4248150027993054</v>
      </c>
      <c r="AA488" s="5">
        <f t="shared" si="223"/>
        <v>-19.103819344247174</v>
      </c>
      <c r="AB488">
        <f t="shared" si="217"/>
        <v>0</v>
      </c>
    </row>
    <row r="489" spans="1:28" x14ac:dyDescent="0.2">
      <c r="A489">
        <f t="shared" si="218"/>
        <v>4.569999999999947</v>
      </c>
      <c r="B489" s="5">
        <f t="shared" si="224"/>
        <v>34.193796179325204</v>
      </c>
      <c r="C489" s="5">
        <f t="shared" si="225"/>
        <v>358.81490858868449</v>
      </c>
      <c r="D489" s="5">
        <f t="shared" si="226"/>
        <v>37.343368310010895</v>
      </c>
      <c r="E489" s="2">
        <f t="shared" si="227"/>
        <v>360.44050039175568</v>
      </c>
      <c r="F489" s="2">
        <f t="shared" si="228"/>
        <v>5.4436468938262541</v>
      </c>
      <c r="G489" s="3">
        <f t="shared" si="229"/>
        <v>9.537857196745982</v>
      </c>
      <c r="H489" s="3">
        <f t="shared" si="230"/>
        <v>56.263915679398046</v>
      </c>
      <c r="I489" s="3">
        <f t="shared" si="231"/>
        <v>-45.501082557367326</v>
      </c>
      <c r="J489" s="2">
        <f t="shared" si="232"/>
        <v>72.985940025297268</v>
      </c>
      <c r="K489" s="2">
        <f t="shared" si="233"/>
        <v>72.985940025297268</v>
      </c>
      <c r="L489" s="2">
        <f t="shared" si="234"/>
        <v>49.751833691409175</v>
      </c>
      <c r="M489" s="5">
        <f t="shared" si="220"/>
        <v>0.37890067262121219</v>
      </c>
      <c r="N489" s="4">
        <f t="shared" si="221"/>
        <v>0.4644437184611897</v>
      </c>
      <c r="O489" s="4">
        <f t="shared" si="222"/>
        <v>0.31212855308516152</v>
      </c>
      <c r="P489" s="4">
        <f t="shared" si="235"/>
        <v>0</v>
      </c>
      <c r="Q489" s="4">
        <f t="shared" si="236"/>
        <v>0</v>
      </c>
      <c r="R489" s="5">
        <f t="shared" si="237"/>
        <v>-1.4158725214719201</v>
      </c>
      <c r="S489" s="5">
        <f t="shared" si="238"/>
        <v>-8.3522462663889723</v>
      </c>
      <c r="T489" s="5">
        <f t="shared" si="239"/>
        <v>6.7545289430608202</v>
      </c>
      <c r="U489" s="6">
        <f t="shared" si="240"/>
        <v>2674.0664418157207</v>
      </c>
      <c r="V489" s="5">
        <f t="shared" si="241"/>
        <v>1.1214136703933815</v>
      </c>
      <c r="W489" s="5">
        <f t="shared" si="242"/>
        <v>4.9482649642885495</v>
      </c>
      <c r="X489" s="5">
        <f t="shared" si="243"/>
        <v>6.3537970946568363</v>
      </c>
      <c r="Y489" s="5">
        <f t="shared" si="244"/>
        <v>-0.29445885107853864</v>
      </c>
      <c r="Z489" s="5">
        <f t="shared" si="219"/>
        <v>-3.4039813021004228</v>
      </c>
      <c r="AA489" s="5">
        <f t="shared" si="223"/>
        <v>-19.065673962282343</v>
      </c>
      <c r="AB489">
        <f t="shared" si="217"/>
        <v>0</v>
      </c>
    </row>
    <row r="490" spans="1:28" x14ac:dyDescent="0.2">
      <c r="A490">
        <f t="shared" si="218"/>
        <v>4.5799999999999468</v>
      </c>
      <c r="B490" s="5">
        <f t="shared" si="224"/>
        <v>34.289160028350111</v>
      </c>
      <c r="C490" s="5">
        <f t="shared" si="225"/>
        <v>359.37737754641336</v>
      </c>
      <c r="D490" s="5">
        <f t="shared" si="226"/>
        <v>36.887404200739105</v>
      </c>
      <c r="E490" s="2">
        <f t="shared" si="227"/>
        <v>361.00948185274456</v>
      </c>
      <c r="F490" s="2">
        <f t="shared" si="228"/>
        <v>5.4502451294759462</v>
      </c>
      <c r="G490" s="3">
        <f t="shared" si="229"/>
        <v>9.5349126082351958</v>
      </c>
      <c r="H490" s="3">
        <f t="shared" si="230"/>
        <v>56.229875866377043</v>
      </c>
      <c r="I490" s="3">
        <f t="shared" si="231"/>
        <v>-45.69173929699015</v>
      </c>
      <c r="J490" s="2">
        <f t="shared" si="232"/>
        <v>73.07837257615256</v>
      </c>
      <c r="K490" s="2">
        <f t="shared" si="233"/>
        <v>73.07837257615256</v>
      </c>
      <c r="L490" s="2">
        <f t="shared" si="234"/>
        <v>49.814841565202833</v>
      </c>
      <c r="M490" s="5">
        <f t="shared" si="220"/>
        <v>0.37890061122673502</v>
      </c>
      <c r="N490" s="4">
        <f t="shared" si="221"/>
        <v>0.46385590618485839</v>
      </c>
      <c r="O490" s="4">
        <f t="shared" si="222"/>
        <v>0.31199024501736805</v>
      </c>
      <c r="P490" s="4">
        <f t="shared" si="235"/>
        <v>0</v>
      </c>
      <c r="Q490" s="4">
        <f t="shared" si="236"/>
        <v>0</v>
      </c>
      <c r="R490" s="5">
        <f t="shared" si="237"/>
        <v>-1.4172277431875906</v>
      </c>
      <c r="S490" s="5">
        <f t="shared" si="238"/>
        <v>-8.3577630281578124</v>
      </c>
      <c r="T490" s="5">
        <f t="shared" si="239"/>
        <v>6.7914204594031009</v>
      </c>
      <c r="U490" s="6">
        <f t="shared" si="240"/>
        <v>2674.0637677506161</v>
      </c>
      <c r="V490" s="5">
        <f t="shared" si="241"/>
        <v>1.1177443521728143</v>
      </c>
      <c r="W490" s="5">
        <f t="shared" si="242"/>
        <v>4.9745656111200987</v>
      </c>
      <c r="X490" s="5">
        <f t="shared" si="243"/>
        <v>6.3551269001019506</v>
      </c>
      <c r="Y490" s="5">
        <f t="shared" si="244"/>
        <v>-0.29948339101477628</v>
      </c>
      <c r="Z490" s="5">
        <f t="shared" si="219"/>
        <v>-3.3831974170377137</v>
      </c>
      <c r="AA490" s="5">
        <f t="shared" si="223"/>
        <v>-19.02745264049495</v>
      </c>
      <c r="AB490">
        <f t="shared" si="217"/>
        <v>0</v>
      </c>
    </row>
    <row r="491" spans="1:28" x14ac:dyDescent="0.2">
      <c r="A491">
        <f t="shared" si="218"/>
        <v>4.5899999999999466</v>
      </c>
      <c r="B491" s="5">
        <f t="shared" si="224"/>
        <v>34.384494180262912</v>
      </c>
      <c r="C491" s="5">
        <f t="shared" si="225"/>
        <v>359.93950714520628</v>
      </c>
      <c r="D491" s="5">
        <f t="shared" si="226"/>
        <v>36.429535435137183</v>
      </c>
      <c r="E491" s="2">
        <f t="shared" si="227"/>
        <v>361.5781274413132</v>
      </c>
      <c r="F491" s="2">
        <f t="shared" si="228"/>
        <v>5.4568230282847434</v>
      </c>
      <c r="G491" s="3">
        <f t="shared" si="229"/>
        <v>9.5319177743250485</v>
      </c>
      <c r="H491" s="3">
        <f t="shared" si="230"/>
        <v>56.196043892206667</v>
      </c>
      <c r="I491" s="3">
        <f t="shared" si="231"/>
        <v>-45.882013823395098</v>
      </c>
      <c r="J491" s="2">
        <f t="shared" si="232"/>
        <v>73.171114506214337</v>
      </c>
      <c r="K491" s="2">
        <f t="shared" si="233"/>
        <v>73.171114506214337</v>
      </c>
      <c r="L491" s="2">
        <f t="shared" si="234"/>
        <v>49.878060331434448</v>
      </c>
      <c r="M491" s="5">
        <f t="shared" si="220"/>
        <v>0.37890054965828607</v>
      </c>
      <c r="N491" s="4">
        <f t="shared" si="221"/>
        <v>0.46326761919869314</v>
      </c>
      <c r="O491" s="4">
        <f t="shared" si="222"/>
        <v>0.31185159698056508</v>
      </c>
      <c r="P491" s="4">
        <f t="shared" si="235"/>
        <v>0</v>
      </c>
      <c r="Q491" s="4">
        <f t="shared" si="236"/>
        <v>0</v>
      </c>
      <c r="R491" s="5">
        <f t="shared" si="237"/>
        <v>-1.4185803769284233</v>
      </c>
      <c r="S491" s="5">
        <f t="shared" si="238"/>
        <v>-8.3633332781385228</v>
      </c>
      <c r="T491" s="5">
        <f t="shared" si="239"/>
        <v>6.8283556368000413</v>
      </c>
      <c r="U491" s="6">
        <f t="shared" si="240"/>
        <v>2674.0610936881858</v>
      </c>
      <c r="V491" s="5">
        <f t="shared" si="241"/>
        <v>1.1140837580338743</v>
      </c>
      <c r="W491" s="5">
        <f t="shared" si="242"/>
        <v>5.0008702321024456</v>
      </c>
      <c r="X491" s="5">
        <f t="shared" si="243"/>
        <v>6.3564881646288613</v>
      </c>
      <c r="Y491" s="5">
        <f t="shared" si="244"/>
        <v>-0.30449661889454904</v>
      </c>
      <c r="Z491" s="5">
        <f t="shared" si="219"/>
        <v>-3.3624630460360772</v>
      </c>
      <c r="AA491" s="5">
        <f t="shared" si="223"/>
        <v>-18.989156198571095</v>
      </c>
      <c r="AB491">
        <f t="shared" si="217"/>
        <v>0</v>
      </c>
    </row>
    <row r="492" spans="1:28" x14ac:dyDescent="0.2">
      <c r="A492">
        <f t="shared" si="218"/>
        <v>4.5999999999999464</v>
      </c>
      <c r="B492" s="5">
        <f t="shared" si="224"/>
        <v>34.479798133175215</v>
      </c>
      <c r="C492" s="5">
        <f t="shared" si="225"/>
        <v>360.50129946097604</v>
      </c>
      <c r="D492" s="5">
        <f t="shared" si="226"/>
        <v>35.969765839093299</v>
      </c>
      <c r="E492" s="2">
        <f t="shared" si="227"/>
        <v>362.14643915460061</v>
      </c>
      <c r="F492" s="2">
        <f t="shared" si="228"/>
        <v>5.4633805941271234</v>
      </c>
      <c r="G492" s="3">
        <f t="shared" si="229"/>
        <v>9.5288728081361036</v>
      </c>
      <c r="H492" s="3">
        <f t="shared" si="230"/>
        <v>56.162419261746308</v>
      </c>
      <c r="I492" s="3">
        <f t="shared" si="231"/>
        <v>-46.071905385380809</v>
      </c>
      <c r="J492" s="2">
        <f t="shared" si="232"/>
        <v>73.264160543647051</v>
      </c>
      <c r="K492" s="2">
        <f t="shared" si="233"/>
        <v>73.264160543647051</v>
      </c>
      <c r="L492" s="2">
        <f t="shared" si="234"/>
        <v>49.94148639648742</v>
      </c>
      <c r="M492" s="5">
        <f t="shared" si="220"/>
        <v>0.3789004879166627</v>
      </c>
      <c r="N492" s="4">
        <f t="shared" si="221"/>
        <v>0.46267890005556972</v>
      </c>
      <c r="O492" s="4">
        <f t="shared" si="222"/>
        <v>0.31171261790940374</v>
      </c>
      <c r="P492" s="4">
        <f t="shared" si="235"/>
        <v>0</v>
      </c>
      <c r="Q492" s="4">
        <f t="shared" si="236"/>
        <v>0</v>
      </c>
      <c r="R492" s="5">
        <f t="shared" si="237"/>
        <v>-1.419930303293176</v>
      </c>
      <c r="S492" s="5">
        <f t="shared" si="238"/>
        <v>-8.3689563940783476</v>
      </c>
      <c r="T492" s="5">
        <f t="shared" si="239"/>
        <v>6.8653340121510711</v>
      </c>
      <c r="U492" s="6">
        <f t="shared" si="240"/>
        <v>2674.058419628429</v>
      </c>
      <c r="V492" s="5">
        <f t="shared" si="241"/>
        <v>1.1104318323727571</v>
      </c>
      <c r="W492" s="5">
        <f t="shared" si="242"/>
        <v>5.0271784982114607</v>
      </c>
      <c r="X492" s="5">
        <f t="shared" si="243"/>
        <v>6.3578805296366312</v>
      </c>
      <c r="Y492" s="5">
        <f t="shared" si="244"/>
        <v>-0.30949847092041893</v>
      </c>
      <c r="Z492" s="5">
        <f t="shared" si="219"/>
        <v>-3.3417778958668869</v>
      </c>
      <c r="AA492" s="5">
        <f t="shared" si="223"/>
        <v>-18.950785458212298</v>
      </c>
      <c r="AB492">
        <f t="shared" si="217"/>
        <v>0</v>
      </c>
    </row>
    <row r="493" spans="1:28" x14ac:dyDescent="0.2">
      <c r="A493">
        <f t="shared" si="218"/>
        <v>4.6099999999999461</v>
      </c>
      <c r="B493" s="5">
        <f t="shared" si="224"/>
        <v>34.575071386333036</v>
      </c>
      <c r="C493" s="5">
        <f t="shared" si="225"/>
        <v>361.0627565646987</v>
      </c>
      <c r="D493" s="5">
        <f t="shared" si="226"/>
        <v>35.508099245966584</v>
      </c>
      <c r="E493" s="2">
        <f t="shared" si="227"/>
        <v>362.71441898478326</v>
      </c>
      <c r="F493" s="2">
        <f t="shared" si="228"/>
        <v>5.4699178308479866</v>
      </c>
      <c r="G493" s="3">
        <f t="shared" si="229"/>
        <v>9.5257778234268997</v>
      </c>
      <c r="H493" s="3">
        <f t="shared" si="230"/>
        <v>56.129001482787636</v>
      </c>
      <c r="I493" s="3">
        <f t="shared" si="231"/>
        <v>-46.261413239962934</v>
      </c>
      <c r="J493" s="2">
        <f t="shared" si="232"/>
        <v>73.357505448009107</v>
      </c>
      <c r="K493" s="2">
        <f t="shared" si="233"/>
        <v>73.357505448009107</v>
      </c>
      <c r="L493" s="2">
        <f t="shared" si="234"/>
        <v>50.005116188145266</v>
      </c>
      <c r="M493" s="5">
        <f t="shared" si="220"/>
        <v>0.37890042600266571</v>
      </c>
      <c r="N493" s="4">
        <f t="shared" si="221"/>
        <v>0.46208979073667167</v>
      </c>
      <c r="O493" s="4">
        <f t="shared" si="222"/>
        <v>0.31157331666476012</v>
      </c>
      <c r="P493" s="4">
        <f t="shared" si="235"/>
        <v>0</v>
      </c>
      <c r="Q493" s="4">
        <f t="shared" si="236"/>
        <v>0</v>
      </c>
      <c r="R493" s="5">
        <f t="shared" si="237"/>
        <v>-1.4212774036131126</v>
      </c>
      <c r="S493" s="5">
        <f t="shared" si="238"/>
        <v>-8.3746317595883148</v>
      </c>
      <c r="T493" s="5">
        <f t="shared" si="239"/>
        <v>6.9023551163944861</v>
      </c>
      <c r="U493" s="6">
        <f t="shared" si="240"/>
        <v>2674.0557455713456</v>
      </c>
      <c r="V493" s="5">
        <f t="shared" si="241"/>
        <v>1.1067885211494164</v>
      </c>
      <c r="W493" s="5">
        <f t="shared" si="242"/>
        <v>5.0534900780532253</v>
      </c>
      <c r="X493" s="5">
        <f t="shared" si="243"/>
        <v>6.3593036405587835</v>
      </c>
      <c r="Y493" s="5">
        <f t="shared" si="244"/>
        <v>-0.31448888246369622</v>
      </c>
      <c r="Z493" s="5">
        <f t="shared" si="219"/>
        <v>-3.3211416815350896</v>
      </c>
      <c r="AA493" s="5">
        <f t="shared" si="223"/>
        <v>-18.912341243046729</v>
      </c>
      <c r="AB493">
        <f t="shared" si="217"/>
        <v>0</v>
      </c>
    </row>
    <row r="494" spans="1:28" x14ac:dyDescent="0.2">
      <c r="A494">
        <f t="shared" si="218"/>
        <v>4.6199999999999459</v>
      </c>
      <c r="B494" s="5">
        <f t="shared" si="224"/>
        <v>34.670313440123181</v>
      </c>
      <c r="C494" s="5">
        <f t="shared" si="225"/>
        <v>361.62388052244251</v>
      </c>
      <c r="D494" s="5">
        <f t="shared" si="226"/>
        <v>35.044539496504804</v>
      </c>
      <c r="E494" s="2">
        <f t="shared" si="227"/>
        <v>363.28206891910611</v>
      </c>
      <c r="F494" s="2">
        <f t="shared" si="228"/>
        <v>5.4764347422650621</v>
      </c>
      <c r="G494" s="3">
        <f t="shared" si="229"/>
        <v>9.522632934602262</v>
      </c>
      <c r="H494" s="3">
        <f t="shared" si="230"/>
        <v>56.095790065972288</v>
      </c>
      <c r="I494" s="3">
        <f t="shared" si="231"/>
        <v>-46.450536652393403</v>
      </c>
      <c r="J494" s="2">
        <f t="shared" si="232"/>
        <v>73.451144010343029</v>
      </c>
      <c r="K494" s="2">
        <f t="shared" si="233"/>
        <v>73.451144010343029</v>
      </c>
      <c r="L494" s="2">
        <f t="shared" si="234"/>
        <v>50.068946155653052</v>
      </c>
      <c r="M494" s="5">
        <f t="shared" si="220"/>
        <v>0.37890036391709947</v>
      </c>
      <c r="N494" s="4">
        <f t="shared" si="221"/>
        <v>0.46150033265378571</v>
      </c>
      <c r="O494" s="4">
        <f t="shared" si="222"/>
        <v>0.31143370203365967</v>
      </c>
      <c r="P494" s="4">
        <f t="shared" si="235"/>
        <v>0</v>
      </c>
      <c r="Q494" s="4">
        <f t="shared" si="236"/>
        <v>0</v>
      </c>
      <c r="R494" s="5">
        <f t="shared" si="237"/>
        <v>-1.4226215599606606</v>
      </c>
      <c r="S494" s="5">
        <f t="shared" si="238"/>
        <v>-8.3803587641081769</v>
      </c>
      <c r="T494" s="5">
        <f t="shared" si="239"/>
        <v>6.9394184746235643</v>
      </c>
      <c r="U494" s="6">
        <f t="shared" si="240"/>
        <v>2674.0530715169375</v>
      </c>
      <c r="V494" s="5">
        <f t="shared" si="241"/>
        <v>1.1031537718671947</v>
      </c>
      <c r="W494" s="5">
        <f t="shared" si="242"/>
        <v>5.0798046379415247</v>
      </c>
      <c r="X494" s="5">
        <f t="shared" si="243"/>
        <v>6.3607571468350201</v>
      </c>
      <c r="Y494" s="5">
        <f t="shared" si="244"/>
        <v>-0.31946778809346599</v>
      </c>
      <c r="Z494" s="5">
        <f t="shared" si="219"/>
        <v>-3.3005541261666522</v>
      </c>
      <c r="AA494" s="5">
        <f t="shared" si="223"/>
        <v>-18.873824378541414</v>
      </c>
      <c r="AB494">
        <f t="shared" si="217"/>
        <v>0</v>
      </c>
    </row>
    <row r="495" spans="1:28" x14ac:dyDescent="0.2">
      <c r="A495">
        <f t="shared" si="218"/>
        <v>4.6299999999999457</v>
      </c>
      <c r="B495" s="5">
        <f t="shared" si="224"/>
        <v>34.765523796079798</v>
      </c>
      <c r="C495" s="5">
        <f t="shared" si="225"/>
        <v>362.18467339539592</v>
      </c>
      <c r="D495" s="5">
        <f t="shared" si="226"/>
        <v>34.579090438761938</v>
      </c>
      <c r="E495" s="2">
        <f t="shared" si="227"/>
        <v>363.84939093991267</v>
      </c>
      <c r="F495" s="2">
        <f t="shared" si="228"/>
        <v>5.4829313321712974</v>
      </c>
      <c r="G495" s="3">
        <f t="shared" si="229"/>
        <v>9.5194382567213278</v>
      </c>
      <c r="H495" s="3">
        <f t="shared" si="230"/>
        <v>56.062784524710622</v>
      </c>
      <c r="I495" s="3">
        <f t="shared" si="231"/>
        <v>-46.639274896178819</v>
      </c>
      <c r="J495" s="2">
        <f t="shared" si="232"/>
        <v>73.545071053259562</v>
      </c>
      <c r="K495" s="2">
        <f t="shared" si="233"/>
        <v>73.545071053259562</v>
      </c>
      <c r="L495" s="2">
        <f t="shared" si="234"/>
        <v>50.132972769774753</v>
      </c>
      <c r="M495" s="5">
        <f t="shared" si="220"/>
        <v>0.37890030166077149</v>
      </c>
      <c r="N495" s="4">
        <f t="shared" si="221"/>
        <v>0.46091056665171826</v>
      </c>
      <c r="O495" s="4">
        <f t="shared" si="222"/>
        <v>0.31129378272921776</v>
      </c>
      <c r="P495" s="4">
        <f t="shared" si="235"/>
        <v>0</v>
      </c>
      <c r="Q495" s="4">
        <f t="shared" si="236"/>
        <v>0</v>
      </c>
      <c r="R495" s="5">
        <f t="shared" si="237"/>
        <v>-1.4239626551578419</v>
      </c>
      <c r="S495" s="5">
        <f t="shared" si="238"/>
        <v>-8.3861368028710022</v>
      </c>
      <c r="T495" s="5">
        <f t="shared" si="239"/>
        <v>6.9765236062020533</v>
      </c>
      <c r="U495" s="6">
        <f t="shared" si="240"/>
        <v>2674.0503974652033</v>
      </c>
      <c r="V495" s="5">
        <f t="shared" si="241"/>
        <v>1.0995275335524721</v>
      </c>
      <c r="W495" s="5">
        <f t="shared" si="242"/>
        <v>5.1061218419746695</v>
      </c>
      <c r="X495" s="5">
        <f t="shared" si="243"/>
        <v>6.3622407018826435</v>
      </c>
      <c r="Y495" s="5">
        <f t="shared" si="244"/>
        <v>-0.3244351216053698</v>
      </c>
      <c r="Z495" s="5">
        <f t="shared" si="219"/>
        <v>-3.2800149608963327</v>
      </c>
      <c r="AA495" s="5">
        <f t="shared" si="223"/>
        <v>-18.835235691915301</v>
      </c>
      <c r="AB495">
        <f t="shared" si="217"/>
        <v>0</v>
      </c>
    </row>
    <row r="496" spans="1:28" x14ac:dyDescent="0.2">
      <c r="A496">
        <f t="shared" si="218"/>
        <v>4.6399999999999455</v>
      </c>
      <c r="B496" s="5">
        <f t="shared" si="224"/>
        <v>34.860701956890935</v>
      </c>
      <c r="C496" s="5">
        <f t="shared" si="225"/>
        <v>362.74513723989497</v>
      </c>
      <c r="D496" s="5">
        <f t="shared" si="226"/>
        <v>34.111755928015555</v>
      </c>
      <c r="E496" s="2">
        <f t="shared" si="227"/>
        <v>364.41638702467458</v>
      </c>
      <c r="F496" s="2">
        <f t="shared" si="228"/>
        <v>5.4894076043372566</v>
      </c>
      <c r="G496" s="3">
        <f t="shared" si="229"/>
        <v>9.5161939055052738</v>
      </c>
      <c r="H496" s="3">
        <f t="shared" si="230"/>
        <v>56.029984375101662</v>
      </c>
      <c r="I496" s="3">
        <f t="shared" si="231"/>
        <v>-46.827627253097972</v>
      </c>
      <c r="J496" s="2">
        <f t="shared" si="232"/>
        <v>73.639281431016116</v>
      </c>
      <c r="K496" s="2">
        <f t="shared" si="233"/>
        <v>73.639281431016116</v>
      </c>
      <c r="L496" s="2">
        <f t="shared" si="234"/>
        <v>50.197192522846699</v>
      </c>
      <c r="M496" s="5">
        <f t="shared" si="220"/>
        <v>0.37890023923449262</v>
      </c>
      <c r="N496" s="4">
        <f t="shared" si="221"/>
        <v>0.46032053301082709</v>
      </c>
      <c r="O496" s="4">
        <f t="shared" si="222"/>
        <v>0.31115356739059596</v>
      </c>
      <c r="P496" s="4">
        <f t="shared" si="235"/>
        <v>0</v>
      </c>
      <c r="Q496" s="4">
        <f t="shared" si="236"/>
        <v>0</v>
      </c>
      <c r="R496" s="5">
        <f t="shared" si="237"/>
        <v>-1.4253005727844916</v>
      </c>
      <c r="S496" s="5">
        <f t="shared" si="238"/>
        <v>-8.3919652768675146</v>
      </c>
      <c r="T496" s="5">
        <f t="shared" si="239"/>
        <v>7.013670024879068</v>
      </c>
      <c r="U496" s="6">
        <f t="shared" si="240"/>
        <v>2674.0477234161426</v>
      </c>
      <c r="V496" s="5">
        <f t="shared" si="241"/>
        <v>1.095909756734333</v>
      </c>
      <c r="W496" s="5">
        <f t="shared" si="242"/>
        <v>5.132441352111635</v>
      </c>
      <c r="X496" s="5">
        <f t="shared" si="243"/>
        <v>6.3637539630677074</v>
      </c>
      <c r="Y496" s="5">
        <f t="shared" si="244"/>
        <v>-0.32939081605015863</v>
      </c>
      <c r="Z496" s="5">
        <f t="shared" si="219"/>
        <v>-3.2595239247558796</v>
      </c>
      <c r="AA496" s="5">
        <f t="shared" si="223"/>
        <v>-18.796576012053222</v>
      </c>
      <c r="AB496">
        <f t="shared" si="217"/>
        <v>0</v>
      </c>
    </row>
    <row r="497" spans="1:28" x14ac:dyDescent="0.2">
      <c r="A497">
        <f t="shared" si="218"/>
        <v>4.6499999999999453</v>
      </c>
      <c r="B497" s="5">
        <f t="shared" si="224"/>
        <v>34.955847426405185</v>
      </c>
      <c r="C497" s="5">
        <f t="shared" si="225"/>
        <v>363.30527410744975</v>
      </c>
      <c r="D497" s="5">
        <f t="shared" si="226"/>
        <v>33.642539826683972</v>
      </c>
      <c r="E497" s="2">
        <f t="shared" si="227"/>
        <v>364.98305914602025</v>
      </c>
      <c r="F497" s="2">
        <f t="shared" si="228"/>
        <v>5.4958635625134926</v>
      </c>
      <c r="G497" s="3">
        <f t="shared" si="229"/>
        <v>9.512899997344773</v>
      </c>
      <c r="H497" s="3">
        <f t="shared" si="230"/>
        <v>55.997389135854107</v>
      </c>
      <c r="I497" s="3">
        <f t="shared" si="231"/>
        <v>-47.015593013218506</v>
      </c>
      <c r="J497" s="2">
        <f t="shared" si="232"/>
        <v>73.733770029589252</v>
      </c>
      <c r="K497" s="2">
        <f t="shared" si="233"/>
        <v>73.733770029589252</v>
      </c>
      <c r="L497" s="2">
        <f t="shared" si="234"/>
        <v>50.261601928827027</v>
      </c>
      <c r="M497" s="5">
        <f t="shared" si="220"/>
        <v>0.37890017663907666</v>
      </c>
      <c r="N497" s="4">
        <f t="shared" si="221"/>
        <v>0.45973027144966661</v>
      </c>
      <c r="O497" s="4">
        <f t="shared" si="222"/>
        <v>0.31101306458297406</v>
      </c>
      <c r="P497" s="4">
        <f t="shared" si="235"/>
        <v>0</v>
      </c>
      <c r="Q497" s="4">
        <f t="shared" si="236"/>
        <v>0</v>
      </c>
      <c r="R497" s="5">
        <f t="shared" si="237"/>
        <v>-1.426635197186263</v>
      </c>
      <c r="S497" s="5">
        <f t="shared" si="238"/>
        <v>-8.3978435928101121</v>
      </c>
      <c r="T497" s="5">
        <f t="shared" si="239"/>
        <v>7.0508572389033528</v>
      </c>
      <c r="U497" s="6">
        <f t="shared" si="240"/>
        <v>2674.0450493697563</v>
      </c>
      <c r="V497" s="5">
        <f t="shared" si="241"/>
        <v>1.0923003934242634</v>
      </c>
      <c r="W497" s="5">
        <f t="shared" si="242"/>
        <v>5.1587628282475029</v>
      </c>
      <c r="X497" s="5">
        <f t="shared" si="243"/>
        <v>6.3652965916758815</v>
      </c>
      <c r="Y497" s="5">
        <f t="shared" si="244"/>
        <v>-0.33433480376199953</v>
      </c>
      <c r="Z497" s="5">
        <f t="shared" si="219"/>
        <v>-3.2390807645626092</v>
      </c>
      <c r="AA497" s="5">
        <f t="shared" si="223"/>
        <v>-18.757846169420766</v>
      </c>
      <c r="AB497">
        <f t="shared" si="217"/>
        <v>0</v>
      </c>
    </row>
    <row r="498" spans="1:28" x14ac:dyDescent="0.2">
      <c r="A498">
        <f t="shared" si="218"/>
        <v>4.6599999999999451</v>
      </c>
      <c r="B498" s="5">
        <f t="shared" si="224"/>
        <v>35.050959709638441</v>
      </c>
      <c r="C498" s="5">
        <f t="shared" si="225"/>
        <v>363.86508604477007</v>
      </c>
      <c r="D498" s="5">
        <f t="shared" si="226"/>
        <v>33.171446004243315</v>
      </c>
      <c r="E498" s="2">
        <f t="shared" si="227"/>
        <v>365.54940927176261</v>
      </c>
      <c r="F498" s="2">
        <f t="shared" si="228"/>
        <v>5.5022992104329411</v>
      </c>
      <c r="G498" s="3">
        <f t="shared" si="229"/>
        <v>9.5095566493071537</v>
      </c>
      <c r="H498" s="3">
        <f t="shared" si="230"/>
        <v>55.96499832820848</v>
      </c>
      <c r="I498" s="3">
        <f t="shared" si="231"/>
        <v>-47.203171474912715</v>
      </c>
      <c r="J498" s="2">
        <f t="shared" si="232"/>
        <v>73.828531766741605</v>
      </c>
      <c r="K498" s="2">
        <f t="shared" si="233"/>
        <v>73.828531766741605</v>
      </c>
      <c r="L498" s="2">
        <f t="shared" si="234"/>
        <v>50.326197523341243</v>
      </c>
      <c r="M498" s="5">
        <f t="shared" si="220"/>
        <v>0.37890011387534062</v>
      </c>
      <c r="N498" s="4">
        <f t="shared" si="221"/>
        <v>0.45913982112774071</v>
      </c>
      <c r="O498" s="4">
        <f t="shared" si="222"/>
        <v>0.31087228279753681</v>
      </c>
      <c r="P498" s="4">
        <f t="shared" si="235"/>
        <v>0</v>
      </c>
      <c r="Q498" s="4">
        <f t="shared" si="236"/>
        <v>0</v>
      </c>
      <c r="R498" s="5">
        <f t="shared" si="237"/>
        <v>-1.4279664134824144</v>
      </c>
      <c r="S498" s="5">
        <f t="shared" si="238"/>
        <v>-8.4037711630966196</v>
      </c>
      <c r="T498" s="5">
        <f t="shared" si="239"/>
        <v>7.088084751136897</v>
      </c>
      <c r="U498" s="6">
        <f t="shared" si="240"/>
        <v>2674.0423753260447</v>
      </c>
      <c r="V498" s="5">
        <f t="shared" si="241"/>
        <v>1.0886993970958798</v>
      </c>
      <c r="W498" s="5">
        <f t="shared" si="242"/>
        <v>5.1850859282882338</v>
      </c>
      <c r="X498" s="5">
        <f t="shared" si="243"/>
        <v>6.3668682528830844</v>
      </c>
      <c r="Y498" s="5">
        <f t="shared" si="244"/>
        <v>-0.33926701638653456</v>
      </c>
      <c r="Z498" s="5">
        <f t="shared" si="219"/>
        <v>-3.2186852348083859</v>
      </c>
      <c r="AA498" s="5">
        <f t="shared" si="223"/>
        <v>-18.719046995980019</v>
      </c>
      <c r="AB498">
        <f t="shared" si="217"/>
        <v>0</v>
      </c>
    </row>
    <row r="499" spans="1:28" x14ac:dyDescent="0.2">
      <c r="A499">
        <f t="shared" si="218"/>
        <v>4.6699999999999449</v>
      </c>
      <c r="B499" s="5">
        <f t="shared" si="224"/>
        <v>35.146038312780696</v>
      </c>
      <c r="C499" s="5">
        <f t="shared" si="225"/>
        <v>364.42457509379045</v>
      </c>
      <c r="D499" s="5">
        <f t="shared" si="226"/>
        <v>32.698478337144387</v>
      </c>
      <c r="E499" s="2">
        <f t="shared" si="227"/>
        <v>366.11543936492649</v>
      </c>
      <c r="F499" s="2">
        <f t="shared" si="228"/>
        <v>5.508714551813279</v>
      </c>
      <c r="G499" s="3">
        <f t="shared" si="229"/>
        <v>9.5061639791432881</v>
      </c>
      <c r="H499" s="3">
        <f t="shared" si="230"/>
        <v>55.932811475860397</v>
      </c>
      <c r="I499" s="3">
        <f t="shared" si="231"/>
        <v>-47.390361944872517</v>
      </c>
      <c r="J499" s="2">
        <f t="shared" si="232"/>
        <v>73.923561592083232</v>
      </c>
      <c r="K499" s="2">
        <f t="shared" si="233"/>
        <v>73.923561592083232</v>
      </c>
      <c r="L499" s="2">
        <f t="shared" si="234"/>
        <v>50.39097586372408</v>
      </c>
      <c r="M499" s="5">
        <f t="shared" si="220"/>
        <v>0.37890005094410417</v>
      </c>
      <c r="N499" s="4">
        <f t="shared" si="221"/>
        <v>0.45854922064835951</v>
      </c>
      <c r="O499" s="4">
        <f t="shared" si="222"/>
        <v>0.3107312304514761</v>
      </c>
      <c r="P499" s="4">
        <f t="shared" si="235"/>
        <v>0</v>
      </c>
      <c r="Q499" s="4">
        <f t="shared" si="236"/>
        <v>0</v>
      </c>
      <c r="R499" s="5">
        <f t="shared" si="237"/>
        <v>-1.4292941075733889</v>
      </c>
      <c r="S499" s="5">
        <f t="shared" si="238"/>
        <v>-8.4097474057737873</v>
      </c>
      <c r="T499" s="5">
        <f t="shared" si="239"/>
        <v>7.1253520591679118</v>
      </c>
      <c r="U499" s="6">
        <f t="shared" si="240"/>
        <v>2674.0397012850053</v>
      </c>
      <c r="V499" s="5">
        <f t="shared" si="241"/>
        <v>1.0851067226646898</v>
      </c>
      <c r="W499" s="5">
        <f t="shared" si="242"/>
        <v>5.2114103082247043</v>
      </c>
      <c r="X499" s="5">
        <f t="shared" si="243"/>
        <v>6.3684686157258481</v>
      </c>
      <c r="Y499" s="5">
        <f t="shared" si="244"/>
        <v>-0.34418738490869916</v>
      </c>
      <c r="Z499" s="5">
        <f t="shared" si="219"/>
        <v>-3.198337097549083</v>
      </c>
      <c r="AA499" s="5">
        <f t="shared" si="223"/>
        <v>-18.680179325106238</v>
      </c>
      <c r="AB499">
        <f t="shared" si="217"/>
        <v>0</v>
      </c>
    </row>
    <row r="500" spans="1:28" x14ac:dyDescent="0.2">
      <c r="A500">
        <f t="shared" si="218"/>
        <v>4.6799999999999446</v>
      </c>
      <c r="B500" s="5">
        <f t="shared" si="224"/>
        <v>35.241082743202881</v>
      </c>
      <c r="C500" s="5">
        <f t="shared" si="225"/>
        <v>364.98374329169417</v>
      </c>
      <c r="D500" s="5">
        <f t="shared" si="226"/>
        <v>32.223640708729405</v>
      </c>
      <c r="E500" s="2">
        <f t="shared" si="227"/>
        <v>366.68115138377453</v>
      </c>
      <c r="F500" s="2">
        <f t="shared" si="228"/>
        <v>5.5151095903592866</v>
      </c>
      <c r="G500" s="3">
        <f t="shared" si="229"/>
        <v>9.5027221052942004</v>
      </c>
      <c r="H500" s="3">
        <f t="shared" si="230"/>
        <v>55.900828104884908</v>
      </c>
      <c r="I500" s="3">
        <f t="shared" si="231"/>
        <v>-47.577163738123581</v>
      </c>
      <c r="J500" s="2">
        <f t="shared" si="232"/>
        <v>74.018854487127527</v>
      </c>
      <c r="K500" s="2">
        <f t="shared" si="233"/>
        <v>74.018854487127527</v>
      </c>
      <c r="L500" s="2">
        <f t="shared" si="234"/>
        <v>50.455933529057617</v>
      </c>
      <c r="M500" s="5">
        <f t="shared" si="220"/>
        <v>0.37889998784619</v>
      </c>
      <c r="N500" s="4">
        <f t="shared" si="221"/>
        <v>0.4579585080615961</v>
      </c>
      <c r="O500" s="4">
        <f t="shared" si="222"/>
        <v>0.31058991588800694</v>
      </c>
      <c r="P500" s="4">
        <f t="shared" si="235"/>
        <v>0</v>
      </c>
      <c r="Q500" s="4">
        <f t="shared" si="236"/>
        <v>0</v>
      </c>
      <c r="R500" s="5">
        <f t="shared" si="237"/>
        <v>-1.4306181661481878</v>
      </c>
      <c r="S500" s="5">
        <f t="shared" si="238"/>
        <v>-8.41577174450053</v>
      </c>
      <c r="T500" s="5">
        <f t="shared" si="239"/>
        <v>7.1626586554231517</v>
      </c>
      <c r="U500" s="6">
        <f t="shared" si="240"/>
        <v>2674.0370272466416</v>
      </c>
      <c r="V500" s="5">
        <f t="shared" si="241"/>
        <v>1.0815223264679015</v>
      </c>
      <c r="W500" s="5">
        <f t="shared" si="242"/>
        <v>5.237735622206074</v>
      </c>
      <c r="X500" s="5">
        <f t="shared" si="243"/>
        <v>6.3700973530714888</v>
      </c>
      <c r="Y500" s="5">
        <f t="shared" si="244"/>
        <v>-0.34909583968028635</v>
      </c>
      <c r="Z500" s="5">
        <f t="shared" si="219"/>
        <v>-3.178036122294456</v>
      </c>
      <c r="AA500" s="5">
        <f t="shared" si="223"/>
        <v>-18.641243991505359</v>
      </c>
      <c r="AB500">
        <f t="shared" si="217"/>
        <v>0</v>
      </c>
    </row>
    <row r="501" spans="1:28" x14ac:dyDescent="0.2">
      <c r="A501">
        <f t="shared" si="218"/>
        <v>4.6899999999999444</v>
      </c>
      <c r="B501" s="5">
        <f t="shared" si="224"/>
        <v>35.336092509463839</v>
      </c>
      <c r="C501" s="5">
        <f t="shared" si="225"/>
        <v>365.54259267093693</v>
      </c>
      <c r="D501" s="5">
        <f t="shared" si="226"/>
        <v>31.746937009148596</v>
      </c>
      <c r="E501" s="2">
        <f t="shared" si="227"/>
        <v>367.24654728183339</v>
      </c>
      <c r="F501" s="2">
        <f t="shared" si="228"/>
        <v>5.521484329765209</v>
      </c>
      <c r="G501" s="3">
        <f t="shared" si="229"/>
        <v>9.4992311468973973</v>
      </c>
      <c r="H501" s="3">
        <f t="shared" si="230"/>
        <v>55.869047743661966</v>
      </c>
      <c r="I501" s="3">
        <f t="shared" si="231"/>
        <v>-47.763576178038633</v>
      </c>
      <c r="J501" s="2">
        <f t="shared" si="232"/>
        <v>74.114405465341662</v>
      </c>
      <c r="K501" s="2">
        <f t="shared" si="233"/>
        <v>74.114405465341662</v>
      </c>
      <c r="L501" s="2">
        <f t="shared" si="234"/>
        <v>50.521067120205629</v>
      </c>
      <c r="M501" s="5">
        <f t="shared" si="220"/>
        <v>0.37889992458242344</v>
      </c>
      <c r="N501" s="4">
        <f t="shared" si="221"/>
        <v>0.45736772086734045</v>
      </c>
      <c r="O501" s="4">
        <f t="shared" si="222"/>
        <v>0.31044834737639837</v>
      </c>
      <c r="P501" s="4">
        <f t="shared" si="235"/>
        <v>0</v>
      </c>
      <c r="Q501" s="4">
        <f t="shared" si="236"/>
        <v>0</v>
      </c>
      <c r="R501" s="5">
        <f t="shared" si="237"/>
        <v>-1.4319384766915313</v>
      </c>
      <c r="S501" s="5">
        <f t="shared" si="238"/>
        <v>-8.4218436085109243</v>
      </c>
      <c r="T501" s="5">
        <f t="shared" si="239"/>
        <v>7.2000040272795447</v>
      </c>
      <c r="U501" s="6">
        <f t="shared" si="240"/>
        <v>2674.0343532109514</v>
      </c>
      <c r="V501" s="5">
        <f t="shared" si="241"/>
        <v>1.0779461662442729</v>
      </c>
      <c r="W501" s="5">
        <f t="shared" si="242"/>
        <v>5.2640615226124048</v>
      </c>
      <c r="X501" s="5">
        <f t="shared" si="243"/>
        <v>6.3717541415880206</v>
      </c>
      <c r="Y501" s="5">
        <f t="shared" si="244"/>
        <v>-0.35399231044725843</v>
      </c>
      <c r="Z501" s="5">
        <f t="shared" si="219"/>
        <v>-3.1577820858985195</v>
      </c>
      <c r="AA501" s="5">
        <f t="shared" si="223"/>
        <v>-18.602241831132435</v>
      </c>
      <c r="AB501">
        <f t="shared" si="217"/>
        <v>0</v>
      </c>
    </row>
    <row r="502" spans="1:28" x14ac:dyDescent="0.2">
      <c r="A502">
        <f t="shared" si="218"/>
        <v>4.6999999999999442</v>
      </c>
      <c r="B502" s="5">
        <f t="shared" si="224"/>
        <v>35.431067121317291</v>
      </c>
      <c r="C502" s="5">
        <f t="shared" si="225"/>
        <v>366.10112525926928</v>
      </c>
      <c r="D502" s="5">
        <f t="shared" si="226"/>
        <v>31.268371135276652</v>
      </c>
      <c r="E502" s="2">
        <f t="shared" si="227"/>
        <v>367.81162900791821</v>
      </c>
      <c r="F502" s="2">
        <f t="shared" si="228"/>
        <v>5.5278387737171011</v>
      </c>
      <c r="G502" s="3">
        <f t="shared" si="229"/>
        <v>9.4956912237929245</v>
      </c>
      <c r="H502" s="3">
        <f t="shared" si="230"/>
        <v>55.837469922802981</v>
      </c>
      <c r="I502" s="3">
        <f t="shared" si="231"/>
        <v>-47.949598596349958</v>
      </c>
      <c r="J502" s="2">
        <f t="shared" si="232"/>
        <v>74.210209572191829</v>
      </c>
      <c r="K502" s="2">
        <f t="shared" si="233"/>
        <v>74.210209572191829</v>
      </c>
      <c r="L502" s="2">
        <f t="shared" si="234"/>
        <v>50.586373259844464</v>
      </c>
      <c r="M502" s="5">
        <f t="shared" si="220"/>
        <v>0.37889986115363233</v>
      </c>
      <c r="N502" s="4">
        <f t="shared" si="221"/>
        <v>0.45677689601844434</v>
      </c>
      <c r="O502" s="4">
        <f t="shared" si="222"/>
        <v>0.31030653311201745</v>
      </c>
      <c r="P502" s="4">
        <f t="shared" si="235"/>
        <v>0</v>
      </c>
      <c r="Q502" s="4">
        <f t="shared" si="236"/>
        <v>0</v>
      </c>
      <c r="R502" s="5">
        <f t="shared" si="237"/>
        <v>-1.4332549274908186</v>
      </c>
      <c r="S502" s="5">
        <f t="shared" si="238"/>
        <v>-8.4279624325769866</v>
      </c>
      <c r="T502" s="5">
        <f t="shared" si="239"/>
        <v>7.2373876571751614</v>
      </c>
      <c r="U502" s="6">
        <f t="shared" si="240"/>
        <v>2674.0316791779355</v>
      </c>
      <c r="V502" s="5">
        <f t="shared" si="241"/>
        <v>1.0743782011140146</v>
      </c>
      <c r="W502" s="5">
        <f t="shared" si="242"/>
        <v>5.2903876601265862</v>
      </c>
      <c r="X502" s="5">
        <f t="shared" si="243"/>
        <v>6.3734386617138936</v>
      </c>
      <c r="Y502" s="5">
        <f t="shared" si="244"/>
        <v>-0.35887672637680401</v>
      </c>
      <c r="Z502" s="5">
        <f t="shared" si="219"/>
        <v>-3.1375747724504004</v>
      </c>
      <c r="AA502" s="5">
        <f t="shared" si="223"/>
        <v>-18.563173681110946</v>
      </c>
      <c r="AB502">
        <f t="shared" si="217"/>
        <v>0</v>
      </c>
    </row>
    <row r="503" spans="1:28" x14ac:dyDescent="0.2">
      <c r="A503">
        <f t="shared" si="218"/>
        <v>4.709999999999944</v>
      </c>
      <c r="B503" s="5">
        <f t="shared" si="224"/>
        <v>35.526006089718898</v>
      </c>
      <c r="C503" s="5">
        <f t="shared" si="225"/>
        <v>366.65934307975868</v>
      </c>
      <c r="D503" s="5">
        <f t="shared" si="226"/>
        <v>30.787946990629099</v>
      </c>
      <c r="E503" s="2">
        <f t="shared" si="227"/>
        <v>368.37639850615693</v>
      </c>
      <c r="F503" s="2">
        <f t="shared" si="228"/>
        <v>5.5341729258951657</v>
      </c>
      <c r="G503" s="3">
        <f t="shared" si="229"/>
        <v>9.4921024565291567</v>
      </c>
      <c r="H503" s="3">
        <f t="shared" si="230"/>
        <v>55.806094175078478</v>
      </c>
      <c r="I503" s="3">
        <f t="shared" si="231"/>
        <v>-48.135230333161068</v>
      </c>
      <c r="J503" s="2">
        <f t="shared" si="232"/>
        <v>74.306261885183304</v>
      </c>
      <c r="K503" s="2">
        <f t="shared" si="233"/>
        <v>74.306261885183304</v>
      </c>
      <c r="L503" s="2">
        <f t="shared" si="234"/>
        <v>50.651848592490317</v>
      </c>
      <c r="M503" s="5">
        <f t="shared" si="220"/>
        <v>0.37889979756064718</v>
      </c>
      <c r="N503" s="4">
        <f t="shared" si="221"/>
        <v>0.45618606992395577</v>
      </c>
      <c r="O503" s="4">
        <f t="shared" si="222"/>
        <v>0.31016448121638768</v>
      </c>
      <c r="P503" s="4">
        <f t="shared" si="235"/>
        <v>0</v>
      </c>
      <c r="Q503" s="4">
        <f t="shared" si="236"/>
        <v>0</v>
      </c>
      <c r="R503" s="5">
        <f t="shared" si="237"/>
        <v>-1.4345674076428867</v>
      </c>
      <c r="S503" s="5">
        <f t="shared" si="238"/>
        <v>-8.4341276569712313</v>
      </c>
      <c r="T503" s="5">
        <f t="shared" si="239"/>
        <v>7.274809022719487</v>
      </c>
      <c r="U503" s="6">
        <f t="shared" si="240"/>
        <v>2674.0290051475931</v>
      </c>
      <c r="V503" s="5">
        <f t="shared" si="241"/>
        <v>1.0708183915587481</v>
      </c>
      <c r="W503" s="5">
        <f t="shared" si="242"/>
        <v>5.3167136838055322</v>
      </c>
      <c r="X503" s="5">
        <f t="shared" si="243"/>
        <v>6.3751505976275453</v>
      </c>
      <c r="Y503" s="5">
        <f t="shared" si="244"/>
        <v>-0.36374901608413857</v>
      </c>
      <c r="Z503" s="5">
        <f t="shared" si="219"/>
        <v>-3.1174139731656991</v>
      </c>
      <c r="AA503" s="5">
        <f t="shared" si="223"/>
        <v>-18.524040379652966</v>
      </c>
      <c r="AB503">
        <f t="shared" si="217"/>
        <v>0</v>
      </c>
    </row>
    <row r="504" spans="1:28" x14ac:dyDescent="0.2">
      <c r="A504">
        <f t="shared" si="218"/>
        <v>4.7199999999999438</v>
      </c>
      <c r="B504" s="5">
        <f t="shared" si="224"/>
        <v>35.620908926833387</v>
      </c>
      <c r="C504" s="5">
        <f t="shared" si="225"/>
        <v>367.2172481508108</v>
      </c>
      <c r="D504" s="5">
        <f t="shared" si="226"/>
        <v>30.305668485278503</v>
      </c>
      <c r="E504" s="2">
        <f t="shared" si="227"/>
        <v>368.9408577160138</v>
      </c>
      <c r="F504" s="2">
        <f t="shared" si="228"/>
        <v>5.5404867899760841</v>
      </c>
      <c r="G504" s="3">
        <f t="shared" si="229"/>
        <v>9.4884649663683156</v>
      </c>
      <c r="H504" s="3">
        <f t="shared" si="230"/>
        <v>55.774920035346824</v>
      </c>
      <c r="I504" s="3">
        <f t="shared" si="231"/>
        <v>-48.320470736957596</v>
      </c>
      <c r="J504" s="2">
        <f t="shared" si="232"/>
        <v>74.40255751389536</v>
      </c>
      <c r="K504" s="2">
        <f t="shared" si="233"/>
        <v>74.40255751389536</v>
      </c>
      <c r="L504" s="2">
        <f t="shared" si="234"/>
        <v>50.717489784523082</v>
      </c>
      <c r="M504" s="5">
        <f t="shared" si="220"/>
        <v>0.37889973380430081</v>
      </c>
      <c r="N504" s="4">
        <f t="shared" si="221"/>
        <v>0.45559527845243769</v>
      </c>
      <c r="O504" s="4">
        <f t="shared" si="222"/>
        <v>0.31002219973725981</v>
      </c>
      <c r="P504" s="4">
        <f t="shared" si="235"/>
        <v>0</v>
      </c>
      <c r="Q504" s="4">
        <f t="shared" si="236"/>
        <v>0</v>
      </c>
      <c r="R504" s="5">
        <f t="shared" si="237"/>
        <v>-1.4358758070605642</v>
      </c>
      <c r="S504" s="5">
        <f t="shared" si="238"/>
        <v>-8.4403387274290278</v>
      </c>
      <c r="T504" s="5">
        <f t="shared" si="239"/>
        <v>7.3122675968029851</v>
      </c>
      <c r="U504" s="6">
        <f t="shared" si="240"/>
        <v>2674.0263311199251</v>
      </c>
      <c r="V504" s="5">
        <f t="shared" si="241"/>
        <v>1.0672666994015201</v>
      </c>
      <c r="W504" s="5">
        <f t="shared" si="242"/>
        <v>5.343039241150632</v>
      </c>
      <c r="X504" s="5">
        <f t="shared" si="243"/>
        <v>6.3768896372167383</v>
      </c>
      <c r="Y504" s="5">
        <f t="shared" si="244"/>
        <v>-0.36860910765904409</v>
      </c>
      <c r="Z504" s="5">
        <f t="shared" si="219"/>
        <v>-3.0972994862783958</v>
      </c>
      <c r="AA504" s="5">
        <f t="shared" si="223"/>
        <v>-18.484842765980275</v>
      </c>
      <c r="AB504">
        <f t="shared" si="217"/>
        <v>0</v>
      </c>
    </row>
    <row r="505" spans="1:28" x14ac:dyDescent="0.2">
      <c r="A505">
        <f t="shared" si="218"/>
        <v>4.7299999999999436</v>
      </c>
      <c r="B505" s="5">
        <f t="shared" si="224"/>
        <v>35.715775146041686</v>
      </c>
      <c r="C505" s="5">
        <f t="shared" si="225"/>
        <v>367.77484248618993</v>
      </c>
      <c r="D505" s="5">
        <f t="shared" si="226"/>
        <v>29.821539535770626</v>
      </c>
      <c r="E505" s="2">
        <f t="shared" si="227"/>
        <v>369.50500857231208</v>
      </c>
      <c r="F505" s="2">
        <f t="shared" si="228"/>
        <v>5.5467803696353339</v>
      </c>
      <c r="G505" s="3">
        <f t="shared" si="229"/>
        <v>9.4847788752917257</v>
      </c>
      <c r="H505" s="3">
        <f t="shared" si="230"/>
        <v>55.743947040484038</v>
      </c>
      <c r="I505" s="3">
        <f t="shared" si="231"/>
        <v>-48.505319164617397</v>
      </c>
      <c r="J505" s="2">
        <f t="shared" si="232"/>
        <v>74.499091600011269</v>
      </c>
      <c r="K505" s="2">
        <f t="shared" si="233"/>
        <v>74.499091600011269</v>
      </c>
      <c r="L505" s="2">
        <f t="shared" si="234"/>
        <v>50.783293524206726</v>
      </c>
      <c r="M505" s="5">
        <f t="shared" si="220"/>
        <v>0.37889966988542845</v>
      </c>
      <c r="N505" s="4">
        <f t="shared" si="221"/>
        <v>0.45500455693536807</v>
      </c>
      <c r="O505" s="4">
        <f t="shared" si="222"/>
        <v>0.30987969664869625</v>
      </c>
      <c r="P505" s="4">
        <f t="shared" si="235"/>
        <v>0</v>
      </c>
      <c r="Q505" s="4">
        <f t="shared" si="236"/>
        <v>0</v>
      </c>
      <c r="R505" s="5">
        <f t="shared" si="237"/>
        <v>-1.4371800164790338</v>
      </c>
      <c r="S505" s="5">
        <f t="shared" si="238"/>
        <v>-8.4465950951107605</v>
      </c>
      <c r="T505" s="5">
        <f t="shared" si="239"/>
        <v>7.3497628477059793</v>
      </c>
      <c r="U505" s="6">
        <f t="shared" si="240"/>
        <v>2674.023657094931</v>
      </c>
      <c r="V505" s="5">
        <f t="shared" si="241"/>
        <v>1.0637230877868848</v>
      </c>
      <c r="W505" s="5">
        <f t="shared" si="242"/>
        <v>5.3693639781775033</v>
      </c>
      <c r="X505" s="5">
        <f t="shared" si="243"/>
        <v>6.3786554720477753</v>
      </c>
      <c r="Y505" s="5">
        <f t="shared" si="244"/>
        <v>-0.37345692869214897</v>
      </c>
      <c r="Z505" s="5">
        <f t="shared" si="219"/>
        <v>-3.0772311169332571</v>
      </c>
      <c r="AA505" s="5">
        <f t="shared" si="223"/>
        <v>-18.445581680246246</v>
      </c>
      <c r="AB505">
        <f t="shared" si="217"/>
        <v>0</v>
      </c>
    </row>
    <row r="506" spans="1:28" x14ac:dyDescent="0.2">
      <c r="A506">
        <f t="shared" si="218"/>
        <v>4.7399999999999434</v>
      </c>
      <c r="B506" s="5">
        <f t="shared" si="224"/>
        <v>35.810604261948164</v>
      </c>
      <c r="C506" s="5">
        <f t="shared" si="225"/>
        <v>368.33212809503891</v>
      </c>
      <c r="D506" s="5">
        <f t="shared" si="226"/>
        <v>29.33556406504044</v>
      </c>
      <c r="E506" s="2">
        <f t="shared" si="227"/>
        <v>370.0688530052563</v>
      </c>
      <c r="F506" s="2">
        <f t="shared" si="228"/>
        <v>5.5530536685495022</v>
      </c>
      <c r="G506" s="3">
        <f t="shared" si="229"/>
        <v>9.4810443060048044</v>
      </c>
      <c r="H506" s="3">
        <f t="shared" si="230"/>
        <v>55.713174729314709</v>
      </c>
      <c r="I506" s="3">
        <f t="shared" si="231"/>
        <v>-48.689774981419859</v>
      </c>
      <c r="J506" s="2">
        <f t="shared" si="232"/>
        <v>74.595859317343326</v>
      </c>
      <c r="K506" s="2">
        <f t="shared" si="233"/>
        <v>74.595859317343326</v>
      </c>
      <c r="L506" s="2">
        <f t="shared" si="234"/>
        <v>50.849256521706423</v>
      </c>
      <c r="M506" s="5">
        <f t="shared" si="220"/>
        <v>0.37889960580486742</v>
      </c>
      <c r="N506" s="4">
        <f t="shared" si="221"/>
        <v>0.45441394017061737</v>
      </c>
      <c r="O506" s="4">
        <f t="shared" si="222"/>
        <v>0.30973697985116749</v>
      </c>
      <c r="P506" s="4">
        <f t="shared" si="235"/>
        <v>0</v>
      </c>
      <c r="Q506" s="4">
        <f t="shared" si="236"/>
        <v>0</v>
      </c>
      <c r="R506" s="5">
        <f t="shared" si="237"/>
        <v>-1.4384799274619922</v>
      </c>
      <c r="S506" s="5">
        <f t="shared" si="238"/>
        <v>-8.4528962165638148</v>
      </c>
      <c r="T506" s="5">
        <f t="shared" si="239"/>
        <v>7.3872942392067822</v>
      </c>
      <c r="U506" s="6">
        <f t="shared" si="240"/>
        <v>2674.0209830726108</v>
      </c>
      <c r="V506" s="5">
        <f t="shared" si="241"/>
        <v>1.0601875211610488</v>
      </c>
      <c r="W506" s="5">
        <f t="shared" si="242"/>
        <v>5.3956875394849702</v>
      </c>
      <c r="X506" s="5">
        <f t="shared" si="243"/>
        <v>6.3804477973345177</v>
      </c>
      <c r="Y506" s="5">
        <f t="shared" si="244"/>
        <v>-0.37829240630094341</v>
      </c>
      <c r="Z506" s="5">
        <f t="shared" si="219"/>
        <v>-3.0572086770788447</v>
      </c>
      <c r="AA506" s="5">
        <f t="shared" si="223"/>
        <v>-18.4062579634587</v>
      </c>
      <c r="AB506">
        <f t="shared" si="217"/>
        <v>0</v>
      </c>
    </row>
    <row r="507" spans="1:28" x14ac:dyDescent="0.2">
      <c r="A507">
        <f t="shared" si="218"/>
        <v>4.7499999999999432</v>
      </c>
      <c r="B507" s="5">
        <f t="shared" si="224"/>
        <v>35.9053957903879</v>
      </c>
      <c r="C507" s="5">
        <f t="shared" si="225"/>
        <v>368.88910698189824</v>
      </c>
      <c r="D507" s="5">
        <f t="shared" si="226"/>
        <v>28.847746002328069</v>
      </c>
      <c r="E507" s="2">
        <f t="shared" si="227"/>
        <v>370.63239294045354</v>
      </c>
      <c r="F507" s="2">
        <f t="shared" si="228"/>
        <v>5.5593066903985964</v>
      </c>
      <c r="G507" s="3">
        <f t="shared" si="229"/>
        <v>9.4772613819417941</v>
      </c>
      <c r="H507" s="3">
        <f t="shared" si="230"/>
        <v>55.68260264254392</v>
      </c>
      <c r="I507" s="3">
        <f t="shared" si="231"/>
        <v>-48.873837561054444</v>
      </c>
      <c r="J507" s="2">
        <f t="shared" si="232"/>
        <v>74.692855871853098</v>
      </c>
      <c r="K507" s="2">
        <f t="shared" si="233"/>
        <v>74.692855871853098</v>
      </c>
      <c r="L507" s="2">
        <f t="shared" si="234"/>
        <v>50.915375509102311</v>
      </c>
      <c r="M507" s="5">
        <f t="shared" si="220"/>
        <v>0.3788995415634574</v>
      </c>
      <c r="N507" s="4">
        <f t="shared" si="221"/>
        <v>0.45382346242600063</v>
      </c>
      <c r="O507" s="4">
        <f t="shared" si="222"/>
        <v>0.30959405717166194</v>
      </c>
      <c r="P507" s="4">
        <f t="shared" si="235"/>
        <v>0</v>
      </c>
      <c r="Q507" s="4">
        <f t="shared" si="236"/>
        <v>0</v>
      </c>
      <c r="R507" s="5">
        <f t="shared" si="237"/>
        <v>-1.4397754324076188</v>
      </c>
      <c r="S507" s="5">
        <f t="shared" si="238"/>
        <v>-8.4592415536843824</v>
      </c>
      <c r="T507" s="5">
        <f t="shared" si="239"/>
        <v>7.4248612306891273</v>
      </c>
      <c r="U507" s="6">
        <f t="shared" si="240"/>
        <v>2674.0183090529649</v>
      </c>
      <c r="V507" s="5">
        <f t="shared" si="241"/>
        <v>1.0566599652520947</v>
      </c>
      <c r="W507" s="5">
        <f t="shared" si="242"/>
        <v>5.4220095683233458</v>
      </c>
      <c r="X507" s="5">
        <f t="shared" si="243"/>
        <v>6.382266311907304</v>
      </c>
      <c r="Y507" s="5">
        <f t="shared" si="244"/>
        <v>-0.38311546715552414</v>
      </c>
      <c r="Z507" s="5">
        <f t="shared" si="219"/>
        <v>-3.0372319853610366</v>
      </c>
      <c r="AA507" s="5">
        <f t="shared" si="223"/>
        <v>-18.366872457403566</v>
      </c>
      <c r="AB507">
        <f t="shared" si="217"/>
        <v>0</v>
      </c>
    </row>
    <row r="508" spans="1:28" x14ac:dyDescent="0.2">
      <c r="A508">
        <f t="shared" si="218"/>
        <v>4.7599999999999429</v>
      </c>
      <c r="B508" s="5">
        <f t="shared" si="224"/>
        <v>36.000149248433956</v>
      </c>
      <c r="C508" s="5">
        <f t="shared" si="225"/>
        <v>369.44578114672441</v>
      </c>
      <c r="D508" s="5">
        <f t="shared" si="226"/>
        <v>28.358089283094653</v>
      </c>
      <c r="E508" s="2">
        <f t="shared" si="227"/>
        <v>371.19563029893402</v>
      </c>
      <c r="F508" s="2">
        <f t="shared" si="228"/>
        <v>5.5655394388683188</v>
      </c>
      <c r="G508" s="3">
        <f t="shared" si="229"/>
        <v>9.4734302272702386</v>
      </c>
      <c r="H508" s="3">
        <f t="shared" si="230"/>
        <v>55.652230322690308</v>
      </c>
      <c r="I508" s="3">
        <f t="shared" si="231"/>
        <v>-49.057506285628477</v>
      </c>
      <c r="J508" s="2">
        <f t="shared" si="232"/>
        <v>74.790076501667016</v>
      </c>
      <c r="K508" s="2">
        <f t="shared" si="233"/>
        <v>74.790076501667016</v>
      </c>
      <c r="L508" s="2">
        <f t="shared" si="234"/>
        <v>50.981647240400143</v>
      </c>
      <c r="M508" s="5">
        <f t="shared" si="220"/>
        <v>0.37889947716203998</v>
      </c>
      <c r="N508" s="4">
        <f t="shared" si="221"/>
        <v>0.45323315744289905</v>
      </c>
      <c r="O508" s="4">
        <f t="shared" si="222"/>
        <v>0.309450936363806</v>
      </c>
      <c r="P508" s="4">
        <f t="shared" si="235"/>
        <v>0</v>
      </c>
      <c r="Q508" s="4">
        <f t="shared" si="236"/>
        <v>0</v>
      </c>
      <c r="R508" s="5">
        <f t="shared" si="237"/>
        <v>-1.4410664245543559</v>
      </c>
      <c r="S508" s="5">
        <f t="shared" si="238"/>
        <v>-8.4656305736791158</v>
      </c>
      <c r="T508" s="5">
        <f t="shared" si="239"/>
        <v>7.4624632772488599</v>
      </c>
      <c r="U508" s="6">
        <f t="shared" si="240"/>
        <v>2674.0156350359925</v>
      </c>
      <c r="V508" s="5">
        <f t="shared" si="241"/>
        <v>1.0531403870502716</v>
      </c>
      <c r="W508" s="5">
        <f t="shared" si="242"/>
        <v>5.4483297066619256</v>
      </c>
      <c r="X508" s="5">
        <f t="shared" si="243"/>
        <v>6.3841107181816898</v>
      </c>
      <c r="Y508" s="5">
        <f t="shared" si="244"/>
        <v>-0.38792603750408428</v>
      </c>
      <c r="Z508" s="5">
        <f t="shared" si="219"/>
        <v>-3.0173008670171901</v>
      </c>
      <c r="AA508" s="5">
        <f t="shared" si="223"/>
        <v>-18.32742600456945</v>
      </c>
      <c r="AB508">
        <f t="shared" si="217"/>
        <v>0</v>
      </c>
    </row>
    <row r="509" spans="1:28" x14ac:dyDescent="0.2">
      <c r="A509">
        <f t="shared" si="218"/>
        <v>4.7699999999999427</v>
      </c>
      <c r="B509" s="5">
        <f t="shared" si="224"/>
        <v>36.094864154404789</v>
      </c>
      <c r="C509" s="5">
        <f t="shared" si="225"/>
        <v>370.002152584908</v>
      </c>
      <c r="D509" s="5">
        <f t="shared" si="226"/>
        <v>27.866597848938142</v>
      </c>
      <c r="E509" s="2">
        <f t="shared" si="227"/>
        <v>371.7585669971715</v>
      </c>
      <c r="F509" s="2">
        <f t="shared" si="228"/>
        <v>5.5717519176523629</v>
      </c>
      <c r="G509" s="3">
        <f t="shared" si="229"/>
        <v>9.4695509668951985</v>
      </c>
      <c r="H509" s="3">
        <f t="shared" si="230"/>
        <v>55.622057314020132</v>
      </c>
      <c r="I509" s="3">
        <f t="shared" si="231"/>
        <v>-49.24078054567417</v>
      </c>
      <c r="J509" s="2">
        <f t="shared" si="232"/>
        <v>74.887516477087217</v>
      </c>
      <c r="K509" s="2">
        <f t="shared" si="233"/>
        <v>74.887516477087217</v>
      </c>
      <c r="L509" s="2">
        <f t="shared" si="234"/>
        <v>51.048068491538658</v>
      </c>
      <c r="M509" s="5">
        <f t="shared" si="220"/>
        <v>0.37889941260145871</v>
      </c>
      <c r="N509" s="4">
        <f t="shared" si="221"/>
        <v>0.4526430584399499</v>
      </c>
      <c r="O509" s="4">
        <f t="shared" si="222"/>
        <v>0.30930762510799786</v>
      </c>
      <c r="P509" s="4">
        <f t="shared" si="235"/>
        <v>0</v>
      </c>
      <c r="Q509" s="4">
        <f t="shared" si="236"/>
        <v>0</v>
      </c>
      <c r="R509" s="5">
        <f t="shared" si="237"/>
        <v>-1.442352797986491</v>
      </c>
      <c r="S509" s="5">
        <f t="shared" si="238"/>
        <v>-8.4720627490266285</v>
      </c>
      <c r="T509" s="5">
        <f t="shared" si="239"/>
        <v>7.5000998297998747</v>
      </c>
      <c r="U509" s="6">
        <f t="shared" si="240"/>
        <v>2674.0129610216945</v>
      </c>
      <c r="V509" s="5">
        <f t="shared" si="241"/>
        <v>1.0496287547883714</v>
      </c>
      <c r="W509" s="5">
        <f t="shared" si="242"/>
        <v>5.4746475952557754</v>
      </c>
      <c r="X509" s="5">
        <f t="shared" si="243"/>
        <v>6.3859807221271012</v>
      </c>
      <c r="Y509" s="5">
        <f t="shared" si="244"/>
        <v>-0.3927240431981196</v>
      </c>
      <c r="Z509" s="5">
        <f t="shared" si="219"/>
        <v>-2.9974151537708531</v>
      </c>
      <c r="AA509" s="5">
        <f t="shared" si="223"/>
        <v>-18.287919448073023</v>
      </c>
      <c r="AB509">
        <f t="shared" si="217"/>
        <v>0</v>
      </c>
    </row>
    <row r="510" spans="1:28" x14ac:dyDescent="0.2">
      <c r="A510">
        <f t="shared" si="218"/>
        <v>4.7799999999999425</v>
      </c>
      <c r="B510" s="5">
        <f t="shared" si="224"/>
        <v>36.18954002787158</v>
      </c>
      <c r="C510" s="5">
        <f t="shared" si="225"/>
        <v>370.5582232872905</v>
      </c>
      <c r="D510" s="5">
        <f t="shared" si="226"/>
        <v>27.373275647508994</v>
      </c>
      <c r="E510" s="2">
        <f t="shared" si="227"/>
        <v>372.32120494710256</v>
      </c>
      <c r="F510" s="2">
        <f t="shared" si="228"/>
        <v>5.577944130454676</v>
      </c>
      <c r="G510" s="3">
        <f t="shared" si="229"/>
        <v>9.4656237264632175</v>
      </c>
      <c r="H510" s="3">
        <f t="shared" si="230"/>
        <v>55.592083162482425</v>
      </c>
      <c r="I510" s="3">
        <f t="shared" si="231"/>
        <v>-49.423659740154903</v>
      </c>
      <c r="J510" s="2">
        <f t="shared" si="232"/>
        <v>74.985171100597981</v>
      </c>
      <c r="K510" s="2">
        <f t="shared" si="233"/>
        <v>74.985171100597981</v>
      </c>
      <c r="L510" s="2">
        <f t="shared" si="234"/>
        <v>51.114636060393984</v>
      </c>
      <c r="M510" s="5">
        <f t="shared" si="220"/>
        <v>0.37889934788255913</v>
      </c>
      <c r="N510" s="4">
        <f t="shared" si="221"/>
        <v>0.45205319811679956</v>
      </c>
      <c r="O510" s="4">
        <f t="shared" si="222"/>
        <v>0.30916413101155121</v>
      </c>
      <c r="P510" s="4">
        <f t="shared" si="235"/>
        <v>0</v>
      </c>
      <c r="Q510" s="4">
        <f t="shared" si="236"/>
        <v>0</v>
      </c>
      <c r="R510" s="5">
        <f t="shared" si="237"/>
        <v>-1.4436344476395615</v>
      </c>
      <c r="S510" s="5">
        <f t="shared" si="238"/>
        <v>-8.4785375574388731</v>
      </c>
      <c r="T510" s="5">
        <f t="shared" si="239"/>
        <v>7.5377703351793395</v>
      </c>
      <c r="U510" s="6">
        <f t="shared" si="240"/>
        <v>2674.0102870100704</v>
      </c>
      <c r="V510" s="5">
        <f t="shared" si="241"/>
        <v>1.0461250379221849</v>
      </c>
      <c r="W510" s="5">
        <f t="shared" si="242"/>
        <v>5.5009628737117522</v>
      </c>
      <c r="X510" s="5">
        <f t="shared" si="243"/>
        <v>6.3878760332353721</v>
      </c>
      <c r="Y510" s="5">
        <f t="shared" si="244"/>
        <v>-0.39750940971737658</v>
      </c>
      <c r="Z510" s="5">
        <f t="shared" si="219"/>
        <v>-2.9775746837271209</v>
      </c>
      <c r="AA510" s="5">
        <f t="shared" si="223"/>
        <v>-18.248353631585289</v>
      </c>
      <c r="AB510">
        <f t="shared" si="217"/>
        <v>0</v>
      </c>
    </row>
    <row r="511" spans="1:28" x14ac:dyDescent="0.2">
      <c r="A511">
        <f t="shared" si="218"/>
        <v>4.7899999999999423</v>
      </c>
      <c r="B511" s="5">
        <f t="shared" si="224"/>
        <v>36.284176389665724</v>
      </c>
      <c r="C511" s="5">
        <f t="shared" si="225"/>
        <v>371.11399524018111</v>
      </c>
      <c r="D511" s="5">
        <f t="shared" si="226"/>
        <v>26.878126632425865</v>
      </c>
      <c r="E511" s="2">
        <f t="shared" si="227"/>
        <v>372.88354605614546</v>
      </c>
      <c r="F511" s="2">
        <f t="shared" si="228"/>
        <v>5.5841160809917261</v>
      </c>
      <c r="G511" s="3">
        <f t="shared" si="229"/>
        <v>9.4616486323660443</v>
      </c>
      <c r="H511" s="3">
        <f t="shared" si="230"/>
        <v>55.562307415645151</v>
      </c>
      <c r="I511" s="3">
        <f t="shared" si="231"/>
        <v>-49.606143276470753</v>
      </c>
      <c r="J511" s="2">
        <f t="shared" si="232"/>
        <v>75.083035706867605</v>
      </c>
      <c r="K511" s="2">
        <f t="shared" si="233"/>
        <v>75.083035706867605</v>
      </c>
      <c r="L511" s="2">
        <f t="shared" si="234"/>
        <v>51.181346766780912</v>
      </c>
      <c r="M511" s="5">
        <f t="shared" si="220"/>
        <v>0.37889928300618847</v>
      </c>
      <c r="N511" s="4">
        <f t="shared" si="221"/>
        <v>0.45146360865791785</v>
      </c>
      <c r="O511" s="4">
        <f t="shared" si="222"/>
        <v>0.30902046160885072</v>
      </c>
      <c r="P511" s="4">
        <f t="shared" si="235"/>
        <v>0</v>
      </c>
      <c r="Q511" s="4">
        <f t="shared" si="236"/>
        <v>0</v>
      </c>
      <c r="R511" s="5">
        <f t="shared" si="237"/>
        <v>-1.4449112693055639</v>
      </c>
      <c r="S511" s="5">
        <f t="shared" si="238"/>
        <v>-8.4850544818223472</v>
      </c>
      <c r="T511" s="5">
        <f t="shared" si="239"/>
        <v>7.5754742362521146</v>
      </c>
      <c r="U511" s="6">
        <f t="shared" si="240"/>
        <v>2674.0076130011203</v>
      </c>
      <c r="V511" s="5">
        <f t="shared" si="241"/>
        <v>1.0426292071110455</v>
      </c>
      <c r="W511" s="5">
        <f t="shared" si="242"/>
        <v>5.5272751805537625</v>
      </c>
      <c r="X511" s="5">
        <f t="shared" si="243"/>
        <v>6.3897963644891522</v>
      </c>
      <c r="Y511" s="5">
        <f t="shared" si="244"/>
        <v>-0.40228206219451845</v>
      </c>
      <c r="Z511" s="5">
        <f t="shared" si="219"/>
        <v>-2.9577793012685847</v>
      </c>
      <c r="AA511" s="5">
        <f t="shared" si="223"/>
        <v>-18.208729399258733</v>
      </c>
      <c r="AB511">
        <f t="shared" si="217"/>
        <v>0</v>
      </c>
    </row>
    <row r="512" spans="1:28" x14ac:dyDescent="0.2">
      <c r="A512">
        <f t="shared" si="218"/>
        <v>4.7999999999999421</v>
      </c>
      <c r="B512" s="5">
        <f t="shared" si="224"/>
        <v>36.378772761886275</v>
      </c>
      <c r="C512" s="5">
        <f t="shared" si="225"/>
        <v>371.66947042537254</v>
      </c>
      <c r="D512" s="5">
        <f t="shared" si="226"/>
        <v>26.381154763191194</v>
      </c>
      <c r="E512" s="2">
        <f t="shared" si="227"/>
        <v>373.44559222721836</v>
      </c>
      <c r="F512" s="2">
        <f t="shared" si="228"/>
        <v>5.5902677729947401</v>
      </c>
      <c r="G512" s="3">
        <f t="shared" si="229"/>
        <v>9.4576258117440997</v>
      </c>
      <c r="H512" s="3">
        <f t="shared" si="230"/>
        <v>55.532729622632466</v>
      </c>
      <c r="I512" s="3">
        <f t="shared" si="231"/>
        <v>-49.788230570463341</v>
      </c>
      <c r="J512" s="2">
        <f t="shared" si="232"/>
        <v>75.181105662746077</v>
      </c>
      <c r="K512" s="2">
        <f t="shared" si="233"/>
        <v>75.181105662746077</v>
      </c>
      <c r="L512" s="2">
        <f t="shared" si="234"/>
        <v>51.248197452451308</v>
      </c>
      <c r="M512" s="5">
        <f t="shared" si="220"/>
        <v>0.3788992179731957</v>
      </c>
      <c r="N512" s="4">
        <f t="shared" si="221"/>
        <v>0.45087432173646869</v>
      </c>
      <c r="O512" s="4">
        <f t="shared" si="222"/>
        <v>0.30887662436151864</v>
      </c>
      <c r="P512" s="4">
        <f t="shared" si="235"/>
        <v>0</v>
      </c>
      <c r="Q512" s="4">
        <f t="shared" si="236"/>
        <v>0</v>
      </c>
      <c r="R512" s="5">
        <f t="shared" si="237"/>
        <v>-1.4461831596379899</v>
      </c>
      <c r="S512" s="5">
        <f t="shared" si="238"/>
        <v>-8.4916130102392575</v>
      </c>
      <c r="T512" s="5">
        <f t="shared" si="239"/>
        <v>7.6132109720144703</v>
      </c>
      <c r="U512" s="6">
        <f t="shared" si="240"/>
        <v>2674.0049389948449</v>
      </c>
      <c r="V512" s="5">
        <f t="shared" si="241"/>
        <v>1.0391412341984614</v>
      </c>
      <c r="W512" s="5">
        <f t="shared" si="242"/>
        <v>5.5535841532873178</v>
      </c>
      <c r="X512" s="5">
        <f t="shared" si="243"/>
        <v>6.3917414323302859</v>
      </c>
      <c r="Y512" s="5">
        <f t="shared" si="244"/>
        <v>-0.40704192543952855</v>
      </c>
      <c r="Z512" s="5">
        <f t="shared" si="219"/>
        <v>-2.9380288569519397</v>
      </c>
      <c r="AA512" s="5">
        <f t="shared" si="223"/>
        <v>-18.169047595655243</v>
      </c>
      <c r="AB512">
        <f t="shared" si="217"/>
        <v>0</v>
      </c>
    </row>
    <row r="513" spans="1:28" x14ac:dyDescent="0.2">
      <c r="A513">
        <f t="shared" si="218"/>
        <v>4.8099999999999419</v>
      </c>
      <c r="B513" s="5">
        <f t="shared" si="224"/>
        <v>36.473328667907445</v>
      </c>
      <c r="C513" s="5">
        <f t="shared" si="225"/>
        <v>372.224650820156</v>
      </c>
      <c r="D513" s="5">
        <f t="shared" si="226"/>
        <v>25.88236400510678</v>
      </c>
      <c r="E513" s="2">
        <f t="shared" si="227"/>
        <v>374.00734535875665</v>
      </c>
      <c r="F513" s="2">
        <f t="shared" si="228"/>
        <v>5.5963992102119562</v>
      </c>
      <c r="G513" s="3">
        <f t="shared" si="229"/>
        <v>9.4535553924897044</v>
      </c>
      <c r="H513" s="3">
        <f t="shared" si="230"/>
        <v>55.503349334062946</v>
      </c>
      <c r="I513" s="3">
        <f t="shared" si="231"/>
        <v>-49.969921046419891</v>
      </c>
      <c r="J513" s="2">
        <f t="shared" si="232"/>
        <v>75.279376367258351</v>
      </c>
      <c r="K513" s="2">
        <f t="shared" si="233"/>
        <v>75.279376367258351</v>
      </c>
      <c r="L513" s="2">
        <f t="shared" si="234"/>
        <v>51.315184981089537</v>
      </c>
      <c r="M513" s="5">
        <f t="shared" si="220"/>
        <v>0.37889915278443148</v>
      </c>
      <c r="N513" s="4">
        <f t="shared" si="221"/>
        <v>0.45028536851823636</v>
      </c>
      <c r="O513" s="4">
        <f t="shared" si="222"/>
        <v>0.30873262665859103</v>
      </c>
      <c r="P513" s="4">
        <f t="shared" si="235"/>
        <v>0</v>
      </c>
      <c r="Q513" s="4">
        <f t="shared" si="236"/>
        <v>0</v>
      </c>
      <c r="R513" s="5">
        <f t="shared" si="237"/>
        <v>-1.4474500161566723</v>
      </c>
      <c r="S513" s="5">
        <f t="shared" si="238"/>
        <v>-8.4982126358685033</v>
      </c>
      <c r="T513" s="5">
        <f t="shared" si="239"/>
        <v>7.6509799776969869</v>
      </c>
      <c r="U513" s="6">
        <f t="shared" si="240"/>
        <v>2674.0022649912421</v>
      </c>
      <c r="V513" s="5">
        <f t="shared" si="241"/>
        <v>1.0356610921928422</v>
      </c>
      <c r="W513" s="5">
        <f t="shared" si="242"/>
        <v>5.5798894284632707</v>
      </c>
      <c r="X513" s="5">
        <f t="shared" si="243"/>
        <v>6.3937109566280439</v>
      </c>
      <c r="Y513" s="5">
        <f t="shared" si="244"/>
        <v>-0.41178892396383016</v>
      </c>
      <c r="Z513" s="5">
        <f t="shared" si="219"/>
        <v>-2.9183232074052325</v>
      </c>
      <c r="AA513" s="5">
        <f t="shared" si="223"/>
        <v>-18.129309065674967</v>
      </c>
      <c r="AB513">
        <f t="shared" si="217"/>
        <v>0</v>
      </c>
    </row>
    <row r="514" spans="1:28" x14ac:dyDescent="0.2">
      <c r="A514">
        <f t="shared" si="218"/>
        <v>4.8199999999999417</v>
      </c>
      <c r="B514" s="5">
        <f t="shared" si="224"/>
        <v>36.567843632386143</v>
      </c>
      <c r="C514" s="5">
        <f t="shared" si="225"/>
        <v>372.77953839733624</v>
      </c>
      <c r="D514" s="5">
        <f t="shared" si="226"/>
        <v>25.381758329189296</v>
      </c>
      <c r="E514" s="2">
        <f t="shared" si="227"/>
        <v>374.56880734473037</v>
      </c>
      <c r="F514" s="2">
        <f t="shared" si="228"/>
        <v>5.602510396410838</v>
      </c>
      <c r="G514" s="3">
        <f t="shared" si="229"/>
        <v>9.4494375032500653</v>
      </c>
      <c r="H514" s="3">
        <f t="shared" si="230"/>
        <v>55.474166101988892</v>
      </c>
      <c r="I514" s="3">
        <f t="shared" si="231"/>
        <v>-50.151214137076643</v>
      </c>
      <c r="J514" s="2">
        <f t="shared" si="232"/>
        <v>75.37784325159349</v>
      </c>
      <c r="K514" s="2">
        <f t="shared" si="233"/>
        <v>75.37784325159349</v>
      </c>
      <c r="L514" s="2">
        <f t="shared" si="234"/>
        <v>51.382306238305034</v>
      </c>
      <c r="M514" s="5">
        <f t="shared" si="220"/>
        <v>0.37889908744074785</v>
      </c>
      <c r="N514" s="4">
        <f t="shared" si="221"/>
        <v>0.44969677966560245</v>
      </c>
      <c r="O514" s="4">
        <f t="shared" si="222"/>
        <v>0.3085884758167054</v>
      </c>
      <c r="P514" s="4">
        <f t="shared" si="235"/>
        <v>0</v>
      </c>
      <c r="Q514" s="4">
        <f t="shared" si="236"/>
        <v>0</v>
      </c>
      <c r="R514" s="5">
        <f t="shared" si="237"/>
        <v>-1.4487117372524565</v>
      </c>
      <c r="S514" s="5">
        <f t="shared" si="238"/>
        <v>-8.5048528569666004</v>
      </c>
      <c r="T514" s="5">
        <f t="shared" si="239"/>
        <v>7.6887806848667148</v>
      </c>
      <c r="U514" s="6">
        <f t="shared" si="240"/>
        <v>2673.9995909903141</v>
      </c>
      <c r="V514" s="5">
        <f t="shared" si="241"/>
        <v>1.0321887552483218</v>
      </c>
      <c r="W514" s="5">
        <f t="shared" si="242"/>
        <v>5.6061906417408522</v>
      </c>
      <c r="X514" s="5">
        <f t="shared" si="243"/>
        <v>6.3957046606473469</v>
      </c>
      <c r="Y514" s="5">
        <f t="shared" si="244"/>
        <v>-0.41652298200413473</v>
      </c>
      <c r="Z514" s="5">
        <f t="shared" si="219"/>
        <v>-2.8986622152257482</v>
      </c>
      <c r="AA514" s="5">
        <f t="shared" si="223"/>
        <v>-18.089514654485939</v>
      </c>
      <c r="AB514">
        <f t="shared" si="217"/>
        <v>0</v>
      </c>
    </row>
    <row r="515" spans="1:28" x14ac:dyDescent="0.2">
      <c r="A515">
        <f t="shared" si="218"/>
        <v>4.8299999999999415</v>
      </c>
      <c r="B515" s="5">
        <f t="shared" si="224"/>
        <v>36.66231718126955</v>
      </c>
      <c r="C515" s="5">
        <f t="shared" si="225"/>
        <v>373.33413512524533</v>
      </c>
      <c r="D515" s="5">
        <f t="shared" si="226"/>
        <v>24.879341712085804</v>
      </c>
      <c r="E515" s="2">
        <f t="shared" si="227"/>
        <v>375.12998007466018</v>
      </c>
      <c r="F515" s="2">
        <f t="shared" si="228"/>
        <v>5.6086013353802873</v>
      </c>
      <c r="G515" s="3">
        <f t="shared" si="229"/>
        <v>9.4452722734300245</v>
      </c>
      <c r="H515" s="3">
        <f t="shared" si="230"/>
        <v>55.445179479836632</v>
      </c>
      <c r="I515" s="3">
        <f t="shared" si="231"/>
        <v>-50.332109283621506</v>
      </c>
      <c r="J515" s="2">
        <f t="shared" si="232"/>
        <v>75.476501779089773</v>
      </c>
      <c r="K515" s="2">
        <f t="shared" si="233"/>
        <v>75.476501779089773</v>
      </c>
      <c r="L515" s="2">
        <f t="shared" si="234"/>
        <v>51.449558131622204</v>
      </c>
      <c r="M515" s="5">
        <f t="shared" si="220"/>
        <v>0.37889902194299852</v>
      </c>
      <c r="N515" s="4">
        <f t="shared" si="221"/>
        <v>0.44910858534157078</v>
      </c>
      <c r="O515" s="4">
        <f t="shared" si="222"/>
        <v>0.30844417908029736</v>
      </c>
      <c r="P515" s="4">
        <f t="shared" si="235"/>
        <v>0</v>
      </c>
      <c r="Q515" s="4">
        <f t="shared" si="236"/>
        <v>0</v>
      </c>
      <c r="R515" s="5">
        <f t="shared" si="237"/>
        <v>-1.4499682221916963</v>
      </c>
      <c r="S515" s="5">
        <f t="shared" si="238"/>
        <v>-8.5115331768285252</v>
      </c>
      <c r="T515" s="5">
        <f t="shared" si="239"/>
        <v>7.7266125215285477</v>
      </c>
      <c r="U515" s="6">
        <f t="shared" si="240"/>
        <v>2673.9969169920605</v>
      </c>
      <c r="V515" s="5">
        <f t="shared" si="241"/>
        <v>1.0287241986456812</v>
      </c>
      <c r="W515" s="5">
        <f t="shared" si="242"/>
        <v>5.6324874279499193</v>
      </c>
      <c r="X515" s="5">
        <f t="shared" si="243"/>
        <v>6.3977222710168897</v>
      </c>
      <c r="Y515" s="5">
        <f t="shared" si="244"/>
        <v>-0.42124402354601509</v>
      </c>
      <c r="Z515" s="5">
        <f t="shared" si="219"/>
        <v>-2.8790457488786059</v>
      </c>
      <c r="AA515" s="5">
        <f t="shared" si="223"/>
        <v>-18.049665207454563</v>
      </c>
      <c r="AB515">
        <f t="shared" si="217"/>
        <v>0</v>
      </c>
    </row>
    <row r="516" spans="1:28" x14ac:dyDescent="0.2">
      <c r="A516">
        <f t="shared" si="218"/>
        <v>4.8399999999999412</v>
      </c>
      <c r="B516" s="5">
        <f t="shared" si="224"/>
        <v>36.756748841802676</v>
      </c>
      <c r="C516" s="5">
        <f t="shared" si="225"/>
        <v>373.88844296775625</v>
      </c>
      <c r="D516" s="5">
        <f t="shared" si="226"/>
        <v>24.375118135989215</v>
      </c>
      <c r="E516" s="2">
        <f t="shared" si="227"/>
        <v>375.69086543363341</v>
      </c>
      <c r="F516" s="2">
        <f t="shared" si="228"/>
        <v>5.6146720309328559</v>
      </c>
      <c r="G516" s="3">
        <f t="shared" si="229"/>
        <v>9.441059833194565</v>
      </c>
      <c r="H516" s="3">
        <f t="shared" si="230"/>
        <v>55.416389022347843</v>
      </c>
      <c r="I516" s="3">
        <f t="shared" si="231"/>
        <v>-50.512605935696051</v>
      </c>
      <c r="J516" s="2">
        <f t="shared" si="232"/>
        <v>75.575347445215698</v>
      </c>
      <c r="K516" s="2">
        <f t="shared" si="233"/>
        <v>75.575347445215698</v>
      </c>
      <c r="L516" s="2">
        <f t="shared" si="234"/>
        <v>51.516937590467414</v>
      </c>
      <c r="M516" s="5">
        <f t="shared" si="220"/>
        <v>0.3788989562920384</v>
      </c>
      <c r="N516" s="4">
        <f t="shared" si="221"/>
        <v>0.44852081521383858</v>
      </c>
      <c r="O516" s="4">
        <f t="shared" si="222"/>
        <v>0.30829974362180801</v>
      </c>
      <c r="P516" s="4">
        <f t="shared" si="235"/>
        <v>0</v>
      </c>
      <c r="Q516" s="4">
        <f t="shared" si="236"/>
        <v>0</v>
      </c>
      <c r="R516" s="5">
        <f t="shared" si="237"/>
        <v>-1.4512193711205672</v>
      </c>
      <c r="S516" s="5">
        <f t="shared" si="238"/>
        <v>-8.5182531037484406</v>
      </c>
      <c r="T516" s="5">
        <f t="shared" si="239"/>
        <v>7.7644749122257952</v>
      </c>
      <c r="U516" s="6">
        <f t="shared" si="240"/>
        <v>2673.9942429964804</v>
      </c>
      <c r="V516" s="5">
        <f t="shared" si="241"/>
        <v>1.025267398773372</v>
      </c>
      <c r="W516" s="5">
        <f t="shared" si="242"/>
        <v>5.6587794211524711</v>
      </c>
      <c r="X516" s="5">
        <f t="shared" si="243"/>
        <v>6.3997635176972425</v>
      </c>
      <c r="Y516" s="5">
        <f t="shared" si="244"/>
        <v>-0.42595197234719517</v>
      </c>
      <c r="Z516" s="5">
        <f t="shared" si="219"/>
        <v>-2.8594736825959695</v>
      </c>
      <c r="AA516" s="5">
        <f t="shared" si="223"/>
        <v>-18.009761570076961</v>
      </c>
      <c r="AB516">
        <f t="shared" si="217"/>
        <v>0</v>
      </c>
    </row>
    <row r="517" spans="1:28" x14ac:dyDescent="0.2">
      <c r="A517">
        <f t="shared" si="218"/>
        <v>4.849999999999941</v>
      </c>
      <c r="B517" s="5">
        <f t="shared" si="224"/>
        <v>36.851138142536009</v>
      </c>
      <c r="C517" s="5">
        <f t="shared" si="225"/>
        <v>374.44246388429559</v>
      </c>
      <c r="D517" s="5">
        <f t="shared" si="226"/>
        <v>23.869091588553751</v>
      </c>
      <c r="E517" s="2">
        <f t="shared" si="227"/>
        <v>376.25146530231922</v>
      </c>
      <c r="F517" s="2">
        <f t="shared" si="228"/>
        <v>5.6207224869069243</v>
      </c>
      <c r="G517" s="3">
        <f t="shared" si="229"/>
        <v>9.4368003134710925</v>
      </c>
      <c r="H517" s="3">
        <f t="shared" si="230"/>
        <v>55.387794285521885</v>
      </c>
      <c r="I517" s="3">
        <f t="shared" si="231"/>
        <v>-50.692703551396818</v>
      </c>
      <c r="J517" s="2">
        <f t="shared" si="232"/>
        <v>75.674375777547169</v>
      </c>
      <c r="K517" s="2">
        <f t="shared" si="233"/>
        <v>75.674375777547169</v>
      </c>
      <c r="L517" s="2">
        <f t="shared" si="234"/>
        <v>51.584441566153487</v>
      </c>
      <c r="M517" s="5">
        <f t="shared" si="220"/>
        <v>0.37889889048872383</v>
      </c>
      <c r="N517" s="4">
        <f t="shared" si="221"/>
        <v>0.44793349845890917</v>
      </c>
      <c r="O517" s="4">
        <f t="shared" si="222"/>
        <v>0.30815517654189922</v>
      </c>
      <c r="P517" s="4">
        <f t="shared" si="235"/>
        <v>0</v>
      </c>
      <c r="Q517" s="4">
        <f t="shared" si="236"/>
        <v>0</v>
      </c>
      <c r="R517" s="5">
        <f t="shared" si="237"/>
        <v>-1.4524650850692185</v>
      </c>
      <c r="S517" s="5">
        <f t="shared" si="238"/>
        <v>-8.5250121509804213</v>
      </c>
      <c r="T517" s="5">
        <f t="shared" si="239"/>
        <v>7.8023672781400109</v>
      </c>
      <c r="U517" s="6">
        <f t="shared" si="240"/>
        <v>2673.991569003575</v>
      </c>
      <c r="V517" s="5">
        <f t="shared" si="241"/>
        <v>1.0218183331086459</v>
      </c>
      <c r="W517" s="5">
        <f t="shared" si="242"/>
        <v>5.6850662547033721</v>
      </c>
      <c r="X517" s="5">
        <f t="shared" si="243"/>
        <v>6.4018281339488894</v>
      </c>
      <c r="Y517" s="5">
        <f t="shared" si="244"/>
        <v>-0.43064675196057256</v>
      </c>
      <c r="Z517" s="5">
        <f t="shared" si="219"/>
        <v>-2.8399458962770492</v>
      </c>
      <c r="AA517" s="5">
        <f t="shared" si="223"/>
        <v>-17.969804587911099</v>
      </c>
      <c r="AB517">
        <f t="shared" ref="AB517:AB580" si="245">IF(($D517-height)*($D518-height)&lt;0,1,0)</f>
        <v>0</v>
      </c>
    </row>
    <row r="518" spans="1:28" x14ac:dyDescent="0.2">
      <c r="A518">
        <f t="shared" si="218"/>
        <v>4.8599999999999408</v>
      </c>
      <c r="B518" s="5">
        <f t="shared" si="224"/>
        <v>36.945484613333122</v>
      </c>
      <c r="C518" s="5">
        <f t="shared" si="225"/>
        <v>374.99619982985598</v>
      </c>
      <c r="D518" s="5">
        <f t="shared" si="226"/>
        <v>23.361266062810387</v>
      </c>
      <c r="E518" s="2">
        <f t="shared" si="227"/>
        <v>376.81178155698274</v>
      </c>
      <c r="F518" s="2">
        <f t="shared" si="228"/>
        <v>5.626752707168885</v>
      </c>
      <c r="G518" s="3">
        <f t="shared" si="229"/>
        <v>9.4324938459514875</v>
      </c>
      <c r="H518" s="3">
        <f t="shared" si="230"/>
        <v>55.359394826559111</v>
      </c>
      <c r="I518" s="3">
        <f t="shared" si="231"/>
        <v>-50.872401597275932</v>
      </c>
      <c r="J518" s="2">
        <f t="shared" si="232"/>
        <v>75.773582335740826</v>
      </c>
      <c r="K518" s="2">
        <f t="shared" si="233"/>
        <v>75.773582335740826</v>
      </c>
      <c r="L518" s="2">
        <f t="shared" si="234"/>
        <v>51.652067031861499</v>
      </c>
      <c r="M518" s="5">
        <f t="shared" si="220"/>
        <v>0.37889882453391233</v>
      </c>
      <c r="N518" s="4">
        <f t="shared" si="221"/>
        <v>0.44734666376624527</v>
      </c>
      <c r="O518" s="4">
        <f t="shared" si="222"/>
        <v>0.30801048486968019</v>
      </c>
      <c r="P518" s="4">
        <f t="shared" si="235"/>
        <v>0</v>
      </c>
      <c r="Q518" s="4">
        <f t="shared" si="236"/>
        <v>0</v>
      </c>
      <c r="R518" s="5">
        <f t="shared" si="237"/>
        <v>-1.4537052659557428</v>
      </c>
      <c r="S518" s="5">
        <f t="shared" si="238"/>
        <v>-8.5318098366990416</v>
      </c>
      <c r="T518" s="5">
        <f t="shared" si="239"/>
        <v>7.8402890371899758</v>
      </c>
      <c r="U518" s="6">
        <f t="shared" si="240"/>
        <v>2673.9888950133427</v>
      </c>
      <c r="V518" s="5">
        <f t="shared" si="241"/>
        <v>1.0183769801987947</v>
      </c>
      <c r="W518" s="5">
        <f t="shared" si="242"/>
        <v>5.7113475613103803</v>
      </c>
      <c r="X518" s="5">
        <f t="shared" si="243"/>
        <v>6.403915856300272</v>
      </c>
      <c r="Y518" s="5">
        <f t="shared" si="244"/>
        <v>-0.43532828575694804</v>
      </c>
      <c r="Z518" s="5">
        <f t="shared" si="219"/>
        <v>-2.8204622753886612</v>
      </c>
      <c r="AA518" s="5">
        <f t="shared" si="223"/>
        <v>-17.929795106509751</v>
      </c>
      <c r="AB518">
        <f t="shared" si="245"/>
        <v>0</v>
      </c>
    </row>
    <row r="519" spans="1:28" x14ac:dyDescent="0.2">
      <c r="A519">
        <f t="shared" si="218"/>
        <v>4.8699999999999406</v>
      </c>
      <c r="B519" s="5">
        <f t="shared" si="224"/>
        <v>37.039787785378351</v>
      </c>
      <c r="C519" s="5">
        <f t="shared" si="225"/>
        <v>375.5496527550078</v>
      </c>
      <c r="D519" s="5">
        <f t="shared" si="226"/>
        <v>22.8516455570823</v>
      </c>
      <c r="E519" s="2">
        <f t="shared" si="227"/>
        <v>377.37181606950031</v>
      </c>
      <c r="F519" s="2">
        <f t="shared" si="228"/>
        <v>5.6327626956152983</v>
      </c>
      <c r="G519" s="3">
        <f t="shared" si="229"/>
        <v>9.4281405630939172</v>
      </c>
      <c r="H519" s="3">
        <f t="shared" si="230"/>
        <v>55.331190203805221</v>
      </c>
      <c r="I519" s="3">
        <f t="shared" si="231"/>
        <v>-51.051699548341027</v>
      </c>
      <c r="J519" s="2">
        <f t="shared" si="232"/>
        <v>75.872962711503575</v>
      </c>
      <c r="K519" s="2">
        <f t="shared" si="233"/>
        <v>75.872962711503575</v>
      </c>
      <c r="L519" s="2">
        <f t="shared" si="234"/>
        <v>51.719810982620018</v>
      </c>
      <c r="M519" s="5">
        <f t="shared" si="220"/>
        <v>0.37889875842846243</v>
      </c>
      <c r="N519" s="4">
        <f t="shared" si="221"/>
        <v>0.44676033934245862</v>
      </c>
      <c r="O519" s="4">
        <f t="shared" si="222"/>
        <v>0.30786567556294103</v>
      </c>
      <c r="P519" s="4">
        <f t="shared" si="235"/>
        <v>0</v>
      </c>
      <c r="Q519" s="4">
        <f t="shared" si="236"/>
        <v>0</v>
      </c>
      <c r="R519" s="5">
        <f t="shared" si="237"/>
        <v>-1.4549398165899847</v>
      </c>
      <c r="S519" s="5">
        <f t="shared" si="238"/>
        <v>-8.5386456839599845</v>
      </c>
      <c r="T519" s="5">
        <f t="shared" si="239"/>
        <v>7.8782396041299236</v>
      </c>
      <c r="U519" s="6">
        <f t="shared" si="240"/>
        <v>2673.9862210257852</v>
      </c>
      <c r="V519" s="5">
        <f t="shared" si="241"/>
        <v>1.0149433196425002</v>
      </c>
      <c r="W519" s="5">
        <f t="shared" si="242"/>
        <v>5.7376229730933428</v>
      </c>
      <c r="X519" s="5">
        <f t="shared" si="243"/>
        <v>6.4060264245157779</v>
      </c>
      <c r="Y519" s="5">
        <f t="shared" si="244"/>
        <v>-0.43999649694748455</v>
      </c>
      <c r="Z519" s="5">
        <f t="shared" si="219"/>
        <v>-2.8010227108666417</v>
      </c>
      <c r="AA519" s="5">
        <f t="shared" si="223"/>
        <v>-17.889733971354296</v>
      </c>
      <c r="AB519">
        <f t="shared" si="245"/>
        <v>0</v>
      </c>
    </row>
    <row r="520" spans="1:28" x14ac:dyDescent="0.2">
      <c r="A520">
        <f t="shared" si="218"/>
        <v>4.8799999999999404</v>
      </c>
      <c r="B520" s="5">
        <f t="shared" si="224"/>
        <v>37.134047191184443</v>
      </c>
      <c r="C520" s="5">
        <f t="shared" si="225"/>
        <v>376.10282460591031</v>
      </c>
      <c r="D520" s="5">
        <f t="shared" si="226"/>
        <v>22.340234074900323</v>
      </c>
      <c r="E520" s="2">
        <f t="shared" si="227"/>
        <v>377.93157070737186</v>
      </c>
      <c r="F520" s="2">
        <f t="shared" si="228"/>
        <v>5.6387524561750499</v>
      </c>
      <c r="G520" s="3">
        <f t="shared" si="229"/>
        <v>9.4237405981244429</v>
      </c>
      <c r="H520" s="3">
        <f t="shared" si="230"/>
        <v>55.303179976696555</v>
      </c>
      <c r="I520" s="3">
        <f t="shared" si="231"/>
        <v>-51.230596888054571</v>
      </c>
      <c r="J520" s="2">
        <f t="shared" si="232"/>
        <v>75.972512528558482</v>
      </c>
      <c r="K520" s="2">
        <f t="shared" si="233"/>
        <v>75.972512528558482</v>
      </c>
      <c r="L520" s="2">
        <f t="shared" si="234"/>
        <v>51.787670435281854</v>
      </c>
      <c r="M520" s="5">
        <f t="shared" si="220"/>
        <v>0.37889869217323402</v>
      </c>
      <c r="N520" s="4">
        <f t="shared" si="221"/>
        <v>0.44617455291553521</v>
      </c>
      <c r="O520" s="4">
        <f t="shared" si="222"/>
        <v>0.30772075550839612</v>
      </c>
      <c r="P520" s="4">
        <f t="shared" si="235"/>
        <v>0</v>
      </c>
      <c r="Q520" s="4">
        <f t="shared" si="236"/>
        <v>0</v>
      </c>
      <c r="R520" s="5">
        <f t="shared" si="237"/>
        <v>-1.4561686406771812</v>
      </c>
      <c r="S520" s="5">
        <f t="shared" si="238"/>
        <v>-8.5455192206605659</v>
      </c>
      <c r="T520" s="5">
        <f t="shared" si="239"/>
        <v>7.9162183906469554</v>
      </c>
      <c r="U520" s="6">
        <f t="shared" si="240"/>
        <v>2673.9835470409002</v>
      </c>
      <c r="V520" s="5">
        <f t="shared" si="241"/>
        <v>1.0115173320712958</v>
      </c>
      <c r="W520" s="5">
        <f t="shared" si="242"/>
        <v>5.7638921216427015</v>
      </c>
      <c r="X520" s="5">
        <f t="shared" si="243"/>
        <v>6.4081595815637415</v>
      </c>
      <c r="Y520" s="5">
        <f t="shared" si="244"/>
        <v>-0.44465130860588542</v>
      </c>
      <c r="Z520" s="5">
        <f t="shared" si="219"/>
        <v>-2.7816270990178644</v>
      </c>
      <c r="AA520" s="5">
        <f t="shared" si="223"/>
        <v>-17.849622027789302</v>
      </c>
      <c r="AB520">
        <f t="shared" si="245"/>
        <v>0</v>
      </c>
    </row>
    <row r="521" spans="1:28" x14ac:dyDescent="0.2">
      <c r="A521">
        <f t="shared" si="218"/>
        <v>4.8899999999999402</v>
      </c>
      <c r="B521" s="5">
        <f t="shared" si="224"/>
        <v>37.228262364600262</v>
      </c>
      <c r="C521" s="5">
        <f t="shared" si="225"/>
        <v>376.65571732432232</v>
      </c>
      <c r="D521" s="5">
        <f t="shared" si="226"/>
        <v>21.827035624918388</v>
      </c>
      <c r="E521" s="2">
        <f t="shared" si="227"/>
        <v>378.49104733373457</v>
      </c>
      <c r="F521" s="2">
        <f t="shared" si="228"/>
        <v>5.6447219928114842</v>
      </c>
      <c r="G521" s="3">
        <f t="shared" si="229"/>
        <v>9.4192940850383842</v>
      </c>
      <c r="H521" s="3">
        <f t="shared" si="230"/>
        <v>55.275363705706376</v>
      </c>
      <c r="I521" s="3">
        <f t="shared" si="231"/>
        <v>-51.409093108332463</v>
      </c>
      <c r="J521" s="2">
        <f t="shared" si="232"/>
        <v>76.072227442607172</v>
      </c>
      <c r="K521" s="2">
        <f t="shared" si="233"/>
        <v>76.072227442607172</v>
      </c>
      <c r="L521" s="2">
        <f t="shared" si="234"/>
        <v>51.855642428498413</v>
      </c>
      <c r="M521" s="5">
        <f t="shared" si="220"/>
        <v>0.37889862576908767</v>
      </c>
      <c r="N521" s="4">
        <f t="shared" si="221"/>
        <v>0.44558933173909016</v>
      </c>
      <c r="O521" s="4">
        <f t="shared" si="222"/>
        <v>0.30757573152193518</v>
      </c>
      <c r="P521" s="4">
        <f t="shared" si="235"/>
        <v>0</v>
      </c>
      <c r="Q521" s="4">
        <f t="shared" si="236"/>
        <v>0</v>
      </c>
      <c r="R521" s="5">
        <f t="shared" si="237"/>
        <v>-1.457391642821434</v>
      </c>
      <c r="S521" s="5">
        <f t="shared" si="238"/>
        <v>-8.5524299795002534</v>
      </c>
      <c r="T521" s="5">
        <f t="shared" si="239"/>
        <v>7.9542248054576365</v>
      </c>
      <c r="U521" s="6">
        <f t="shared" si="240"/>
        <v>2673.9808730586906</v>
      </c>
      <c r="V521" s="5">
        <f t="shared" si="241"/>
        <v>1.0080989991311435</v>
      </c>
      <c r="W521" s="5">
        <f t="shared" si="242"/>
        <v>5.7901546380771993</v>
      </c>
      <c r="X521" s="5">
        <f t="shared" si="243"/>
        <v>6.4103150735844281</v>
      </c>
      <c r="Y521" s="5">
        <f t="shared" si="244"/>
        <v>-0.44929264369029043</v>
      </c>
      <c r="Z521" s="5">
        <f t="shared" si="219"/>
        <v>-2.7622753414230541</v>
      </c>
      <c r="AA521" s="5">
        <f t="shared" si="223"/>
        <v>-17.809460120957937</v>
      </c>
      <c r="AB521">
        <f t="shared" si="245"/>
        <v>0</v>
      </c>
    </row>
    <row r="522" spans="1:28" x14ac:dyDescent="0.2">
      <c r="A522">
        <f t="shared" si="218"/>
        <v>4.89999999999994</v>
      </c>
      <c r="B522" s="5">
        <f t="shared" si="224"/>
        <v>37.322432840818465</v>
      </c>
      <c r="C522" s="5">
        <f t="shared" si="225"/>
        <v>377.20833284761227</v>
      </c>
      <c r="D522" s="5">
        <f t="shared" si="226"/>
        <v>21.312054220829015</v>
      </c>
      <c r="E522" s="2">
        <f t="shared" si="227"/>
        <v>379.05024780737506</v>
      </c>
      <c r="F522" s="2">
        <f t="shared" si="228"/>
        <v>5.6506713095245216</v>
      </c>
      <c r="G522" s="3">
        <f t="shared" si="229"/>
        <v>9.414801158601481</v>
      </c>
      <c r="H522" s="3">
        <f t="shared" si="230"/>
        <v>55.247740952292148</v>
      </c>
      <c r="I522" s="3">
        <f t="shared" si="231"/>
        <v>-51.587187709542043</v>
      </c>
      <c r="J522" s="2">
        <f t="shared" si="232"/>
        <v>76.172103141288602</v>
      </c>
      <c r="K522" s="2">
        <f t="shared" si="233"/>
        <v>76.172103141288602</v>
      </c>
      <c r="L522" s="2">
        <f t="shared" si="234"/>
        <v>51.923724022691616</v>
      </c>
      <c r="M522" s="5">
        <f t="shared" si="220"/>
        <v>0.37889855921688503</v>
      </c>
      <c r="N522" s="4">
        <f t="shared" si="221"/>
        <v>0.44500470259665414</v>
      </c>
      <c r="O522" s="4">
        <f t="shared" si="222"/>
        <v>0.30743061034888325</v>
      </c>
      <c r="P522" s="4">
        <f t="shared" si="235"/>
        <v>0</v>
      </c>
      <c r="Q522" s="4">
        <f t="shared" si="236"/>
        <v>0</v>
      </c>
      <c r="R522" s="5">
        <f t="shared" si="237"/>
        <v>-1.4586087285290239</v>
      </c>
      <c r="S522" s="5">
        <f t="shared" si="238"/>
        <v>-8.5593774979411457</v>
      </c>
      <c r="T522" s="5">
        <f t="shared" si="239"/>
        <v>7.992258254403807</v>
      </c>
      <c r="U522" s="6">
        <f t="shared" si="240"/>
        <v>2673.9781990791544</v>
      </c>
      <c r="V522" s="5">
        <f t="shared" si="241"/>
        <v>1.0046883034641376</v>
      </c>
      <c r="W522" s="5">
        <f t="shared" si="242"/>
        <v>5.816410153100855</v>
      </c>
      <c r="X522" s="5">
        <f t="shared" si="243"/>
        <v>6.4124926498580415</v>
      </c>
      <c r="Y522" s="5">
        <f t="shared" si="244"/>
        <v>-0.45392042506488628</v>
      </c>
      <c r="Z522" s="5">
        <f t="shared" si="219"/>
        <v>-2.7429673448402907</v>
      </c>
      <c r="AA522" s="5">
        <f t="shared" si="223"/>
        <v>-17.76924909573815</v>
      </c>
      <c r="AB522">
        <f t="shared" si="245"/>
        <v>0</v>
      </c>
    </row>
    <row r="523" spans="1:28" x14ac:dyDescent="0.2">
      <c r="A523">
        <f t="shared" si="218"/>
        <v>4.9099999999999397</v>
      </c>
      <c r="B523" s="5">
        <f t="shared" si="224"/>
        <v>37.416558156383225</v>
      </c>
      <c r="C523" s="5">
        <f t="shared" si="225"/>
        <v>377.76067310876795</v>
      </c>
      <c r="D523" s="5">
        <f t="shared" si="226"/>
        <v>20.795293881278809</v>
      </c>
      <c r="E523" s="2">
        <f t="shared" si="227"/>
        <v>379.60917398274171</v>
      </c>
      <c r="F523" s="2">
        <f t="shared" si="228"/>
        <v>5.6566004103527723</v>
      </c>
      <c r="G523" s="3">
        <f t="shared" si="229"/>
        <v>9.4102619543508315</v>
      </c>
      <c r="H523" s="3">
        <f t="shared" si="230"/>
        <v>55.220311278843745</v>
      </c>
      <c r="I523" s="3">
        <f t="shared" si="231"/>
        <v>-51.764880200499427</v>
      </c>
      <c r="J523" s="2">
        <f t="shared" si="232"/>
        <v>76.272135344134412</v>
      </c>
      <c r="K523" s="2">
        <f t="shared" si="233"/>
        <v>76.272135344134412</v>
      </c>
      <c r="L523" s="2">
        <f t="shared" si="234"/>
        <v>51.991912300023458</v>
      </c>
      <c r="M523" s="5">
        <f t="shared" si="220"/>
        <v>0.37889849251748864</v>
      </c>
      <c r="N523" s="4">
        <f t="shared" si="221"/>
        <v>0.44442069180598598</v>
      </c>
      <c r="O523" s="4">
        <f t="shared" si="222"/>
        <v>0.30728539866426785</v>
      </c>
      <c r="P523" s="4">
        <f t="shared" si="235"/>
        <v>0</v>
      </c>
      <c r="Q523" s="4">
        <f t="shared" si="236"/>
        <v>0</v>
      </c>
      <c r="R523" s="5">
        <f t="shared" si="237"/>
        <v>-1.459819804211562</v>
      </c>
      <c r="S523" s="5">
        <f t="shared" si="238"/>
        <v>-8.5663613181684486</v>
      </c>
      <c r="T523" s="5">
        <f t="shared" si="239"/>
        <v>8.0303181405475623</v>
      </c>
      <c r="U523" s="6">
        <f t="shared" si="240"/>
        <v>2673.9755251022925</v>
      </c>
      <c r="V523" s="5">
        <f t="shared" si="241"/>
        <v>1.0012852286903173</v>
      </c>
      <c r="W523" s="5">
        <f t="shared" si="242"/>
        <v>5.8426582970591712</v>
      </c>
      <c r="X523" s="5">
        <f t="shared" si="243"/>
        <v>6.4146920627727217</v>
      </c>
      <c r="Y523" s="5">
        <f t="shared" si="244"/>
        <v>-0.45853457552124466</v>
      </c>
      <c r="Z523" s="5">
        <f t="shared" si="219"/>
        <v>-2.7237030211092774</v>
      </c>
      <c r="AA523" s="5">
        <f t="shared" si="223"/>
        <v>-17.728989796679716</v>
      </c>
      <c r="AB523">
        <f t="shared" si="245"/>
        <v>0</v>
      </c>
    </row>
    <row r="524" spans="1:28" x14ac:dyDescent="0.2">
      <c r="A524">
        <f t="shared" si="218"/>
        <v>4.9199999999999395</v>
      </c>
      <c r="B524" s="5">
        <f t="shared" si="224"/>
        <v>37.510637849197956</v>
      </c>
      <c r="C524" s="5">
        <f t="shared" si="225"/>
        <v>378.31274003640533</v>
      </c>
      <c r="D524" s="5">
        <f t="shared" si="226"/>
        <v>20.276758629783981</v>
      </c>
      <c r="E524" s="2">
        <f t="shared" si="227"/>
        <v>380.16782770995559</v>
      </c>
      <c r="F524" s="2">
        <f t="shared" si="228"/>
        <v>5.6625092993756283</v>
      </c>
      <c r="G524" s="3">
        <f t="shared" si="229"/>
        <v>9.4056766085956198</v>
      </c>
      <c r="H524" s="3">
        <f t="shared" si="230"/>
        <v>55.193074248632655</v>
      </c>
      <c r="I524" s="3">
        <f t="shared" si="231"/>
        <v>-51.942170098466221</v>
      </c>
      <c r="J524" s="2">
        <f t="shared" si="232"/>
        <v>76.372319802521105</v>
      </c>
      <c r="K524" s="2">
        <f t="shared" si="233"/>
        <v>76.372319802521105</v>
      </c>
      <c r="L524" s="2">
        <f t="shared" si="234"/>
        <v>52.060204364363393</v>
      </c>
      <c r="M524" s="5">
        <f t="shared" si="220"/>
        <v>0.37889842567176174</v>
      </c>
      <c r="N524" s="4">
        <f t="shared" si="221"/>
        <v>0.44383732522340819</v>
      </c>
      <c r="O524" s="4">
        <f t="shared" si="222"/>
        <v>0.30714010307309392</v>
      </c>
      <c r="P524" s="4">
        <f t="shared" si="235"/>
        <v>0</v>
      </c>
      <c r="Q524" s="4">
        <f t="shared" si="236"/>
        <v>0</v>
      </c>
      <c r="R524" s="5">
        <f t="shared" si="237"/>
        <v>-1.4610247771889828</v>
      </c>
      <c r="S524" s="5">
        <f t="shared" si="238"/>
        <v>-8.5733809870509461</v>
      </c>
      <c r="T524" s="5">
        <f t="shared" si="239"/>
        <v>8.068403864265429</v>
      </c>
      <c r="U524" s="6">
        <f t="shared" si="240"/>
        <v>2673.9728511281041</v>
      </c>
      <c r="V524" s="5">
        <f t="shared" si="241"/>
        <v>0.99788975938961111</v>
      </c>
      <c r="W524" s="5">
        <f t="shared" si="242"/>
        <v>5.8688986999945998</v>
      </c>
      <c r="X524" s="5">
        <f t="shared" si="243"/>
        <v>6.416913067792593</v>
      </c>
      <c r="Y524" s="5">
        <f t="shared" si="244"/>
        <v>-0.46313501779937172</v>
      </c>
      <c r="Z524" s="5">
        <f t="shared" si="219"/>
        <v>-2.7044822870563463</v>
      </c>
      <c r="AA524" s="5">
        <f t="shared" si="223"/>
        <v>-17.688683067941977</v>
      </c>
      <c r="AB524">
        <f t="shared" si="245"/>
        <v>0</v>
      </c>
    </row>
    <row r="525" spans="1:28" x14ac:dyDescent="0.2">
      <c r="A525">
        <f t="shared" si="218"/>
        <v>4.9299999999999393</v>
      </c>
      <c r="B525" s="5">
        <f t="shared" si="224"/>
        <v>37.604671458533019</v>
      </c>
      <c r="C525" s="5">
        <f t="shared" si="225"/>
        <v>378.86453555477732</v>
      </c>
      <c r="D525" s="5">
        <f t="shared" si="226"/>
        <v>19.75645249464592</v>
      </c>
      <c r="E525" s="2">
        <f t="shared" si="227"/>
        <v>380.72621083482204</v>
      </c>
      <c r="F525" s="2">
        <f t="shared" si="228"/>
        <v>5.6683979807153522</v>
      </c>
      <c r="G525" s="3">
        <f t="shared" si="229"/>
        <v>9.4010452584176267</v>
      </c>
      <c r="H525" s="3">
        <f t="shared" si="230"/>
        <v>55.16602942576209</v>
      </c>
      <c r="I525" s="3">
        <f t="shared" si="231"/>
        <v>-52.119056929145643</v>
      </c>
      <c r="J525" s="2">
        <f t="shared" si="232"/>
        <v>76.472652299618773</v>
      </c>
      <c r="K525" s="2">
        <f t="shared" si="233"/>
        <v>76.472652299618773</v>
      </c>
      <c r="L525" s="2">
        <f t="shared" si="234"/>
        <v>52.128597341253418</v>
      </c>
      <c r="M525" s="5">
        <f t="shared" si="220"/>
        <v>0.3788983586805682</v>
      </c>
      <c r="N525" s="4">
        <f t="shared" si="221"/>
        <v>0.44325462824816692</v>
      </c>
      <c r="O525" s="4">
        <f t="shared" si="222"/>
        <v>0.3069947301106265</v>
      </c>
      <c r="P525" s="4">
        <f t="shared" si="235"/>
        <v>0</v>
      </c>
      <c r="Q525" s="4">
        <f t="shared" si="236"/>
        <v>0</v>
      </c>
      <c r="R525" s="5">
        <f t="shared" si="237"/>
        <v>-1.4622235556923828</v>
      </c>
      <c r="S525" s="5">
        <f t="shared" si="238"/>
        <v>-8.5804360561014796</v>
      </c>
      <c r="T525" s="5">
        <f t="shared" si="239"/>
        <v>8.1065148233417386</v>
      </c>
      <c r="U525" s="6">
        <f t="shared" si="240"/>
        <v>2673.9701771565901</v>
      </c>
      <c r="V525" s="5">
        <f t="shared" si="241"/>
        <v>0.99450188108390336</v>
      </c>
      <c r="W525" s="5">
        <f t="shared" si="242"/>
        <v>5.8951309917012491</v>
      </c>
      <c r="X525" s="5">
        <f t="shared" si="243"/>
        <v>6.4191554234258223</v>
      </c>
      <c r="Y525" s="5">
        <f t="shared" si="244"/>
        <v>-0.46772167460847947</v>
      </c>
      <c r="Z525" s="5">
        <f t="shared" si="219"/>
        <v>-2.6853050644002305</v>
      </c>
      <c r="AA525" s="5">
        <f t="shared" si="223"/>
        <v>-17.648329753232439</v>
      </c>
      <c r="AB525">
        <f t="shared" si="245"/>
        <v>0</v>
      </c>
    </row>
    <row r="526" spans="1:28" x14ac:dyDescent="0.2">
      <c r="A526">
        <f t="shared" si="218"/>
        <v>4.9399999999999391</v>
      </c>
      <c r="B526" s="5">
        <f t="shared" si="224"/>
        <v>37.698658525033466</v>
      </c>
      <c r="C526" s="5">
        <f t="shared" si="225"/>
        <v>379.4160615837817</v>
      </c>
      <c r="D526" s="5">
        <f t="shared" si="226"/>
        <v>19.234379508866802</v>
      </c>
      <c r="E526" s="2">
        <f t="shared" si="227"/>
        <v>381.28432519884041</v>
      </c>
      <c r="F526" s="2">
        <f t="shared" si="228"/>
        <v>5.6742664585391269</v>
      </c>
      <c r="G526" s="3">
        <f t="shared" si="229"/>
        <v>9.3963680416715416</v>
      </c>
      <c r="H526" s="3">
        <f t="shared" si="230"/>
        <v>55.13917637511809</v>
      </c>
      <c r="I526" s="3">
        <f t="shared" si="231"/>
        <v>-52.295540226677964</v>
      </c>
      <c r="J526" s="2">
        <f t="shared" si="232"/>
        <v>76.573128650336727</v>
      </c>
      <c r="K526" s="2">
        <f t="shared" si="233"/>
        <v>76.573128650336727</v>
      </c>
      <c r="L526" s="2">
        <f t="shared" si="234"/>
        <v>52.197088377870976</v>
      </c>
      <c r="M526" s="5">
        <f t="shared" si="220"/>
        <v>0.37889829154477267</v>
      </c>
      <c r="N526" s="4">
        <f t="shared" si="221"/>
        <v>0.44267262582681005</v>
      </c>
      <c r="O526" s="4">
        <f t="shared" si="222"/>
        <v>0.30684928624268026</v>
      </c>
      <c r="P526" s="4">
        <f t="shared" si="235"/>
        <v>0</v>
      </c>
      <c r="Q526" s="4">
        <f t="shared" si="236"/>
        <v>0</v>
      </c>
      <c r="R526" s="5">
        <f t="shared" si="237"/>
        <v>-1.4634160488666996</v>
      </c>
      <c r="S526" s="5">
        <f t="shared" si="238"/>
        <v>-8.5875260814374172</v>
      </c>
      <c r="T526" s="5">
        <f t="shared" si="239"/>
        <v>8.1446504130611395</v>
      </c>
      <c r="U526" s="6">
        <f t="shared" si="240"/>
        <v>2673.96750318775</v>
      </c>
      <c r="V526" s="5">
        <f t="shared" si="241"/>
        <v>0.99112158021923091</v>
      </c>
      <c r="W526" s="5">
        <f t="shared" si="242"/>
        <v>5.921354801778846</v>
      </c>
      <c r="X526" s="5">
        <f t="shared" si="243"/>
        <v>6.4214188911927295</v>
      </c>
      <c r="Y526" s="5">
        <f t="shared" si="244"/>
        <v>-0.47229446864746871</v>
      </c>
      <c r="Z526" s="5">
        <f t="shared" si="219"/>
        <v>-2.6661712796585713</v>
      </c>
      <c r="AA526" s="5">
        <f t="shared" si="223"/>
        <v>-17.607930695746131</v>
      </c>
      <c r="AB526">
        <f t="shared" si="245"/>
        <v>0</v>
      </c>
    </row>
    <row r="527" spans="1:28" x14ac:dyDescent="0.2">
      <c r="A527">
        <f t="shared" si="218"/>
        <v>4.9499999999999389</v>
      </c>
      <c r="B527" s="5">
        <f t="shared" si="224"/>
        <v>37.792598590726747</v>
      </c>
      <c r="C527" s="5">
        <f t="shared" si="225"/>
        <v>379.96732003896886</v>
      </c>
      <c r="D527" s="5">
        <f t="shared" si="226"/>
        <v>18.710543710065235</v>
      </c>
      <c r="E527" s="2">
        <f t="shared" si="227"/>
        <v>381.84217263921494</v>
      </c>
      <c r="F527" s="2">
        <f t="shared" si="228"/>
        <v>5.6801147370611131</v>
      </c>
      <c r="G527" s="3">
        <f t="shared" si="229"/>
        <v>9.3916450969850676</v>
      </c>
      <c r="H527" s="3">
        <f t="shared" si="230"/>
        <v>55.112514662321502</v>
      </c>
      <c r="I527" s="3">
        <f t="shared" si="231"/>
        <v>-52.471619533635426</v>
      </c>
      <c r="J527" s="2">
        <f t="shared" si="232"/>
        <v>76.673744701266003</v>
      </c>
      <c r="K527" s="2">
        <f t="shared" si="233"/>
        <v>76.673744701266003</v>
      </c>
      <c r="L527" s="2">
        <f t="shared" si="234"/>
        <v>52.265674642989772</v>
      </c>
      <c r="M527" s="5">
        <f t="shared" si="220"/>
        <v>0.37889822426524028</v>
      </c>
      <c r="N527" s="4">
        <f t="shared" si="221"/>
        <v>0.44209134245758391</v>
      </c>
      <c r="O527" s="4">
        <f t="shared" si="222"/>
        <v>0.30670377786591613</v>
      </c>
      <c r="P527" s="4">
        <f t="shared" si="235"/>
        <v>0</v>
      </c>
      <c r="Q527" s="4">
        <f t="shared" si="236"/>
        <v>0</v>
      </c>
      <c r="R527" s="5">
        <f t="shared" si="237"/>
        <v>-1.4646021667732461</v>
      </c>
      <c r="S527" s="5">
        <f t="shared" si="238"/>
        <v>-8.5946506237411651</v>
      </c>
      <c r="T527" s="5">
        <f t="shared" si="239"/>
        <v>8.1828100263003396</v>
      </c>
      <c r="U527" s="6">
        <f t="shared" si="240"/>
        <v>2673.9648292215834</v>
      </c>
      <c r="V527" s="5">
        <f t="shared" si="241"/>
        <v>0.98774884414810249</v>
      </c>
      <c r="W527" s="5">
        <f t="shared" si="242"/>
        <v>5.9475697596859467</v>
      </c>
      <c r="X527" s="5">
        <f t="shared" si="243"/>
        <v>6.423703235593937</v>
      </c>
      <c r="Y527" s="5">
        <f t="shared" si="244"/>
        <v>-0.47685332262514357</v>
      </c>
      <c r="Z527" s="5">
        <f t="shared" si="219"/>
        <v>-2.6470808640552184</v>
      </c>
      <c r="AA527" s="5">
        <f t="shared" si="223"/>
        <v>-17.567486738105721</v>
      </c>
      <c r="AB527">
        <f t="shared" si="245"/>
        <v>0</v>
      </c>
    </row>
    <row r="528" spans="1:28" x14ac:dyDescent="0.2">
      <c r="A528">
        <f t="shared" si="218"/>
        <v>4.9599999999999387</v>
      </c>
      <c r="B528" s="5">
        <f t="shared" si="224"/>
        <v>37.886491199030466</v>
      </c>
      <c r="C528" s="5">
        <f t="shared" si="225"/>
        <v>380.51831283154888</v>
      </c>
      <c r="D528" s="5">
        <f t="shared" si="226"/>
        <v>18.184949140391975</v>
      </c>
      <c r="E528" s="2">
        <f t="shared" si="227"/>
        <v>382.39975498886332</v>
      </c>
      <c r="F528" s="2">
        <f t="shared" si="228"/>
        <v>5.6859428205444917</v>
      </c>
      <c r="G528" s="3">
        <f t="shared" si="229"/>
        <v>9.3868765637588165</v>
      </c>
      <c r="H528" s="3">
        <f t="shared" si="230"/>
        <v>55.086043853680948</v>
      </c>
      <c r="I528" s="3">
        <f t="shared" si="231"/>
        <v>-52.647294401016481</v>
      </c>
      <c r="J528" s="2">
        <f t="shared" si="232"/>
        <v>76.774496330618845</v>
      </c>
      <c r="K528" s="2">
        <f t="shared" si="233"/>
        <v>76.774496330618845</v>
      </c>
      <c r="L528" s="2">
        <f t="shared" si="234"/>
        <v>52.33435332693854</v>
      </c>
      <c r="M528" s="5">
        <f t="shared" si="220"/>
        <v>0.37889815684283656</v>
      </c>
      <c r="N528" s="4">
        <f t="shared" si="221"/>
        <v>0.44151080219484501</v>
      </c>
      <c r="O528" s="4">
        <f t="shared" si="222"/>
        <v>0.30655821130814426</v>
      </c>
      <c r="P528" s="4">
        <f t="shared" si="235"/>
        <v>0</v>
      </c>
      <c r="Q528" s="4">
        <f t="shared" si="236"/>
        <v>0</v>
      </c>
      <c r="R528" s="5">
        <f t="shared" si="237"/>
        <v>-1.4657818203920867</v>
      </c>
      <c r="S528" s="5">
        <f t="shared" si="238"/>
        <v>-8.6018092482207056</v>
      </c>
      <c r="T528" s="5">
        <f t="shared" si="239"/>
        <v>8.220993053618983</v>
      </c>
      <c r="U528" s="6">
        <f t="shared" si="240"/>
        <v>2673.9621552580911</v>
      </c>
      <c r="V528" s="5">
        <f t="shared" si="241"/>
        <v>0.98438366111195763</v>
      </c>
      <c r="W528" s="5">
        <f t="shared" si="242"/>
        <v>5.9737754947924033</v>
      </c>
      <c r="X528" s="5">
        <f t="shared" si="243"/>
        <v>6.4260082240785765</v>
      </c>
      <c r="Y528" s="5">
        <f t="shared" si="244"/>
        <v>-0.48139815928012908</v>
      </c>
      <c r="Z528" s="5">
        <f t="shared" si="219"/>
        <v>-2.6280337534283023</v>
      </c>
      <c r="AA528" s="5">
        <f t="shared" si="223"/>
        <v>-17.526998722302441</v>
      </c>
      <c r="AB528">
        <f t="shared" si="245"/>
        <v>0</v>
      </c>
    </row>
    <row r="529" spans="1:28" x14ac:dyDescent="0.2">
      <c r="A529">
        <f t="shared" si="218"/>
        <v>4.9699999999999385</v>
      </c>
      <c r="B529" s="5">
        <f t="shared" si="224"/>
        <v>37.980335894760088</v>
      </c>
      <c r="C529" s="5">
        <f t="shared" si="225"/>
        <v>381.06904186839802</v>
      </c>
      <c r="D529" s="5">
        <f t="shared" si="226"/>
        <v>17.657599846445695</v>
      </c>
      <c r="E529" s="2">
        <f t="shared" si="227"/>
        <v>382.95707407642658</v>
      </c>
      <c r="F529" s="2">
        <f t="shared" si="228"/>
        <v>5.6917507133034722</v>
      </c>
      <c r="G529" s="3">
        <f t="shared" si="229"/>
        <v>9.3820625821660144</v>
      </c>
      <c r="H529" s="3">
        <f t="shared" si="230"/>
        <v>55.059763516146667</v>
      </c>
      <c r="I529" s="3">
        <f t="shared" si="231"/>
        <v>-52.822564388239506</v>
      </c>
      <c r="J529" s="2">
        <f t="shared" si="232"/>
        <v>76.875379448165219</v>
      </c>
      <c r="K529" s="2">
        <f t="shared" si="233"/>
        <v>76.875379448165219</v>
      </c>
      <c r="L529" s="2">
        <f t="shared" si="234"/>
        <v>52.403121641557746</v>
      </c>
      <c r="M529" s="5">
        <f t="shared" si="220"/>
        <v>0.37889808927842772</v>
      </c>
      <c r="N529" s="4">
        <f t="shared" si="221"/>
        <v>0.4409310286534851</v>
      </c>
      <c r="O529" s="4">
        <f t="shared" si="222"/>
        <v>0.30641259282863398</v>
      </c>
      <c r="P529" s="4">
        <f t="shared" si="235"/>
        <v>0</v>
      </c>
      <c r="Q529" s="4">
        <f t="shared" si="236"/>
        <v>0</v>
      </c>
      <c r="R529" s="5">
        <f t="shared" si="237"/>
        <v>-1.4669549216242705</v>
      </c>
      <c r="S529" s="5">
        <f t="shared" si="238"/>
        <v>-8.6090015245701537</v>
      </c>
      <c r="T529" s="5">
        <f t="shared" si="239"/>
        <v>8.2591988833497343</v>
      </c>
      <c r="U529" s="6">
        <f t="shared" si="240"/>
        <v>2673.9594812972728</v>
      </c>
      <c r="V529" s="5">
        <f t="shared" si="241"/>
        <v>0.98102602022375263</v>
      </c>
      <c r="W529" s="5">
        <f t="shared" si="242"/>
        <v>5.9999716364310869</v>
      </c>
      <c r="X529" s="5">
        <f t="shared" si="243"/>
        <v>6.4283336270125506</v>
      </c>
      <c r="Y529" s="5">
        <f t="shared" si="244"/>
        <v>-0.48592890140051792</v>
      </c>
      <c r="Z529" s="5">
        <f t="shared" si="219"/>
        <v>-2.6090298881390668</v>
      </c>
      <c r="AA529" s="5">
        <f t="shared" si="223"/>
        <v>-17.486467489637715</v>
      </c>
      <c r="AB529">
        <f t="shared" si="245"/>
        <v>0</v>
      </c>
    </row>
    <row r="530" spans="1:28" x14ac:dyDescent="0.2">
      <c r="A530">
        <f t="shared" si="218"/>
        <v>4.9799999999999383</v>
      </c>
      <c r="B530" s="5">
        <f t="shared" si="224"/>
        <v>38.074132224136676</v>
      </c>
      <c r="C530" s="5">
        <f t="shared" si="225"/>
        <v>381.6195090520651</v>
      </c>
      <c r="D530" s="5">
        <f t="shared" si="226"/>
        <v>17.128499879188819</v>
      </c>
      <c r="E530" s="2">
        <f t="shared" si="227"/>
        <v>383.51413172627713</v>
      </c>
      <c r="F530" s="2">
        <f t="shared" si="228"/>
        <v>5.6975384197053005</v>
      </c>
      <c r="G530" s="3">
        <f t="shared" si="229"/>
        <v>9.3772032931520091</v>
      </c>
      <c r="H530" s="3">
        <f t="shared" si="230"/>
        <v>55.033673217265275</v>
      </c>
      <c r="I530" s="3">
        <f t="shared" si="231"/>
        <v>-52.997429063135883</v>
      </c>
      <c r="J530" s="2">
        <f t="shared" si="232"/>
        <v>76.976389995166457</v>
      </c>
      <c r="K530" s="2">
        <f t="shared" si="233"/>
        <v>76.976389995166457</v>
      </c>
      <c r="L530" s="2">
        <f t="shared" si="234"/>
        <v>52.471976820154367</v>
      </c>
      <c r="M530" s="5">
        <f t="shared" si="220"/>
        <v>0.37889802157288011</v>
      </c>
      <c r="N530" s="4">
        <f t="shared" si="221"/>
        <v>0.44035204501336772</v>
      </c>
      <c r="O530" s="4">
        <f t="shared" si="222"/>
        <v>0.30626692861842941</v>
      </c>
      <c r="P530" s="4">
        <f t="shared" si="235"/>
        <v>0</v>
      </c>
      <c r="Q530" s="4">
        <f t="shared" si="236"/>
        <v>0</v>
      </c>
      <c r="R530" s="5">
        <f t="shared" si="237"/>
        <v>-1.4681213832939157</v>
      </c>
      <c r="S530" s="5">
        <f t="shared" si="238"/>
        <v>-8.6162270269303711</v>
      </c>
      <c r="T530" s="5">
        <f t="shared" si="239"/>
        <v>8.2974269016875137</v>
      </c>
      <c r="U530" s="6">
        <f t="shared" si="240"/>
        <v>2673.9568073391283</v>
      </c>
      <c r="V530" s="5">
        <f t="shared" si="241"/>
        <v>0.97767591145068378</v>
      </c>
      <c r="W530" s="5">
        <f t="shared" si="242"/>
        <v>6.0261578139488678</v>
      </c>
      <c r="X530" s="5">
        <f t="shared" si="243"/>
        <v>6.4306792176468761</v>
      </c>
      <c r="Y530" s="5">
        <f t="shared" si="244"/>
        <v>-0.49044547184323195</v>
      </c>
      <c r="Z530" s="5">
        <f t="shared" si="219"/>
        <v>-2.5900692129815033</v>
      </c>
      <c r="AA530" s="5">
        <f t="shared" si="223"/>
        <v>-17.445893880665608</v>
      </c>
      <c r="AB530">
        <f t="shared" si="245"/>
        <v>0</v>
      </c>
    </row>
    <row r="531" spans="1:28" x14ac:dyDescent="0.2">
      <c r="A531">
        <f t="shared" si="218"/>
        <v>4.989999999999938</v>
      </c>
      <c r="B531" s="5">
        <f t="shared" si="224"/>
        <v>38.167879734794603</v>
      </c>
      <c r="C531" s="5">
        <f t="shared" si="225"/>
        <v>382.1697162807771</v>
      </c>
      <c r="D531" s="5">
        <f t="shared" si="226"/>
        <v>16.597653293863427</v>
      </c>
      <c r="E531" s="2">
        <f t="shared" si="227"/>
        <v>384.07092975852703</v>
      </c>
      <c r="F531" s="2">
        <f t="shared" si="228"/>
        <v>5.7033059441722589</v>
      </c>
      <c r="G531" s="3">
        <f t="shared" si="229"/>
        <v>9.3722988384335775</v>
      </c>
      <c r="H531" s="3">
        <f t="shared" si="230"/>
        <v>55.007772525135458</v>
      </c>
      <c r="I531" s="3">
        <f t="shared" si="231"/>
        <v>-53.171888001942541</v>
      </c>
      <c r="J531" s="2">
        <f t="shared" si="232"/>
        <v>77.077523944306051</v>
      </c>
      <c r="K531" s="2">
        <f t="shared" si="233"/>
        <v>77.077523944306051</v>
      </c>
      <c r="L531" s="2">
        <f t="shared" si="234"/>
        <v>52.540916117454699</v>
      </c>
      <c r="M531" s="5">
        <f t="shared" si="220"/>
        <v>0.37889795372706037</v>
      </c>
      <c r="N531" s="4">
        <f t="shared" si="221"/>
        <v>0.43977387402377466</v>
      </c>
      <c r="O531" s="4">
        <f t="shared" si="222"/>
        <v>0.30612122480067178</v>
      </c>
      <c r="P531" s="4">
        <f t="shared" si="235"/>
        <v>0</v>
      </c>
      <c r="Q531" s="4">
        <f t="shared" si="236"/>
        <v>0</v>
      </c>
      <c r="R531" s="5">
        <f t="shared" si="237"/>
        <v>-1.4692811191501483</v>
      </c>
      <c r="S531" s="5">
        <f t="shared" si="238"/>
        <v>-8.6234853338496222</v>
      </c>
      <c r="T531" s="5">
        <f t="shared" si="239"/>
        <v>8.3356764927779103</v>
      </c>
      <c r="U531" s="6">
        <f t="shared" si="240"/>
        <v>2673.9541333836587</v>
      </c>
      <c r="V531" s="5">
        <f t="shared" si="241"/>
        <v>0.97433332559704777</v>
      </c>
      <c r="W531" s="5">
        <f t="shared" si="242"/>
        <v>6.0523336567568728</v>
      </c>
      <c r="X531" s="5">
        <f t="shared" si="243"/>
        <v>6.4330447720860908</v>
      </c>
      <c r="Y531" s="5">
        <f t="shared" si="244"/>
        <v>-0.49494779355310048</v>
      </c>
      <c r="Z531" s="5">
        <f t="shared" si="219"/>
        <v>-2.5711516770927494</v>
      </c>
      <c r="AA531" s="5">
        <f t="shared" si="223"/>
        <v>-17.405278735135997</v>
      </c>
      <c r="AB531">
        <f t="shared" si="245"/>
        <v>0</v>
      </c>
    </row>
    <row r="532" spans="1:28" x14ac:dyDescent="0.2">
      <c r="A532">
        <f t="shared" si="218"/>
        <v>4.9999999999999378</v>
      </c>
      <c r="B532" s="5">
        <f t="shared" si="224"/>
        <v>38.261577975789258</v>
      </c>
      <c r="C532" s="5">
        <f t="shared" si="225"/>
        <v>382.71966544844457</v>
      </c>
      <c r="D532" s="5">
        <f t="shared" si="226"/>
        <v>16.065064149907244</v>
      </c>
      <c r="E532" s="2">
        <f t="shared" si="227"/>
        <v>384.62746998903589</v>
      </c>
      <c r="F532" s="2">
        <f t="shared" si="228"/>
        <v>5.7090532911836185</v>
      </c>
      <c r="G532" s="3">
        <f t="shared" si="229"/>
        <v>9.3673493604980465</v>
      </c>
      <c r="H532" s="3">
        <f t="shared" si="230"/>
        <v>54.982061008364532</v>
      </c>
      <c r="I532" s="3">
        <f t="shared" si="231"/>
        <v>-53.345940789293898</v>
      </c>
      <c r="J532" s="2">
        <f t="shared" si="232"/>
        <v>77.178777299617749</v>
      </c>
      <c r="K532" s="2">
        <f t="shared" si="233"/>
        <v>77.178777299617749</v>
      </c>
      <c r="L532" s="2">
        <f t="shared" si="234"/>
        <v>52.609936809555379</v>
      </c>
      <c r="M532" s="5">
        <f t="shared" si="220"/>
        <v>0.37889788574183547</v>
      </c>
      <c r="N532" s="4">
        <f t="shared" si="221"/>
        <v>0.43919653800785907</v>
      </c>
      <c r="O532" s="4">
        <f t="shared" si="222"/>
        <v>0.30597548743092656</v>
      </c>
      <c r="P532" s="4">
        <f t="shared" si="235"/>
        <v>0</v>
      </c>
      <c r="Q532" s="4">
        <f t="shared" si="236"/>
        <v>0</v>
      </c>
      <c r="R532" s="5">
        <f t="shared" si="237"/>
        <v>-1.4704340438689003</v>
      </c>
      <c r="S532" s="5">
        <f t="shared" si="238"/>
        <v>-8.6307760282442931</v>
      </c>
      <c r="T532" s="5">
        <f t="shared" si="239"/>
        <v>8.3739470388047668</v>
      </c>
      <c r="U532" s="6">
        <f t="shared" si="240"/>
        <v>2673.9514594308616</v>
      </c>
      <c r="V532" s="5">
        <f t="shared" si="241"/>
        <v>0.97099825428723818</v>
      </c>
      <c r="W532" s="5">
        <f t="shared" si="242"/>
        <v>6.0784987943799704</v>
      </c>
      <c r="X532" s="5">
        <f t="shared" si="243"/>
        <v>6.435430069256749</v>
      </c>
      <c r="Y532" s="5">
        <f t="shared" si="244"/>
        <v>-0.49943578958166213</v>
      </c>
      <c r="Z532" s="5">
        <f t="shared" si="219"/>
        <v>-2.5522772338643227</v>
      </c>
      <c r="AA532" s="5">
        <f t="shared" si="223"/>
        <v>-17.364622891938485</v>
      </c>
      <c r="AB532">
        <f t="shared" si="245"/>
        <v>0</v>
      </c>
    </row>
    <row r="533" spans="1:28" x14ac:dyDescent="0.2">
      <c r="A533">
        <f t="shared" si="218"/>
        <v>5.0099999999999376</v>
      </c>
      <c r="B533" s="5">
        <f t="shared" si="224"/>
        <v>38.355226497604761</v>
      </c>
      <c r="C533" s="5">
        <f t="shared" si="225"/>
        <v>383.26935844466652</v>
      </c>
      <c r="D533" s="5">
        <f t="shared" si="226"/>
        <v>15.530736510869707</v>
      </c>
      <c r="E533" s="2">
        <f t="shared" si="227"/>
        <v>385.18375422941824</v>
      </c>
      <c r="F533" s="2">
        <f t="shared" si="228"/>
        <v>5.7147804652776175</v>
      </c>
      <c r="G533" s="3">
        <f t="shared" si="229"/>
        <v>9.3623550026022304</v>
      </c>
      <c r="H533" s="3">
        <f t="shared" si="230"/>
        <v>54.956538236025892</v>
      </c>
      <c r="I533" s="3">
        <f t="shared" si="231"/>
        <v>-53.519587018213286</v>
      </c>
      <c r="J533" s="2">
        <f t="shared" si="232"/>
        <v>77.280146096411016</v>
      </c>
      <c r="K533" s="2">
        <f t="shared" si="233"/>
        <v>77.280146096411016</v>
      </c>
      <c r="L533" s="2">
        <f t="shared" si="234"/>
        <v>52.679036193872534</v>
      </c>
      <c r="M533" s="5">
        <f t="shared" si="220"/>
        <v>0.37889781761807262</v>
      </c>
      <c r="N533" s="4">
        <f t="shared" si="221"/>
        <v>0.43862005886710453</v>
      </c>
      <c r="O533" s="4">
        <f t="shared" si="222"/>
        <v>0.30582972249751728</v>
      </c>
      <c r="P533" s="4">
        <f t="shared" si="235"/>
        <v>0</v>
      </c>
      <c r="Q533" s="4">
        <f t="shared" si="236"/>
        <v>0</v>
      </c>
      <c r="R533" s="5">
        <f t="shared" si="237"/>
        <v>-1.4715800730545683</v>
      </c>
      <c r="S533" s="5">
        <f t="shared" si="238"/>
        <v>-8.6380986973596752</v>
      </c>
      <c r="T533" s="5">
        <f t="shared" si="239"/>
        <v>8.4122379200769526</v>
      </c>
      <c r="U533" s="6">
        <f t="shared" si="240"/>
        <v>2673.9487854807394</v>
      </c>
      <c r="V533" s="5">
        <f t="shared" si="241"/>
        <v>0.96767068994888117</v>
      </c>
      <c r="W533" s="5">
        <f t="shared" si="242"/>
        <v>6.1046528565055729</v>
      </c>
      <c r="X533" s="5">
        <f t="shared" si="243"/>
        <v>6.4378348908759984</v>
      </c>
      <c r="Y533" s="5">
        <f t="shared" si="244"/>
        <v>-0.50390938310568711</v>
      </c>
      <c r="Z533" s="5">
        <f t="shared" si="219"/>
        <v>-2.5334458408541023</v>
      </c>
      <c r="AA533" s="5">
        <f t="shared" si="223"/>
        <v>-17.323927189047048</v>
      </c>
      <c r="AB533">
        <f t="shared" si="245"/>
        <v>0</v>
      </c>
    </row>
    <row r="534" spans="1:28" x14ac:dyDescent="0.2">
      <c r="A534">
        <f t="shared" si="218"/>
        <v>5.0199999999999374</v>
      </c>
      <c r="B534" s="5">
        <f t="shared" si="224"/>
        <v>38.448824852161628</v>
      </c>
      <c r="C534" s="5">
        <f t="shared" si="225"/>
        <v>383.81879715473474</v>
      </c>
      <c r="D534" s="5">
        <f t="shared" si="226"/>
        <v>14.994674444328123</v>
      </c>
      <c r="E534" s="2">
        <f t="shared" si="227"/>
        <v>385.7397842870497</v>
      </c>
      <c r="F534" s="2">
        <f t="shared" si="228"/>
        <v>5.7204874710533868</v>
      </c>
      <c r="G534" s="3">
        <f t="shared" si="229"/>
        <v>9.3573159087711737</v>
      </c>
      <c r="H534" s="3">
        <f t="shared" si="230"/>
        <v>54.931203777617348</v>
      </c>
      <c r="I534" s="3">
        <f t="shared" si="231"/>
        <v>-53.69282629010376</v>
      </c>
      <c r="J534" s="2">
        <f t="shared" si="232"/>
        <v>77.381626401193728</v>
      </c>
      <c r="K534" s="2">
        <f t="shared" si="233"/>
        <v>77.381626401193728</v>
      </c>
      <c r="L534" s="2">
        <f t="shared" si="234"/>
        <v>52.748211589089109</v>
      </c>
      <c r="M534" s="5">
        <f t="shared" si="220"/>
        <v>0.37889774935663889</v>
      </c>
      <c r="N534" s="4">
        <f t="shared" si="221"/>
        <v>0.43804445808578851</v>
      </c>
      <c r="O534" s="4">
        <f t="shared" si="222"/>
        <v>0.30568393592186383</v>
      </c>
      <c r="P534" s="4">
        <f t="shared" si="235"/>
        <v>0</v>
      </c>
      <c r="Q534" s="4">
        <f t="shared" si="236"/>
        <v>0</v>
      </c>
      <c r="R534" s="5">
        <f t="shared" si="237"/>
        <v>-1.472719123241528</v>
      </c>
      <c r="S534" s="5">
        <f t="shared" si="238"/>
        <v>-8.6454529327308016</v>
      </c>
      <c r="T534" s="5">
        <f t="shared" si="239"/>
        <v>8.4505485151142583</v>
      </c>
      <c r="U534" s="6">
        <f t="shared" si="240"/>
        <v>2673.9461115332911</v>
      </c>
      <c r="V534" s="5">
        <f t="shared" si="241"/>
        <v>0.96435062579611486</v>
      </c>
      <c r="W534" s="5">
        <f t="shared" si="242"/>
        <v>6.1307954730316601</v>
      </c>
      <c r="X534" s="5">
        <f t="shared" si="243"/>
        <v>6.4402590214202569</v>
      </c>
      <c r="Y534" s="5">
        <f t="shared" si="244"/>
        <v>-0.50836849744541313</v>
      </c>
      <c r="Z534" s="5">
        <f t="shared" si="219"/>
        <v>-2.5146574596991416</v>
      </c>
      <c r="AA534" s="5">
        <f t="shared" si="223"/>
        <v>-17.283192463465483</v>
      </c>
      <c r="AB534">
        <f t="shared" si="245"/>
        <v>0</v>
      </c>
    </row>
    <row r="535" spans="1:28" x14ac:dyDescent="0.2">
      <c r="A535">
        <f t="shared" si="218"/>
        <v>5.0299999999999372</v>
      </c>
      <c r="B535" s="5">
        <f t="shared" si="224"/>
        <v>38.542372592824471</v>
      </c>
      <c r="C535" s="5">
        <f t="shared" si="225"/>
        <v>384.36798345963797</v>
      </c>
      <c r="D535" s="5">
        <f t="shared" si="226"/>
        <v>14.456882021803912</v>
      </c>
      <c r="E535" s="2">
        <f t="shared" si="227"/>
        <v>386.2955619650744</v>
      </c>
      <c r="F535" s="2">
        <f t="shared" si="228"/>
        <v>5.7261743131728808</v>
      </c>
      <c r="G535" s="3">
        <f t="shared" si="229"/>
        <v>9.3522322237967188</v>
      </c>
      <c r="H535" s="3">
        <f t="shared" si="230"/>
        <v>54.90605720302036</v>
      </c>
      <c r="I535" s="3">
        <f t="shared" si="231"/>
        <v>-53.865658214738417</v>
      </c>
      <c r="J535" s="2">
        <f t="shared" si="232"/>
        <v>77.483214311592562</v>
      </c>
      <c r="K535" s="2">
        <f t="shared" si="233"/>
        <v>77.483214311592562</v>
      </c>
      <c r="L535" s="2">
        <f t="shared" si="234"/>
        <v>52.817460335100584</v>
      </c>
      <c r="M535" s="5">
        <f t="shared" si="220"/>
        <v>0.37889768095840159</v>
      </c>
      <c r="N535" s="4">
        <f t="shared" si="221"/>
        <v>0.43746975673544708</v>
      </c>
      <c r="O535" s="4">
        <f t="shared" si="222"/>
        <v>0.30553813355882642</v>
      </c>
      <c r="P535" s="4">
        <f t="shared" si="235"/>
        <v>0</v>
      </c>
      <c r="Q535" s="4">
        <f t="shared" si="236"/>
        <v>0</v>
      </c>
      <c r="R535" s="5">
        <f t="shared" si="237"/>
        <v>-1.4738511118955178</v>
      </c>
      <c r="S535" s="5">
        <f t="shared" si="238"/>
        <v>-8.6528383301433962</v>
      </c>
      <c r="T535" s="5">
        <f t="shared" si="239"/>
        <v>8.4888782007325148</v>
      </c>
      <c r="U535" s="6">
        <f t="shared" si="240"/>
        <v>2673.9434375885162</v>
      </c>
      <c r="V535" s="5">
        <f t="shared" si="241"/>
        <v>0.96103805581300861</v>
      </c>
      <c r="W535" s="5">
        <f t="shared" si="242"/>
        <v>6.1569262741141131</v>
      </c>
      <c r="X535" s="5">
        <f t="shared" si="243"/>
        <v>6.4427022480939939</v>
      </c>
      <c r="Y535" s="5">
        <f t="shared" si="244"/>
        <v>-0.51281305608250916</v>
      </c>
      <c r="Z535" s="5">
        <f t="shared" si="219"/>
        <v>-2.4959120560292831</v>
      </c>
      <c r="AA535" s="5">
        <f t="shared" si="223"/>
        <v>-17.242419551173491</v>
      </c>
      <c r="AB535">
        <f t="shared" si="245"/>
        <v>0</v>
      </c>
    </row>
    <row r="536" spans="1:28" x14ac:dyDescent="0.2">
      <c r="A536">
        <f t="shared" si="218"/>
        <v>5.039999999999937</v>
      </c>
      <c r="B536" s="5">
        <f t="shared" si="224"/>
        <v>38.635869274409636</v>
      </c>
      <c r="C536" s="5">
        <f t="shared" si="225"/>
        <v>384.91691923606538</v>
      </c>
      <c r="D536" s="5">
        <f t="shared" si="226"/>
        <v>13.917363318678969</v>
      </c>
      <c r="E536" s="2">
        <f t="shared" si="227"/>
        <v>386.85108906241038</v>
      </c>
      <c r="F536" s="2">
        <f t="shared" si="228"/>
        <v>5.7318409963627897</v>
      </c>
      <c r="G536" s="3">
        <f t="shared" si="229"/>
        <v>9.3471040932358935</v>
      </c>
      <c r="H536" s="3">
        <f t="shared" si="230"/>
        <v>54.88109808246007</v>
      </c>
      <c r="I536" s="3">
        <f t="shared" si="231"/>
        <v>-54.038082410250155</v>
      </c>
      <c r="J536" s="2">
        <f t="shared" si="232"/>
        <v>77.584905956270745</v>
      </c>
      <c r="K536" s="2">
        <f t="shared" si="233"/>
        <v>77.584905956270745</v>
      </c>
      <c r="L536" s="2">
        <f t="shared" si="234"/>
        <v>52.886779792958926</v>
      </c>
      <c r="M536" s="5">
        <f t="shared" si="220"/>
        <v>0.37889761242422793</v>
      </c>
      <c r="N536" s="4">
        <f t="shared" si="221"/>
        <v>0.43689597547934061</v>
      </c>
      <c r="O536" s="4">
        <f t="shared" si="222"/>
        <v>0.30539232119705428</v>
      </c>
      <c r="P536" s="4">
        <f t="shared" si="235"/>
        <v>0</v>
      </c>
      <c r="Q536" s="4">
        <f t="shared" si="236"/>
        <v>0</v>
      </c>
      <c r="R536" s="5">
        <f t="shared" si="237"/>
        <v>-1.4749759574148842</v>
      </c>
      <c r="S536" s="5">
        <f t="shared" si="238"/>
        <v>-8.6602544895948661</v>
      </c>
      <c r="T536" s="5">
        <f t="shared" si="239"/>
        <v>8.5272263521278422</v>
      </c>
      <c r="U536" s="6">
        <f t="shared" si="240"/>
        <v>2673.9407636464161</v>
      </c>
      <c r="V536" s="5">
        <f t="shared" si="241"/>
        <v>0.9577329747371266</v>
      </c>
      <c r="W536" s="5">
        <f t="shared" si="242"/>
        <v>6.1830448902133028</v>
      </c>
      <c r="X536" s="5">
        <f t="shared" si="243"/>
        <v>6.4451643607986036</v>
      </c>
      <c r="Y536" s="5">
        <f t="shared" si="244"/>
        <v>-0.51724298267775759</v>
      </c>
      <c r="Z536" s="5">
        <f t="shared" si="219"/>
        <v>-2.4772095993815633</v>
      </c>
      <c r="AA536" s="5">
        <f t="shared" si="223"/>
        <v>-17.201609287073552</v>
      </c>
      <c r="AB536">
        <f t="shared" si="245"/>
        <v>0</v>
      </c>
    </row>
    <row r="537" spans="1:28" x14ac:dyDescent="0.2">
      <c r="A537">
        <f t="shared" si="218"/>
        <v>5.0499999999999368</v>
      </c>
      <c r="B537" s="5">
        <f t="shared" si="224"/>
        <v>38.729314453192856</v>
      </c>
      <c r="C537" s="5">
        <f t="shared" si="225"/>
        <v>385.46560635641004</v>
      </c>
      <c r="D537" s="5">
        <f t="shared" si="226"/>
        <v>13.376122414112116</v>
      </c>
      <c r="E537" s="2">
        <f t="shared" si="227"/>
        <v>387.40636737375542</v>
      </c>
      <c r="F537" s="2">
        <f t="shared" si="228"/>
        <v>5.7374875254164186</v>
      </c>
      <c r="G537" s="3">
        <f t="shared" si="229"/>
        <v>9.3419316634091167</v>
      </c>
      <c r="H537" s="3">
        <f t="shared" si="230"/>
        <v>54.856325986466253</v>
      </c>
      <c r="I537" s="3">
        <f t="shared" si="231"/>
        <v>-54.210098503120889</v>
      </c>
      <c r="J537" s="2">
        <f t="shared" si="232"/>
        <v>77.686697494843528</v>
      </c>
      <c r="K537" s="2">
        <f t="shared" si="233"/>
        <v>77.686697494843528</v>
      </c>
      <c r="L537" s="2">
        <f t="shared" si="234"/>
        <v>52.956167344814943</v>
      </c>
      <c r="M537" s="5">
        <f t="shared" si="220"/>
        <v>0.37889754375498502</v>
      </c>
      <c r="N537" s="4">
        <f t="shared" si="221"/>
        <v>0.43632313457691785</v>
      </c>
      <c r="O537" s="4">
        <f t="shared" si="222"/>
        <v>0.3052465045593391</v>
      </c>
      <c r="P537" s="4">
        <f t="shared" si="235"/>
        <v>0</v>
      </c>
      <c r="Q537" s="4">
        <f t="shared" si="236"/>
        <v>0</v>
      </c>
      <c r="R537" s="5">
        <f t="shared" si="237"/>
        <v>-1.4760935791316963</v>
      </c>
      <c r="S537" s="5">
        <f t="shared" si="238"/>
        <v>-8.6677010152554299</v>
      </c>
      <c r="T537" s="5">
        <f t="shared" si="239"/>
        <v>8.5655923429600875</v>
      </c>
      <c r="U537" s="6">
        <f t="shared" si="240"/>
        <v>2673.9380897069891</v>
      </c>
      <c r="V537" s="5">
        <f t="shared" si="241"/>
        <v>0.95443537804323431</v>
      </c>
      <c r="W537" s="5">
        <f t="shared" si="242"/>
        <v>6.209150952139975</v>
      </c>
      <c r="X537" s="5">
        <f t="shared" si="243"/>
        <v>6.4476451521014182</v>
      </c>
      <c r="Y537" s="5">
        <f t="shared" si="244"/>
        <v>-0.52165820108846195</v>
      </c>
      <c r="Z537" s="5">
        <f t="shared" si="219"/>
        <v>-2.4585500631154549</v>
      </c>
      <c r="AA537" s="5">
        <f t="shared" si="223"/>
        <v>-17.160762504938493</v>
      </c>
      <c r="AB537">
        <f t="shared" si="245"/>
        <v>0</v>
      </c>
    </row>
    <row r="538" spans="1:28" x14ac:dyDescent="0.2">
      <c r="A538">
        <f t="shared" si="218"/>
        <v>5.0599999999999365</v>
      </c>
      <c r="B538" s="5">
        <f t="shared" si="224"/>
        <v>38.822707686916893</v>
      </c>
      <c r="C538" s="5">
        <f t="shared" si="225"/>
        <v>386.01404668877154</v>
      </c>
      <c r="D538" s="5">
        <f t="shared" si="226"/>
        <v>12.833163390955661</v>
      </c>
      <c r="E538" s="2">
        <f t="shared" si="227"/>
        <v>387.96139868959244</v>
      </c>
      <c r="F538" s="2">
        <f t="shared" si="228"/>
        <v>5.74311390519558</v>
      </c>
      <c r="G538" s="3">
        <f t="shared" si="229"/>
        <v>9.336715081398232</v>
      </c>
      <c r="H538" s="3">
        <f t="shared" si="230"/>
        <v>54.831740485835098</v>
      </c>
      <c r="I538" s="3">
        <f t="shared" si="231"/>
        <v>-54.381706128170272</v>
      </c>
      <c r="J538" s="2">
        <f t="shared" si="232"/>
        <v>77.788585117791214</v>
      </c>
      <c r="K538" s="2">
        <f t="shared" si="233"/>
        <v>77.788585117791214</v>
      </c>
      <c r="L538" s="2">
        <f t="shared" si="234"/>
        <v>53.025620393859036</v>
      </c>
      <c r="M538" s="5">
        <f t="shared" si="220"/>
        <v>0.37889747495153991</v>
      </c>
      <c r="N538" s="4">
        <f t="shared" si="221"/>
        <v>0.43575125388827773</v>
      </c>
      <c r="O538" s="4">
        <f t="shared" si="222"/>
        <v>0.30510068930297324</v>
      </c>
      <c r="P538" s="4">
        <f t="shared" si="235"/>
        <v>0</v>
      </c>
      <c r="Q538" s="4">
        <f t="shared" si="236"/>
        <v>0</v>
      </c>
      <c r="R538" s="5">
        <f t="shared" si="237"/>
        <v>-1.4772038973127242</v>
      </c>
      <c r="S538" s="5">
        <f t="shared" si="238"/>
        <v>-8.6751775154292901</v>
      </c>
      <c r="T538" s="5">
        <f t="shared" si="239"/>
        <v>8.6039755454354108</v>
      </c>
      <c r="U538" s="6">
        <f t="shared" si="240"/>
        <v>2673.9354157702364</v>
      </c>
      <c r="V538" s="5">
        <f t="shared" si="241"/>
        <v>0.95114526192715454</v>
      </c>
      <c r="W538" s="5">
        <f t="shared" si="242"/>
        <v>6.2352440911004043</v>
      </c>
      <c r="X538" s="5">
        <f t="shared" si="243"/>
        <v>6.4501444172048057</v>
      </c>
      <c r="Y538" s="5">
        <f t="shared" si="244"/>
        <v>-0.52605863538556963</v>
      </c>
      <c r="Z538" s="5">
        <f t="shared" si="219"/>
        <v>-2.4399334243288857</v>
      </c>
      <c r="AA538" s="5">
        <f t="shared" si="223"/>
        <v>-17.119880037359785</v>
      </c>
      <c r="AB538">
        <f t="shared" si="245"/>
        <v>0</v>
      </c>
    </row>
    <row r="539" spans="1:28" x14ac:dyDescent="0.2">
      <c r="A539">
        <f t="shared" ref="A539:A600" si="246">A538+dt</f>
        <v>5.0699999999999363</v>
      </c>
      <c r="B539" s="5">
        <f t="shared" si="224"/>
        <v>38.916048534799103</v>
      </c>
      <c r="C539" s="5">
        <f t="shared" si="225"/>
        <v>386.56224209695864</v>
      </c>
      <c r="D539" s="5">
        <f t="shared" si="226"/>
        <v>12.28849033567209</v>
      </c>
      <c r="E539" s="2">
        <f t="shared" si="227"/>
        <v>388.51618479619418</v>
      </c>
      <c r="F539" s="2">
        <f t="shared" si="228"/>
        <v>5.7487201406324351</v>
      </c>
      <c r="G539" s="3">
        <f t="shared" si="229"/>
        <v>9.3314544950443761</v>
      </c>
      <c r="H539" s="3">
        <f t="shared" si="230"/>
        <v>54.807341151591807</v>
      </c>
      <c r="I539" s="3">
        <f t="shared" si="231"/>
        <v>-54.552904928543867</v>
      </c>
      <c r="J539" s="2">
        <f t="shared" si="232"/>
        <v>77.890565046370014</v>
      </c>
      <c r="K539" s="2">
        <f t="shared" si="233"/>
        <v>77.890565046370014</v>
      </c>
      <c r="L539" s="2">
        <f t="shared" si="234"/>
        <v>53.095136364260405</v>
      </c>
      <c r="M539" s="5">
        <f t="shared" si="220"/>
        <v>0.37889740601475946</v>
      </c>
      <c r="N539" s="4">
        <f t="shared" si="221"/>
        <v>0.43518035287862633</v>
      </c>
      <c r="O539" s="4">
        <f t="shared" si="222"/>
        <v>0.30495488102011203</v>
      </c>
      <c r="P539" s="4">
        <f t="shared" si="235"/>
        <v>0</v>
      </c>
      <c r="Q539" s="4">
        <f t="shared" si="236"/>
        <v>0</v>
      </c>
      <c r="R539" s="5">
        <f t="shared" si="237"/>
        <v>-1.4783068331602962</v>
      </c>
      <c r="S539" s="5">
        <f t="shared" si="238"/>
        <v>-8.6826836025159615</v>
      </c>
      <c r="T539" s="5">
        <f t="shared" si="239"/>
        <v>8.6423753303880719</v>
      </c>
      <c r="U539" s="6">
        <f t="shared" si="240"/>
        <v>2673.9327418361577</v>
      </c>
      <c r="V539" s="5">
        <f t="shared" si="241"/>
        <v>0.94786262328976667</v>
      </c>
      <c r="W539" s="5">
        <f t="shared" si="242"/>
        <v>6.2613239387408477</v>
      </c>
      <c r="X539" s="5">
        <f t="shared" si="243"/>
        <v>6.4526619539154186</v>
      </c>
      <c r="Y539" s="5">
        <f t="shared" si="244"/>
        <v>-0.53044420987052954</v>
      </c>
      <c r="Z539" s="5">
        <f t="shared" ref="Z539:Z600" si="247">S539+W539</f>
        <v>-2.4213596637751138</v>
      </c>
      <c r="AA539" s="5">
        <f t="shared" si="223"/>
        <v>-17.078962715696509</v>
      </c>
      <c r="AB539">
        <f t="shared" si="245"/>
        <v>0</v>
      </c>
    </row>
    <row r="540" spans="1:28" x14ac:dyDescent="0.2">
      <c r="A540">
        <f t="shared" si="246"/>
        <v>5.0799999999999361</v>
      </c>
      <c r="B540" s="5">
        <f t="shared" si="224"/>
        <v>39.009336557539058</v>
      </c>
      <c r="C540" s="5">
        <f t="shared" si="225"/>
        <v>387.1101944404914</v>
      </c>
      <c r="D540" s="5">
        <f t="shared" si="226"/>
        <v>11.742107338250868</v>
      </c>
      <c r="E540" s="2">
        <f t="shared" si="227"/>
        <v>389.07072747562808</v>
      </c>
      <c r="F540" s="2">
        <f t="shared" si="228"/>
        <v>5.7543062367313409</v>
      </c>
      <c r="G540" s="3">
        <f t="shared" si="229"/>
        <v>9.3261500529456711</v>
      </c>
      <c r="H540" s="3">
        <f t="shared" si="230"/>
        <v>54.783127554954056</v>
      </c>
      <c r="I540" s="3">
        <f t="shared" si="231"/>
        <v>-54.723694555700831</v>
      </c>
      <c r="J540" s="2">
        <f t="shared" si="232"/>
        <v>77.992633532520657</v>
      </c>
      <c r="K540" s="2">
        <f t="shared" si="233"/>
        <v>77.992633532520657</v>
      </c>
      <c r="L540" s="2">
        <f t="shared" si="234"/>
        <v>53.16471270110474</v>
      </c>
      <c r="M540" s="5">
        <f t="shared" si="220"/>
        <v>0.37889733694551014</v>
      </c>
      <c r="N540" s="4">
        <f t="shared" si="221"/>
        <v>0.43461045062272813</v>
      </c>
      <c r="O540" s="4">
        <f t="shared" si="222"/>
        <v>0.30480908523814043</v>
      </c>
      <c r="P540" s="4">
        <f t="shared" si="235"/>
        <v>0</v>
      </c>
      <c r="Q540" s="4">
        <f t="shared" si="236"/>
        <v>0</v>
      </c>
      <c r="R540" s="5">
        <f t="shared" si="237"/>
        <v>-1.4794023088130193</v>
      </c>
      <c r="S540" s="5">
        <f t="shared" si="238"/>
        <v>-8.6902188929716644</v>
      </c>
      <c r="T540" s="5">
        <f t="shared" si="239"/>
        <v>8.6807910673613389</v>
      </c>
      <c r="U540" s="6">
        <f t="shared" si="240"/>
        <v>2673.9300679047524</v>
      </c>
      <c r="V540" s="5">
        <f t="shared" si="241"/>
        <v>0.94458745972115443</v>
      </c>
      <c r="W540" s="5">
        <f t="shared" si="242"/>
        <v>6.2873901271912809</v>
      </c>
      <c r="X540" s="5">
        <f t="shared" si="243"/>
        <v>6.455197562613562</v>
      </c>
      <c r="Y540" s="5">
        <f t="shared" si="244"/>
        <v>-0.53481484909186483</v>
      </c>
      <c r="Z540" s="5">
        <f t="shared" si="247"/>
        <v>-2.4028287657803835</v>
      </c>
      <c r="AA540" s="5">
        <f t="shared" si="223"/>
        <v>-17.038011370025099</v>
      </c>
      <c r="AB540">
        <f t="shared" si="245"/>
        <v>0</v>
      </c>
    </row>
    <row r="541" spans="1:28" x14ac:dyDescent="0.2">
      <c r="A541">
        <f t="shared" si="246"/>
        <v>5.0899999999999359</v>
      </c>
      <c r="B541" s="5">
        <f t="shared" si="224"/>
        <v>39.10257131732606</v>
      </c>
      <c r="C541" s="5">
        <f t="shared" si="225"/>
        <v>387.65790557460264</v>
      </c>
      <c r="D541" s="5">
        <f t="shared" si="226"/>
        <v>11.194018492125359</v>
      </c>
      <c r="E541" s="2">
        <f t="shared" si="227"/>
        <v>389.62502850575976</v>
      </c>
      <c r="F541" s="2">
        <f t="shared" si="228"/>
        <v>5.7598721985706742</v>
      </c>
      <c r="G541" s="3">
        <f t="shared" si="229"/>
        <v>9.3208019044547523</v>
      </c>
      <c r="H541" s="3">
        <f t="shared" si="230"/>
        <v>54.75909926729625</v>
      </c>
      <c r="I541" s="3">
        <f t="shared" si="231"/>
        <v>-54.894074669401085</v>
      </c>
      <c r="J541" s="2">
        <f t="shared" si="232"/>
        <v>78.094786858774853</v>
      </c>
      <c r="K541" s="2">
        <f t="shared" si="233"/>
        <v>78.094786858774853</v>
      </c>
      <c r="L541" s="2">
        <f t="shared" si="234"/>
        <v>53.234346870330505</v>
      </c>
      <c r="M541" s="5">
        <f t="shared" si="220"/>
        <v>0.37889726774465821</v>
      </c>
      <c r="N541" s="4">
        <f t="shared" si="221"/>
        <v>0.43404156580935044</v>
      </c>
      <c r="O541" s="4">
        <f t="shared" si="222"/>
        <v>0.30466330742004361</v>
      </c>
      <c r="P541" s="4">
        <f t="shared" si="235"/>
        <v>0</v>
      </c>
      <c r="Q541" s="4">
        <f t="shared" si="236"/>
        <v>0</v>
      </c>
      <c r="R541" s="5">
        <f t="shared" si="237"/>
        <v>-1.480490247346381</v>
      </c>
      <c r="S541" s="5">
        <f t="shared" si="238"/>
        <v>-8.6977830072708642</v>
      </c>
      <c r="T541" s="5">
        <f t="shared" si="239"/>
        <v>8.7192221246876134</v>
      </c>
      <c r="U541" s="6">
        <f t="shared" si="240"/>
        <v>2673.9273939760219</v>
      </c>
      <c r="V541" s="5">
        <f t="shared" si="241"/>
        <v>0.94131976948490459</v>
      </c>
      <c r="W541" s="5">
        <f t="shared" si="242"/>
        <v>6.3134422891084423</v>
      </c>
      <c r="X541" s="5">
        <f t="shared" si="243"/>
        <v>6.4577510462226853</v>
      </c>
      <c r="Y541" s="5">
        <f t="shared" si="244"/>
        <v>-0.53917047786147643</v>
      </c>
      <c r="Z541" s="5">
        <f t="shared" si="247"/>
        <v>-2.3843407181624219</v>
      </c>
      <c r="AA541" s="5">
        <f t="shared" si="223"/>
        <v>-16.997026829089702</v>
      </c>
      <c r="AB541">
        <f t="shared" si="245"/>
        <v>0</v>
      </c>
    </row>
    <row r="542" spans="1:28" x14ac:dyDescent="0.2">
      <c r="A542">
        <f t="shared" si="246"/>
        <v>5.0999999999999357</v>
      </c>
      <c r="B542" s="5">
        <f t="shared" si="224"/>
        <v>39.195752377846716</v>
      </c>
      <c r="C542" s="5">
        <f t="shared" si="225"/>
        <v>388.2053773502397</v>
      </c>
      <c r="D542" s="5">
        <f t="shared" si="226"/>
        <v>10.644227894089893</v>
      </c>
      <c r="E542" s="2">
        <f t="shared" si="227"/>
        <v>390.17908966025777</v>
      </c>
      <c r="F542" s="2">
        <f t="shared" si="228"/>
        <v>5.7654180313046384</v>
      </c>
      <c r="G542" s="3">
        <f t="shared" si="229"/>
        <v>9.3154101996761369</v>
      </c>
      <c r="H542" s="3">
        <f t="shared" si="230"/>
        <v>54.735255860114627</v>
      </c>
      <c r="I542" s="3">
        <f t="shared" si="231"/>
        <v>-55.064044937691982</v>
      </c>
      <c r="J542" s="2">
        <f t="shared" si="232"/>
        <v>78.197021338159715</v>
      </c>
      <c r="K542" s="2">
        <f t="shared" si="233"/>
        <v>78.197021338159715</v>
      </c>
      <c r="L542" s="2">
        <f t="shared" si="234"/>
        <v>53.304036358663744</v>
      </c>
      <c r="M542" s="5">
        <f t="shared" si="220"/>
        <v>0.37889719841306957</v>
      </c>
      <c r="N542" s="4">
        <f t="shared" si="221"/>
        <v>0.43347371674569829</v>
      </c>
      <c r="O542" s="4">
        <f t="shared" si="222"/>
        <v>0.30451755296478134</v>
      </c>
      <c r="P542" s="4">
        <f t="shared" si="235"/>
        <v>0</v>
      </c>
      <c r="Q542" s="4">
        <f t="shared" si="236"/>
        <v>0</v>
      </c>
      <c r="R542" s="5">
        <f t="shared" si="237"/>
        <v>-1.4815705727732253</v>
      </c>
      <c r="S542" s="5">
        <f t="shared" si="238"/>
        <v>-8.7053755698679183</v>
      </c>
      <c r="T542" s="5">
        <f t="shared" si="239"/>
        <v>8.7576678695676993</v>
      </c>
      <c r="U542" s="6">
        <f t="shared" si="240"/>
        <v>2673.9247200499649</v>
      </c>
      <c r="V542" s="5">
        <f t="shared" si="241"/>
        <v>0.9380595515025516</v>
      </c>
      <c r="W542" s="5">
        <f t="shared" si="242"/>
        <v>6.3394800577181565</v>
      </c>
      <c r="X542" s="5">
        <f t="shared" si="243"/>
        <v>6.4603222101790356</v>
      </c>
      <c r="Y542" s="5">
        <f t="shared" si="244"/>
        <v>-0.54351102127067374</v>
      </c>
      <c r="Z542" s="5">
        <f t="shared" si="247"/>
        <v>-2.3658955121497618</v>
      </c>
      <c r="AA542" s="5">
        <f t="shared" si="223"/>
        <v>-16.956009920253265</v>
      </c>
      <c r="AB542">
        <f t="shared" si="245"/>
        <v>0</v>
      </c>
    </row>
    <row r="543" spans="1:28" x14ac:dyDescent="0.2">
      <c r="A543">
        <f t="shared" si="246"/>
        <v>5.1099999999999355</v>
      </c>
      <c r="B543" s="5">
        <f t="shared" si="224"/>
        <v>39.288879304292415</v>
      </c>
      <c r="C543" s="5">
        <f t="shared" si="225"/>
        <v>388.75261161406519</v>
      </c>
      <c r="D543" s="5">
        <f t="shared" si="226"/>
        <v>10.092739644216961</v>
      </c>
      <c r="E543" s="2">
        <f t="shared" si="227"/>
        <v>390.73291270859619</v>
      </c>
      <c r="F543" s="2">
        <f t="shared" si="228"/>
        <v>5.7709437401650501</v>
      </c>
      <c r="G543" s="3">
        <f t="shared" si="229"/>
        <v>9.3099750894634301</v>
      </c>
      <c r="H543" s="3">
        <f t="shared" si="230"/>
        <v>54.711596904993129</v>
      </c>
      <c r="I543" s="3">
        <f t="shared" si="231"/>
        <v>-55.233605036894517</v>
      </c>
      <c r="J543" s="2">
        <f t="shared" si="232"/>
        <v>78.299333314100082</v>
      </c>
      <c r="K543" s="2">
        <f t="shared" si="233"/>
        <v>78.299333314100082</v>
      </c>
      <c r="L543" s="2">
        <f t="shared" si="234"/>
        <v>53.37377867355152</v>
      </c>
      <c r="M543" s="5">
        <f t="shared" si="220"/>
        <v>0.37889712895160965</v>
      </c>
      <c r="N543" s="4">
        <f t="shared" si="221"/>
        <v>0.43290692136184089</v>
      </c>
      <c r="O543" s="4">
        <f t="shared" si="222"/>
        <v>0.30437182720766626</v>
      </c>
      <c r="P543" s="4">
        <f t="shared" si="235"/>
        <v>0</v>
      </c>
      <c r="Q543" s="4">
        <f t="shared" si="236"/>
        <v>0</v>
      </c>
      <c r="R543" s="5">
        <f t="shared" si="237"/>
        <v>-1.4826432100441038</v>
      </c>
      <c r="S543" s="5">
        <f t="shared" si="238"/>
        <v>-8.7129962091588364</v>
      </c>
      <c r="T543" s="5">
        <f t="shared" si="239"/>
        <v>8.7961276681492393</v>
      </c>
      <c r="U543" s="6">
        <f t="shared" si="240"/>
        <v>2673.9220461265818</v>
      </c>
      <c r="V543" s="5">
        <f t="shared" si="241"/>
        <v>0.93480680533817651</v>
      </c>
      <c r="W543" s="5">
        <f t="shared" si="242"/>
        <v>6.3655030668569896</v>
      </c>
      <c r="X543" s="5">
        <f t="shared" si="243"/>
        <v>6.46291086240144</v>
      </c>
      <c r="Y543" s="5">
        <f t="shared" si="244"/>
        <v>-0.54783640470592732</v>
      </c>
      <c r="Z543" s="5">
        <f t="shared" si="247"/>
        <v>-2.3474931423018468</v>
      </c>
      <c r="AA543" s="5">
        <f t="shared" si="223"/>
        <v>-16.91496146944932</v>
      </c>
      <c r="AB543">
        <f t="shared" si="245"/>
        <v>0</v>
      </c>
    </row>
    <row r="544" spans="1:28" x14ac:dyDescent="0.2">
      <c r="A544">
        <f t="shared" si="246"/>
        <v>5.1199999999999353</v>
      </c>
      <c r="B544" s="5">
        <f t="shared" si="224"/>
        <v>39.38195166336682</v>
      </c>
      <c r="C544" s="5">
        <f t="shared" si="225"/>
        <v>389.29961020845798</v>
      </c>
      <c r="D544" s="5">
        <f t="shared" si="226"/>
        <v>9.539557845774544</v>
      </c>
      <c r="E544" s="2">
        <f t="shared" si="227"/>
        <v>391.2864994160584</v>
      </c>
      <c r="F544" s="2">
        <f t="shared" si="228"/>
        <v>5.7764493304631106</v>
      </c>
      <c r="G544" s="3">
        <f t="shared" si="229"/>
        <v>9.3044967254163709</v>
      </c>
      <c r="H544" s="3">
        <f t="shared" si="230"/>
        <v>54.688121973570112</v>
      </c>
      <c r="I544" s="3">
        <f t="shared" si="231"/>
        <v>-55.402754651589007</v>
      </c>
      <c r="J544" s="2">
        <f t="shared" si="232"/>
        <v>78.401719160319004</v>
      </c>
      <c r="K544" s="2">
        <f t="shared" si="233"/>
        <v>78.401719160319004</v>
      </c>
      <c r="L544" s="2">
        <f t="shared" si="234"/>
        <v>53.443571343094071</v>
      </c>
      <c r="M544" s="5">
        <f t="shared" ref="M544:M607" si="248">cd0+cdspin*(spin/1000)*EXP(-A544/(tau*146.7/K544))</f>
        <v>0.37889705936114348</v>
      </c>
      <c r="N544" s="4">
        <f t="shared" ref="N544:N607" si="249">(romega/K544)*EXP(-A544/(tau*146.7/K544))</f>
        <v>0.43234119721512476</v>
      </c>
      <c r="O544" s="4">
        <f t="shared" ref="O544:O607" si="250">cl2_*N544/(cl0+cl1_*N544)</f>
        <v>0.30422613542074484</v>
      </c>
      <c r="P544" s="4">
        <f t="shared" si="235"/>
        <v>0</v>
      </c>
      <c r="Q544" s="4">
        <f t="shared" si="236"/>
        <v>0</v>
      </c>
      <c r="R544" s="5">
        <f t="shared" si="237"/>
        <v>-1.48370808504751</v>
      </c>
      <c r="S544" s="5">
        <f t="shared" si="238"/>
        <v>-8.720644557443201</v>
      </c>
      <c r="T544" s="5">
        <f t="shared" si="239"/>
        <v>8.8346008856043401</v>
      </c>
      <c r="U544" s="6">
        <f t="shared" si="240"/>
        <v>2673.9193722058731</v>
      </c>
      <c r="V544" s="5">
        <f t="shared" si="241"/>
        <v>0.9315615311831521</v>
      </c>
      <c r="W544" s="5">
        <f t="shared" si="242"/>
        <v>6.3915109510131813</v>
      </c>
      <c r="X544" s="5">
        <f t="shared" si="243"/>
        <v>6.4655168132612282</v>
      </c>
      <c r="Y544" s="5">
        <f t="shared" si="244"/>
        <v>-0.55214655386435785</v>
      </c>
      <c r="Z544" s="5">
        <f t="shared" si="247"/>
        <v>-2.3291336064300197</v>
      </c>
      <c r="AA544" s="5">
        <f t="shared" ref="AA544:AA607" si="251">T544+X544-32.174</f>
        <v>-16.873882301134429</v>
      </c>
      <c r="AB544">
        <f t="shared" si="245"/>
        <v>0</v>
      </c>
    </row>
    <row r="545" spans="1:28" x14ac:dyDescent="0.2">
      <c r="A545">
        <f t="shared" si="246"/>
        <v>5.1299999999999351</v>
      </c>
      <c r="B545" s="5">
        <f t="shared" si="224"/>
        <v>39.474969023293291</v>
      </c>
      <c r="C545" s="5">
        <f t="shared" si="225"/>
        <v>389.8463749715134</v>
      </c>
      <c r="D545" s="5">
        <f t="shared" si="226"/>
        <v>8.9846866051435974</v>
      </c>
      <c r="E545" s="2">
        <f t="shared" si="227"/>
        <v>391.83985154373948</v>
      </c>
      <c r="F545" s="2">
        <f t="shared" si="228"/>
        <v>5.7819348075911536</v>
      </c>
      <c r="G545" s="3">
        <f t="shared" si="229"/>
        <v>9.2989752598777269</v>
      </c>
      <c r="H545" s="3">
        <f t="shared" si="230"/>
        <v>54.664830637505816</v>
      </c>
      <c r="I545" s="3">
        <f t="shared" si="231"/>
        <v>-55.571493474600352</v>
      </c>
      <c r="J545" s="2">
        <f t="shared" si="232"/>
        <v>78.504175280736263</v>
      </c>
      <c r="K545" s="2">
        <f t="shared" si="233"/>
        <v>78.504175280736263</v>
      </c>
      <c r="L545" s="2">
        <f t="shared" si="234"/>
        <v>53.513411915975638</v>
      </c>
      <c r="M545" s="5">
        <f t="shared" si="248"/>
        <v>0.37889698964253549</v>
      </c>
      <c r="N545" s="4">
        <f t="shared" si="249"/>
        <v>0.43177656149457622</v>
      </c>
      <c r="O545" s="4">
        <f t="shared" si="250"/>
        <v>0.30408048281318273</v>
      </c>
      <c r="P545" s="4">
        <f t="shared" si="235"/>
        <v>0</v>
      </c>
      <c r="Q545" s="4">
        <f t="shared" si="236"/>
        <v>0</v>
      </c>
      <c r="R545" s="5">
        <f t="shared" si="237"/>
        <v>-1.4847651246099944</v>
      </c>
      <c r="S545" s="5">
        <f t="shared" si="238"/>
        <v>-8.7283202508862026</v>
      </c>
      <c r="T545" s="5">
        <f t="shared" si="239"/>
        <v>8.8730868862063641</v>
      </c>
      <c r="U545" s="6">
        <f t="shared" si="240"/>
        <v>2673.9166982878378</v>
      </c>
      <c r="V545" s="5">
        <f t="shared" si="241"/>
        <v>0.92832372984104472</v>
      </c>
      <c r="W545" s="5">
        <f t="shared" si="242"/>
        <v>6.4175033453669226</v>
      </c>
      <c r="X545" s="5">
        <f t="shared" si="243"/>
        <v>6.4681398755523389</v>
      </c>
      <c r="Y545" s="5">
        <f t="shared" si="244"/>
        <v>-0.55644139476894972</v>
      </c>
      <c r="Z545" s="5">
        <f t="shared" si="247"/>
        <v>-2.31081690551928</v>
      </c>
      <c r="AA545" s="5">
        <f t="shared" si="251"/>
        <v>-16.832773238241295</v>
      </c>
      <c r="AB545">
        <f t="shared" si="245"/>
        <v>0</v>
      </c>
    </row>
    <row r="546" spans="1:28" x14ac:dyDescent="0.2">
      <c r="A546">
        <f t="shared" si="246"/>
        <v>5.1399999999999348</v>
      </c>
      <c r="B546" s="5">
        <f t="shared" ref="B546:B609" si="252">B545+G545*dt+0.5*Y545*dt*dt</f>
        <v>39.567930953822327</v>
      </c>
      <c r="C546" s="5">
        <f t="shared" ref="C546:C609" si="253">C545+H545*dt+0.5*Z545*dt*dt</f>
        <v>390.39290773704317</v>
      </c>
      <c r="D546" s="5">
        <f t="shared" ref="D546:D609" si="254">D545+I545*dt+0.5*AA545*dt*dt</f>
        <v>8.428130031735682</v>
      </c>
      <c r="E546" s="2">
        <f t="shared" ref="E546:E609" si="255">SQRT(B546^2+C546^2)</f>
        <v>392.39297084854866</v>
      </c>
      <c r="F546" s="2">
        <f t="shared" ref="F546:F609" si="256">ATAN2(C546,B546)*180/PI()</f>
        <v>5.7874001770243932</v>
      </c>
      <c r="G546" s="3">
        <f t="shared" ref="G546:G609" si="257">G545+Y545*dt</f>
        <v>9.2934108459300369</v>
      </c>
      <c r="H546" s="3">
        <f t="shared" ref="H546:H609" si="258">H545+Z545*dt</f>
        <v>54.641722468450624</v>
      </c>
      <c r="I546" s="3">
        <f t="shared" ref="I546:I609" si="259">I545+AA545*dt</f>
        <v>-55.739821206982768</v>
      </c>
      <c r="J546" s="2">
        <f t="shared" ref="J546:J609" si="260">SQRT(G546^2+H546^2+I546^2)</f>
        <v>78.606698109364942</v>
      </c>
      <c r="K546" s="2">
        <f t="shared" ref="K546:K609" si="261">IF(D546&gt;=hwind,SQRT((G546-vxw)^2+(H546-vyw)^2+I546^2),J546)</f>
        <v>78.606698109364942</v>
      </c>
      <c r="L546" s="2">
        <f t="shared" ref="L546:L609" si="262">J546/1.467</f>
        <v>53.58329796139396</v>
      </c>
      <c r="M546" s="5">
        <f t="shared" si="248"/>
        <v>0.37889691979664958</v>
      </c>
      <c r="N546" s="4">
        <f t="shared" si="249"/>
        <v>0.43121303102528957</v>
      </c>
      <c r="O546" s="4">
        <f t="shared" si="250"/>
        <v>0.30393487453165235</v>
      </c>
      <c r="P546" s="4">
        <f t="shared" ref="P546:P609" si="263">IF(D546&gt;=hwind,vxw,0)</f>
        <v>0</v>
      </c>
      <c r="Q546" s="4">
        <f t="shared" ref="Q546:Q609" si="264">IF(D546&gt;=hwind,vyw,0)</f>
        <v>0</v>
      </c>
      <c r="R546" s="5">
        <f t="shared" ref="R546:R609" si="265">-const*$M546*$K546*(G546-P546)</f>
        <v>-1.4858142564961605</v>
      </c>
      <c r="S546" s="5">
        <f t="shared" ref="S546:S609" si="266">-const*$M546*$K546*(H546-Q546)</f>
        <v>-8.736022929480816</v>
      </c>
      <c r="T546" s="5">
        <f t="shared" ref="T546:T609" si="267">-const*$M546*$K546*I546</f>
        <v>8.911585033405883</v>
      </c>
      <c r="U546" s="6">
        <f t="shared" ref="U546:U609" si="268">omega*EXP(-A546/tau)*30/PI()</f>
        <v>2673.914024372476</v>
      </c>
      <c r="V546" s="5">
        <f t="shared" ref="V546:V609" si="269">const*($O546/omega)*K546*(wy*I546-wz*(H546-Q546))</f>
        <v>0.92509340271266527</v>
      </c>
      <c r="W546" s="5">
        <f t="shared" ref="W546:W609" si="270">const*($O546/omega)*K546*(wz*(G546-P546)-wx*I546)</f>
        <v>6.4434798858299196</v>
      </c>
      <c r="X546" s="5">
        <f t="shared" ref="X546:X609" si="271">const*($O546/omega)*K546*(wx*(H546-Q546)-wy*(G546-P546))</f>
        <v>6.4707798644615426</v>
      </c>
      <c r="Y546" s="5">
        <f t="shared" ref="Y546:Y609" si="272">R546+V546</f>
        <v>-0.56072085378349523</v>
      </c>
      <c r="Z546" s="5">
        <f t="shared" si="247"/>
        <v>-2.2925430436508965</v>
      </c>
      <c r="AA546" s="5">
        <f t="shared" si="251"/>
        <v>-16.791635102132574</v>
      </c>
      <c r="AB546">
        <f t="shared" si="245"/>
        <v>0</v>
      </c>
    </row>
    <row r="547" spans="1:28" x14ac:dyDescent="0.2">
      <c r="A547">
        <f t="shared" si="246"/>
        <v>5.1499999999999346</v>
      </c>
      <c r="B547" s="5">
        <f t="shared" si="252"/>
        <v>39.660837026238944</v>
      </c>
      <c r="C547" s="5">
        <f t="shared" si="253"/>
        <v>390.93921033457548</v>
      </c>
      <c r="D547" s="5">
        <f t="shared" si="254"/>
        <v>7.8698922379107481</v>
      </c>
      <c r="E547" s="2">
        <f t="shared" si="255"/>
        <v>392.94585908321176</v>
      </c>
      <c r="F547" s="2">
        <f t="shared" si="256"/>
        <v>5.7928454443226309</v>
      </c>
      <c r="G547" s="3">
        <f t="shared" si="257"/>
        <v>9.2878036373922015</v>
      </c>
      <c r="H547" s="3">
        <f t="shared" si="258"/>
        <v>54.618797038014115</v>
      </c>
      <c r="I547" s="3">
        <f t="shared" si="259"/>
        <v>-55.907737558004094</v>
      </c>
      <c r="J547" s="2">
        <f t="shared" si="260"/>
        <v>78.70928411020644</v>
      </c>
      <c r="K547" s="2">
        <f t="shared" si="261"/>
        <v>78.70928411020644</v>
      </c>
      <c r="L547" s="2">
        <f t="shared" si="262"/>
        <v>53.653227068988706</v>
      </c>
      <c r="M547" s="5">
        <f t="shared" si="248"/>
        <v>0.37889684982434896</v>
      </c>
      <c r="N547" s="4">
        <f t="shared" si="249"/>
        <v>0.43065062227280004</v>
      </c>
      <c r="O547" s="4">
        <f t="shared" si="250"/>
        <v>0.30378931566072381</v>
      </c>
      <c r="P547" s="4">
        <f t="shared" si="263"/>
        <v>0</v>
      </c>
      <c r="Q547" s="4">
        <f t="shared" si="264"/>
        <v>0</v>
      </c>
      <c r="R547" s="5">
        <f t="shared" si="265"/>
        <v>-1.4868554094085484</v>
      </c>
      <c r="S547" s="5">
        <f t="shared" si="266"/>
        <v>-8.7437522370101313</v>
      </c>
      <c r="T547" s="5">
        <f t="shared" si="267"/>
        <v>8.950094689905816</v>
      </c>
      <c r="U547" s="6">
        <f t="shared" si="268"/>
        <v>2673.911350459789</v>
      </c>
      <c r="V547" s="5">
        <f t="shared" si="269"/>
        <v>0.92187055178127175</v>
      </c>
      <c r="W547" s="5">
        <f t="shared" si="270"/>
        <v>6.4694402090843006</v>
      </c>
      <c r="X547" s="5">
        <f t="shared" si="271"/>
        <v>6.4734365975388659</v>
      </c>
      <c r="Y547" s="5">
        <f t="shared" si="272"/>
        <v>-0.56498485762727668</v>
      </c>
      <c r="Z547" s="5">
        <f t="shared" si="247"/>
        <v>-2.2743120279258306</v>
      </c>
      <c r="AA547" s="5">
        <f t="shared" si="251"/>
        <v>-16.750468712555318</v>
      </c>
      <c r="AB547">
        <f t="shared" si="245"/>
        <v>0</v>
      </c>
    </row>
    <row r="548" spans="1:28" x14ac:dyDescent="0.2">
      <c r="A548">
        <f t="shared" si="246"/>
        <v>5.1599999999999344</v>
      </c>
      <c r="B548" s="5">
        <f t="shared" si="252"/>
        <v>39.753686813369988</v>
      </c>
      <c r="C548" s="5">
        <f t="shared" si="253"/>
        <v>391.48528458935419</v>
      </c>
      <c r="D548" s="5">
        <f t="shared" si="254"/>
        <v>7.3099773388950791</v>
      </c>
      <c r="E548" s="2">
        <f t="shared" si="255"/>
        <v>393.49851799627294</v>
      </c>
      <c r="F548" s="2">
        <f t="shared" si="256"/>
        <v>5.7982706151319574</v>
      </c>
      <c r="G548" s="3">
        <f t="shared" si="257"/>
        <v>9.2821537888159291</v>
      </c>
      <c r="H548" s="3">
        <f t="shared" si="258"/>
        <v>54.596053917734856</v>
      </c>
      <c r="I548" s="3">
        <f t="shared" si="259"/>
        <v>-56.075242245129644</v>
      </c>
      <c r="J548" s="2">
        <f t="shared" si="260"/>
        <v>78.811929777143604</v>
      </c>
      <c r="K548" s="2">
        <f t="shared" si="261"/>
        <v>78.811929777143604</v>
      </c>
      <c r="L548" s="2">
        <f t="shared" si="262"/>
        <v>53.723196848768644</v>
      </c>
      <c r="M548" s="5">
        <f t="shared" si="248"/>
        <v>0.37889677972649627</v>
      </c>
      <c r="N548" s="4">
        <f t="shared" si="249"/>
        <v>0.43008935134744103</v>
      </c>
      <c r="O548" s="4">
        <f t="shared" si="250"/>
        <v>0.30364381122325851</v>
      </c>
      <c r="P548" s="4">
        <f t="shared" si="263"/>
        <v>0</v>
      </c>
      <c r="Q548" s="4">
        <f t="shared" si="264"/>
        <v>0</v>
      </c>
      <c r="R548" s="5">
        <f t="shared" si="265"/>
        <v>-1.4878885129874058</v>
      </c>
      <c r="S548" s="5">
        <f t="shared" si="266"/>
        <v>-8.7515078210098434</v>
      </c>
      <c r="T548" s="5">
        <f t="shared" si="267"/>
        <v>8.9886152177357612</v>
      </c>
      <c r="U548" s="6">
        <f t="shared" si="268"/>
        <v>2673.908676549775</v>
      </c>
      <c r="V548" s="5">
        <f t="shared" si="269"/>
        <v>0.91865517959793164</v>
      </c>
      <c r="W548" s="5">
        <f t="shared" si="270"/>
        <v>6.4953839526208466</v>
      </c>
      <c r="X548" s="5">
        <f t="shared" si="271"/>
        <v>6.4761098946681548</v>
      </c>
      <c r="Y548" s="5">
        <f t="shared" si="272"/>
        <v>-0.56923333338947413</v>
      </c>
      <c r="Z548" s="5">
        <f t="shared" si="247"/>
        <v>-2.2561238683889968</v>
      </c>
      <c r="AA548" s="5">
        <f t="shared" si="251"/>
        <v>-16.709274887596084</v>
      </c>
      <c r="AB548">
        <f t="shared" si="245"/>
        <v>0</v>
      </c>
    </row>
    <row r="549" spans="1:28" x14ac:dyDescent="0.2">
      <c r="A549">
        <f t="shared" si="246"/>
        <v>5.1699999999999342</v>
      </c>
      <c r="B549" s="5">
        <f t="shared" si="252"/>
        <v>39.846479889591478</v>
      </c>
      <c r="C549" s="5">
        <f t="shared" si="253"/>
        <v>392.03113232233812</v>
      </c>
      <c r="D549" s="5">
        <f t="shared" si="254"/>
        <v>6.7483894526994028</v>
      </c>
      <c r="E549" s="2">
        <f t="shared" si="255"/>
        <v>394.0509493320962</v>
      </c>
      <c r="F549" s="2">
        <f t="shared" si="256"/>
        <v>5.8036756951864303</v>
      </c>
      <c r="G549" s="3">
        <f t="shared" si="257"/>
        <v>9.2764614554820337</v>
      </c>
      <c r="H549" s="3">
        <f t="shared" si="258"/>
        <v>54.573492679050965</v>
      </c>
      <c r="I549" s="3">
        <f t="shared" si="259"/>
        <v>-56.242334994005603</v>
      </c>
      <c r="J549" s="2">
        <f t="shared" si="260"/>
        <v>78.914631633832144</v>
      </c>
      <c r="K549" s="2">
        <f t="shared" si="261"/>
        <v>78.914631633832144</v>
      </c>
      <c r="L549" s="2">
        <f t="shared" si="262"/>
        <v>53.793204931037586</v>
      </c>
      <c r="M549" s="5">
        <f t="shared" si="248"/>
        <v>0.37889670950395321</v>
      </c>
      <c r="N549" s="4">
        <f t="shared" si="249"/>
        <v>0.42952923400868515</v>
      </c>
      <c r="O549" s="4">
        <f t="shared" si="250"/>
        <v>0.30349836618080556</v>
      </c>
      <c r="P549" s="4">
        <f t="shared" si="263"/>
        <v>0</v>
      </c>
      <c r="Q549" s="4">
        <f t="shared" si="264"/>
        <v>0</v>
      </c>
      <c r="R549" s="5">
        <f t="shared" si="265"/>
        <v>-1.4889134978103415</v>
      </c>
      <c r="S549" s="5">
        <f t="shared" si="266"/>
        <v>-8.7592893327308676</v>
      </c>
      <c r="T549" s="5">
        <f t="shared" si="267"/>
        <v>9.0271459783254677</v>
      </c>
      <c r="U549" s="6">
        <f t="shared" si="268"/>
        <v>2673.9060026424354</v>
      </c>
      <c r="V549" s="5">
        <f t="shared" si="269"/>
        <v>0.91544728926702679</v>
      </c>
      <c r="W549" s="5">
        <f t="shared" si="270"/>
        <v>6.5213107547765343</v>
      </c>
      <c r="X549" s="5">
        <f t="shared" si="271"/>
        <v>6.47879957803781</v>
      </c>
      <c r="Y549" s="5">
        <f t="shared" si="272"/>
        <v>-0.57346620854331476</v>
      </c>
      <c r="Z549" s="5">
        <f t="shared" si="247"/>
        <v>-2.2379785779543333</v>
      </c>
      <c r="AA549" s="5">
        <f t="shared" si="251"/>
        <v>-16.66805444363672</v>
      </c>
      <c r="AB549">
        <f t="shared" si="245"/>
        <v>0</v>
      </c>
    </row>
    <row r="550" spans="1:28" x14ac:dyDescent="0.2">
      <c r="A550">
        <f t="shared" si="246"/>
        <v>5.179999999999934</v>
      </c>
      <c r="B550" s="5">
        <f t="shared" si="252"/>
        <v>39.939215830835877</v>
      </c>
      <c r="C550" s="5">
        <f t="shared" si="253"/>
        <v>392.57675535019973</v>
      </c>
      <c r="D550" s="5">
        <f t="shared" si="254"/>
        <v>6.1851327000371645</v>
      </c>
      <c r="E550" s="2">
        <f t="shared" si="255"/>
        <v>394.60315483086634</v>
      </c>
      <c r="F550" s="2">
        <f t="shared" si="256"/>
        <v>5.8090606903097441</v>
      </c>
      <c r="G550" s="3">
        <f t="shared" si="257"/>
        <v>9.2707267933965998</v>
      </c>
      <c r="H550" s="3">
        <f t="shared" si="258"/>
        <v>54.551112893271423</v>
      </c>
      <c r="I550" s="3">
        <f t="shared" si="259"/>
        <v>-56.40901553844197</v>
      </c>
      <c r="J550" s="2">
        <f t="shared" si="260"/>
        <v>79.017386233590599</v>
      </c>
      <c r="K550" s="2">
        <f t="shared" si="261"/>
        <v>79.017386233590599</v>
      </c>
      <c r="L550" s="2">
        <f t="shared" si="262"/>
        <v>53.863248966319425</v>
      </c>
      <c r="M550" s="5">
        <f t="shared" si="248"/>
        <v>0.37889663915758098</v>
      </c>
      <c r="N550" s="4">
        <f t="shared" si="249"/>
        <v>0.42897028566946555</v>
      </c>
      <c r="O550" s="4">
        <f t="shared" si="250"/>
        <v>0.30335298543400024</v>
      </c>
      <c r="P550" s="4">
        <f t="shared" si="263"/>
        <v>0</v>
      </c>
      <c r="Q550" s="4">
        <f t="shared" si="264"/>
        <v>0</v>
      </c>
      <c r="R550" s="5">
        <f t="shared" si="265"/>
        <v>-1.4899302953918787</v>
      </c>
      <c r="S550" s="5">
        <f t="shared" si="266"/>
        <v>-8.7670964271021621</v>
      </c>
      <c r="T550" s="5">
        <f t="shared" si="267"/>
        <v>9.0656863325775348</v>
      </c>
      <c r="U550" s="6">
        <f t="shared" si="268"/>
        <v>2673.9033287377692</v>
      </c>
      <c r="V550" s="5">
        <f t="shared" si="269"/>
        <v>0.91224688443192503</v>
      </c>
      <c r="W550" s="5">
        <f t="shared" si="270"/>
        <v>6.5472202547714469</v>
      </c>
      <c r="X550" s="5">
        <f t="shared" si="271"/>
        <v>6.48150547211171</v>
      </c>
      <c r="Y550" s="5">
        <f t="shared" si="272"/>
        <v>-0.57768341095995368</v>
      </c>
      <c r="Z550" s="5">
        <f t="shared" si="247"/>
        <v>-2.2198761723307152</v>
      </c>
      <c r="AA550" s="5">
        <f t="shared" si="251"/>
        <v>-16.626808195310755</v>
      </c>
      <c r="AB550">
        <f t="shared" si="245"/>
        <v>0</v>
      </c>
    </row>
    <row r="551" spans="1:28" x14ac:dyDescent="0.2">
      <c r="A551">
        <f t="shared" si="246"/>
        <v>5.1899999999999338</v>
      </c>
      <c r="B551" s="5">
        <f t="shared" si="252"/>
        <v>40.031894214599298</v>
      </c>
      <c r="C551" s="5">
        <f t="shared" si="253"/>
        <v>393.12215548532384</v>
      </c>
      <c r="D551" s="5">
        <f t="shared" si="254"/>
        <v>5.6202112042429793</v>
      </c>
      <c r="E551" s="2">
        <f t="shared" si="255"/>
        <v>395.15513622859061</v>
      </c>
      <c r="F551" s="2">
        <f t="shared" si="256"/>
        <v>5.8144256064168696</v>
      </c>
      <c r="G551" s="3">
        <f t="shared" si="257"/>
        <v>9.2649499592869997</v>
      </c>
      <c r="H551" s="3">
        <f t="shared" si="258"/>
        <v>54.528914131548113</v>
      </c>
      <c r="I551" s="3">
        <f t="shared" si="259"/>
        <v>-56.575283620395076</v>
      </c>
      <c r="J551" s="2">
        <f t="shared" si="260"/>
        <v>79.120190159288569</v>
      </c>
      <c r="K551" s="2">
        <f t="shared" si="261"/>
        <v>79.120190159288569</v>
      </c>
      <c r="L551" s="2">
        <f t="shared" si="262"/>
        <v>53.933326625281914</v>
      </c>
      <c r="M551" s="5">
        <f t="shared" si="248"/>
        <v>0.37889656868823973</v>
      </c>
      <c r="N551" s="4">
        <f t="shared" si="249"/>
        <v>0.42841252140048008</v>
      </c>
      <c r="O551" s="4">
        <f t="shared" si="250"/>
        <v>0.30320767382296548</v>
      </c>
      <c r="P551" s="4">
        <f t="shared" si="263"/>
        <v>0</v>
      </c>
      <c r="Q551" s="4">
        <f t="shared" si="264"/>
        <v>0</v>
      </c>
      <c r="R551" s="5">
        <f t="shared" si="265"/>
        <v>-1.4909388381828899</v>
      </c>
      <c r="S551" s="5">
        <f t="shared" si="266"/>
        <v>-8.774928762693655</v>
      </c>
      <c r="T551" s="5">
        <f t="shared" si="267"/>
        <v>9.1042356409392458</v>
      </c>
      <c r="U551" s="6">
        <f t="shared" si="268"/>
        <v>2673.9006548357779</v>
      </c>
      <c r="V551" s="5">
        <f t="shared" si="269"/>
        <v>0.90905396926079562</v>
      </c>
      <c r="W551" s="5">
        <f t="shared" si="270"/>
        <v>6.5731120927450029</v>
      </c>
      <c r="X551" s="5">
        <f t="shared" si="271"/>
        <v>6.4842274036003058</v>
      </c>
      <c r="Y551" s="5">
        <f t="shared" si="272"/>
        <v>-0.58188486892209423</v>
      </c>
      <c r="Z551" s="5">
        <f t="shared" si="247"/>
        <v>-2.2018166699486521</v>
      </c>
      <c r="AA551" s="5">
        <f t="shared" si="251"/>
        <v>-16.585536955460448</v>
      </c>
      <c r="AB551">
        <f t="shared" si="245"/>
        <v>0</v>
      </c>
    </row>
    <row r="552" spans="1:28" x14ac:dyDescent="0.2">
      <c r="A552">
        <f t="shared" si="246"/>
        <v>5.1999999999999336</v>
      </c>
      <c r="B552" s="5">
        <f t="shared" si="252"/>
        <v>40.124514619948727</v>
      </c>
      <c r="C552" s="5">
        <f t="shared" si="253"/>
        <v>393.66733453580582</v>
      </c>
      <c r="D552" s="5">
        <f t="shared" si="254"/>
        <v>5.0536290911912563</v>
      </c>
      <c r="E552" s="2">
        <f t="shared" si="255"/>
        <v>395.70689525709878</v>
      </c>
      <c r="F552" s="2">
        <f t="shared" si="256"/>
        <v>5.8197704495156772</v>
      </c>
      <c r="G552" s="3">
        <f t="shared" si="257"/>
        <v>9.259131110597778</v>
      </c>
      <c r="H552" s="3">
        <f t="shared" si="258"/>
        <v>54.506895964848624</v>
      </c>
      <c r="I552" s="3">
        <f t="shared" si="259"/>
        <v>-56.741138989949683</v>
      </c>
      <c r="J552" s="2">
        <f t="shared" si="260"/>
        <v>79.223040023233509</v>
      </c>
      <c r="K552" s="2">
        <f t="shared" si="261"/>
        <v>79.223040023233509</v>
      </c>
      <c r="L552" s="2">
        <f t="shared" si="262"/>
        <v>54.003435598659514</v>
      </c>
      <c r="M552" s="5">
        <f t="shared" si="248"/>
        <v>0.37889649809678883</v>
      </c>
      <c r="N552" s="4">
        <f t="shared" si="249"/>
        <v>0.42785595593447445</v>
      </c>
      <c r="O552" s="4">
        <f t="shared" si="250"/>
        <v>0.30306243612771483</v>
      </c>
      <c r="P552" s="4">
        <f t="shared" si="263"/>
        <v>0</v>
      </c>
      <c r="Q552" s="4">
        <f t="shared" si="264"/>
        <v>0</v>
      </c>
      <c r="R552" s="5">
        <f t="shared" si="265"/>
        <v>-1.4919390595699336</v>
      </c>
      <c r="S552" s="5">
        <f t="shared" si="266"/>
        <v>-8.7827860016794066</v>
      </c>
      <c r="T552" s="5">
        <f t="shared" si="267"/>
        <v>9.1427932634736244</v>
      </c>
      <c r="U552" s="6">
        <f t="shared" si="268"/>
        <v>2673.89798093646</v>
      </c>
      <c r="V552" s="5">
        <f t="shared" si="269"/>
        <v>0.90586854843258469</v>
      </c>
      <c r="W552" s="5">
        <f t="shared" si="270"/>
        <v>6.5989859097915229</v>
      </c>
      <c r="X552" s="5">
        <f t="shared" si="271"/>
        <v>6.4869652014318708</v>
      </c>
      <c r="Y552" s="5">
        <f t="shared" si="272"/>
        <v>-0.58607051113734887</v>
      </c>
      <c r="Z552" s="5">
        <f t="shared" si="247"/>
        <v>-2.1838000918878837</v>
      </c>
      <c r="AA552" s="5">
        <f t="shared" si="251"/>
        <v>-16.544241535094503</v>
      </c>
      <c r="AB552">
        <f t="shared" si="245"/>
        <v>0</v>
      </c>
    </row>
    <row r="553" spans="1:28" x14ac:dyDescent="0.2">
      <c r="A553">
        <f t="shared" si="246"/>
        <v>5.2099999999999334</v>
      </c>
      <c r="B553" s="5">
        <f t="shared" si="252"/>
        <v>40.217076627529146</v>
      </c>
      <c r="C553" s="5">
        <f t="shared" si="253"/>
        <v>394.21229430544969</v>
      </c>
      <c r="D553" s="5">
        <f t="shared" si="254"/>
        <v>4.4853904892150052</v>
      </c>
      <c r="E553" s="2">
        <f t="shared" si="255"/>
        <v>396.25843364404381</v>
      </c>
      <c r="F553" s="2">
        <f t="shared" si="256"/>
        <v>5.8250952257085507</v>
      </c>
      <c r="G553" s="3">
        <f t="shared" si="257"/>
        <v>9.2532704054864041</v>
      </c>
      <c r="H553" s="3">
        <f t="shared" si="258"/>
        <v>54.485057963929748</v>
      </c>
      <c r="I553" s="3">
        <f t="shared" si="259"/>
        <v>-56.906581405300628</v>
      </c>
      <c r="J553" s="2">
        <f t="shared" si="260"/>
        <v>79.325932467056091</v>
      </c>
      <c r="K553" s="2">
        <f t="shared" si="261"/>
        <v>79.325932467056091</v>
      </c>
      <c r="L553" s="2">
        <f t="shared" si="262"/>
        <v>54.073573597175248</v>
      </c>
      <c r="M553" s="5">
        <f t="shared" si="248"/>
        <v>0.37889642738408669</v>
      </c>
      <c r="N553" s="4">
        <f t="shared" si="249"/>
        <v>0.4273006036705046</v>
      </c>
      <c r="O553" s="4">
        <f t="shared" si="250"/>
        <v>0.30291727706855776</v>
      </c>
      <c r="P553" s="4">
        <f t="shared" si="263"/>
        <v>0</v>
      </c>
      <c r="Q553" s="4">
        <f t="shared" si="264"/>
        <v>0</v>
      </c>
      <c r="R553" s="5">
        <f t="shared" si="265"/>
        <v>-1.492930893874481</v>
      </c>
      <c r="S553" s="5">
        <f t="shared" si="266"/>
        <v>-8.7906678098008886</v>
      </c>
      <c r="T553" s="5">
        <f t="shared" si="267"/>
        <v>9.1813585599296594</v>
      </c>
      <c r="U553" s="6">
        <f t="shared" si="268"/>
        <v>2673.8953070398161</v>
      </c>
      <c r="V553" s="5">
        <f t="shared" si="269"/>
        <v>0.90269062712314507</v>
      </c>
      <c r="W553" s="5">
        <f t="shared" si="270"/>
        <v>6.6248413479951864</v>
      </c>
      <c r="X553" s="5">
        <f t="shared" si="271"/>
        <v>6.4897186967239824</v>
      </c>
      <c r="Y553" s="5">
        <f t="shared" si="272"/>
        <v>-0.5902402667513359</v>
      </c>
      <c r="Z553" s="5">
        <f t="shared" si="247"/>
        <v>-2.1658264618057022</v>
      </c>
      <c r="AA553" s="5">
        <f t="shared" si="251"/>
        <v>-16.502922743346357</v>
      </c>
      <c r="AB553">
        <f t="shared" si="245"/>
        <v>0</v>
      </c>
    </row>
    <row r="554" spans="1:28" x14ac:dyDescent="0.2">
      <c r="A554">
        <f t="shared" si="246"/>
        <v>5.2199999999999331</v>
      </c>
      <c r="B554" s="5">
        <f t="shared" si="252"/>
        <v>40.309579819570672</v>
      </c>
      <c r="C554" s="5">
        <f t="shared" si="253"/>
        <v>394.75703659376586</v>
      </c>
      <c r="D554" s="5">
        <f t="shared" si="254"/>
        <v>3.9154995290248316</v>
      </c>
      <c r="E554" s="2">
        <f t="shared" si="255"/>
        <v>396.80975311290189</v>
      </c>
      <c r="F554" s="2">
        <f t="shared" si="256"/>
        <v>5.8303999411939742</v>
      </c>
      <c r="G554" s="3">
        <f t="shared" si="257"/>
        <v>9.2473680028188916</v>
      </c>
      <c r="H554" s="3">
        <f t="shared" si="258"/>
        <v>54.463399699311694</v>
      </c>
      <c r="I554" s="3">
        <f t="shared" si="259"/>
        <v>-57.071610632734092</v>
      </c>
      <c r="J554" s="2">
        <f t="shared" si="260"/>
        <v>79.428864161593992</v>
      </c>
      <c r="K554" s="2">
        <f t="shared" si="261"/>
        <v>79.428864161593992</v>
      </c>
      <c r="L554" s="2">
        <f t="shared" si="262"/>
        <v>54.143738351461479</v>
      </c>
      <c r="M554" s="5">
        <f t="shared" si="248"/>
        <v>0.37889635655099085</v>
      </c>
      <c r="N554" s="4">
        <f t="shared" si="249"/>
        <v>0.42674647867817783</v>
      </c>
      <c r="O554" s="4">
        <f t="shared" si="250"/>
        <v>0.30277220130650706</v>
      </c>
      <c r="P554" s="4">
        <f t="shared" si="263"/>
        <v>0</v>
      </c>
      <c r="Q554" s="4">
        <f t="shared" si="264"/>
        <v>0</v>
      </c>
      <c r="R554" s="5">
        <f t="shared" si="265"/>
        <v>-1.4939142763520405</v>
      </c>
      <c r="S554" s="5">
        <f t="shared" si="266"/>
        <v>-8.7985738563304654</v>
      </c>
      <c r="T554" s="5">
        <f t="shared" si="267"/>
        <v>9.2199308898117156</v>
      </c>
      <c r="U554" s="6">
        <f t="shared" si="268"/>
        <v>2673.892633145846</v>
      </c>
      <c r="V554" s="5">
        <f t="shared" si="269"/>
        <v>0.89952021099151891</v>
      </c>
      <c r="W554" s="5">
        <f t="shared" si="270"/>
        <v>6.6506780504642951</v>
      </c>
      <c r="X554" s="5">
        <f t="shared" si="271"/>
        <v>6.4924877227551407</v>
      </c>
      <c r="Y554" s="5">
        <f t="shared" si="272"/>
        <v>-0.59439406536052164</v>
      </c>
      <c r="Z554" s="5">
        <f t="shared" si="247"/>
        <v>-2.1478958058661703</v>
      </c>
      <c r="AA554" s="5">
        <f t="shared" si="251"/>
        <v>-16.461581387433142</v>
      </c>
      <c r="AB554">
        <f t="shared" si="245"/>
        <v>0</v>
      </c>
    </row>
    <row r="555" spans="1:28" x14ac:dyDescent="0.2">
      <c r="A555">
        <f t="shared" si="246"/>
        <v>5.2299999999999329</v>
      </c>
      <c r="B555" s="5">
        <f t="shared" si="252"/>
        <v>40.402023779895593</v>
      </c>
      <c r="C555" s="5">
        <f t="shared" si="253"/>
        <v>395.3015631959687</v>
      </c>
      <c r="D555" s="5">
        <f t="shared" si="254"/>
        <v>3.3439603436281193</v>
      </c>
      <c r="E555" s="2">
        <f t="shared" si="255"/>
        <v>397.3608553829726</v>
      </c>
      <c r="F555" s="2">
        <f t="shared" si="256"/>
        <v>5.8356846022680946</v>
      </c>
      <c r="G555" s="3">
        <f t="shared" si="257"/>
        <v>9.2414240621652866</v>
      </c>
      <c r="H555" s="3">
        <f t="shared" si="258"/>
        <v>54.441920741253035</v>
      </c>
      <c r="I555" s="3">
        <f t="shared" si="259"/>
        <v>-57.236226446608427</v>
      </c>
      <c r="J555" s="2">
        <f t="shared" si="260"/>
        <v>79.531831806774591</v>
      </c>
      <c r="K555" s="2">
        <f t="shared" si="261"/>
        <v>79.531831806774591</v>
      </c>
      <c r="L555" s="2">
        <f t="shared" si="262"/>
        <v>54.213927611979948</v>
      </c>
      <c r="M555" s="5">
        <f t="shared" si="248"/>
        <v>0.3788962855983577</v>
      </c>
      <c r="N555" s="4">
        <f t="shared" si="249"/>
        <v>0.4261935947018709</v>
      </c>
      <c r="O555" s="4">
        <f t="shared" si="250"/>
        <v>0.30262721344368759</v>
      </c>
      <c r="P555" s="4">
        <f t="shared" si="263"/>
        <v>0</v>
      </c>
      <c r="Q555" s="4">
        <f t="shared" si="264"/>
        <v>0</v>
      </c>
      <c r="R555" s="5">
        <f t="shared" si="265"/>
        <v>-1.494889143191183</v>
      </c>
      <c r="S555" s="5">
        <f t="shared" si="266"/>
        <v>-8.806503814035068</v>
      </c>
      <c r="T555" s="5">
        <f t="shared" si="267"/>
        <v>9.2585096124481581</v>
      </c>
      <c r="U555" s="6">
        <f t="shared" si="268"/>
        <v>2673.8899592545499</v>
      </c>
      <c r="V555" s="5">
        <f t="shared" si="269"/>
        <v>0.89635730616637732</v>
      </c>
      <c r="W555" s="5">
        <f t="shared" si="270"/>
        <v>6.6764956613649353</v>
      </c>
      <c r="X555" s="5">
        <f t="shared" si="271"/>
        <v>6.4952721149366131</v>
      </c>
      <c r="Y555" s="5">
        <f t="shared" si="272"/>
        <v>-0.59853183702480572</v>
      </c>
      <c r="Z555" s="5">
        <f t="shared" si="247"/>
        <v>-2.1300081526701327</v>
      </c>
      <c r="AA555" s="5">
        <f t="shared" si="251"/>
        <v>-16.42021827261523</v>
      </c>
      <c r="AB555">
        <f t="shared" si="245"/>
        <v>0</v>
      </c>
    </row>
    <row r="556" spans="1:28" x14ac:dyDescent="0.2">
      <c r="A556">
        <f t="shared" si="246"/>
        <v>5.2399999999999327</v>
      </c>
      <c r="B556" s="5">
        <f t="shared" si="252"/>
        <v>40.494408093925394</v>
      </c>
      <c r="C556" s="5">
        <f t="shared" si="253"/>
        <v>395.8458759029736</v>
      </c>
      <c r="D556" s="5">
        <f t="shared" si="254"/>
        <v>2.7707770682484045</v>
      </c>
      <c r="E556" s="2">
        <f t="shared" si="255"/>
        <v>397.91174216937821</v>
      </c>
      <c r="F556" s="2">
        <f t="shared" si="256"/>
        <v>5.8409492153262823</v>
      </c>
      <c r="G556" s="3">
        <f t="shared" si="257"/>
        <v>9.2354387437950383</v>
      </c>
      <c r="H556" s="3">
        <f t="shared" si="258"/>
        <v>54.420620659726332</v>
      </c>
      <c r="I556" s="3">
        <f t="shared" si="259"/>
        <v>-57.400428629334577</v>
      </c>
      <c r="J556" s="2">
        <f t="shared" si="260"/>
        <v>79.634832131496054</v>
      </c>
      <c r="K556" s="2">
        <f t="shared" si="261"/>
        <v>79.634832131496054</v>
      </c>
      <c r="L556" s="2">
        <f t="shared" si="262"/>
        <v>54.284139148940731</v>
      </c>
      <c r="M556" s="5">
        <f t="shared" si="248"/>
        <v>0.37889621452704259</v>
      </c>
      <c r="N556" s="4">
        <f t="shared" si="249"/>
        <v>0.4256419651649252</v>
      </c>
      <c r="O556" s="4">
        <f t="shared" si="250"/>
        <v>0.30248231802374692</v>
      </c>
      <c r="P556" s="4">
        <f t="shared" si="263"/>
        <v>0</v>
      </c>
      <c r="Q556" s="4">
        <f t="shared" si="264"/>
        <v>0</v>
      </c>
      <c r="R556" s="5">
        <f t="shared" si="265"/>
        <v>-1.4958554315124635</v>
      </c>
      <c r="S556" s="5">
        <f t="shared" si="266"/>
        <v>-8.8144573591400182</v>
      </c>
      <c r="T556" s="5">
        <f t="shared" si="267"/>
        <v>9.2970940870591274</v>
      </c>
      <c r="U556" s="6">
        <f t="shared" si="268"/>
        <v>2673.8872853659273</v>
      </c>
      <c r="V556" s="5">
        <f t="shared" si="269"/>
        <v>0.89320191923261472</v>
      </c>
      <c r="W556" s="5">
        <f t="shared" si="270"/>
        <v>6.7022938259539915</v>
      </c>
      <c r="X556" s="5">
        <f t="shared" si="271"/>
        <v>6.4980717107844512</v>
      </c>
      <c r="Y556" s="5">
        <f t="shared" si="272"/>
        <v>-0.60265351227984876</v>
      </c>
      <c r="Z556" s="5">
        <f t="shared" si="247"/>
        <v>-2.1121635331860267</v>
      </c>
      <c r="AA556" s="5">
        <f t="shared" si="251"/>
        <v>-16.378834202156419</v>
      </c>
      <c r="AB556">
        <f t="shared" si="245"/>
        <v>0</v>
      </c>
    </row>
    <row r="557" spans="1:28" x14ac:dyDescent="0.2">
      <c r="A557">
        <f t="shared" si="246"/>
        <v>5.2499999999999325</v>
      </c>
      <c r="B557" s="5">
        <f t="shared" si="252"/>
        <v>40.586732348687732</v>
      </c>
      <c r="C557" s="5">
        <f t="shared" si="253"/>
        <v>396.38997650139419</v>
      </c>
      <c r="D557" s="5">
        <f t="shared" si="254"/>
        <v>2.1959538402449508</v>
      </c>
      <c r="E557" s="2">
        <f t="shared" si="255"/>
        <v>398.46241518306323</v>
      </c>
      <c r="F557" s="2">
        <f t="shared" si="256"/>
        <v>5.8461937868646601</v>
      </c>
      <c r="G557" s="3">
        <f t="shared" si="257"/>
        <v>9.2294122086722403</v>
      </c>
      <c r="H557" s="3">
        <f t="shared" si="258"/>
        <v>54.399499024394473</v>
      </c>
      <c r="I557" s="3">
        <f t="shared" si="259"/>
        <v>-57.564216971356139</v>
      </c>
      <c r="J557" s="2">
        <f t="shared" si="260"/>
        <v>79.737861893507343</v>
      </c>
      <c r="K557" s="2">
        <f t="shared" si="261"/>
        <v>79.737861893507343</v>
      </c>
      <c r="L557" s="2">
        <f t="shared" si="262"/>
        <v>54.354370752220412</v>
      </c>
      <c r="M557" s="5">
        <f t="shared" si="248"/>
        <v>0.37889614333789989</v>
      </c>
      <c r="N557" s="4">
        <f t="shared" si="249"/>
        <v>0.42509160317381772</v>
      </c>
      <c r="O557" s="4">
        <f t="shared" si="250"/>
        <v>0.30233751953226751</v>
      </c>
      <c r="P557" s="4">
        <f t="shared" si="263"/>
        <v>0</v>
      </c>
      <c r="Q557" s="4">
        <f t="shared" si="264"/>
        <v>0</v>
      </c>
      <c r="R557" s="5">
        <f t="shared" si="265"/>
        <v>-1.4968130793672469</v>
      </c>
      <c r="S557" s="5">
        <f t="shared" si="266"/>
        <v>-8.8224341712930716</v>
      </c>
      <c r="T557" s="5">
        <f t="shared" si="267"/>
        <v>9.3356836728235653</v>
      </c>
      <c r="U557" s="6">
        <f t="shared" si="268"/>
        <v>2673.8846114799794</v>
      </c>
      <c r="V557" s="5">
        <f t="shared" si="269"/>
        <v>0.89005405721809638</v>
      </c>
      <c r="W557" s="5">
        <f t="shared" si="270"/>
        <v>6.728072190611524</v>
      </c>
      <c r="X557" s="5">
        <f t="shared" si="271"/>
        <v>6.5008863498917151</v>
      </c>
      <c r="Y557" s="5">
        <f t="shared" si="272"/>
        <v>-0.60675902214915056</v>
      </c>
      <c r="Z557" s="5">
        <f t="shared" si="247"/>
        <v>-2.0943619806815477</v>
      </c>
      <c r="AA557" s="5">
        <f t="shared" si="251"/>
        <v>-16.337429977284721</v>
      </c>
      <c r="AB557">
        <f t="shared" si="245"/>
        <v>0</v>
      </c>
    </row>
    <row r="558" spans="1:28" x14ac:dyDescent="0.2">
      <c r="A558">
        <f t="shared" si="246"/>
        <v>5.2599999999999323</v>
      </c>
      <c r="B558" s="5">
        <f t="shared" si="252"/>
        <v>40.678996132823343</v>
      </c>
      <c r="C558" s="5">
        <f t="shared" si="253"/>
        <v>396.93386677353914</v>
      </c>
      <c r="D558" s="5">
        <f t="shared" si="254"/>
        <v>1.619494799032525</v>
      </c>
      <c r="E558" s="2">
        <f t="shared" si="255"/>
        <v>399.01287613079353</v>
      </c>
      <c r="F558" s="2">
        <f t="shared" si="256"/>
        <v>5.8514183234816119</v>
      </c>
      <c r="G558" s="3">
        <f t="shared" si="257"/>
        <v>9.2233446184507493</v>
      </c>
      <c r="H558" s="3">
        <f t="shared" si="258"/>
        <v>54.378555404587658</v>
      </c>
      <c r="I558" s="3">
        <f t="shared" si="259"/>
        <v>-57.727591271128986</v>
      </c>
      <c r="J558" s="2">
        <f t="shared" si="260"/>
        <v>79.840917879286948</v>
      </c>
      <c r="K558" s="2">
        <f t="shared" si="261"/>
        <v>79.840917879286948</v>
      </c>
      <c r="L558" s="2">
        <f t="shared" si="262"/>
        <v>54.424620231279441</v>
      </c>
      <c r="M558" s="5">
        <f t="shared" si="248"/>
        <v>0.37889607203178277</v>
      </c>
      <c r="N558" s="4">
        <f t="shared" si="249"/>
        <v>0.42454252152230715</v>
      </c>
      <c r="O558" s="4">
        <f t="shared" si="250"/>
        <v>0.30219282239718004</v>
      </c>
      <c r="P558" s="4">
        <f t="shared" si="263"/>
        <v>0</v>
      </c>
      <c r="Q558" s="4">
        <f t="shared" si="264"/>
        <v>0</v>
      </c>
      <c r="R558" s="5">
        <f t="shared" si="265"/>
        <v>-1.4977620257364375</v>
      </c>
      <c r="S558" s="5">
        <f t="shared" si="266"/>
        <v>-8.8304339335286439</v>
      </c>
      <c r="T558" s="5">
        <f t="shared" si="267"/>
        <v>9.3742777289453958</v>
      </c>
      <c r="U558" s="6">
        <f t="shared" si="268"/>
        <v>2673.8819375967046</v>
      </c>
      <c r="V558" s="5">
        <f t="shared" si="269"/>
        <v>0.88691372758056453</v>
      </c>
      <c r="W558" s="5">
        <f t="shared" si="270"/>
        <v>6.7538304028725467</v>
      </c>
      <c r="X558" s="5">
        <f t="shared" si="271"/>
        <v>6.5037158739008829</v>
      </c>
      <c r="Y558" s="5">
        <f t="shared" si="272"/>
        <v>-0.61084829815587294</v>
      </c>
      <c r="Z558" s="5">
        <f t="shared" si="247"/>
        <v>-2.0766035306560973</v>
      </c>
      <c r="AA558" s="5">
        <f t="shared" si="251"/>
        <v>-16.296006397153722</v>
      </c>
      <c r="AB558">
        <f t="shared" si="245"/>
        <v>0</v>
      </c>
    </row>
    <row r="559" spans="1:28" x14ac:dyDescent="0.2">
      <c r="A559">
        <f t="shared" si="246"/>
        <v>5.2699999999999321</v>
      </c>
      <c r="B559" s="5">
        <f t="shared" si="252"/>
        <v>40.771199036592947</v>
      </c>
      <c r="C559" s="5">
        <f t="shared" si="253"/>
        <v>397.47754849740846</v>
      </c>
      <c r="D559" s="5">
        <f t="shared" si="254"/>
        <v>1.0414040860013776</v>
      </c>
      <c r="E559" s="2">
        <f t="shared" si="255"/>
        <v>399.56312671515519</v>
      </c>
      <c r="F559" s="2">
        <f t="shared" si="256"/>
        <v>5.8566228318792879</v>
      </c>
      <c r="G559" s="3">
        <f t="shared" si="257"/>
        <v>9.2172361354691912</v>
      </c>
      <c r="H559" s="3">
        <f t="shared" si="258"/>
        <v>54.3577893692811</v>
      </c>
      <c r="I559" s="3">
        <f t="shared" si="259"/>
        <v>-57.890551335100525</v>
      </c>
      <c r="J559" s="2">
        <f t="shared" si="260"/>
        <v>79.943996903920421</v>
      </c>
      <c r="K559" s="2">
        <f t="shared" si="261"/>
        <v>79.943996903920421</v>
      </c>
      <c r="L559" s="2">
        <f t="shared" si="262"/>
        <v>54.494885415078677</v>
      </c>
      <c r="M559" s="5">
        <f t="shared" si="248"/>
        <v>0.37889600060954309</v>
      </c>
      <c r="N559" s="4">
        <f t="shared" si="249"/>
        <v>0.42399473269555454</v>
      </c>
      <c r="O559" s="4">
        <f t="shared" si="250"/>
        <v>0.30204823098917777</v>
      </c>
      <c r="P559" s="4">
        <f t="shared" si="263"/>
        <v>0</v>
      </c>
      <c r="Q559" s="4">
        <f t="shared" si="264"/>
        <v>0</v>
      </c>
      <c r="R559" s="5">
        <f t="shared" si="265"/>
        <v>-1.4987022105291099</v>
      </c>
      <c r="S559" s="5">
        <f t="shared" si="266"/>
        <v>-8.8384563322322229</v>
      </c>
      <c r="T559" s="5">
        <f t="shared" si="267"/>
        <v>9.4128756147189279</v>
      </c>
      <c r="U559" s="6">
        <f t="shared" si="268"/>
        <v>2673.8792637161037</v>
      </c>
      <c r="V559" s="5">
        <f t="shared" si="269"/>
        <v>0.88378093819469528</v>
      </c>
      <c r="W559" s="5">
        <f t="shared" si="270"/>
        <v>6.7795681114581541</v>
      </c>
      <c r="X559" s="5">
        <f t="shared" si="271"/>
        <v>6.5065601264764688</v>
      </c>
      <c r="Y559" s="5">
        <f t="shared" si="272"/>
        <v>-0.61492127233441463</v>
      </c>
      <c r="Z559" s="5">
        <f t="shared" si="247"/>
        <v>-2.0588882207740689</v>
      </c>
      <c r="AA559" s="5">
        <f t="shared" si="251"/>
        <v>-16.254564258804603</v>
      </c>
      <c r="AB559">
        <f t="shared" si="245"/>
        <v>0</v>
      </c>
    </row>
    <row r="560" spans="1:28" x14ac:dyDescent="0.2">
      <c r="A560">
        <f t="shared" si="246"/>
        <v>5.2799999999999319</v>
      </c>
      <c r="B560" s="5">
        <f t="shared" si="252"/>
        <v>40.863340651884023</v>
      </c>
      <c r="C560" s="5">
        <f t="shared" si="253"/>
        <v>398.02102344669026</v>
      </c>
      <c r="D560" s="5">
        <f t="shared" si="254"/>
        <v>0.4616858444374321</v>
      </c>
      <c r="E560" s="2">
        <f t="shared" si="255"/>
        <v>400.11316863455352</v>
      </c>
      <c r="F560" s="2">
        <f t="shared" si="256"/>
        <v>5.8618073188650621</v>
      </c>
      <c r="G560" s="3">
        <f t="shared" si="257"/>
        <v>9.2110869227458476</v>
      </c>
      <c r="H560" s="3">
        <f t="shared" si="258"/>
        <v>54.33720048707336</v>
      </c>
      <c r="I560" s="3">
        <f t="shared" si="259"/>
        <v>-58.053096977688568</v>
      </c>
      <c r="J560" s="2">
        <f t="shared" si="260"/>
        <v>80.047095810976799</v>
      </c>
      <c r="K560" s="2">
        <f t="shared" si="261"/>
        <v>80.047095810976799</v>
      </c>
      <c r="L560" s="2">
        <f t="shared" si="262"/>
        <v>54.565164151995091</v>
      </c>
      <c r="M560" s="5">
        <f t="shared" si="248"/>
        <v>0.37889592907203173</v>
      </c>
      <c r="N560" s="4">
        <f t="shared" si="249"/>
        <v>0.423448248874218</v>
      </c>
      <c r="O560" s="4">
        <f t="shared" si="250"/>
        <v>0.30190374962213296</v>
      </c>
      <c r="P560" s="4">
        <f t="shared" si="263"/>
        <v>0</v>
      </c>
      <c r="Q560" s="4">
        <f t="shared" si="264"/>
        <v>0</v>
      </c>
      <c r="R560" s="5">
        <f t="shared" si="265"/>
        <v>-1.499633574581051</v>
      </c>
      <c r="S560" s="5">
        <f t="shared" si="266"/>
        <v>-8.8465010571049856</v>
      </c>
      <c r="T560" s="5">
        <f t="shared" si="267"/>
        <v>9.4514766895934574</v>
      </c>
      <c r="U560" s="6">
        <f t="shared" si="268"/>
        <v>2673.8765898381771</v>
      </c>
      <c r="V560" s="5">
        <f t="shared" si="269"/>
        <v>0.88065569733931592</v>
      </c>
      <c r="W560" s="5">
        <f t="shared" si="270"/>
        <v>6.8052849663060746</v>
      </c>
      <c r="X560" s="5">
        <f t="shared" si="271"/>
        <v>6.5094189532778532</v>
      </c>
      <c r="Y560" s="5">
        <f t="shared" si="272"/>
        <v>-0.61897787724173503</v>
      </c>
      <c r="Z560" s="5">
        <f t="shared" si="247"/>
        <v>-2.041216090798911</v>
      </c>
      <c r="AA560" s="5">
        <f t="shared" si="251"/>
        <v>-16.213104357128689</v>
      </c>
      <c r="AB560">
        <f t="shared" si="245"/>
        <v>1</v>
      </c>
    </row>
    <row r="561" spans="1:28" x14ac:dyDescent="0.2">
      <c r="A561">
        <f t="shared" si="246"/>
        <v>5.2899999999999316</v>
      </c>
      <c r="B561" s="5">
        <f t="shared" si="252"/>
        <v>40.955420572217619</v>
      </c>
      <c r="C561" s="5">
        <f t="shared" si="253"/>
        <v>398.56429339075646</v>
      </c>
      <c r="D561" s="5">
        <f t="shared" si="254"/>
        <v>-0.11965578055731001</v>
      </c>
      <c r="E561" s="2">
        <f t="shared" si="255"/>
        <v>400.66300358321109</v>
      </c>
      <c r="F561" s="2">
        <f t="shared" si="256"/>
        <v>5.8669717913530084</v>
      </c>
      <c r="G561" s="3">
        <f t="shared" si="257"/>
        <v>9.2048971439734295</v>
      </c>
      <c r="H561" s="3">
        <f t="shared" si="258"/>
        <v>54.316788326165373</v>
      </c>
      <c r="I561" s="3">
        <f t="shared" si="259"/>
        <v>-58.215228021259854</v>
      </c>
      <c r="J561" s="2">
        <f t="shared" si="260"/>
        <v>80.15021147238393</v>
      </c>
      <c r="K561" s="2">
        <f t="shared" si="261"/>
        <v>80.15021147238393</v>
      </c>
      <c r="L561" s="2">
        <f t="shared" si="262"/>
        <v>54.635454309736829</v>
      </c>
      <c r="M561" s="5">
        <f t="shared" si="248"/>
        <v>0.37889585742009801</v>
      </c>
      <c r="N561" s="4">
        <f t="shared" si="249"/>
        <v>0.42290308193852039</v>
      </c>
      <c r="O561" s="4">
        <f t="shared" si="250"/>
        <v>0.30175938255351314</v>
      </c>
      <c r="P561" s="4">
        <f t="shared" si="263"/>
        <v>0</v>
      </c>
      <c r="Q561" s="4">
        <f t="shared" si="264"/>
        <v>0</v>
      </c>
      <c r="R561" s="5">
        <f t="shared" si="265"/>
        <v>-1.5005560596532042</v>
      </c>
      <c r="S561" s="5">
        <f t="shared" si="266"/>
        <v>-8.8545678011286153</v>
      </c>
      <c r="T561" s="5">
        <f t="shared" si="267"/>
        <v>9.4900803132370815</v>
      </c>
      <c r="U561" s="6">
        <f t="shared" si="268"/>
        <v>2673.873915962924</v>
      </c>
      <c r="V561" s="5">
        <f t="shared" si="269"/>
        <v>0.87753801368476947</v>
      </c>
      <c r="W561" s="5">
        <f t="shared" si="270"/>
        <v>6.8309806186005835</v>
      </c>
      <c r="X561" s="5">
        <f t="shared" si="271"/>
        <v>6.5122922019322971</v>
      </c>
      <c r="Y561" s="5">
        <f t="shared" si="272"/>
        <v>-0.62301804596843469</v>
      </c>
      <c r="Z561" s="5">
        <f t="shared" si="247"/>
        <v>-2.0235871825280318</v>
      </c>
      <c r="AA561" s="5">
        <f t="shared" si="251"/>
        <v>-16.171627484830623</v>
      </c>
      <c r="AB561">
        <f t="shared" si="245"/>
        <v>0</v>
      </c>
    </row>
    <row r="562" spans="1:28" x14ac:dyDescent="0.2">
      <c r="A562">
        <f t="shared" si="246"/>
        <v>5.2999999999999314</v>
      </c>
      <c r="B562" s="5">
        <f t="shared" si="252"/>
        <v>41.047438392755062</v>
      </c>
      <c r="C562" s="5">
        <f t="shared" si="253"/>
        <v>399.10736009465899</v>
      </c>
      <c r="D562" s="5">
        <f t="shared" si="254"/>
        <v>-0.70261664214415009</v>
      </c>
      <c r="E562" s="2">
        <f t="shared" si="255"/>
        <v>401.21263325116627</v>
      </c>
      <c r="F562" s="2">
        <f t="shared" si="256"/>
        <v>5.8721162563653255</v>
      </c>
      <c r="G562" s="3">
        <f t="shared" si="257"/>
        <v>9.1986669635137446</v>
      </c>
      <c r="H562" s="3">
        <f t="shared" si="258"/>
        <v>54.296552454340095</v>
      </c>
      <c r="I562" s="3">
        <f t="shared" si="259"/>
        <v>-58.376944296108164</v>
      </c>
      <c r="J562" s="2">
        <f t="shared" si="260"/>
        <v>80.253340788302765</v>
      </c>
      <c r="K562" s="2">
        <f t="shared" si="261"/>
        <v>80.253340788302765</v>
      </c>
      <c r="L562" s="2">
        <f t="shared" si="262"/>
        <v>54.705753775257506</v>
      </c>
      <c r="M562" s="5">
        <f t="shared" si="248"/>
        <v>0.3788957856545902</v>
      </c>
      <c r="N562" s="4">
        <f t="shared" si="249"/>
        <v>0.42235924347229026</v>
      </c>
      <c r="O562" s="4">
        <f t="shared" si="250"/>
        <v>0.30161513398479883</v>
      </c>
      <c r="P562" s="4">
        <f t="shared" si="263"/>
        <v>0</v>
      </c>
      <c r="Q562" s="4">
        <f t="shared" si="264"/>
        <v>0</v>
      </c>
      <c r="R562" s="5">
        <f t="shared" si="265"/>
        <v>-1.5014696084300283</v>
      </c>
      <c r="S562" s="5">
        <f t="shared" si="266"/>
        <v>-8.8626562605303203</v>
      </c>
      <c r="T562" s="5">
        <f t="shared" si="267"/>
        <v>9.5286858455997123</v>
      </c>
      <c r="U562" s="6">
        <f t="shared" si="268"/>
        <v>2673.8712420903453</v>
      </c>
      <c r="V562" s="5">
        <f t="shared" si="269"/>
        <v>0.87442789628044038</v>
      </c>
      <c r="W562" s="5">
        <f t="shared" si="270"/>
        <v>6.8566547208018269</v>
      </c>
      <c r="X562" s="5">
        <f t="shared" si="271"/>
        <v>6.5151797220081757</v>
      </c>
      <c r="Y562" s="5">
        <f t="shared" si="272"/>
        <v>-0.62704171214958793</v>
      </c>
      <c r="Z562" s="5">
        <f t="shared" si="247"/>
        <v>-2.0060015397284934</v>
      </c>
      <c r="AA562" s="5">
        <f t="shared" si="251"/>
        <v>-16.130134432392111</v>
      </c>
      <c r="AB562">
        <f t="shared" si="245"/>
        <v>0</v>
      </c>
    </row>
    <row r="563" spans="1:28" x14ac:dyDescent="0.2">
      <c r="A563">
        <f t="shared" si="246"/>
        <v>5.3099999999999312</v>
      </c>
      <c r="B563" s="5">
        <f t="shared" si="252"/>
        <v>41.139393710304596</v>
      </c>
      <c r="C563" s="5">
        <f t="shared" si="253"/>
        <v>399.65022531912535</v>
      </c>
      <c r="D563" s="5">
        <f t="shared" si="254"/>
        <v>-1.2871925918268514</v>
      </c>
      <c r="E563" s="2">
        <f t="shared" si="255"/>
        <v>401.76205932427109</v>
      </c>
      <c r="F563" s="2">
        <f t="shared" si="256"/>
        <v>5.8772407210337514</v>
      </c>
      <c r="G563" s="3">
        <f t="shared" si="257"/>
        <v>9.1923965463922492</v>
      </c>
      <c r="H563" s="3">
        <f t="shared" si="258"/>
        <v>54.27649243894281</v>
      </c>
      <c r="I563" s="3">
        <f t="shared" si="259"/>
        <v>-58.538245640432088</v>
      </c>
      <c r="J563" s="2">
        <f t="shared" si="260"/>
        <v>80.356480687000641</v>
      </c>
      <c r="K563" s="2">
        <f t="shared" si="261"/>
        <v>80.356480687000641</v>
      </c>
      <c r="L563" s="2">
        <f t="shared" si="262"/>
        <v>54.776060454669825</v>
      </c>
      <c r="M563" s="5">
        <f t="shared" si="248"/>
        <v>0.37889571377635511</v>
      </c>
      <c r="N563" s="4">
        <f t="shared" si="249"/>
        <v>0.42181674476697351</v>
      </c>
      <c r="O563" s="4">
        <f t="shared" si="250"/>
        <v>0.30147100806190202</v>
      </c>
      <c r="P563" s="4">
        <f t="shared" si="263"/>
        <v>0</v>
      </c>
      <c r="Q563" s="4">
        <f t="shared" si="264"/>
        <v>0</v>
      </c>
      <c r="R563" s="5">
        <f t="shared" si="265"/>
        <v>-1.5023741645177657</v>
      </c>
      <c r="S563" s="5">
        <f t="shared" si="266"/>
        <v>-8.8707661347480755</v>
      </c>
      <c r="T563" s="5">
        <f t="shared" si="267"/>
        <v>9.5672926469753214</v>
      </c>
      <c r="U563" s="6">
        <f t="shared" si="268"/>
        <v>2673.86856822044</v>
      </c>
      <c r="V563" s="5">
        <f t="shared" si="269"/>
        <v>0.87132535454243143</v>
      </c>
      <c r="W563" s="5">
        <f t="shared" si="270"/>
        <v>6.8823069266745565</v>
      </c>
      <c r="X563" s="5">
        <f t="shared" si="271"/>
        <v>6.5180813649884222</v>
      </c>
      <c r="Y563" s="5">
        <f t="shared" si="272"/>
        <v>-0.6310488099753343</v>
      </c>
      <c r="Z563" s="5">
        <f t="shared" si="247"/>
        <v>-1.9884592080735191</v>
      </c>
      <c r="AA563" s="5">
        <f t="shared" si="251"/>
        <v>-16.088625988036256</v>
      </c>
      <c r="AB563">
        <f t="shared" si="245"/>
        <v>0</v>
      </c>
    </row>
    <row r="564" spans="1:28" x14ac:dyDescent="0.2">
      <c r="A564">
        <f t="shared" si="246"/>
        <v>5.319999999999931</v>
      </c>
      <c r="B564" s="5">
        <f t="shared" si="252"/>
        <v>41.231286123328019</v>
      </c>
      <c r="C564" s="5">
        <f t="shared" si="253"/>
        <v>400.19289082055434</v>
      </c>
      <c r="D564" s="5">
        <f t="shared" si="254"/>
        <v>-1.873379479530574</v>
      </c>
      <c r="E564" s="2">
        <f t="shared" si="255"/>
        <v>402.31128348418946</v>
      </c>
      <c r="F564" s="2">
        <f t="shared" si="256"/>
        <v>5.882345192600976</v>
      </c>
      <c r="G564" s="3">
        <f t="shared" si="257"/>
        <v>9.1860860582924957</v>
      </c>
      <c r="H564" s="3">
        <f t="shared" si="258"/>
        <v>54.256607846862074</v>
      </c>
      <c r="I564" s="3">
        <f t="shared" si="259"/>
        <v>-58.699131900312452</v>
      </c>
      <c r="J564" s="2">
        <f t="shared" si="260"/>
        <v>80.459628124723579</v>
      </c>
      <c r="K564" s="2">
        <f t="shared" si="261"/>
        <v>80.459628124723579</v>
      </c>
      <c r="L564" s="2">
        <f t="shared" si="262"/>
        <v>54.846372273158536</v>
      </c>
      <c r="M564" s="5">
        <f t="shared" si="248"/>
        <v>0.37889564178623808</v>
      </c>
      <c r="N564" s="4">
        <f t="shared" si="249"/>
        <v>0.42127559682561894</v>
      </c>
      <c r="O564" s="4">
        <f t="shared" si="250"/>
        <v>0.30132700887558517</v>
      </c>
      <c r="P564" s="4">
        <f t="shared" si="263"/>
        <v>0</v>
      </c>
      <c r="Q564" s="4">
        <f t="shared" si="264"/>
        <v>0</v>
      </c>
      <c r="R564" s="5">
        <f t="shared" si="265"/>
        <v>-1.5032696724426191</v>
      </c>
      <c r="S564" s="5">
        <f t="shared" si="266"/>
        <v>-8.8788971263960423</v>
      </c>
      <c r="T564" s="5">
        <f t="shared" si="267"/>
        <v>9.6059000780633781</v>
      </c>
      <c r="U564" s="6">
        <f t="shared" si="268"/>
        <v>2673.8658943532091</v>
      </c>
      <c r="V564" s="5">
        <f t="shared" si="269"/>
        <v>0.86823039824139425</v>
      </c>
      <c r="W564" s="5">
        <f t="shared" si="270"/>
        <v>6.9079368913162593</v>
      </c>
      <c r="X564" s="5">
        <f t="shared" si="271"/>
        <v>6.5209969842441788</v>
      </c>
      <c r="Y564" s="5">
        <f t="shared" si="272"/>
        <v>-0.63503927420122486</v>
      </c>
      <c r="Z564" s="5">
        <f t="shared" si="247"/>
        <v>-1.970960235079783</v>
      </c>
      <c r="AA564" s="5">
        <f t="shared" si="251"/>
        <v>-16.047102937692443</v>
      </c>
      <c r="AB564">
        <f t="shared" si="245"/>
        <v>0</v>
      </c>
    </row>
    <row r="565" spans="1:28" x14ac:dyDescent="0.2">
      <c r="A565">
        <f t="shared" si="246"/>
        <v>5.3299999999999308</v>
      </c>
      <c r="B565" s="5">
        <f t="shared" si="252"/>
        <v>41.323115231947234</v>
      </c>
      <c r="C565" s="5">
        <f t="shared" si="253"/>
        <v>400.7353583510112</v>
      </c>
      <c r="D565" s="5">
        <f t="shared" si="254"/>
        <v>-2.461173153680583</v>
      </c>
      <c r="E565" s="2">
        <f t="shared" si="255"/>
        <v>402.86030740839453</v>
      </c>
      <c r="F565" s="2">
        <f t="shared" si="256"/>
        <v>5.8874296784220057</v>
      </c>
      <c r="G565" s="3">
        <f t="shared" si="257"/>
        <v>9.1797356655504831</v>
      </c>
      <c r="H565" s="3">
        <f t="shared" si="258"/>
        <v>54.236898244511274</v>
      </c>
      <c r="I565" s="3">
        <f t="shared" si="259"/>
        <v>-58.859602929689373</v>
      </c>
      <c r="J565" s="2">
        <f t="shared" si="260"/>
        <v>80.562780085567724</v>
      </c>
      <c r="K565" s="2">
        <f t="shared" si="261"/>
        <v>80.562780085567724</v>
      </c>
      <c r="L565" s="2">
        <f t="shared" si="262"/>
        <v>54.916687174892786</v>
      </c>
      <c r="M565" s="5">
        <f t="shared" si="248"/>
        <v>0.3788955696850832</v>
      </c>
      <c r="N565" s="4">
        <f t="shared" si="249"/>
        <v>0.42073581036683261</v>
      </c>
      <c r="O565" s="4">
        <f t="shared" si="250"/>
        <v>0.30118314046188083</v>
      </c>
      <c r="P565" s="4">
        <f t="shared" si="263"/>
        <v>0</v>
      </c>
      <c r="Q565" s="4">
        <f t="shared" si="264"/>
        <v>0</v>
      </c>
      <c r="R565" s="5">
        <f t="shared" si="265"/>
        <v>-1.504156077648849</v>
      </c>
      <c r="S565" s="5">
        <f t="shared" si="266"/>
        <v>-8.8870489412302316</v>
      </c>
      <c r="T565" s="5">
        <f t="shared" si="267"/>
        <v>9.6445075000295368</v>
      </c>
      <c r="U565" s="6">
        <f t="shared" si="268"/>
        <v>2673.8632204886517</v>
      </c>
      <c r="V565" s="5">
        <f t="shared" si="269"/>
        <v>0.86514303749051558</v>
      </c>
      <c r="W565" s="5">
        <f t="shared" si="270"/>
        <v>6.9335442711847204</v>
      </c>
      <c r="X565" s="5">
        <f t="shared" si="271"/>
        <v>6.5239264350086676</v>
      </c>
      <c r="Y565" s="5">
        <f t="shared" si="272"/>
        <v>-0.63901304015833338</v>
      </c>
      <c r="Z565" s="5">
        <f t="shared" si="247"/>
        <v>-1.9535046700455112</v>
      </c>
      <c r="AA565" s="5">
        <f t="shared" si="251"/>
        <v>-16.005566064961794</v>
      </c>
      <c r="AB565">
        <f t="shared" si="245"/>
        <v>0</v>
      </c>
    </row>
    <row r="566" spans="1:28" x14ac:dyDescent="0.2">
      <c r="A566">
        <f t="shared" si="246"/>
        <v>5.3399999999999306</v>
      </c>
      <c r="B566" s="5">
        <f t="shared" si="252"/>
        <v>41.414880637950731</v>
      </c>
      <c r="C566" s="5">
        <f t="shared" si="253"/>
        <v>401.27762965822279</v>
      </c>
      <c r="D566" s="5">
        <f t="shared" si="254"/>
        <v>-3.0505694612807246</v>
      </c>
      <c r="E566" s="2">
        <f t="shared" si="255"/>
        <v>403.40913277016608</v>
      </c>
      <c r="F566" s="2">
        <f t="shared" si="256"/>
        <v>5.8924941859655302</v>
      </c>
      <c r="G566" s="3">
        <f t="shared" si="257"/>
        <v>9.1733455351489006</v>
      </c>
      <c r="H566" s="3">
        <f t="shared" si="258"/>
        <v>54.217363197810819</v>
      </c>
      <c r="I566" s="3">
        <f t="shared" si="259"/>
        <v>-59.019658590338992</v>
      </c>
      <c r="J566" s="2">
        <f t="shared" si="260"/>
        <v>80.665933581349833</v>
      </c>
      <c r="K566" s="2">
        <f t="shared" si="261"/>
        <v>80.665933581349833</v>
      </c>
      <c r="L566" s="2">
        <f t="shared" si="262"/>
        <v>54.98700312293785</v>
      </c>
      <c r="M566" s="5">
        <f t="shared" si="248"/>
        <v>0.37889549747373302</v>
      </c>
      <c r="N566" s="4">
        <f t="shared" si="249"/>
        <v>0.42019739582870408</v>
      </c>
      <c r="O566" s="4">
        <f t="shared" si="250"/>
        <v>0.30103940680251173</v>
      </c>
      <c r="P566" s="4">
        <f t="shared" si="263"/>
        <v>0</v>
      </c>
      <c r="Q566" s="4">
        <f t="shared" si="264"/>
        <v>0</v>
      </c>
      <c r="R566" s="5">
        <f t="shared" si="265"/>
        <v>-1.5050333264967817</v>
      </c>
      <c r="S566" s="5">
        <f t="shared" si="266"/>
        <v>-8.8952212881143691</v>
      </c>
      <c r="T566" s="5">
        <f t="shared" si="267"/>
        <v>9.6831142745655256</v>
      </c>
      <c r="U566" s="6">
        <f t="shared" si="268"/>
        <v>2673.8605466267682</v>
      </c>
      <c r="V566" s="5">
        <f t="shared" si="269"/>
        <v>0.86206328273365518</v>
      </c>
      <c r="W566" s="5">
        <f t="shared" si="270"/>
        <v>6.9591287241249935</v>
      </c>
      <c r="X566" s="5">
        <f t="shared" si="271"/>
        <v>6.5268695743512719</v>
      </c>
      <c r="Y566" s="5">
        <f t="shared" si="272"/>
        <v>-0.6429700437631265</v>
      </c>
      <c r="Z566" s="5">
        <f t="shared" si="247"/>
        <v>-1.9360925639893756</v>
      </c>
      <c r="AA566" s="5">
        <f t="shared" si="251"/>
        <v>-15.9640161510832</v>
      </c>
      <c r="AB566">
        <f t="shared" si="245"/>
        <v>0</v>
      </c>
    </row>
    <row r="567" spans="1:28" x14ac:dyDescent="0.2">
      <c r="A567">
        <f t="shared" si="246"/>
        <v>5.3499999999999304</v>
      </c>
      <c r="B567" s="5">
        <f t="shared" si="252"/>
        <v>41.506581944800033</v>
      </c>
      <c r="C567" s="5">
        <f t="shared" si="253"/>
        <v>401.81970648557274</v>
      </c>
      <c r="D567" s="5">
        <f t="shared" si="254"/>
        <v>-3.6415642479916688</v>
      </c>
      <c r="E567" s="2">
        <f t="shared" si="255"/>
        <v>403.9577612385882</v>
      </c>
      <c r="F567" s="2">
        <f t="shared" si="256"/>
        <v>5.8975387228152671</v>
      </c>
      <c r="G567" s="3">
        <f t="shared" si="257"/>
        <v>9.1669158347112685</v>
      </c>
      <c r="H567" s="3">
        <f t="shared" si="258"/>
        <v>54.198002272170925</v>
      </c>
      <c r="I567" s="3">
        <f t="shared" si="259"/>
        <v>-59.179298751849821</v>
      </c>
      <c r="J567" s="2">
        <f t="shared" si="260"/>
        <v>80.769085651476942</v>
      </c>
      <c r="K567" s="2">
        <f t="shared" si="261"/>
        <v>80.769085651476942</v>
      </c>
      <c r="L567" s="2">
        <f t="shared" si="262"/>
        <v>55.057318099166281</v>
      </c>
      <c r="M567" s="5">
        <f t="shared" si="248"/>
        <v>0.3788954251530286</v>
      </c>
      <c r="N567" s="4">
        <f t="shared" si="249"/>
        <v>0.41966036337270274</v>
      </c>
      <c r="O567" s="4">
        <f t="shared" si="250"/>
        <v>0.30089581182531089</v>
      </c>
      <c r="P567" s="4">
        <f t="shared" si="263"/>
        <v>0</v>
      </c>
      <c r="Q567" s="4">
        <f t="shared" si="264"/>
        <v>0</v>
      </c>
      <c r="R567" s="5">
        <f t="shared" si="265"/>
        <v>-1.5059013662607346</v>
      </c>
      <c r="S567" s="5">
        <f t="shared" si="266"/>
        <v>-8.9034138789859725</v>
      </c>
      <c r="T567" s="5">
        <f t="shared" si="267"/>
        <v>9.7217197639482631</v>
      </c>
      <c r="U567" s="6">
        <f t="shared" si="268"/>
        <v>2673.8578727675576</v>
      </c>
      <c r="V567" s="5">
        <f t="shared" si="269"/>
        <v>0.85899114473363536</v>
      </c>
      <c r="W567" s="5">
        <f t="shared" si="270"/>
        <v>6.9846899093957919</v>
      </c>
      <c r="X567" s="5">
        <f t="shared" si="271"/>
        <v>6.5298262611518192</v>
      </c>
      <c r="Y567" s="5">
        <f t="shared" si="272"/>
        <v>-0.64691022152709921</v>
      </c>
      <c r="Z567" s="5">
        <f t="shared" si="247"/>
        <v>-1.9187239695901805</v>
      </c>
      <c r="AA567" s="5">
        <f t="shared" si="251"/>
        <v>-15.922453974899916</v>
      </c>
      <c r="AB567">
        <f t="shared" si="245"/>
        <v>0</v>
      </c>
    </row>
    <row r="568" spans="1:28" x14ac:dyDescent="0.2">
      <c r="A568">
        <f t="shared" si="246"/>
        <v>5.3599999999999302</v>
      </c>
      <c r="B568" s="5">
        <f t="shared" si="252"/>
        <v>41.598218757636069</v>
      </c>
      <c r="C568" s="5">
        <f t="shared" si="253"/>
        <v>402.36159057209596</v>
      </c>
      <c r="D568" s="5">
        <f t="shared" si="254"/>
        <v>-4.2341533582089115</v>
      </c>
      <c r="E568" s="2">
        <f t="shared" si="255"/>
        <v>404.50619447854581</v>
      </c>
      <c r="F568" s="2">
        <f t="shared" si="256"/>
        <v>5.9025632966712713</v>
      </c>
      <c r="G568" s="3">
        <f t="shared" si="257"/>
        <v>9.1604467324959966</v>
      </c>
      <c r="H568" s="3">
        <f t="shared" si="258"/>
        <v>54.178815032475022</v>
      </c>
      <c r="I568" s="3">
        <f t="shared" si="259"/>
        <v>-59.338523291598818</v>
      </c>
      <c r="J568" s="2">
        <f t="shared" si="260"/>
        <v>80.87223336281528</v>
      </c>
      <c r="K568" s="2">
        <f t="shared" si="261"/>
        <v>80.87223336281528</v>
      </c>
      <c r="L568" s="2">
        <f t="shared" si="262"/>
        <v>55.12763010416856</v>
      </c>
      <c r="M568" s="5">
        <f t="shared" si="248"/>
        <v>0.37889535272380936</v>
      </c>
      <c r="N568" s="4">
        <f t="shared" si="249"/>
        <v>0.41912472288754349</v>
      </c>
      <c r="O568" s="4">
        <f t="shared" si="250"/>
        <v>0.30075235940464251</v>
      </c>
      <c r="P568" s="4">
        <f t="shared" si="263"/>
        <v>0</v>
      </c>
      <c r="Q568" s="4">
        <f t="shared" si="264"/>
        <v>0</v>
      </c>
      <c r="R568" s="5">
        <f t="shared" si="265"/>
        <v>-1.5067601451268602</v>
      </c>
      <c r="S568" s="5">
        <f t="shared" si="266"/>
        <v>-8.9116264288226468</v>
      </c>
      <c r="T568" s="5">
        <f t="shared" si="267"/>
        <v>9.760323331098208</v>
      </c>
      <c r="U568" s="6">
        <f t="shared" si="268"/>
        <v>2673.8551989110219</v>
      </c>
      <c r="V568" s="5">
        <f t="shared" si="269"/>
        <v>0.85592663456068663</v>
      </c>
      <c r="W568" s="5">
        <f t="shared" si="270"/>
        <v>7.0102274876953254</v>
      </c>
      <c r="X568" s="5">
        <f t="shared" si="271"/>
        <v>6.532796356075111</v>
      </c>
      <c r="Y568" s="5">
        <f t="shared" si="272"/>
        <v>-0.65083351056617356</v>
      </c>
      <c r="Z568" s="5">
        <f t="shared" si="247"/>
        <v>-1.9013989411273213</v>
      </c>
      <c r="AA568" s="5">
        <f t="shared" si="251"/>
        <v>-15.88088031282668</v>
      </c>
      <c r="AB568">
        <f t="shared" si="245"/>
        <v>0</v>
      </c>
    </row>
    <row r="569" spans="1:28" x14ac:dyDescent="0.2">
      <c r="A569">
        <f t="shared" si="246"/>
        <v>5.3699999999999299</v>
      </c>
      <c r="B569" s="5">
        <f t="shared" si="252"/>
        <v>41.689790683285501</v>
      </c>
      <c r="C569" s="5">
        <f t="shared" si="253"/>
        <v>402.90328365247365</v>
      </c>
      <c r="D569" s="5">
        <f t="shared" si="254"/>
        <v>-4.8283326351405416</v>
      </c>
      <c r="E569" s="2">
        <f t="shared" si="255"/>
        <v>405.05443415072227</v>
      </c>
      <c r="F569" s="2">
        <f t="shared" si="256"/>
        <v>5.9075679153512475</v>
      </c>
      <c r="G569" s="3">
        <f t="shared" si="257"/>
        <v>9.1539383973903341</v>
      </c>
      <c r="H569" s="3">
        <f t="shared" si="258"/>
        <v>54.159801043063752</v>
      </c>
      <c r="I569" s="3">
        <f t="shared" si="259"/>
        <v>-59.497332094727085</v>
      </c>
      <c r="J569" s="2">
        <f t="shared" si="260"/>
        <v>80.975373809558349</v>
      </c>
      <c r="K569" s="2">
        <f t="shared" si="261"/>
        <v>80.975373809558349</v>
      </c>
      <c r="L569" s="2">
        <f t="shared" si="262"/>
        <v>55.197937157163153</v>
      </c>
      <c r="M569" s="5">
        <f t="shared" si="248"/>
        <v>0.37889528018691332</v>
      </c>
      <c r="N569" s="4">
        <f t="shared" si="249"/>
        <v>0.41859048399302212</v>
      </c>
      <c r="O569" s="4">
        <f t="shared" si="250"/>
        <v>0.30060905336182248</v>
      </c>
      <c r="P569" s="4">
        <f t="shared" si="263"/>
        <v>0</v>
      </c>
      <c r="Q569" s="4">
        <f t="shared" si="264"/>
        <v>0</v>
      </c>
      <c r="R569" s="5">
        <f t="shared" si="265"/>
        <v>-1.5076096121909137</v>
      </c>
      <c r="S569" s="5">
        <f t="shared" si="266"/>
        <v>-8.9198586556086337</v>
      </c>
      <c r="T569" s="5">
        <f t="shared" si="267"/>
        <v>9.7989243396369616</v>
      </c>
      <c r="U569" s="6">
        <f t="shared" si="268"/>
        <v>2673.8525250571597</v>
      </c>
      <c r="V569" s="5">
        <f t="shared" si="269"/>
        <v>0.85286976358104261</v>
      </c>
      <c r="W569" s="5">
        <f t="shared" si="270"/>
        <v>7.035741121186569</v>
      </c>
      <c r="X569" s="5">
        <f t="shared" si="271"/>
        <v>6.5357797215456515</v>
      </c>
      <c r="Y569" s="5">
        <f t="shared" si="272"/>
        <v>-0.65473984860987111</v>
      </c>
      <c r="Z569" s="5">
        <f t="shared" si="247"/>
        <v>-1.8841175344220646</v>
      </c>
      <c r="AA569" s="5">
        <f t="shared" si="251"/>
        <v>-15.839295938817386</v>
      </c>
      <c r="AB569">
        <f t="shared" si="245"/>
        <v>0</v>
      </c>
    </row>
    <row r="570" spans="1:28" x14ac:dyDescent="0.2">
      <c r="A570">
        <f t="shared" si="246"/>
        <v>5.3799999999999297</v>
      </c>
      <c r="B570" s="5">
        <f t="shared" si="252"/>
        <v>41.781297330266973</v>
      </c>
      <c r="C570" s="5">
        <f t="shared" si="253"/>
        <v>403.44478745702753</v>
      </c>
      <c r="D570" s="5">
        <f t="shared" si="254"/>
        <v>-5.4240979208847531</v>
      </c>
      <c r="E570" s="2">
        <f t="shared" si="255"/>
        <v>405.6024819115957</v>
      </c>
      <c r="F570" s="2">
        <f t="shared" si="256"/>
        <v>5.9125525867918247</v>
      </c>
      <c r="G570" s="3">
        <f t="shared" si="257"/>
        <v>9.1473909989042355</v>
      </c>
      <c r="H570" s="3">
        <f t="shared" si="258"/>
        <v>54.140959867719531</v>
      </c>
      <c r="I570" s="3">
        <f t="shared" si="259"/>
        <v>-59.655725054115258</v>
      </c>
      <c r="J570" s="2">
        <f t="shared" si="260"/>
        <v>81.078504113094283</v>
      </c>
      <c r="K570" s="2">
        <f t="shared" si="261"/>
        <v>81.078504113094283</v>
      </c>
      <c r="L570" s="2">
        <f t="shared" si="262"/>
        <v>55.268237295906118</v>
      </c>
      <c r="M570" s="5">
        <f t="shared" si="248"/>
        <v>0.37889520754317685</v>
      </c>
      <c r="N570" s="4">
        <f t="shared" si="249"/>
        <v>0.41805765604381984</v>
      </c>
      <c r="O570" s="4">
        <f t="shared" si="250"/>
        <v>0.3004658974655392</v>
      </c>
      <c r="P570" s="4">
        <f t="shared" si="263"/>
        <v>0</v>
      </c>
      <c r="Q570" s="4">
        <f t="shared" si="264"/>
        <v>0</v>
      </c>
      <c r="R570" s="5">
        <f t="shared" si="265"/>
        <v>-1.508449717455935</v>
      </c>
      <c r="S570" s="5">
        <f t="shared" si="266"/>
        <v>-8.9281102803015351</v>
      </c>
      <c r="T570" s="5">
        <f t="shared" si="267"/>
        <v>9.8375221539440822</v>
      </c>
      <c r="U570" s="6">
        <f t="shared" si="268"/>
        <v>2673.8498512059718</v>
      </c>
      <c r="V570" s="5">
        <f t="shared" si="269"/>
        <v>0.84982054344568692</v>
      </c>
      <c r="W570" s="5">
        <f t="shared" si="270"/>
        <v>7.0612304735219711</v>
      </c>
      <c r="X570" s="5">
        <f t="shared" si="271"/>
        <v>6.5387762217226033</v>
      </c>
      <c r="Y570" s="5">
        <f t="shared" si="272"/>
        <v>-0.65862917401024812</v>
      </c>
      <c r="Z570" s="5">
        <f t="shared" si="247"/>
        <v>-1.866879806779564</v>
      </c>
      <c r="AA570" s="5">
        <f t="shared" si="251"/>
        <v>-15.797701624333314</v>
      </c>
      <c r="AB570">
        <f t="shared" si="245"/>
        <v>0</v>
      </c>
    </row>
    <row r="571" spans="1:28" x14ac:dyDescent="0.2">
      <c r="A571">
        <f t="shared" si="246"/>
        <v>5.3899999999999295</v>
      </c>
      <c r="B571" s="5">
        <f t="shared" si="252"/>
        <v>41.872738308797317</v>
      </c>
      <c r="C571" s="5">
        <f t="shared" si="253"/>
        <v>403.98610371171441</v>
      </c>
      <c r="D571" s="5">
        <f t="shared" si="254"/>
        <v>-6.0214450565071225</v>
      </c>
      <c r="E571" s="2">
        <f t="shared" si="255"/>
        <v>406.1503394134358</v>
      </c>
      <c r="F571" s="2">
        <f t="shared" si="256"/>
        <v>5.9175173190498231</v>
      </c>
      <c r="G571" s="3">
        <f t="shared" si="257"/>
        <v>9.1408047071641327</v>
      </c>
      <c r="H571" s="3">
        <f t="shared" si="258"/>
        <v>54.122291069651737</v>
      </c>
      <c r="I571" s="3">
        <f t="shared" si="259"/>
        <v>-59.813702070358595</v>
      </c>
      <c r="J571" s="2">
        <f t="shared" si="260"/>
        <v>81.181621421872563</v>
      </c>
      <c r="K571" s="2">
        <f t="shared" si="261"/>
        <v>81.181621421872563</v>
      </c>
      <c r="L571" s="2">
        <f t="shared" si="262"/>
        <v>55.338528576600247</v>
      </c>
      <c r="M571" s="5">
        <f t="shared" si="248"/>
        <v>0.37889513479343462</v>
      </c>
      <c r="N571" s="4">
        <f t="shared" si="249"/>
        <v>0.41752624813327605</v>
      </c>
      <c r="O571" s="4">
        <f t="shared" si="250"/>
        <v>0.30032289543227442</v>
      </c>
      <c r="P571" s="4">
        <f t="shared" si="263"/>
        <v>0</v>
      </c>
      <c r="Q571" s="4">
        <f t="shared" si="264"/>
        <v>0</v>
      </c>
      <c r="R571" s="5">
        <f t="shared" si="265"/>
        <v>-1.5092804118298553</v>
      </c>
      <c r="S571" s="5">
        <f t="shared" si="266"/>
        <v>-8.9363810267992978</v>
      </c>
      <c r="T571" s="5">
        <f t="shared" si="267"/>
        <v>9.8761161392131349</v>
      </c>
      <c r="U571" s="6">
        <f t="shared" si="268"/>
        <v>2673.8471773574579</v>
      </c>
      <c r="V571" s="5">
        <f t="shared" si="269"/>
        <v>0.84677898607925217</v>
      </c>
      <c r="W571" s="5">
        <f t="shared" si="270"/>
        <v>7.0866952098676164</v>
      </c>
      <c r="X571" s="5">
        <f t="shared" si="271"/>
        <v>6.541785722474958</v>
      </c>
      <c r="Y571" s="5">
        <f t="shared" si="272"/>
        <v>-0.66250142575060311</v>
      </c>
      <c r="Z571" s="5">
        <f t="shared" si="247"/>
        <v>-1.8496858169316814</v>
      </c>
      <c r="AA571" s="5">
        <f t="shared" si="251"/>
        <v>-15.756098138311906</v>
      </c>
      <c r="AB571">
        <f t="shared" si="245"/>
        <v>0</v>
      </c>
    </row>
    <row r="572" spans="1:28" x14ac:dyDescent="0.2">
      <c r="A572">
        <f t="shared" si="246"/>
        <v>5.3999999999999293</v>
      </c>
      <c r="B572" s="5">
        <f t="shared" si="252"/>
        <v>41.964113230797665</v>
      </c>
      <c r="C572" s="5">
        <f t="shared" si="253"/>
        <v>404.52723413812004</v>
      </c>
      <c r="D572" s="5">
        <f t="shared" si="254"/>
        <v>-6.6203698821176236</v>
      </c>
      <c r="E572" s="2">
        <f t="shared" si="255"/>
        <v>406.69800830430017</v>
      </c>
      <c r="F572" s="2">
        <f t="shared" si="256"/>
        <v>5.9224621203035008</v>
      </c>
      <c r="G572" s="3">
        <f t="shared" si="257"/>
        <v>9.1341796929066259</v>
      </c>
      <c r="H572" s="3">
        <f t="shared" si="258"/>
        <v>54.103794211482423</v>
      </c>
      <c r="I572" s="3">
        <f t="shared" si="259"/>
        <v>-59.971263051741715</v>
      </c>
      <c r="J572" s="2">
        <f t="shared" si="260"/>
        <v>81.284722911270038</v>
      </c>
      <c r="K572" s="2">
        <f t="shared" si="261"/>
        <v>81.284722911270038</v>
      </c>
      <c r="L572" s="2">
        <f t="shared" si="262"/>
        <v>55.408809073803702</v>
      </c>
      <c r="M572" s="5">
        <f t="shared" si="248"/>
        <v>0.37889506193851963</v>
      </c>
      <c r="N572" s="4">
        <f t="shared" si="249"/>
        <v>0.41699626909712983</v>
      </c>
      <c r="O572" s="4">
        <f t="shared" si="250"/>
        <v>0.30018005092672345</v>
      </c>
      <c r="P572" s="4">
        <f t="shared" si="263"/>
        <v>0</v>
      </c>
      <c r="Q572" s="4">
        <f t="shared" si="264"/>
        <v>0</v>
      </c>
      <c r="R572" s="5">
        <f t="shared" si="265"/>
        <v>-1.5101016471230324</v>
      </c>
      <c r="S572" s="5">
        <f t="shared" si="266"/>
        <v>-8.9446706219074148</v>
      </c>
      <c r="T572" s="5">
        <f t="shared" si="267"/>
        <v>9.9147056615070248</v>
      </c>
      <c r="U572" s="6">
        <f t="shared" si="268"/>
        <v>2673.8445035116174</v>
      </c>
      <c r="V572" s="5">
        <f t="shared" si="269"/>
        <v>0.84374510366906685</v>
      </c>
      <c r="W572" s="5">
        <f t="shared" si="270"/>
        <v>7.112134996926831</v>
      </c>
      <c r="X572" s="5">
        <f t="shared" si="271"/>
        <v>6.5448080913569422</v>
      </c>
      <c r="Y572" s="5">
        <f t="shared" si="272"/>
        <v>-0.66635654345396556</v>
      </c>
      <c r="Z572" s="5">
        <f t="shared" si="247"/>
        <v>-1.8325356249805838</v>
      </c>
      <c r="AA572" s="5">
        <f t="shared" si="251"/>
        <v>-15.714486247136033</v>
      </c>
      <c r="AB572">
        <f t="shared" si="245"/>
        <v>0</v>
      </c>
    </row>
    <row r="573" spans="1:28" x14ac:dyDescent="0.2">
      <c r="A573">
        <f t="shared" si="246"/>
        <v>5.4099999999999291</v>
      </c>
      <c r="B573" s="5">
        <f t="shared" si="252"/>
        <v>42.055421709899555</v>
      </c>
      <c r="C573" s="5">
        <f t="shared" si="253"/>
        <v>405.06818045345364</v>
      </c>
      <c r="D573" s="5">
        <f t="shared" si="254"/>
        <v>-7.220868236947398</v>
      </c>
      <c r="E573" s="2">
        <f t="shared" si="255"/>
        <v>407.24549022803086</v>
      </c>
      <c r="F573" s="2">
        <f t="shared" si="256"/>
        <v>5.927386998853768</v>
      </c>
      <c r="G573" s="3">
        <f t="shared" si="257"/>
        <v>9.1275161274720862</v>
      </c>
      <c r="H573" s="3">
        <f t="shared" si="258"/>
        <v>54.085468855232619</v>
      </c>
      <c r="I573" s="3">
        <f t="shared" si="259"/>
        <v>-60.128407914213078</v>
      </c>
      <c r="J573" s="2">
        <f t="shared" si="260"/>
        <v>81.387805783456301</v>
      </c>
      <c r="K573" s="2">
        <f t="shared" si="261"/>
        <v>81.387805783456301</v>
      </c>
      <c r="L573" s="2">
        <f t="shared" si="262"/>
        <v>55.479076880338305</v>
      </c>
      <c r="M573" s="5">
        <f t="shared" si="248"/>
        <v>0.37889498897926327</v>
      </c>
      <c r="N573" s="4">
        <f t="shared" si="249"/>
        <v>0.41646772751722966</v>
      </c>
      <c r="O573" s="4">
        <f t="shared" si="250"/>
        <v>0.300037367562216</v>
      </c>
      <c r="P573" s="4">
        <f t="shared" si="263"/>
        <v>0</v>
      </c>
      <c r="Q573" s="4">
        <f t="shared" si="264"/>
        <v>0</v>
      </c>
      <c r="R573" s="5">
        <f t="shared" si="265"/>
        <v>-1.5109133760457063</v>
      </c>
      <c r="S573" s="5">
        <f t="shared" si="266"/>
        <v>-8.9529787953063611</v>
      </c>
      <c r="T573" s="5">
        <f t="shared" si="267"/>
        <v>9.9532900878125439</v>
      </c>
      <c r="U573" s="6">
        <f t="shared" si="268"/>
        <v>2673.8418296684508</v>
      </c>
      <c r="V573" s="5">
        <f t="shared" si="269"/>
        <v>0.84071890865435661</v>
      </c>
      <c r="W573" s="5">
        <f t="shared" si="270"/>
        <v>7.1375495029632665</v>
      </c>
      <c r="X573" s="5">
        <f t="shared" si="271"/>
        <v>6.5478431975836369</v>
      </c>
      <c r="Y573" s="5">
        <f t="shared" si="272"/>
        <v>-0.67019446739134969</v>
      </c>
      <c r="Z573" s="5">
        <f t="shared" si="247"/>
        <v>-1.8154292923430946</v>
      </c>
      <c r="AA573" s="5">
        <f t="shared" si="251"/>
        <v>-15.672866714603821</v>
      </c>
      <c r="AB573">
        <f t="shared" si="245"/>
        <v>0</v>
      </c>
    </row>
    <row r="574" spans="1:28" x14ac:dyDescent="0.2">
      <c r="A574">
        <f t="shared" si="246"/>
        <v>5.4199999999999289</v>
      </c>
      <c r="B574" s="5">
        <f t="shared" si="252"/>
        <v>42.146663361450905</v>
      </c>
      <c r="C574" s="5">
        <f t="shared" si="253"/>
        <v>405.60894437054134</v>
      </c>
      <c r="D574" s="5">
        <f t="shared" si="254"/>
        <v>-7.8229359594252585</v>
      </c>
      <c r="E574" s="2">
        <f t="shared" si="255"/>
        <v>407.79278682425019</v>
      </c>
      <c r="F574" s="2">
        <f t="shared" si="256"/>
        <v>5.9322919631253974</v>
      </c>
      <c r="G574" s="3">
        <f t="shared" si="257"/>
        <v>9.1208141827981724</v>
      </c>
      <c r="H574" s="3">
        <f t="shared" si="258"/>
        <v>54.067314562309186</v>
      </c>
      <c r="I574" s="3">
        <f t="shared" si="259"/>
        <v>-60.285136581359119</v>
      </c>
      <c r="J574" s="2">
        <f t="shared" si="260"/>
        <v>81.490867267258523</v>
      </c>
      <c r="K574" s="2">
        <f t="shared" si="261"/>
        <v>81.490867267258523</v>
      </c>
      <c r="L574" s="2">
        <f t="shared" si="262"/>
        <v>55.549330107197356</v>
      </c>
      <c r="M574" s="5">
        <f t="shared" si="248"/>
        <v>0.3788949159164951</v>
      </c>
      <c r="N574" s="4">
        <f t="shared" si="249"/>
        <v>0.41594063172521029</v>
      </c>
      <c r="O574" s="4">
        <f t="shared" si="250"/>
        <v>0.29989484890113555</v>
      </c>
      <c r="P574" s="4">
        <f t="shared" si="263"/>
        <v>0</v>
      </c>
      <c r="Q574" s="4">
        <f t="shared" si="264"/>
        <v>0</v>
      </c>
      <c r="R574" s="5">
        <f t="shared" si="265"/>
        <v>-1.511715552205382</v>
      </c>
      <c r="S574" s="5">
        <f t="shared" si="266"/>
        <v>-8.9613052795192516</v>
      </c>
      <c r="T574" s="5">
        <f t="shared" si="267"/>
        <v>9.9918687860941819</v>
      </c>
      <c r="U574" s="6">
        <f t="shared" si="268"/>
        <v>2673.8391558279577</v>
      </c>
      <c r="V574" s="5">
        <f t="shared" si="269"/>
        <v>0.83770041371558956</v>
      </c>
      <c r="W574" s="5">
        <f t="shared" si="270"/>
        <v>7.1629383978234262</v>
      </c>
      <c r="X574" s="5">
        <f t="shared" si="271"/>
        <v>6.5508909120068184</v>
      </c>
      <c r="Y574" s="5">
        <f t="shared" si="272"/>
        <v>-0.67401513848979244</v>
      </c>
      <c r="Z574" s="5">
        <f t="shared" si="247"/>
        <v>-1.7983668816958254</v>
      </c>
      <c r="AA574" s="5">
        <f t="shared" si="251"/>
        <v>-15.631240301898998</v>
      </c>
      <c r="AB574">
        <f t="shared" si="245"/>
        <v>0</v>
      </c>
    </row>
    <row r="575" spans="1:28" x14ac:dyDescent="0.2">
      <c r="A575">
        <f t="shared" si="246"/>
        <v>5.4299999999999287</v>
      </c>
      <c r="B575" s="5">
        <f t="shared" si="252"/>
        <v>42.237837802521966</v>
      </c>
      <c r="C575" s="5">
        <f t="shared" si="253"/>
        <v>406.14952759782034</v>
      </c>
      <c r="D575" s="5">
        <f t="shared" si="254"/>
        <v>-8.4265688872539464</v>
      </c>
      <c r="E575" s="2">
        <f t="shared" si="255"/>
        <v>408.33989972835718</v>
      </c>
      <c r="F575" s="2">
        <f t="shared" si="256"/>
        <v>5.937177021668214</v>
      </c>
      <c r="G575" s="3">
        <f t="shared" si="257"/>
        <v>9.1140740314132742</v>
      </c>
      <c r="H575" s="3">
        <f t="shared" si="258"/>
        <v>54.049330893492225</v>
      </c>
      <c r="I575" s="3">
        <f t="shared" si="259"/>
        <v>-60.441448984378106</v>
      </c>
      <c r="J575" s="2">
        <f t="shared" si="260"/>
        <v>81.593904618025704</v>
      </c>
      <c r="K575" s="2">
        <f t="shared" si="261"/>
        <v>81.593904618025704</v>
      </c>
      <c r="L575" s="2">
        <f t="shared" si="262"/>
        <v>55.619566883453103</v>
      </c>
      <c r="M575" s="5">
        <f t="shared" si="248"/>
        <v>0.3788948427510429</v>
      </c>
      <c r="N575" s="4">
        <f t="shared" si="249"/>
        <v>0.41541498980613822</v>
      </c>
      <c r="O575" s="4">
        <f t="shared" si="250"/>
        <v>0.29975249845533963</v>
      </c>
      <c r="P575" s="4">
        <f t="shared" si="263"/>
        <v>0</v>
      </c>
      <c r="Q575" s="4">
        <f t="shared" si="264"/>
        <v>0</v>
      </c>
      <c r="R575" s="5">
        <f t="shared" si="265"/>
        <v>-1.5125081301041414</v>
      </c>
      <c r="S575" s="5">
        <f t="shared" si="266"/>
        <v>-8.969649809879737</v>
      </c>
      <c r="T575" s="5">
        <f t="shared" si="267"/>
        <v>10.030441125347192</v>
      </c>
      <c r="U575" s="6">
        <f t="shared" si="268"/>
        <v>2673.836481990139</v>
      </c>
      <c r="V575" s="5">
        <f t="shared" si="269"/>
        <v>0.83468963176397482</v>
      </c>
      <c r="W575" s="5">
        <f t="shared" si="270"/>
        <v>7.1883013529586837</v>
      </c>
      <c r="X575" s="5">
        <f t="shared" si="271"/>
        <v>6.5539511070910432</v>
      </c>
      <c r="Y575" s="5">
        <f t="shared" si="272"/>
        <v>-0.67781849834016661</v>
      </c>
      <c r="Z575" s="5">
        <f t="shared" si="247"/>
        <v>-1.7813484569210534</v>
      </c>
      <c r="AA575" s="5">
        <f t="shared" si="251"/>
        <v>-15.589607767561766</v>
      </c>
      <c r="AB575">
        <f t="shared" si="245"/>
        <v>0</v>
      </c>
    </row>
    <row r="576" spans="1:28" x14ac:dyDescent="0.2">
      <c r="A576">
        <f t="shared" si="246"/>
        <v>5.4399999999999284</v>
      </c>
      <c r="B576" s="5">
        <f t="shared" si="252"/>
        <v>42.328944651911179</v>
      </c>
      <c r="C576" s="5">
        <f t="shared" si="253"/>
        <v>406.68993183933242</v>
      </c>
      <c r="D576" s="5">
        <f t="shared" si="254"/>
        <v>-9.0317628574861057</v>
      </c>
      <c r="E576" s="2">
        <f t="shared" si="255"/>
        <v>408.88683057152309</v>
      </c>
      <c r="F576" s="2">
        <f t="shared" si="256"/>
        <v>5.9420421831582431</v>
      </c>
      <c r="G576" s="3">
        <f t="shared" si="257"/>
        <v>9.1072958464298726</v>
      </c>
      <c r="H576" s="3">
        <f t="shared" si="258"/>
        <v>54.031517408923015</v>
      </c>
      <c r="I576" s="3">
        <f t="shared" si="259"/>
        <v>-60.597345062053726</v>
      </c>
      <c r="J576" s="2">
        <f t="shared" si="260"/>
        <v>81.696915117492395</v>
      </c>
      <c r="K576" s="2">
        <f t="shared" si="261"/>
        <v>81.696915117492395</v>
      </c>
      <c r="L576" s="2">
        <f t="shared" si="262"/>
        <v>55.689785356163867</v>
      </c>
      <c r="M576" s="5">
        <f t="shared" si="248"/>
        <v>0.3788947694837328</v>
      </c>
      <c r="N576" s="4">
        <f t="shared" si="249"/>
        <v>0.41489080960212338</v>
      </c>
      <c r="O576" s="4">
        <f t="shared" si="250"/>
        <v>0.29961031968657847</v>
      </c>
      <c r="P576" s="4">
        <f t="shared" si="263"/>
        <v>0</v>
      </c>
      <c r="Q576" s="4">
        <f t="shared" si="264"/>
        <v>0</v>
      </c>
      <c r="R576" s="5">
        <f t="shared" si="265"/>
        <v>-1.5132910651358851</v>
      </c>
      <c r="S576" s="5">
        <f t="shared" si="266"/>
        <v>-8.9780121245001467</v>
      </c>
      <c r="T576" s="5">
        <f t="shared" si="267"/>
        <v>10.069006475649925</v>
      </c>
      <c r="U576" s="6">
        <f t="shared" si="268"/>
        <v>2673.8338081549941</v>
      </c>
      <c r="V576" s="5">
        <f t="shared" si="269"/>
        <v>0.83168657593110717</v>
      </c>
      <c r="W576" s="5">
        <f t="shared" si="270"/>
        <v>7.2136380414467691</v>
      </c>
      <c r="X576" s="5">
        <f t="shared" si="271"/>
        <v>6.5570236568899443</v>
      </c>
      <c r="Y576" s="5">
        <f t="shared" si="272"/>
        <v>-0.6816044892047779</v>
      </c>
      <c r="Z576" s="5">
        <f t="shared" si="247"/>
        <v>-1.7643740830533776</v>
      </c>
      <c r="AA576" s="5">
        <f t="shared" si="251"/>
        <v>-15.547969867460132</v>
      </c>
      <c r="AB576">
        <f t="shared" si="245"/>
        <v>0</v>
      </c>
    </row>
    <row r="577" spans="1:28" x14ac:dyDescent="0.2">
      <c r="A577">
        <f t="shared" si="246"/>
        <v>5.4499999999999282</v>
      </c>
      <c r="B577" s="5">
        <f t="shared" si="252"/>
        <v>42.419983530151022</v>
      </c>
      <c r="C577" s="5">
        <f t="shared" si="253"/>
        <v>407.23015879471751</v>
      </c>
      <c r="D577" s="5">
        <f t="shared" si="254"/>
        <v>-9.6385137066000155</v>
      </c>
      <c r="E577" s="2">
        <f t="shared" si="255"/>
        <v>409.4335809806874</v>
      </c>
      <c r="F577" s="2">
        <f t="shared" si="256"/>
        <v>5.9468874563988807</v>
      </c>
      <c r="G577" s="3">
        <f t="shared" si="257"/>
        <v>9.1004798015378245</v>
      </c>
      <c r="H577" s="3">
        <f t="shared" si="258"/>
        <v>54.013873668092479</v>
      </c>
      <c r="I577" s="3">
        <f t="shared" si="259"/>
        <v>-60.75282476072833</v>
      </c>
      <c r="J577" s="2">
        <f t="shared" si="260"/>
        <v>81.799896073641904</v>
      </c>
      <c r="K577" s="2">
        <f t="shared" si="261"/>
        <v>81.799896073641904</v>
      </c>
      <c r="L577" s="2">
        <f t="shared" si="262"/>
        <v>55.759983690280777</v>
      </c>
      <c r="M577" s="5">
        <f t="shared" si="248"/>
        <v>0.37889469611538895</v>
      </c>
      <c r="N577" s="4">
        <f t="shared" si="249"/>
        <v>0.41436809871589897</v>
      </c>
      <c r="O577" s="4">
        <f t="shared" si="250"/>
        <v>0.29946831600691376</v>
      </c>
      <c r="P577" s="4">
        <f t="shared" si="263"/>
        <v>0</v>
      </c>
      <c r="Q577" s="4">
        <f t="shared" si="264"/>
        <v>0</v>
      </c>
      <c r="R577" s="5">
        <f t="shared" si="265"/>
        <v>-1.5140643135835028</v>
      </c>
      <c r="S577" s="5">
        <f t="shared" si="266"/>
        <v>-8.9863919642398393</v>
      </c>
      <c r="T577" s="5">
        <f t="shared" si="267"/>
        <v>10.107564208215408</v>
      </c>
      <c r="U577" s="6">
        <f t="shared" si="268"/>
        <v>2673.8311343225228</v>
      </c>
      <c r="V577" s="5">
        <f t="shared" si="269"/>
        <v>0.82869125955875655</v>
      </c>
      <c r="W577" s="5">
        <f t="shared" si="270"/>
        <v>7.238948138012729</v>
      </c>
      <c r="X577" s="5">
        <f t="shared" si="271"/>
        <v>6.5601084370227447</v>
      </c>
      <c r="Y577" s="5">
        <f t="shared" si="272"/>
        <v>-0.68537305402474624</v>
      </c>
      <c r="Z577" s="5">
        <f t="shared" si="247"/>
        <v>-1.7474438262271104</v>
      </c>
      <c r="AA577" s="5">
        <f t="shared" si="251"/>
        <v>-15.506327354761847</v>
      </c>
      <c r="AB577">
        <f t="shared" si="245"/>
        <v>0</v>
      </c>
    </row>
    <row r="578" spans="1:28" x14ac:dyDescent="0.2">
      <c r="A578">
        <f t="shared" si="246"/>
        <v>5.459999999999928</v>
      </c>
      <c r="B578" s="5">
        <f t="shared" si="252"/>
        <v>42.510954059513701</v>
      </c>
      <c r="C578" s="5">
        <f t="shared" si="253"/>
        <v>407.77021015920712</v>
      </c>
      <c r="D578" s="5">
        <f t="shared" si="254"/>
        <v>-10.246817270575036</v>
      </c>
      <c r="E578" s="2">
        <f t="shared" si="255"/>
        <v>409.98015257855354</v>
      </c>
      <c r="F578" s="2">
        <f t="shared" si="256"/>
        <v>5.9517128503219938</v>
      </c>
      <c r="G578" s="3">
        <f t="shared" si="257"/>
        <v>9.0936260709975762</v>
      </c>
      <c r="H578" s="3">
        <f t="shared" si="258"/>
        <v>53.99639922983021</v>
      </c>
      <c r="I578" s="3">
        <f t="shared" si="259"/>
        <v>-60.907888034275949</v>
      </c>
      <c r="J578" s="2">
        <f t="shared" si="260"/>
        <v>81.902844820569143</v>
      </c>
      <c r="K578" s="2">
        <f t="shared" si="261"/>
        <v>81.902844820569143</v>
      </c>
      <c r="L578" s="2">
        <f t="shared" si="262"/>
        <v>55.830160068554285</v>
      </c>
      <c r="M578" s="5">
        <f t="shared" si="248"/>
        <v>0.37889462264683366</v>
      </c>
      <c r="N578" s="4">
        <f t="shared" si="249"/>
        <v>0.41384686451436736</v>
      </c>
      <c r="O578" s="4">
        <f t="shared" si="250"/>
        <v>0.29932649077913637</v>
      </c>
      <c r="P578" s="4">
        <f t="shared" si="263"/>
        <v>0</v>
      </c>
      <c r="Q578" s="4">
        <f t="shared" si="264"/>
        <v>0</v>
      </c>
      <c r="R578" s="5">
        <f t="shared" si="265"/>
        <v>-1.5148278326159785</v>
      </c>
      <c r="S578" s="5">
        <f t="shared" si="266"/>
        <v>-8.9947890726738233</v>
      </c>
      <c r="T578" s="5">
        <f t="shared" si="267"/>
        <v>10.146113695442219</v>
      </c>
      <c r="U578" s="6">
        <f t="shared" si="268"/>
        <v>2673.8284604927253</v>
      </c>
      <c r="V578" s="5">
        <f t="shared" si="269"/>
        <v>0.82570369618880879</v>
      </c>
      <c r="W578" s="5">
        <f t="shared" si="270"/>
        <v>7.2642313190493804</v>
      </c>
      <c r="X578" s="5">
        <f t="shared" si="271"/>
        <v>6.5632053246510207</v>
      </c>
      <c r="Y578" s="5">
        <f t="shared" si="272"/>
        <v>-0.68912413642716974</v>
      </c>
      <c r="Z578" s="5">
        <f t="shared" si="247"/>
        <v>-1.730557753624443</v>
      </c>
      <c r="AA578" s="5">
        <f t="shared" si="251"/>
        <v>-15.46468097990676</v>
      </c>
      <c r="AB578">
        <f t="shared" si="245"/>
        <v>0</v>
      </c>
    </row>
    <row r="579" spans="1:28" x14ac:dyDescent="0.2">
      <c r="A579">
        <f t="shared" si="246"/>
        <v>5.4699999999999278</v>
      </c>
      <c r="B579" s="5">
        <f t="shared" si="252"/>
        <v>42.601855864016855</v>
      </c>
      <c r="C579" s="5">
        <f t="shared" si="253"/>
        <v>408.31008762361773</v>
      </c>
      <c r="D579" s="5">
        <f t="shared" si="254"/>
        <v>-10.856669384966791</v>
      </c>
      <c r="E579" s="2">
        <f t="shared" si="255"/>
        <v>410.52654698358407</v>
      </c>
      <c r="F579" s="2">
        <f t="shared" si="256"/>
        <v>5.9565183739890504</v>
      </c>
      <c r="G579" s="3">
        <f t="shared" si="257"/>
        <v>9.0867348296333041</v>
      </c>
      <c r="H579" s="3">
        <f t="shared" si="258"/>
        <v>53.979093652293969</v>
      </c>
      <c r="I579" s="3">
        <f t="shared" si="259"/>
        <v>-61.062534844075017</v>
      </c>
      <c r="J579" s="2">
        <f t="shared" si="260"/>
        <v>82.005758718342889</v>
      </c>
      <c r="K579" s="2">
        <f t="shared" si="261"/>
        <v>82.005758718342889</v>
      </c>
      <c r="L579" s="2">
        <f t="shared" si="262"/>
        <v>55.900312691440277</v>
      </c>
      <c r="M579" s="5">
        <f t="shared" si="248"/>
        <v>0.37889454907888742</v>
      </c>
      <c r="N579" s="4">
        <f t="shared" si="249"/>
        <v>0.41332711413211393</v>
      </c>
      <c r="O579" s="4">
        <f t="shared" si="250"/>
        <v>0.29918484731718403</v>
      </c>
      <c r="P579" s="4">
        <f t="shared" si="263"/>
        <v>0</v>
      </c>
      <c r="Q579" s="4">
        <f t="shared" si="264"/>
        <v>0</v>
      </c>
      <c r="R579" s="5">
        <f t="shared" si="265"/>
        <v>-1.5155815802854262</v>
      </c>
      <c r="S579" s="5">
        <f t="shared" si="266"/>
        <v>-9.0032031960615875</v>
      </c>
      <c r="T579" s="5">
        <f t="shared" si="267"/>
        <v>10.184654310964611</v>
      </c>
      <c r="U579" s="6">
        <f t="shared" si="268"/>
        <v>2673.8257866656018</v>
      </c>
      <c r="V579" s="5">
        <f t="shared" si="269"/>
        <v>0.82272389955335001</v>
      </c>
      <c r="W579" s="5">
        <f t="shared" si="270"/>
        <v>7.2894872626372775</v>
      </c>
      <c r="X579" s="5">
        <f t="shared" si="271"/>
        <v>6.5663141984556841</v>
      </c>
      <c r="Y579" s="5">
        <f t="shared" si="272"/>
        <v>-0.69285768073207621</v>
      </c>
      <c r="Z579" s="5">
        <f t="shared" si="247"/>
        <v>-1.7137159334243099</v>
      </c>
      <c r="AA579" s="5">
        <f t="shared" si="251"/>
        <v>-15.423031490579703</v>
      </c>
      <c r="AB579">
        <f t="shared" si="245"/>
        <v>0</v>
      </c>
    </row>
    <row r="580" spans="1:28" x14ac:dyDescent="0.2">
      <c r="A580">
        <f t="shared" si="246"/>
        <v>5.4799999999999276</v>
      </c>
      <c r="B580" s="5">
        <f t="shared" si="252"/>
        <v>42.692688569429151</v>
      </c>
      <c r="C580" s="5">
        <f t="shared" si="253"/>
        <v>408.84979287434402</v>
      </c>
      <c r="D580" s="5">
        <f t="shared" si="254"/>
        <v>-11.468065884982071</v>
      </c>
      <c r="E580" s="2">
        <f t="shared" si="255"/>
        <v>411.07276580999655</v>
      </c>
      <c r="F580" s="2">
        <f t="shared" si="256"/>
        <v>5.961304036592189</v>
      </c>
      <c r="G580" s="3">
        <f t="shared" si="257"/>
        <v>9.0798062528259837</v>
      </c>
      <c r="H580" s="3">
        <f t="shared" si="258"/>
        <v>53.961956492959729</v>
      </c>
      <c r="I580" s="3">
        <f t="shared" si="259"/>
        <v>-61.216765158980813</v>
      </c>
      <c r="J580" s="2">
        <f t="shared" si="260"/>
        <v>82.10863515286772</v>
      </c>
      <c r="K580" s="2">
        <f t="shared" si="261"/>
        <v>82.10863515286772</v>
      </c>
      <c r="L580" s="2">
        <f t="shared" si="262"/>
        <v>55.970439777005943</v>
      </c>
      <c r="M580" s="5">
        <f t="shared" si="248"/>
        <v>0.3788944754123687</v>
      </c>
      <c r="N580" s="4">
        <f t="shared" si="249"/>
        <v>0.41280885447488613</v>
      </c>
      <c r="O580" s="4">
        <f t="shared" si="250"/>
        <v>0.29904338888655729</v>
      </c>
      <c r="P580" s="4">
        <f t="shared" si="263"/>
        <v>0</v>
      </c>
      <c r="Q580" s="4">
        <f t="shared" si="264"/>
        <v>0</v>
      </c>
      <c r="R580" s="5">
        <f t="shared" si="265"/>
        <v>-1.5163255155240614</v>
      </c>
      <c r="S580" s="5">
        <f t="shared" si="266"/>
        <v>-9.0116340833161939</v>
      </c>
      <c r="T580" s="5">
        <f t="shared" si="267"/>
        <v>10.223185429701919</v>
      </c>
      <c r="U580" s="6">
        <f t="shared" si="268"/>
        <v>2673.8231128411526</v>
      </c>
      <c r="V580" s="5">
        <f t="shared" si="269"/>
        <v>0.81975188356489603</v>
      </c>
      <c r="W580" s="5">
        <f t="shared" si="270"/>
        <v>7.3147156485641407</v>
      </c>
      <c r="X580" s="5">
        <f t="shared" si="271"/>
        <v>6.5694349386141866</v>
      </c>
      <c r="Y580" s="5">
        <f t="shared" si="272"/>
        <v>-0.69657363195916533</v>
      </c>
      <c r="Z580" s="5">
        <f t="shared" si="247"/>
        <v>-1.6969184347520532</v>
      </c>
      <c r="AA580" s="5">
        <f t="shared" si="251"/>
        <v>-15.381379631683892</v>
      </c>
      <c r="AB580">
        <f t="shared" si="245"/>
        <v>0</v>
      </c>
    </row>
    <row r="581" spans="1:28" x14ac:dyDescent="0.2">
      <c r="A581">
        <f t="shared" si="246"/>
        <v>5.4899999999999274</v>
      </c>
      <c r="B581" s="5">
        <f t="shared" si="252"/>
        <v>42.78345180327581</v>
      </c>
      <c r="C581" s="5">
        <f t="shared" si="253"/>
        <v>409.38932759335188</v>
      </c>
      <c r="D581" s="5">
        <f t="shared" si="254"/>
        <v>-12.081002605553463</v>
      </c>
      <c r="E581" s="2">
        <f t="shared" si="255"/>
        <v>411.61881066775851</v>
      </c>
      <c r="F581" s="2">
        <f t="shared" si="256"/>
        <v>5.9660698474552971</v>
      </c>
      <c r="G581" s="3">
        <f t="shared" si="257"/>
        <v>9.0728405165063926</v>
      </c>
      <c r="H581" s="3">
        <f t="shared" si="258"/>
        <v>53.944987308612205</v>
      </c>
      <c r="I581" s="3">
        <f t="shared" si="259"/>
        <v>-61.370578955297653</v>
      </c>
      <c r="J581" s="2">
        <f t="shared" si="260"/>
        <v>82.211471535745645</v>
      </c>
      <c r="K581" s="2">
        <f t="shared" si="261"/>
        <v>82.211471535745645</v>
      </c>
      <c r="L581" s="2">
        <f t="shared" si="262"/>
        <v>56.040539560835477</v>
      </c>
      <c r="M581" s="5">
        <f t="shared" si="248"/>
        <v>0.37889440164809413</v>
      </c>
      <c r="N581" s="4">
        <f t="shared" si="249"/>
        <v>0.41229209222304053</v>
      </c>
      <c r="O581" s="4">
        <f t="shared" si="250"/>
        <v>0.29890211870473538</v>
      </c>
      <c r="P581" s="4">
        <f t="shared" si="263"/>
        <v>0</v>
      </c>
      <c r="Q581" s="4">
        <f t="shared" si="264"/>
        <v>0</v>
      </c>
      <c r="R581" s="5">
        <f t="shared" si="265"/>
        <v>-1.5170595981411081</v>
      </c>
      <c r="S581" s="5">
        <f t="shared" si="266"/>
        <v>-9.0200814859735949</v>
      </c>
      <c r="T581" s="5">
        <f t="shared" si="267"/>
        <v>10.261706427907253</v>
      </c>
      <c r="U581" s="6">
        <f t="shared" si="268"/>
        <v>2673.8204390193764</v>
      </c>
      <c r="V581" s="5">
        <f t="shared" si="269"/>
        <v>0.81678766230676436</v>
      </c>
      <c r="W581" s="5">
        <f t="shared" si="270"/>
        <v>7.3399161583438177</v>
      </c>
      <c r="X581" s="5">
        <f t="shared" si="271"/>
        <v>6.572567426777959</v>
      </c>
      <c r="Y581" s="5">
        <f t="shared" si="272"/>
        <v>-0.70027193583434377</v>
      </c>
      <c r="Z581" s="5">
        <f t="shared" si="247"/>
        <v>-1.6801653276297772</v>
      </c>
      <c r="AA581" s="5">
        <f t="shared" si="251"/>
        <v>-15.339726145314788</v>
      </c>
      <c r="AB581">
        <f t="shared" ref="AB581:AB644" si="273">IF(($D581-height)*($D582-height)&lt;0,1,0)</f>
        <v>0</v>
      </c>
    </row>
    <row r="582" spans="1:28" x14ac:dyDescent="0.2">
      <c r="A582">
        <f t="shared" si="246"/>
        <v>5.4999999999999272</v>
      </c>
      <c r="B582" s="5">
        <f t="shared" si="252"/>
        <v>42.874145194844083</v>
      </c>
      <c r="C582" s="5">
        <f t="shared" si="253"/>
        <v>409.92869345817167</v>
      </c>
      <c r="D582" s="5">
        <f t="shared" si="254"/>
        <v>-12.695475381413706</v>
      </c>
      <c r="E582" s="2">
        <f t="shared" si="255"/>
        <v>412.16468316258278</v>
      </c>
      <c r="F582" s="2">
        <f t="shared" si="256"/>
        <v>5.9708158160350555</v>
      </c>
      <c r="G582" s="3">
        <f t="shared" si="257"/>
        <v>9.065837797148049</v>
      </c>
      <c r="H582" s="3">
        <f t="shared" si="258"/>
        <v>53.928185655335909</v>
      </c>
      <c r="I582" s="3">
        <f t="shared" si="259"/>
        <v>-61.523976216750803</v>
      </c>
      <c r="J582" s="2">
        <f t="shared" si="260"/>
        <v>82.314265304137251</v>
      </c>
      <c r="K582" s="2">
        <f t="shared" si="261"/>
        <v>82.314265304137251</v>
      </c>
      <c r="L582" s="2">
        <f t="shared" si="262"/>
        <v>56.110610295935409</v>
      </c>
      <c r="M582" s="5">
        <f t="shared" si="248"/>
        <v>0.37889432778687826</v>
      </c>
      <c r="N582" s="4">
        <f t="shared" si="249"/>
        <v>0.41177683383495517</v>
      </c>
      <c r="O582" s="4">
        <f t="shared" si="250"/>
        <v>0.2987610399415907</v>
      </c>
      <c r="P582" s="4">
        <f t="shared" si="263"/>
        <v>0</v>
      </c>
      <c r="Q582" s="4">
        <f t="shared" si="264"/>
        <v>0</v>
      </c>
      <c r="R582" s="5">
        <f t="shared" si="265"/>
        <v>-1.517783788819645</v>
      </c>
      <c r="S582" s="5">
        <f t="shared" si="266"/>
        <v>-9.0285451581622098</v>
      </c>
      <c r="T582" s="5">
        <f t="shared" si="267"/>
        <v>10.300216683215474</v>
      </c>
      <c r="U582" s="6">
        <f t="shared" si="268"/>
        <v>2673.8177652002742</v>
      </c>
      <c r="V582" s="5">
        <f t="shared" si="269"/>
        <v>0.81383125002359624</v>
      </c>
      <c r="W582" s="5">
        <f t="shared" si="270"/>
        <v>7.3650884752347503</v>
      </c>
      <c r="X582" s="5">
        <f t="shared" si="271"/>
        <v>6.5757115460500781</v>
      </c>
      <c r="Y582" s="5">
        <f t="shared" si="272"/>
        <v>-0.7039525387960488</v>
      </c>
      <c r="Z582" s="5">
        <f t="shared" si="247"/>
        <v>-1.6634566829274595</v>
      </c>
      <c r="AA582" s="5">
        <f t="shared" si="251"/>
        <v>-15.298071770734445</v>
      </c>
      <c r="AB582">
        <f t="shared" si="273"/>
        <v>0</v>
      </c>
    </row>
    <row r="583" spans="1:28" x14ac:dyDescent="0.2">
      <c r="A583">
        <f t="shared" si="246"/>
        <v>5.509999999999927</v>
      </c>
      <c r="B583" s="5">
        <f t="shared" si="252"/>
        <v>42.964768375188619</v>
      </c>
      <c r="C583" s="5">
        <f t="shared" si="253"/>
        <v>410.4678921418909</v>
      </c>
      <c r="D583" s="5">
        <f t="shared" si="254"/>
        <v>-13.311480047169752</v>
      </c>
      <c r="E583" s="2">
        <f t="shared" si="255"/>
        <v>412.71038489592263</v>
      </c>
      <c r="F583" s="2">
        <f t="shared" si="256"/>
        <v>5.975541951921965</v>
      </c>
      <c r="G583" s="3">
        <f t="shared" si="257"/>
        <v>9.0587982717600894</v>
      </c>
      <c r="H583" s="3">
        <f t="shared" si="258"/>
        <v>53.911551088506634</v>
      </c>
      <c r="I583" s="3">
        <f t="shared" si="259"/>
        <v>-61.676956934458147</v>
      </c>
      <c r="J583" s="2">
        <f t="shared" si="260"/>
        <v>82.417013920622651</v>
      </c>
      <c r="K583" s="2">
        <f t="shared" si="261"/>
        <v>82.417013920622651</v>
      </c>
      <c r="L583" s="2">
        <f t="shared" si="262"/>
        <v>56.180650252639843</v>
      </c>
      <c r="M583" s="5">
        <f t="shared" si="248"/>
        <v>0.37889425382953379</v>
      </c>
      <c r="N583" s="4">
        <f t="shared" si="249"/>
        <v>0.41126308555040875</v>
      </c>
      <c r="O583" s="4">
        <f t="shared" si="250"/>
        <v>0.29862015571980277</v>
      </c>
      <c r="P583" s="4">
        <f t="shared" si="263"/>
        <v>0</v>
      </c>
      <c r="Q583" s="4">
        <f t="shared" si="264"/>
        <v>0</v>
      </c>
      <c r="R583" s="5">
        <f t="shared" si="265"/>
        <v>-1.5184980491133866</v>
      </c>
      <c r="S583" s="5">
        <f t="shared" si="266"/>
        <v>-9.037024856572728</v>
      </c>
      <c r="T583" s="5">
        <f t="shared" si="267"/>
        <v>10.338715574690459</v>
      </c>
      <c r="U583" s="6">
        <f t="shared" si="268"/>
        <v>2673.8150913838458</v>
      </c>
      <c r="V583" s="5">
        <f t="shared" si="269"/>
        <v>0.81088266111201401</v>
      </c>
      <c r="W583" s="5">
        <f t="shared" si="270"/>
        <v>7.3902322842579453</v>
      </c>
      <c r="X583" s="5">
        <f t="shared" si="271"/>
        <v>6.5788671809631625</v>
      </c>
      <c r="Y583" s="5">
        <f t="shared" si="272"/>
        <v>-0.70761538800137258</v>
      </c>
      <c r="Z583" s="5">
        <f t="shared" si="247"/>
        <v>-1.6467925723147827</v>
      </c>
      <c r="AA583" s="5">
        <f t="shared" si="251"/>
        <v>-15.256417244346377</v>
      </c>
      <c r="AB583">
        <f t="shared" si="273"/>
        <v>0</v>
      </c>
    </row>
    <row r="584" spans="1:28" x14ac:dyDescent="0.2">
      <c r="A584">
        <f t="shared" si="246"/>
        <v>5.5199999999999267</v>
      </c>
      <c r="B584" s="5">
        <f t="shared" si="252"/>
        <v>43.055320977136823</v>
      </c>
      <c r="C584" s="5">
        <f t="shared" si="253"/>
        <v>411.00692531314735</v>
      </c>
      <c r="D584" s="5">
        <f t="shared" si="254"/>
        <v>-13.929012437376551</v>
      </c>
      <c r="E584" s="2">
        <f t="shared" si="255"/>
        <v>413.25591746496667</v>
      </c>
      <c r="F584" s="2">
        <f t="shared" si="256"/>
        <v>5.9802482648413644</v>
      </c>
      <c r="G584" s="3">
        <f t="shared" si="257"/>
        <v>9.0517221178800753</v>
      </c>
      <c r="H584" s="3">
        <f t="shared" si="258"/>
        <v>53.895083162783486</v>
      </c>
      <c r="I584" s="3">
        <f t="shared" si="259"/>
        <v>-61.829521106901609</v>
      </c>
      <c r="J584" s="2">
        <f t="shared" si="260"/>
        <v>82.519714873062057</v>
      </c>
      <c r="K584" s="2">
        <f t="shared" si="261"/>
        <v>82.519714873062057</v>
      </c>
      <c r="L584" s="2">
        <f t="shared" si="262"/>
        <v>56.25065771851537</v>
      </c>
      <c r="M584" s="5">
        <f t="shared" si="248"/>
        <v>0.37889417977687123</v>
      </c>
      <c r="N584" s="4">
        <f t="shared" si="249"/>
        <v>0.41075085339392592</v>
      </c>
      <c r="O584" s="4">
        <f t="shared" si="250"/>
        <v>0.2984794691152704</v>
      </c>
      <c r="P584" s="4">
        <f t="shared" si="263"/>
        <v>0</v>
      </c>
      <c r="Q584" s="4">
        <f t="shared" si="264"/>
        <v>0</v>
      </c>
      <c r="R584" s="5">
        <f t="shared" si="265"/>
        <v>-1.5192023414434055</v>
      </c>
      <c r="S584" s="5">
        <f t="shared" si="266"/>
        <v>-9.0455203404281654</v>
      </c>
      <c r="T584" s="5">
        <f t="shared" si="267"/>
        <v>10.377202482871654</v>
      </c>
      <c r="U584" s="6">
        <f t="shared" si="268"/>
        <v>2673.8124175700914</v>
      </c>
      <c r="V584" s="5">
        <f t="shared" si="269"/>
        <v>0.80794191011142369</v>
      </c>
      <c r="W584" s="5">
        <f t="shared" si="270"/>
        <v>7.4153472722144809</v>
      </c>
      <c r="X584" s="5">
        <f t="shared" si="271"/>
        <v>6.5820342174574975</v>
      </c>
      <c r="Y584" s="5">
        <f t="shared" si="272"/>
        <v>-0.7112604313319818</v>
      </c>
      <c r="Z584" s="5">
        <f t="shared" si="247"/>
        <v>-1.6301730682136846</v>
      </c>
      <c r="AA584" s="5">
        <f t="shared" si="251"/>
        <v>-15.21476329967085</v>
      </c>
      <c r="AB584">
        <f t="shared" si="273"/>
        <v>0</v>
      </c>
    </row>
    <row r="585" spans="1:28" x14ac:dyDescent="0.2">
      <c r="A585">
        <f t="shared" si="246"/>
        <v>5.5299999999999265</v>
      </c>
      <c r="B585" s="5">
        <f t="shared" si="252"/>
        <v>43.145802635294054</v>
      </c>
      <c r="C585" s="5">
        <f t="shared" si="253"/>
        <v>411.5457946361218</v>
      </c>
      <c r="D585" s="5">
        <f t="shared" si="254"/>
        <v>-14.54806838661055</v>
      </c>
      <c r="E585" s="2">
        <f t="shared" si="255"/>
        <v>413.80128246263411</v>
      </c>
      <c r="F585" s="2">
        <f t="shared" si="256"/>
        <v>5.9849347646544082</v>
      </c>
      <c r="G585" s="3">
        <f t="shared" si="257"/>
        <v>9.0446095135667548</v>
      </c>
      <c r="H585" s="3">
        <f t="shared" si="258"/>
        <v>53.878781432101349</v>
      </c>
      <c r="I585" s="3">
        <f t="shared" si="259"/>
        <v>-61.981668739898318</v>
      </c>
      <c r="J585" s="2">
        <f t="shared" si="260"/>
        <v>82.622365674456091</v>
      </c>
      <c r="K585" s="2">
        <f t="shared" si="261"/>
        <v>82.622365674456091</v>
      </c>
      <c r="L585" s="2">
        <f t="shared" si="262"/>
        <v>56.320630998265905</v>
      </c>
      <c r="M585" s="5">
        <f t="shared" si="248"/>
        <v>0.37889410562969905</v>
      </c>
      <c r="N585" s="4">
        <f t="shared" si="249"/>
        <v>0.41024014317808954</v>
      </c>
      <c r="O585" s="4">
        <f t="shared" si="250"/>
        <v>0.29833898315752388</v>
      </c>
      <c r="P585" s="4">
        <f t="shared" si="263"/>
        <v>0</v>
      </c>
      <c r="Q585" s="4">
        <f t="shared" si="264"/>
        <v>0</v>
      </c>
      <c r="R585" s="5">
        <f t="shared" si="265"/>
        <v>-1.5198966290947944</v>
      </c>
      <c r="S585" s="5">
        <f t="shared" si="266"/>
        <v>-9.0540313714541476</v>
      </c>
      <c r="T585" s="5">
        <f t="shared" si="267"/>
        <v>10.415676789819916</v>
      </c>
      <c r="U585" s="6">
        <f t="shared" si="268"/>
        <v>2673.8097437590109</v>
      </c>
      <c r="V585" s="5">
        <f t="shared" si="269"/>
        <v>0.80500901169495886</v>
      </c>
      <c r="W585" s="5">
        <f t="shared" si="270"/>
        <v>7.44043312770253</v>
      </c>
      <c r="X585" s="5">
        <f t="shared" si="271"/>
        <v>6.5852125428593862</v>
      </c>
      <c r="Y585" s="5">
        <f t="shared" si="272"/>
        <v>-0.71488761739983553</v>
      </c>
      <c r="Z585" s="5">
        <f t="shared" si="247"/>
        <v>-1.6135982437516176</v>
      </c>
      <c r="AA585" s="5">
        <f t="shared" si="251"/>
        <v>-15.173110667320699</v>
      </c>
      <c r="AB585">
        <f t="shared" si="273"/>
        <v>0</v>
      </c>
    </row>
    <row r="586" spans="1:28" x14ac:dyDescent="0.2">
      <c r="A586">
        <f t="shared" si="246"/>
        <v>5.5399999999999263</v>
      </c>
      <c r="B586" s="5">
        <f t="shared" si="252"/>
        <v>43.236212986048855</v>
      </c>
      <c r="C586" s="5">
        <f t="shared" si="253"/>
        <v>412.08450177053066</v>
      </c>
      <c r="D586" s="5">
        <f t="shared" si="254"/>
        <v>-15.168643729542898</v>
      </c>
      <c r="E586" s="2">
        <f t="shared" si="255"/>
        <v>414.34648147756906</v>
      </c>
      <c r="F586" s="2">
        <f t="shared" si="256"/>
        <v>5.9896014613590491</v>
      </c>
      <c r="G586" s="3">
        <f t="shared" si="257"/>
        <v>9.0374606373927566</v>
      </c>
      <c r="H586" s="3">
        <f t="shared" si="258"/>
        <v>53.86264544966383</v>
      </c>
      <c r="I586" s="3">
        <f t="shared" si="259"/>
        <v>-62.133399846571521</v>
      </c>
      <c r="J586" s="2">
        <f t="shared" si="260"/>
        <v>82.72496386280595</v>
      </c>
      <c r="K586" s="2">
        <f t="shared" si="261"/>
        <v>82.72496386280595</v>
      </c>
      <c r="L586" s="2">
        <f t="shared" si="262"/>
        <v>56.390568413637318</v>
      </c>
      <c r="M586" s="5">
        <f t="shared" si="248"/>
        <v>0.37889403138882383</v>
      </c>
      <c r="N586" s="4">
        <f t="shared" si="249"/>
        <v>0.40973096050681734</v>
      </c>
      <c r="O586" s="4">
        <f t="shared" si="250"/>
        <v>0.29819870083013489</v>
      </c>
      <c r="P586" s="4">
        <f t="shared" si="263"/>
        <v>0</v>
      </c>
      <c r="Q586" s="4">
        <f t="shared" si="264"/>
        <v>0</v>
      </c>
      <c r="R586" s="5">
        <f t="shared" si="265"/>
        <v>-1.5205808762132755</v>
      </c>
      <c r="S586" s="5">
        <f t="shared" si="266"/>
        <v>-9.0625577138494862</v>
      </c>
      <c r="T586" s="5">
        <f t="shared" si="267"/>
        <v>10.454137879162703</v>
      </c>
      <c r="U586" s="6">
        <f t="shared" si="268"/>
        <v>2673.8070699506038</v>
      </c>
      <c r="V586" s="5">
        <f t="shared" si="269"/>
        <v>0.80208398066056519</v>
      </c>
      <c r="W586" s="5">
        <f t="shared" si="270"/>
        <v>7.4654895411339268</v>
      </c>
      <c r="X586" s="5">
        <f t="shared" si="271"/>
        <v>6.5884020458597448</v>
      </c>
      <c r="Y586" s="5">
        <f t="shared" si="272"/>
        <v>-0.71849689555271035</v>
      </c>
      <c r="Z586" s="5">
        <f t="shared" si="247"/>
        <v>-1.5970681727155593</v>
      </c>
      <c r="AA586" s="5">
        <f t="shared" si="251"/>
        <v>-15.131460074977554</v>
      </c>
      <c r="AB586">
        <f t="shared" si="273"/>
        <v>0</v>
      </c>
    </row>
    <row r="587" spans="1:28" x14ac:dyDescent="0.2">
      <c r="A587">
        <f t="shared" si="246"/>
        <v>5.5499999999999261</v>
      </c>
      <c r="B587" s="5">
        <f t="shared" si="252"/>
        <v>43.326551667578002</v>
      </c>
      <c r="C587" s="5">
        <f t="shared" si="253"/>
        <v>412.62304837161867</v>
      </c>
      <c r="D587" s="5">
        <f t="shared" si="254"/>
        <v>-15.790734301012362</v>
      </c>
      <c r="E587" s="2">
        <f t="shared" si="255"/>
        <v>414.89151609413568</v>
      </c>
      <c r="F587" s="2">
        <f t="shared" si="256"/>
        <v>5.9942483650909777</v>
      </c>
      <c r="G587" s="3">
        <f t="shared" si="257"/>
        <v>9.0302756684372287</v>
      </c>
      <c r="H587" s="3">
        <f t="shared" si="258"/>
        <v>53.846674767936676</v>
      </c>
      <c r="I587" s="3">
        <f t="shared" si="259"/>
        <v>-62.284714447321299</v>
      </c>
      <c r="J587" s="2">
        <f t="shared" si="260"/>
        <v>82.827507000973242</v>
      </c>
      <c r="K587" s="2">
        <f t="shared" si="261"/>
        <v>82.827507000973242</v>
      </c>
      <c r="L587" s="2">
        <f t="shared" si="262"/>
        <v>56.460468303321903</v>
      </c>
      <c r="M587" s="5">
        <f t="shared" si="248"/>
        <v>0.3788939570550498</v>
      </c>
      <c r="N587" s="4">
        <f t="shared" si="249"/>
        <v>0.40922331077860657</v>
      </c>
      <c r="O587" s="4">
        <f t="shared" si="250"/>
        <v>0.29805862507112546</v>
      </c>
      <c r="P587" s="4">
        <f t="shared" si="263"/>
        <v>0</v>
      </c>
      <c r="Q587" s="4">
        <f t="shared" si="264"/>
        <v>0</v>
      </c>
      <c r="R587" s="5">
        <f t="shared" si="265"/>
        <v>-1.5212550478017426</v>
      </c>
      <c r="S587" s="5">
        <f t="shared" si="266"/>
        <v>-9.0710991342569329</v>
      </c>
      <c r="T587" s="5">
        <f t="shared" si="267"/>
        <v>10.492585136138503</v>
      </c>
      <c r="U587" s="6">
        <f t="shared" si="268"/>
        <v>2673.8043961448707</v>
      </c>
      <c r="V587" s="5">
        <f t="shared" si="269"/>
        <v>0.79916683192222382</v>
      </c>
      <c r="W587" s="5">
        <f t="shared" si="270"/>
        <v>7.4905162047502571</v>
      </c>
      <c r="X587" s="5">
        <f t="shared" si="271"/>
        <v>6.5916026164928931</v>
      </c>
      <c r="Y587" s="5">
        <f t="shared" si="272"/>
        <v>-0.72208821587951877</v>
      </c>
      <c r="Z587" s="5">
        <f t="shared" si="247"/>
        <v>-1.5805829295066758</v>
      </c>
      <c r="AA587" s="5">
        <f t="shared" si="251"/>
        <v>-15.089812247368602</v>
      </c>
      <c r="AB587">
        <f t="shared" si="273"/>
        <v>0</v>
      </c>
    </row>
    <row r="588" spans="1:28" x14ac:dyDescent="0.2">
      <c r="A588">
        <f t="shared" si="246"/>
        <v>5.5599999999999259</v>
      </c>
      <c r="B588" s="5">
        <f t="shared" si="252"/>
        <v>43.416818319851579</v>
      </c>
      <c r="C588" s="5">
        <f t="shared" si="253"/>
        <v>413.16143609015154</v>
      </c>
      <c r="D588" s="5">
        <f t="shared" si="254"/>
        <v>-16.414335936097945</v>
      </c>
      <c r="E588" s="2">
        <f t="shared" si="255"/>
        <v>415.43638789241294</v>
      </c>
      <c r="F588" s="2">
        <f t="shared" si="256"/>
        <v>5.9988754861245699</v>
      </c>
      <c r="G588" s="3">
        <f t="shared" si="257"/>
        <v>9.0230547862784327</v>
      </c>
      <c r="H588" s="3">
        <f t="shared" si="258"/>
        <v>53.830868938641608</v>
      </c>
      <c r="I588" s="3">
        <f t="shared" si="259"/>
        <v>-62.435612569794984</v>
      </c>
      <c r="J588" s="2">
        <f t="shared" si="260"/>
        <v>82.929992676539726</v>
      </c>
      <c r="K588" s="2">
        <f t="shared" si="261"/>
        <v>82.929992676539726</v>
      </c>
      <c r="L588" s="2">
        <f t="shared" si="262"/>
        <v>56.530329022862794</v>
      </c>
      <c r="M588" s="5">
        <f t="shared" si="248"/>
        <v>0.37889388262917922</v>
      </c>
      <c r="N588" s="4">
        <f t="shared" si="249"/>
        <v>0.4087171991897437</v>
      </c>
      <c r="O588" s="4">
        <f t="shared" si="250"/>
        <v>0.29791875877337648</v>
      </c>
      <c r="P588" s="4">
        <f t="shared" si="263"/>
        <v>0</v>
      </c>
      <c r="Q588" s="4">
        <f t="shared" si="264"/>
        <v>0</v>
      </c>
      <c r="R588" s="5">
        <f t="shared" si="265"/>
        <v>-1.5219191097167586</v>
      </c>
      <c r="S588" s="5">
        <f t="shared" si="266"/>
        <v>-9.0796554017342377</v>
      </c>
      <c r="T588" s="5">
        <f t="shared" si="267"/>
        <v>10.531017947640628</v>
      </c>
      <c r="U588" s="6">
        <f t="shared" si="268"/>
        <v>2673.8017223418115</v>
      </c>
      <c r="V588" s="5">
        <f t="shared" si="269"/>
        <v>0.79625758050131057</v>
      </c>
      <c r="W588" s="5">
        <f t="shared" si="270"/>
        <v>7.5155128126385042</v>
      </c>
      <c r="X588" s="5">
        <f t="shared" si="271"/>
        <v>6.594814146115616</v>
      </c>
      <c r="Y588" s="5">
        <f t="shared" si="272"/>
        <v>-0.72566152921544802</v>
      </c>
      <c r="Z588" s="5">
        <f t="shared" si="247"/>
        <v>-1.5641425890957334</v>
      </c>
      <c r="AA588" s="5">
        <f t="shared" si="251"/>
        <v>-15.048167906243755</v>
      </c>
      <c r="AB588">
        <f t="shared" si="273"/>
        <v>0</v>
      </c>
    </row>
    <row r="589" spans="1:28" x14ac:dyDescent="0.2">
      <c r="A589">
        <f t="shared" si="246"/>
        <v>5.5699999999999257</v>
      </c>
      <c r="B589" s="5">
        <f t="shared" si="252"/>
        <v>43.507012584637899</v>
      </c>
      <c r="C589" s="5">
        <f t="shared" si="253"/>
        <v>413.69966657240855</v>
      </c>
      <c r="D589" s="5">
        <f t="shared" si="254"/>
        <v>-17.039444470191206</v>
      </c>
      <c r="E589" s="2">
        <f t="shared" si="255"/>
        <v>415.9810984481889</v>
      </c>
      <c r="F589" s="2">
        <f t="shared" si="256"/>
        <v>6.003482834873779</v>
      </c>
      <c r="G589" s="3">
        <f t="shared" si="257"/>
        <v>9.0157981709862778</v>
      </c>
      <c r="H589" s="3">
        <f t="shared" si="258"/>
        <v>53.815227512750653</v>
      </c>
      <c r="I589" s="3">
        <f t="shared" si="259"/>
        <v>-62.586094248857421</v>
      </c>
      <c r="J589" s="2">
        <f t="shared" si="260"/>
        <v>83.032418501666783</v>
      </c>
      <c r="K589" s="2">
        <f t="shared" si="261"/>
        <v>83.032418501666783</v>
      </c>
      <c r="L589" s="2">
        <f t="shared" si="262"/>
        <v>56.600148944558129</v>
      </c>
      <c r="M589" s="5">
        <f t="shared" si="248"/>
        <v>0.37889380811201218</v>
      </c>
      <c r="N589" s="4">
        <f t="shared" si="249"/>
        <v>0.40821263073748032</v>
      </c>
      <c r="O589" s="4">
        <f t="shared" si="250"/>
        <v>0.29777910478503372</v>
      </c>
      <c r="P589" s="4">
        <f t="shared" si="263"/>
        <v>0</v>
      </c>
      <c r="Q589" s="4">
        <f t="shared" si="264"/>
        <v>0</v>
      </c>
      <c r="R589" s="5">
        <f t="shared" si="265"/>
        <v>-1.5225730286649914</v>
      </c>
      <c r="S589" s="5">
        <f t="shared" si="266"/>
        <v>-9.0882262877254298</v>
      </c>
      <c r="T589" s="5">
        <f t="shared" si="267"/>
        <v>10.569435702260296</v>
      </c>
      <c r="U589" s="6">
        <f t="shared" si="268"/>
        <v>2673.7990485414261</v>
      </c>
      <c r="V589" s="5">
        <f t="shared" si="269"/>
        <v>0.79335624151809947</v>
      </c>
      <c r="W589" s="5">
        <f t="shared" si="270"/>
        <v>7.5404790607462413</v>
      </c>
      <c r="X589" s="5">
        <f t="shared" si="271"/>
        <v>6.5980365273864257</v>
      </c>
      <c r="Y589" s="5">
        <f t="shared" si="272"/>
        <v>-0.72921678714689198</v>
      </c>
      <c r="Z589" s="5">
        <f t="shared" si="247"/>
        <v>-1.5477472269791885</v>
      </c>
      <c r="AA589" s="5">
        <f t="shared" si="251"/>
        <v>-15.006527770353276</v>
      </c>
      <c r="AB589">
        <f t="shared" si="273"/>
        <v>0</v>
      </c>
    </row>
    <row r="590" spans="1:28" x14ac:dyDescent="0.2">
      <c r="A590">
        <f t="shared" si="246"/>
        <v>5.5799999999999255</v>
      </c>
      <c r="B590" s="5">
        <f t="shared" si="252"/>
        <v>43.59713410550841</v>
      </c>
      <c r="C590" s="5">
        <f t="shared" si="253"/>
        <v>414.23774146017473</v>
      </c>
      <c r="D590" s="5">
        <f t="shared" si="254"/>
        <v>-17.666055739068298</v>
      </c>
      <c r="E590" s="2">
        <f t="shared" si="255"/>
        <v>416.52564933295554</v>
      </c>
      <c r="F590" s="2">
        <f t="shared" si="256"/>
        <v>6.0080704218930521</v>
      </c>
      <c r="G590" s="3">
        <f t="shared" si="257"/>
        <v>9.0085060031148085</v>
      </c>
      <c r="H590" s="3">
        <f t="shared" si="258"/>
        <v>53.799750040480859</v>
      </c>
      <c r="I590" s="3">
        <f t="shared" si="259"/>
        <v>-62.736159526560954</v>
      </c>
      <c r="J590" s="2">
        <f t="shared" si="260"/>
        <v>83.134782112954866</v>
      </c>
      <c r="K590" s="2">
        <f t="shared" si="261"/>
        <v>83.134782112954866</v>
      </c>
      <c r="L590" s="2">
        <f t="shared" si="262"/>
        <v>56.669926457365278</v>
      </c>
      <c r="M590" s="5">
        <f t="shared" si="248"/>
        <v>0.37889373350434641</v>
      </c>
      <c r="N590" s="4">
        <f t="shared" si="249"/>
        <v>0.40770961022317576</v>
      </c>
      <c r="O590" s="4">
        <f t="shared" si="250"/>
        <v>0.29763966590991292</v>
      </c>
      <c r="P590" s="4">
        <f t="shared" si="263"/>
        <v>0</v>
      </c>
      <c r="Q590" s="4">
        <f t="shared" si="264"/>
        <v>0</v>
      </c>
      <c r="R590" s="5">
        <f t="shared" si="265"/>
        <v>-1.5232167721995982</v>
      </c>
      <c r="S590" s="5">
        <f t="shared" si="266"/>
        <v>-9.0968115660323292</v>
      </c>
      <c r="T590" s="5">
        <f t="shared" si="267"/>
        <v>10.607837790329036</v>
      </c>
      <c r="U590" s="6">
        <f t="shared" si="268"/>
        <v>2673.7963747437148</v>
      </c>
      <c r="V590" s="5">
        <f t="shared" si="269"/>
        <v>0.79046283018339425</v>
      </c>
      <c r="W590" s="5">
        <f t="shared" si="270"/>
        <v>7.5654146468963681</v>
      </c>
      <c r="X590" s="5">
        <f t="shared" si="271"/>
        <v>6.6012696542450549</v>
      </c>
      <c r="Y590" s="5">
        <f t="shared" si="272"/>
        <v>-0.73275394201620392</v>
      </c>
      <c r="Z590" s="5">
        <f t="shared" si="247"/>
        <v>-1.5313969191359611</v>
      </c>
      <c r="AA590" s="5">
        <f t="shared" si="251"/>
        <v>-14.964892555425909</v>
      </c>
      <c r="AB590">
        <f t="shared" si="273"/>
        <v>0</v>
      </c>
    </row>
    <row r="591" spans="1:28" x14ac:dyDescent="0.2">
      <c r="A591">
        <f t="shared" si="246"/>
        <v>5.5899999999999253</v>
      </c>
      <c r="B591" s="5">
        <f t="shared" si="252"/>
        <v>43.687182527842459</v>
      </c>
      <c r="C591" s="5">
        <f t="shared" si="253"/>
        <v>414.7756623907336</v>
      </c>
      <c r="D591" s="5">
        <f t="shared" si="254"/>
        <v>-18.294165578961678</v>
      </c>
      <c r="E591" s="2">
        <f t="shared" si="255"/>
        <v>417.07004211390301</v>
      </c>
      <c r="F591" s="2">
        <f t="shared" si="256"/>
        <v>6.0126382578781854</v>
      </c>
      <c r="G591" s="3">
        <f t="shared" si="257"/>
        <v>9.0011784636946466</v>
      </c>
      <c r="H591" s="3">
        <f t="shared" si="258"/>
        <v>53.784436071289498</v>
      </c>
      <c r="I591" s="3">
        <f t="shared" si="259"/>
        <v>-62.885808452115214</v>
      </c>
      <c r="J591" s="2">
        <f t="shared" si="260"/>
        <v>83.237081171302691</v>
      </c>
      <c r="K591" s="2">
        <f t="shared" si="261"/>
        <v>83.237081171302691</v>
      </c>
      <c r="L591" s="2">
        <f t="shared" si="262"/>
        <v>56.73965996680483</v>
      </c>
      <c r="M591" s="5">
        <f t="shared" si="248"/>
        <v>0.37889365880697773</v>
      </c>
      <c r="N591" s="4">
        <f t="shared" si="249"/>
        <v>0.40720814225540508</v>
      </c>
      <c r="O591" s="4">
        <f t="shared" si="250"/>
        <v>0.29750044490790389</v>
      </c>
      <c r="P591" s="4">
        <f t="shared" si="263"/>
        <v>0</v>
      </c>
      <c r="Q591" s="4">
        <f t="shared" si="264"/>
        <v>0</v>
      </c>
      <c r="R591" s="5">
        <f t="shared" si="265"/>
        <v>-1.5238503087165605</v>
      </c>
      <c r="S591" s="5">
        <f t="shared" si="266"/>
        <v>-9.105411012786357</v>
      </c>
      <c r="T591" s="5">
        <f t="shared" si="267"/>
        <v>10.646223603960433</v>
      </c>
      <c r="U591" s="6">
        <f t="shared" si="268"/>
        <v>2673.7937009486768</v>
      </c>
      <c r="V591" s="5">
        <f t="shared" si="269"/>
        <v>0.78757736179030313</v>
      </c>
      <c r="W591" s="5">
        <f t="shared" si="270"/>
        <v>7.5903192708014267</v>
      </c>
      <c r="X591" s="5">
        <f t="shared" si="271"/>
        <v>6.6045134218921921</v>
      </c>
      <c r="Y591" s="5">
        <f t="shared" si="272"/>
        <v>-0.73627294692625733</v>
      </c>
      <c r="Z591" s="5">
        <f t="shared" si="247"/>
        <v>-1.5150917419849304</v>
      </c>
      <c r="AA591" s="5">
        <f t="shared" si="251"/>
        <v>-14.923262974147374</v>
      </c>
      <c r="AB591">
        <f t="shared" si="273"/>
        <v>0</v>
      </c>
    </row>
    <row r="592" spans="1:28" x14ac:dyDescent="0.2">
      <c r="A592">
        <f t="shared" si="246"/>
        <v>5.599999999999925</v>
      </c>
      <c r="B592" s="5">
        <f t="shared" si="252"/>
        <v>43.777157498832061</v>
      </c>
      <c r="C592" s="5">
        <f t="shared" si="253"/>
        <v>415.31343099685938</v>
      </c>
      <c r="D592" s="5">
        <f t="shared" si="254"/>
        <v>-18.923769826631538</v>
      </c>
      <c r="E592" s="2">
        <f t="shared" si="255"/>
        <v>417.6142783539143</v>
      </c>
      <c r="F592" s="2">
        <f t="shared" si="256"/>
        <v>6.0171863536671903</v>
      </c>
      <c r="G592" s="3">
        <f t="shared" si="257"/>
        <v>8.9938157342253842</v>
      </c>
      <c r="H592" s="3">
        <f t="shared" si="258"/>
        <v>53.769285153869646</v>
      </c>
      <c r="I592" s="3">
        <f t="shared" si="259"/>
        <v>-63.03504108185669</v>
      </c>
      <c r="J592" s="2">
        <f t="shared" si="260"/>
        <v>83.339313361766472</v>
      </c>
      <c r="K592" s="2">
        <f t="shared" si="261"/>
        <v>83.339313361766472</v>
      </c>
      <c r="L592" s="2">
        <f t="shared" si="262"/>
        <v>56.809347894864665</v>
      </c>
      <c r="M592" s="5">
        <f t="shared" si="248"/>
        <v>0.3788935840206995</v>
      </c>
      <c r="N592" s="4">
        <f t="shared" si="249"/>
        <v>0.40670823125303412</v>
      </c>
      <c r="O592" s="4">
        <f t="shared" si="250"/>
        <v>0.29736144449537255</v>
      </c>
      <c r="P592" s="4">
        <f t="shared" si="263"/>
        <v>0</v>
      </c>
      <c r="Q592" s="4">
        <f t="shared" si="264"/>
        <v>0</v>
      </c>
      <c r="R592" s="5">
        <f t="shared" si="265"/>
        <v>-1.5244736074509631</v>
      </c>
      <c r="S592" s="5">
        <f t="shared" si="266"/>
        <v>-9.1140244064205351</v>
      </c>
      <c r="T592" s="5">
        <f t="shared" si="267"/>
        <v>10.684592537091175</v>
      </c>
      <c r="U592" s="6">
        <f t="shared" si="268"/>
        <v>2673.7910271563123</v>
      </c>
      <c r="V592" s="5">
        <f t="shared" si="269"/>
        <v>0.78469985170614365</v>
      </c>
      <c r="W592" s="5">
        <f t="shared" si="270"/>
        <v>7.6151926340774621</v>
      </c>
      <c r="X592" s="5">
        <f t="shared" si="271"/>
        <v>6.6077677267694295</v>
      </c>
      <c r="Y592" s="5">
        <f t="shared" si="272"/>
        <v>-0.73977375574481941</v>
      </c>
      <c r="Z592" s="5">
        <f t="shared" si="247"/>
        <v>-1.4988317723430731</v>
      </c>
      <c r="AA592" s="5">
        <f t="shared" si="251"/>
        <v>-14.881639736139395</v>
      </c>
      <c r="AB592">
        <f t="shared" si="273"/>
        <v>0</v>
      </c>
    </row>
    <row r="593" spans="1:28" x14ac:dyDescent="0.2">
      <c r="A593">
        <f t="shared" si="246"/>
        <v>5.6099999999999248</v>
      </c>
      <c r="B593" s="5">
        <f t="shared" si="252"/>
        <v>43.867058667486525</v>
      </c>
      <c r="C593" s="5">
        <f t="shared" si="253"/>
        <v>415.85104890680947</v>
      </c>
      <c r="D593" s="5">
        <f t="shared" si="254"/>
        <v>-19.554864319436913</v>
      </c>
      <c r="E593" s="2">
        <f t="shared" si="255"/>
        <v>418.15835961155955</v>
      </c>
      <c r="F593" s="2">
        <f t="shared" si="256"/>
        <v>6.0217147202411256</v>
      </c>
      <c r="G593" s="3">
        <f t="shared" si="257"/>
        <v>8.9864179966679352</v>
      </c>
      <c r="H593" s="3">
        <f t="shared" si="258"/>
        <v>53.754296836146217</v>
      </c>
      <c r="I593" s="3">
        <f t="shared" si="259"/>
        <v>-63.183857479218084</v>
      </c>
      <c r="J593" s="2">
        <f t="shared" si="260"/>
        <v>83.441476393418995</v>
      </c>
      <c r="K593" s="2">
        <f t="shared" si="261"/>
        <v>83.441476393418995</v>
      </c>
      <c r="L593" s="2">
        <f t="shared" si="262"/>
        <v>56.878988679903877</v>
      </c>
      <c r="M593" s="5">
        <f t="shared" si="248"/>
        <v>0.37889350914630304</v>
      </c>
      <c r="N593" s="4">
        <f t="shared" si="249"/>
        <v>0.40620988144825942</v>
      </c>
      <c r="O593" s="4">
        <f t="shared" si="250"/>
        <v>0.2972226673455613</v>
      </c>
      <c r="P593" s="4">
        <f t="shared" si="263"/>
        <v>0</v>
      </c>
      <c r="Q593" s="4">
        <f t="shared" si="264"/>
        <v>0</v>
      </c>
      <c r="R593" s="5">
        <f t="shared" si="265"/>
        <v>-1.5250866384732273</v>
      </c>
      <c r="S593" s="5">
        <f t="shared" si="266"/>
        <v>-9.122651527641775</v>
      </c>
      <c r="T593" s="5">
        <f t="shared" si="267"/>
        <v>10.722943985521454</v>
      </c>
      <c r="U593" s="6">
        <f t="shared" si="268"/>
        <v>2673.7883533666218</v>
      </c>
      <c r="V593" s="5">
        <f t="shared" si="269"/>
        <v>0.78183031536448278</v>
      </c>
      <c r="W593" s="5">
        <f t="shared" si="270"/>
        <v>7.6400344402574678</v>
      </c>
      <c r="X593" s="5">
        <f t="shared" si="271"/>
        <v>6.6110324665394495</v>
      </c>
      <c r="Y593" s="5">
        <f t="shared" si="272"/>
        <v>-0.74325632310874457</v>
      </c>
      <c r="Z593" s="5">
        <f t="shared" si="247"/>
        <v>-1.4826170873843072</v>
      </c>
      <c r="AA593" s="5">
        <f t="shared" si="251"/>
        <v>-14.840023547939097</v>
      </c>
      <c r="AB593">
        <f t="shared" si="273"/>
        <v>0</v>
      </c>
    </row>
    <row r="594" spans="1:28" x14ac:dyDescent="0.2">
      <c r="A594">
        <f t="shared" si="246"/>
        <v>5.6199999999999246</v>
      </c>
      <c r="B594" s="5">
        <f t="shared" si="252"/>
        <v>43.956885684637051</v>
      </c>
      <c r="C594" s="5">
        <f t="shared" si="253"/>
        <v>416.38851774431652</v>
      </c>
      <c r="D594" s="5">
        <f t="shared" si="254"/>
        <v>-20.18744489540649</v>
      </c>
      <c r="E594" s="2">
        <f t="shared" si="255"/>
        <v>418.70228744109011</v>
      </c>
      <c r="F594" s="2">
        <f t="shared" si="256"/>
        <v>6.0262233687249154</v>
      </c>
      <c r="G594" s="3">
        <f t="shared" si="257"/>
        <v>8.9789854334368471</v>
      </c>
      <c r="H594" s="3">
        <f t="shared" si="258"/>
        <v>53.739470665272371</v>
      </c>
      <c r="I594" s="3">
        <f t="shared" si="259"/>
        <v>-63.332257714697477</v>
      </c>
      <c r="J594" s="2">
        <f t="shared" si="260"/>
        <v>83.543567999208648</v>
      </c>
      <c r="K594" s="2">
        <f t="shared" si="261"/>
        <v>83.543567999208648</v>
      </c>
      <c r="L594" s="2">
        <f t="shared" si="262"/>
        <v>56.948580776556675</v>
      </c>
      <c r="M594" s="5">
        <f t="shared" si="248"/>
        <v>0.37889343418457716</v>
      </c>
      <c r="N594" s="4">
        <f t="shared" si="249"/>
        <v>0.40571309688961604</v>
      </c>
      <c r="O594" s="4">
        <f t="shared" si="250"/>
        <v>0.29708411608898855</v>
      </c>
      <c r="P594" s="4">
        <f t="shared" si="263"/>
        <v>0</v>
      </c>
      <c r="Q594" s="4">
        <f t="shared" si="264"/>
        <v>0</v>
      </c>
      <c r="R594" s="5">
        <f t="shared" si="265"/>
        <v>-1.5256893726852943</v>
      </c>
      <c r="S594" s="5">
        <f t="shared" si="266"/>
        <v>-9.1312921594033956</v>
      </c>
      <c r="T594" s="5">
        <f t="shared" si="267"/>
        <v>10.761277346954701</v>
      </c>
      <c r="U594" s="6">
        <f t="shared" si="268"/>
        <v>2673.7856795796056</v>
      </c>
      <c r="V594" s="5">
        <f t="shared" si="269"/>
        <v>0.77896876825731154</v>
      </c>
      <c r="W594" s="5">
        <f t="shared" si="270"/>
        <v>7.6648443948044065</v>
      </c>
      <c r="X594" s="5">
        <f t="shared" si="271"/>
        <v>6.6143075400664229</v>
      </c>
      <c r="Y594" s="5">
        <f t="shared" si="272"/>
        <v>-0.74672060442798271</v>
      </c>
      <c r="Z594" s="5">
        <f t="shared" si="247"/>
        <v>-1.4664477645989891</v>
      </c>
      <c r="AA594" s="5">
        <f t="shared" si="251"/>
        <v>-14.798415112978876</v>
      </c>
      <c r="AB594">
        <f t="shared" si="273"/>
        <v>0</v>
      </c>
    </row>
    <row r="595" spans="1:28" x14ac:dyDescent="0.2">
      <c r="A595">
        <f t="shared" si="246"/>
        <v>5.6299999999999244</v>
      </c>
      <c r="B595" s="5">
        <f t="shared" si="252"/>
        <v>44.046638202941196</v>
      </c>
      <c r="C595" s="5">
        <f t="shared" si="253"/>
        <v>416.925839128581</v>
      </c>
      <c r="D595" s="5">
        <f t="shared" si="254"/>
        <v>-20.821507393309112</v>
      </c>
      <c r="E595" s="2">
        <f t="shared" si="255"/>
        <v>419.24606339243331</v>
      </c>
      <c r="F595" s="2">
        <f t="shared" si="256"/>
        <v>6.030712310388143</v>
      </c>
      <c r="G595" s="3">
        <f t="shared" si="257"/>
        <v>8.9715182273925667</v>
      </c>
      <c r="H595" s="3">
        <f t="shared" si="258"/>
        <v>53.724806187626385</v>
      </c>
      <c r="I595" s="3">
        <f t="shared" si="259"/>
        <v>-63.480241865827267</v>
      </c>
      <c r="J595" s="2">
        <f t="shared" si="260"/>
        <v>83.645585935818417</v>
      </c>
      <c r="K595" s="2">
        <f t="shared" si="261"/>
        <v>83.645585935818417</v>
      </c>
      <c r="L595" s="2">
        <f t="shared" si="262"/>
        <v>57.018122655636276</v>
      </c>
      <c r="M595" s="5">
        <f t="shared" si="248"/>
        <v>0.37889335913630856</v>
      </c>
      <c r="N595" s="4">
        <f t="shared" si="249"/>
        <v>0.40521788144495091</v>
      </c>
      <c r="O595" s="4">
        <f t="shared" si="250"/>
        <v>0.29694579331384607</v>
      </c>
      <c r="P595" s="4">
        <f t="shared" si="263"/>
        <v>0</v>
      </c>
      <c r="Q595" s="4">
        <f t="shared" si="264"/>
        <v>0</v>
      </c>
      <c r="R595" s="5">
        <f t="shared" si="265"/>
        <v>-1.5262817818167589</v>
      </c>
      <c r="S595" s="5">
        <f t="shared" si="266"/>
        <v>-9.1399460868778988</v>
      </c>
      <c r="T595" s="5">
        <f t="shared" si="267"/>
        <v>10.799592021036652</v>
      </c>
      <c r="U595" s="6">
        <f t="shared" si="268"/>
        <v>2673.7830057952629</v>
      </c>
      <c r="V595" s="5">
        <f t="shared" si="269"/>
        <v>0.77611522592734739</v>
      </c>
      <c r="W595" s="5">
        <f t="shared" si="270"/>
        <v>7.6896222051237979</v>
      </c>
      <c r="X595" s="5">
        <f t="shared" si="271"/>
        <v>6.6175928473966588</v>
      </c>
      <c r="Y595" s="5">
        <f t="shared" si="272"/>
        <v>-0.7501665558894115</v>
      </c>
      <c r="Z595" s="5">
        <f t="shared" si="247"/>
        <v>-1.4503238817541009</v>
      </c>
      <c r="AA595" s="5">
        <f t="shared" si="251"/>
        <v>-14.75681513156669</v>
      </c>
      <c r="AB595">
        <f t="shared" si="273"/>
        <v>0</v>
      </c>
    </row>
    <row r="596" spans="1:28" x14ac:dyDescent="0.2">
      <c r="A596">
        <f t="shared" si="246"/>
        <v>5.6399999999999242</v>
      </c>
      <c r="B596" s="5">
        <f t="shared" si="252"/>
        <v>44.13631587688733</v>
      </c>
      <c r="C596" s="5">
        <f t="shared" si="253"/>
        <v>417.46301467426315</v>
      </c>
      <c r="D596" s="5">
        <f t="shared" si="254"/>
        <v>-21.457047652723961</v>
      </c>
      <c r="E596" s="2">
        <f t="shared" si="255"/>
        <v>419.78968901118617</v>
      </c>
      <c r="F596" s="2">
        <f t="shared" si="256"/>
        <v>6.0351815566458411</v>
      </c>
      <c r="G596" s="3">
        <f t="shared" si="257"/>
        <v>8.964016561833672</v>
      </c>
      <c r="H596" s="3">
        <f t="shared" si="258"/>
        <v>53.710302948808845</v>
      </c>
      <c r="I596" s="3">
        <f t="shared" si="259"/>
        <v>-63.627810017142934</v>
      </c>
      <c r="J596" s="2">
        <f t="shared" si="260"/>
        <v>83.747527983524904</v>
      </c>
      <c r="K596" s="2">
        <f t="shared" si="261"/>
        <v>83.747527983524904</v>
      </c>
      <c r="L596" s="2">
        <f t="shared" si="262"/>
        <v>57.087612804038784</v>
      </c>
      <c r="M596" s="5">
        <f t="shared" si="248"/>
        <v>0.37889328400228162</v>
      </c>
      <c r="N596" s="4">
        <f t="shared" si="249"/>
        <v>0.40472423880436242</v>
      </c>
      <c r="O596" s="4">
        <f t="shared" si="250"/>
        <v>0.29680770156639491</v>
      </c>
      <c r="P596" s="4">
        <f t="shared" si="263"/>
        <v>0</v>
      </c>
      <c r="Q596" s="4">
        <f t="shared" si="264"/>
        <v>0</v>
      </c>
      <c r="R596" s="5">
        <f t="shared" si="265"/>
        <v>-1.5268638384209599</v>
      </c>
      <c r="S596" s="5">
        <f t="shared" si="266"/>
        <v>-9.1486130974299904</v>
      </c>
      <c r="T596" s="5">
        <f t="shared" si="267"/>
        <v>10.83788740939378</v>
      </c>
      <c r="U596" s="6">
        <f t="shared" si="268"/>
        <v>2673.780332013594</v>
      </c>
      <c r="V596" s="5">
        <f t="shared" si="269"/>
        <v>0.77326970396047157</v>
      </c>
      <c r="W596" s="5">
        <f t="shared" si="270"/>
        <v>7.7143675805759147</v>
      </c>
      <c r="X596" s="5">
        <f t="shared" si="271"/>
        <v>6.6208882897394439</v>
      </c>
      <c r="Y596" s="5">
        <f t="shared" si="272"/>
        <v>-0.75359413446048829</v>
      </c>
      <c r="Z596" s="5">
        <f t="shared" si="247"/>
        <v>-1.4342455168540758</v>
      </c>
      <c r="AA596" s="5">
        <f t="shared" si="251"/>
        <v>-14.715224300866776</v>
      </c>
      <c r="AB596">
        <f t="shared" si="273"/>
        <v>0</v>
      </c>
    </row>
    <row r="597" spans="1:28" x14ac:dyDescent="0.2">
      <c r="A597">
        <f t="shared" si="246"/>
        <v>5.649999999999924</v>
      </c>
      <c r="B597" s="5">
        <f t="shared" si="252"/>
        <v>44.225918362798943</v>
      </c>
      <c r="C597" s="5">
        <f t="shared" si="253"/>
        <v>418.00004599147542</v>
      </c>
      <c r="D597" s="5">
        <f t="shared" si="254"/>
        <v>-22.094061514110436</v>
      </c>
      <c r="E597" s="2">
        <f t="shared" si="255"/>
        <v>420.33316583861011</v>
      </c>
      <c r="F597" s="2">
        <f t="shared" si="256"/>
        <v>6.0396311190592344</v>
      </c>
      <c r="G597" s="3">
        <f t="shared" si="257"/>
        <v>8.9564806204890672</v>
      </c>
      <c r="H597" s="3">
        <f t="shared" si="258"/>
        <v>53.695960493640307</v>
      </c>
      <c r="I597" s="3">
        <f t="shared" si="259"/>
        <v>-63.774962260151604</v>
      </c>
      <c r="J597" s="2">
        <f t="shared" si="260"/>
        <v>83.849391946057295</v>
      </c>
      <c r="K597" s="2">
        <f t="shared" si="261"/>
        <v>83.849391946057295</v>
      </c>
      <c r="L597" s="2">
        <f t="shared" si="262"/>
        <v>57.157049724647095</v>
      </c>
      <c r="M597" s="5">
        <f t="shared" si="248"/>
        <v>0.37889320878327826</v>
      </c>
      <c r="N597" s="4">
        <f t="shared" si="249"/>
        <v>0.40423217248310728</v>
      </c>
      <c r="O597" s="4">
        <f t="shared" si="250"/>
        <v>0.29666984335135926</v>
      </c>
      <c r="P597" s="4">
        <f t="shared" si="263"/>
        <v>0</v>
      </c>
      <c r="Q597" s="4">
        <f t="shared" si="264"/>
        <v>0</v>
      </c>
      <c r="R597" s="5">
        <f t="shared" si="265"/>
        <v>-1.5274355158710224</v>
      </c>
      <c r="S597" s="5">
        <f t="shared" si="266"/>
        <v>-9.1572929805898458</v>
      </c>
      <c r="T597" s="5">
        <f t="shared" si="267"/>
        <v>10.876162915671053</v>
      </c>
      <c r="U597" s="6">
        <f t="shared" si="268"/>
        <v>2673.7776582345991</v>
      </c>
      <c r="V597" s="5">
        <f t="shared" si="269"/>
        <v>0.77043221797829464</v>
      </c>
      <c r="W597" s="5">
        <f t="shared" si="270"/>
        <v>7.7390802324875532</v>
      </c>
      <c r="X597" s="5">
        <f t="shared" si="271"/>
        <v>6.6241937694481532</v>
      </c>
      <c r="Y597" s="5">
        <f t="shared" si="272"/>
        <v>-0.7570032978927278</v>
      </c>
      <c r="Z597" s="5">
        <f t="shared" si="247"/>
        <v>-1.4182127481022926</v>
      </c>
      <c r="AA597" s="5">
        <f t="shared" si="251"/>
        <v>-14.673643314880792</v>
      </c>
      <c r="AB597">
        <f t="shared" si="273"/>
        <v>0</v>
      </c>
    </row>
    <row r="598" spans="1:28" x14ac:dyDescent="0.2">
      <c r="A598">
        <f t="shared" si="246"/>
        <v>5.6599999999999238</v>
      </c>
      <c r="B598" s="5">
        <f t="shared" si="252"/>
        <v>44.31544531883894</v>
      </c>
      <c r="C598" s="5">
        <f t="shared" si="253"/>
        <v>418.53693468577438</v>
      </c>
      <c r="D598" s="5">
        <f t="shared" si="254"/>
        <v>-22.732544818877695</v>
      </c>
      <c r="E598" s="2">
        <f t="shared" si="255"/>
        <v>420.87649541162449</v>
      </c>
      <c r="F598" s="2">
        <f t="shared" si="256"/>
        <v>6.0440610093364988</v>
      </c>
      <c r="G598" s="3">
        <f t="shared" si="257"/>
        <v>8.9489105875101398</v>
      </c>
      <c r="H598" s="3">
        <f t="shared" si="258"/>
        <v>53.681778366159286</v>
      </c>
      <c r="I598" s="3">
        <f t="shared" si="259"/>
        <v>-63.921698693300414</v>
      </c>
      <c r="J598" s="2">
        <f t="shared" si="260"/>
        <v>83.951175650456392</v>
      </c>
      <c r="K598" s="2">
        <f t="shared" si="261"/>
        <v>83.951175650456392</v>
      </c>
      <c r="L598" s="2">
        <f t="shared" si="262"/>
        <v>57.226431936234754</v>
      </c>
      <c r="M598" s="5">
        <f t="shared" si="248"/>
        <v>0.37889313348007825</v>
      </c>
      <c r="N598" s="4">
        <f t="shared" si="249"/>
        <v>0.40374168582447312</v>
      </c>
      <c r="O598" s="4">
        <f t="shared" si="250"/>
        <v>0.29653222113231892</v>
      </c>
      <c r="P598" s="4">
        <f t="shared" si="263"/>
        <v>0</v>
      </c>
      <c r="Q598" s="4">
        <f t="shared" si="264"/>
        <v>0</v>
      </c>
      <c r="R598" s="5">
        <f t="shared" si="265"/>
        <v>-1.5279967883558567</v>
      </c>
      <c r="S598" s="5">
        <f t="shared" si="266"/>
        <v>-9.1659855280266367</v>
      </c>
      <c r="T598" s="5">
        <f t="shared" si="267"/>
        <v>10.914417945569078</v>
      </c>
      <c r="U598" s="6">
        <f t="shared" si="268"/>
        <v>2673.7749844582777</v>
      </c>
      <c r="V598" s="5">
        <f t="shared" si="269"/>
        <v>0.76760278363084888</v>
      </c>
      <c r="W598" s="5">
        <f t="shared" si="270"/>
        <v>7.7637598741634051</v>
      </c>
      <c r="X598" s="5">
        <f t="shared" si="271"/>
        <v>6.6275091900015255</v>
      </c>
      <c r="Y598" s="5">
        <f t="shared" si="272"/>
        <v>-0.76039400472500784</v>
      </c>
      <c r="Z598" s="5">
        <f t="shared" si="247"/>
        <v>-1.4022256538632316</v>
      </c>
      <c r="AA598" s="5">
        <f t="shared" si="251"/>
        <v>-14.632072864429396</v>
      </c>
      <c r="AB598">
        <f t="shared" si="273"/>
        <v>0</v>
      </c>
    </row>
    <row r="599" spans="1:28" x14ac:dyDescent="0.2">
      <c r="A599">
        <f t="shared" si="246"/>
        <v>5.6699999999999235</v>
      </c>
      <c r="B599" s="5">
        <f t="shared" si="252"/>
        <v>44.404896405013808</v>
      </c>
      <c r="C599" s="5">
        <f t="shared" si="253"/>
        <v>419.07368235815329</v>
      </c>
      <c r="D599" s="5">
        <f t="shared" si="254"/>
        <v>-23.37249340945392</v>
      </c>
      <c r="E599" s="2">
        <f t="shared" si="255"/>
        <v>421.41967926280137</v>
      </c>
      <c r="F599" s="2">
        <f t="shared" si="256"/>
        <v>6.0484712393334705</v>
      </c>
      <c r="G599" s="3">
        <f t="shared" si="257"/>
        <v>8.9413066474628895</v>
      </c>
      <c r="H599" s="3">
        <f t="shared" si="258"/>
        <v>53.667756109620655</v>
      </c>
      <c r="I599" s="3">
        <f t="shared" si="259"/>
        <v>-64.068019421944712</v>
      </c>
      <c r="J599" s="2">
        <f t="shared" si="260"/>
        <v>84.052876946933679</v>
      </c>
      <c r="K599" s="2">
        <f t="shared" si="261"/>
        <v>84.052876946933679</v>
      </c>
      <c r="L599" s="2">
        <f t="shared" si="262"/>
        <v>57.295757973369923</v>
      </c>
      <c r="M599" s="5">
        <f t="shared" si="248"/>
        <v>0.37889305809345875</v>
      </c>
      <c r="N599" s="4">
        <f t="shared" si="249"/>
        <v>0.40325278200261899</v>
      </c>
      <c r="O599" s="4">
        <f t="shared" si="250"/>
        <v>0.29639483733210026</v>
      </c>
      <c r="P599" s="4">
        <f t="shared" si="263"/>
        <v>0</v>
      </c>
      <c r="Q599" s="4">
        <f t="shared" si="264"/>
        <v>0</v>
      </c>
      <c r="R599" s="5">
        <f t="shared" si="265"/>
        <v>-1.5285476308761119</v>
      </c>
      <c r="S599" s="5">
        <f t="shared" si="266"/>
        <v>-9.1746905335222841</v>
      </c>
      <c r="T599" s="5">
        <f t="shared" si="267"/>
        <v>10.952651906880568</v>
      </c>
      <c r="U599" s="6">
        <f t="shared" si="268"/>
        <v>2673.7723106846297</v>
      </c>
      <c r="V599" s="5">
        <f t="shared" si="269"/>
        <v>0.76478141658941157</v>
      </c>
      <c r="W599" s="5">
        <f t="shared" si="270"/>
        <v>7.7884062208970395</v>
      </c>
      <c r="X599" s="5">
        <f t="shared" si="271"/>
        <v>6.6308344559852266</v>
      </c>
      <c r="Y599" s="5">
        <f t="shared" si="272"/>
        <v>-0.76376621428670033</v>
      </c>
      <c r="Z599" s="5">
        <f t="shared" si="247"/>
        <v>-1.3862843126252447</v>
      </c>
      <c r="AA599" s="5">
        <f t="shared" si="251"/>
        <v>-14.590513637134205</v>
      </c>
      <c r="AB599">
        <f t="shared" si="273"/>
        <v>0</v>
      </c>
    </row>
    <row r="600" spans="1:28" x14ac:dyDescent="0.2">
      <c r="A600">
        <f t="shared" si="246"/>
        <v>5.6799999999999233</v>
      </c>
      <c r="B600" s="5">
        <f t="shared" si="252"/>
        <v>44.494271283177724</v>
      </c>
      <c r="C600" s="5">
        <f t="shared" si="253"/>
        <v>419.61029060503387</v>
      </c>
      <c r="D600" s="5">
        <f t="shared" si="254"/>
        <v>-24.013903129355221</v>
      </c>
      <c r="E600" s="2">
        <f t="shared" si="255"/>
        <v>421.96271892035912</v>
      </c>
      <c r="F600" s="2">
        <f t="shared" si="256"/>
        <v>6.052861821054357</v>
      </c>
      <c r="G600" s="3">
        <f t="shared" si="257"/>
        <v>8.933668985320022</v>
      </c>
      <c r="H600" s="3">
        <f t="shared" si="258"/>
        <v>53.6538932664944</v>
      </c>
      <c r="I600" s="3">
        <f t="shared" si="259"/>
        <v>-64.213924558316052</v>
      </c>
      <c r="J600" s="2">
        <f t="shared" si="260"/>
        <v>84.154493708730428</v>
      </c>
      <c r="K600" s="2">
        <f t="shared" si="261"/>
        <v>84.154493708730428</v>
      </c>
      <c r="L600" s="2">
        <f t="shared" si="262"/>
        <v>57.365026386319308</v>
      </c>
      <c r="M600" s="5">
        <f t="shared" si="248"/>
        <v>0.3788929826241948</v>
      </c>
      <c r="N600" s="4">
        <f t="shared" si="249"/>
        <v>0.40276546402538171</v>
      </c>
      <c r="O600" s="4">
        <f t="shared" si="250"/>
        <v>0.29625769433316457</v>
      </c>
      <c r="P600" s="4">
        <f t="shared" si="263"/>
        <v>0</v>
      </c>
      <c r="Q600" s="4">
        <f t="shared" si="264"/>
        <v>0</v>
      </c>
      <c r="R600" s="5">
        <f t="shared" si="265"/>
        <v>-1.5290880192400926</v>
      </c>
      <c r="S600" s="5">
        <f t="shared" si="266"/>
        <v>-9.1834077929454843</v>
      </c>
      <c r="T600" s="5">
        <f t="shared" si="267"/>
        <v>10.990864209526219</v>
      </c>
      <c r="U600" s="6">
        <f t="shared" si="268"/>
        <v>2673.7696369136565</v>
      </c>
      <c r="V600" s="5">
        <f t="shared" si="269"/>
        <v>0.76196813253945517</v>
      </c>
      <c r="W600" s="5">
        <f t="shared" si="270"/>
        <v>7.813018989981491</v>
      </c>
      <c r="X600" s="5">
        <f t="shared" si="271"/>
        <v>6.6341694730735874</v>
      </c>
      <c r="Y600" s="5">
        <f t="shared" si="272"/>
        <v>-0.76711988670063747</v>
      </c>
      <c r="Z600" s="5">
        <f t="shared" si="247"/>
        <v>-1.3703888029639932</v>
      </c>
      <c r="AA600" s="5">
        <f t="shared" si="251"/>
        <v>-14.548966317400193</v>
      </c>
      <c r="AB600">
        <f t="shared" si="273"/>
        <v>0</v>
      </c>
    </row>
    <row r="601" spans="1:28" x14ac:dyDescent="0.2">
      <c r="A601">
        <f t="shared" ref="A601:A664" si="274">A600+dt</f>
        <v>5.6899999999999231</v>
      </c>
      <c r="B601" s="5">
        <f t="shared" si="252"/>
        <v>44.583569617036588</v>
      </c>
      <c r="C601" s="5">
        <f t="shared" si="253"/>
        <v>420.14676101825864</v>
      </c>
      <c r="D601" s="5">
        <f t="shared" si="254"/>
        <v>-24.656769823254251</v>
      </c>
      <c r="E601" s="2">
        <f t="shared" si="255"/>
        <v>422.50561590815676</v>
      </c>
      <c r="F601" s="2">
        <f t="shared" si="256"/>
        <v>6.0572327666524179</v>
      </c>
      <c r="G601" s="3">
        <f t="shared" si="257"/>
        <v>8.9259977864530153</v>
      </c>
      <c r="H601" s="3">
        <f t="shared" si="258"/>
        <v>53.640189378464761</v>
      </c>
      <c r="I601" s="3">
        <f t="shared" si="259"/>
        <v>-64.359414221490056</v>
      </c>
      <c r="J601" s="2">
        <f t="shared" si="260"/>
        <v>84.256023831976933</v>
      </c>
      <c r="K601" s="2">
        <f t="shared" si="261"/>
        <v>84.256023831976933</v>
      </c>
      <c r="L601" s="2">
        <f t="shared" si="262"/>
        <v>57.434235740952232</v>
      </c>
      <c r="M601" s="5">
        <f t="shared" si="248"/>
        <v>0.37889290707305878</v>
      </c>
      <c r="N601" s="4">
        <f t="shared" si="249"/>
        <v>0.4022797347370497</v>
      </c>
      <c r="O601" s="4">
        <f t="shared" si="250"/>
        <v>0.29612079447799522</v>
      </c>
      <c r="P601" s="4">
        <f t="shared" si="263"/>
        <v>0</v>
      </c>
      <c r="Q601" s="4">
        <f t="shared" si="264"/>
        <v>0</v>
      </c>
      <c r="R601" s="5">
        <f t="shared" si="265"/>
        <v>-1.5296179300596275</v>
      </c>
      <c r="S601" s="5">
        <f t="shared" si="266"/>
        <v>-9.1921371042259761</v>
      </c>
      <c r="T601" s="5">
        <f t="shared" si="267"/>
        <v>11.029054265589917</v>
      </c>
      <c r="U601" s="6">
        <f t="shared" si="268"/>
        <v>2673.7669631453564</v>
      </c>
      <c r="V601" s="5">
        <f t="shared" si="269"/>
        <v>0.75916294717371779</v>
      </c>
      <c r="W601" s="5">
        <f t="shared" si="270"/>
        <v>7.8375979007194383</v>
      </c>
      <c r="X601" s="5">
        <f t="shared" si="271"/>
        <v>6.6375141480115856</v>
      </c>
      <c r="Y601" s="5">
        <f t="shared" si="272"/>
        <v>-0.77045498288590974</v>
      </c>
      <c r="Z601" s="5">
        <f t="shared" ref="Z601:Z664" si="275">S601+W601</f>
        <v>-1.3545392035065378</v>
      </c>
      <c r="AA601" s="5">
        <f t="shared" si="251"/>
        <v>-14.507431586398496</v>
      </c>
      <c r="AB601">
        <f t="shared" si="273"/>
        <v>0</v>
      </c>
    </row>
    <row r="602" spans="1:28" x14ac:dyDescent="0.2">
      <c r="A602">
        <f t="shared" si="274"/>
        <v>5.6999999999999229</v>
      </c>
      <c r="B602" s="5">
        <f t="shared" si="252"/>
        <v>44.672791072151973</v>
      </c>
      <c r="C602" s="5">
        <f t="shared" si="253"/>
        <v>420.68309518508312</v>
      </c>
      <c r="D602" s="5">
        <f t="shared" si="254"/>
        <v>-25.301089337048474</v>
      </c>
      <c r="E602" s="2">
        <f t="shared" si="255"/>
        <v>423.04837174568803</v>
      </c>
      <c r="F602" s="2">
        <f t="shared" si="256"/>
        <v>6.0615840884306342</v>
      </c>
      <c r="G602" s="3">
        <f t="shared" si="257"/>
        <v>8.918293236624157</v>
      </c>
      <c r="H602" s="3">
        <f t="shared" si="258"/>
        <v>53.626643986429698</v>
      </c>
      <c r="I602" s="3">
        <f t="shared" si="259"/>
        <v>-64.504488537354035</v>
      </c>
      <c r="J602" s="2">
        <f t="shared" si="260"/>
        <v>84.357465235551814</v>
      </c>
      <c r="K602" s="2">
        <f t="shared" si="261"/>
        <v>84.357465235551814</v>
      </c>
      <c r="L602" s="2">
        <f t="shared" si="262"/>
        <v>57.503384618644724</v>
      </c>
      <c r="M602" s="5">
        <f t="shared" si="248"/>
        <v>0.37889283144082087</v>
      </c>
      <c r="N602" s="4">
        <f t="shared" si="249"/>
        <v>0.40179559682110377</v>
      </c>
      <c r="O602" s="4">
        <f t="shared" si="250"/>
        <v>0.29598414006948259</v>
      </c>
      <c r="P602" s="4">
        <f t="shared" si="263"/>
        <v>0</v>
      </c>
      <c r="Q602" s="4">
        <f t="shared" si="264"/>
        <v>0</v>
      </c>
      <c r="R602" s="5">
        <f t="shared" si="265"/>
        <v>-1.5301373407459022</v>
      </c>
      <c r="S602" s="5">
        <f t="shared" si="266"/>
        <v>-9.2008782673290401</v>
      </c>
      <c r="T602" s="5">
        <f t="shared" si="267"/>
        <v>11.067221489353342</v>
      </c>
      <c r="U602" s="6">
        <f t="shared" si="268"/>
        <v>2673.7642893797301</v>
      </c>
      <c r="V602" s="5">
        <f t="shared" si="269"/>
        <v>0.75636587618540707</v>
      </c>
      <c r="W602" s="5">
        <f t="shared" si="270"/>
        <v>7.8621426744330458</v>
      </c>
      <c r="X602" s="5">
        <f t="shared" si="271"/>
        <v>6.6408683885970445</v>
      </c>
      <c r="Y602" s="5">
        <f t="shared" si="272"/>
        <v>-0.77377146456049517</v>
      </c>
      <c r="Z602" s="5">
        <f t="shared" si="275"/>
        <v>-1.3387355928959943</v>
      </c>
      <c r="AA602" s="5">
        <f t="shared" si="251"/>
        <v>-14.465910122049614</v>
      </c>
      <c r="AB602">
        <f t="shared" si="273"/>
        <v>0</v>
      </c>
    </row>
    <row r="603" spans="1:28" x14ac:dyDescent="0.2">
      <c r="A603">
        <f t="shared" si="274"/>
        <v>5.7099999999999227</v>
      </c>
      <c r="B603" s="5">
        <f t="shared" si="252"/>
        <v>44.761935315944989</v>
      </c>
      <c r="C603" s="5">
        <f t="shared" si="253"/>
        <v>421.21929468816774</v>
      </c>
      <c r="D603" s="5">
        <f t="shared" si="254"/>
        <v>-25.946857517928116</v>
      </c>
      <c r="E603" s="2">
        <f t="shared" si="255"/>
        <v>423.59098794807511</v>
      </c>
      <c r="F603" s="2">
        <f t="shared" si="256"/>
        <v>6.0659157988423544</v>
      </c>
      <c r="G603" s="3">
        <f t="shared" si="257"/>
        <v>8.9105555219785515</v>
      </c>
      <c r="H603" s="3">
        <f t="shared" si="258"/>
        <v>53.613256630500736</v>
      </c>
      <c r="I603" s="3">
        <f t="shared" si="259"/>
        <v>-64.649147638574533</v>
      </c>
      <c r="J603" s="2">
        <f t="shared" si="260"/>
        <v>84.458815860941357</v>
      </c>
      <c r="K603" s="2">
        <f t="shared" si="261"/>
        <v>84.458815860941357</v>
      </c>
      <c r="L603" s="2">
        <f t="shared" si="262"/>
        <v>57.572471616183606</v>
      </c>
      <c r="M603" s="5">
        <f t="shared" si="248"/>
        <v>0.3788927557282486</v>
      </c>
      <c r="N603" s="4">
        <f t="shared" si="249"/>
        <v>0.40131305280292606</v>
      </c>
      <c r="O603" s="4">
        <f t="shared" si="250"/>
        <v>0.29584773337130754</v>
      </c>
      <c r="P603" s="4">
        <f t="shared" si="263"/>
        <v>0</v>
      </c>
      <c r="Q603" s="4">
        <f t="shared" si="264"/>
        <v>0</v>
      </c>
      <c r="R603" s="5">
        <f t="shared" si="265"/>
        <v>-1.5306462295052492</v>
      </c>
      <c r="S603" s="5">
        <f t="shared" si="266"/>
        <v>-9.20963108423026</v>
      </c>
      <c r="T603" s="5">
        <f t="shared" si="267"/>
        <v>11.105365297329943</v>
      </c>
      <c r="U603" s="6">
        <f t="shared" si="268"/>
        <v>2673.7616156167774</v>
      </c>
      <c r="V603" s="5">
        <f t="shared" si="269"/>
        <v>0.75357693526151814</v>
      </c>
      <c r="W603" s="5">
        <f t="shared" si="270"/>
        <v>7.8866530344733778</v>
      </c>
      <c r="X603" s="5">
        <f t="shared" si="271"/>
        <v>6.6442321036630432</v>
      </c>
      <c r="Y603" s="5">
        <f t="shared" si="272"/>
        <v>-0.77706929424373106</v>
      </c>
      <c r="Z603" s="5">
        <f t="shared" si="275"/>
        <v>-1.3229780497568822</v>
      </c>
      <c r="AA603" s="5">
        <f t="shared" si="251"/>
        <v>-14.424402599007013</v>
      </c>
      <c r="AB603">
        <f t="shared" si="273"/>
        <v>0</v>
      </c>
    </row>
    <row r="604" spans="1:28" x14ac:dyDescent="0.2">
      <c r="A604">
        <f t="shared" si="274"/>
        <v>5.7199999999999225</v>
      </c>
      <c r="B604" s="5">
        <f t="shared" si="252"/>
        <v>44.851002017700068</v>
      </c>
      <c r="C604" s="5">
        <f t="shared" si="253"/>
        <v>421.75536110557027</v>
      </c>
      <c r="D604" s="5">
        <f t="shared" si="254"/>
        <v>-26.594070214443811</v>
      </c>
      <c r="E604" s="2">
        <f t="shared" si="255"/>
        <v>424.13346602606322</v>
      </c>
      <c r="F604" s="2">
        <f t="shared" si="256"/>
        <v>6.070227910491921</v>
      </c>
      <c r="G604" s="3">
        <f t="shared" si="257"/>
        <v>8.9027848290361149</v>
      </c>
      <c r="H604" s="3">
        <f t="shared" si="258"/>
        <v>53.600026850003168</v>
      </c>
      <c r="I604" s="3">
        <f t="shared" si="259"/>
        <v>-64.793391664564609</v>
      </c>
      <c r="J604" s="2">
        <f t="shared" si="260"/>
        <v>84.560073672099207</v>
      </c>
      <c r="K604" s="2">
        <f t="shared" si="261"/>
        <v>84.560073672099207</v>
      </c>
      <c r="L604" s="2">
        <f t="shared" si="262"/>
        <v>57.641495345670897</v>
      </c>
      <c r="M604" s="5">
        <f t="shared" si="248"/>
        <v>0.3788926799361072</v>
      </c>
      <c r="N604" s="4">
        <f t="shared" si="249"/>
        <v>0.40083210505247457</v>
      </c>
      <c r="O604" s="4">
        <f t="shared" si="250"/>
        <v>0.29571157660832226</v>
      </c>
      <c r="P604" s="4">
        <f t="shared" si="263"/>
        <v>0</v>
      </c>
      <c r="Q604" s="4">
        <f t="shared" si="264"/>
        <v>0</v>
      </c>
      <c r="R604" s="5">
        <f t="shared" si="265"/>
        <v>-1.5311445753349053</v>
      </c>
      <c r="S604" s="5">
        <f t="shared" si="266"/>
        <v>-9.2183953588905396</v>
      </c>
      <c r="T604" s="5">
        <f t="shared" si="267"/>
        <v>11.1434851082983</v>
      </c>
      <c r="U604" s="6">
        <f t="shared" si="268"/>
        <v>2673.758941856499</v>
      </c>
      <c r="V604" s="5">
        <f t="shared" si="269"/>
        <v>0.7507961400762827</v>
      </c>
      <c r="W604" s="5">
        <f t="shared" si="270"/>
        <v>7.9111287062294764</v>
      </c>
      <c r="X604" s="5">
        <f t="shared" si="271"/>
        <v>6.6476052030605661</v>
      </c>
      <c r="Y604" s="5">
        <f t="shared" si="272"/>
        <v>-0.78034843525862263</v>
      </c>
      <c r="Z604" s="5">
        <f t="shared" si="275"/>
        <v>-1.3072666526610632</v>
      </c>
      <c r="AA604" s="5">
        <f t="shared" si="251"/>
        <v>-14.382909688641135</v>
      </c>
      <c r="AB604">
        <f t="shared" si="273"/>
        <v>0</v>
      </c>
    </row>
    <row r="605" spans="1:28" x14ac:dyDescent="0.2">
      <c r="A605">
        <f t="shared" si="274"/>
        <v>5.7299999999999223</v>
      </c>
      <c r="B605" s="5">
        <f t="shared" si="252"/>
        <v>44.939990848568669</v>
      </c>
      <c r="C605" s="5">
        <f t="shared" si="253"/>
        <v>422.29129601073765</v>
      </c>
      <c r="D605" s="5">
        <f t="shared" si="254"/>
        <v>-27.242723276573887</v>
      </c>
      <c r="E605" s="2">
        <f t="shared" si="255"/>
        <v>424.67580748601381</v>
      </c>
      <c r="F605" s="2">
        <f t="shared" si="256"/>
        <v>6.0745204361352902</v>
      </c>
      <c r="G605" s="3">
        <f t="shared" si="257"/>
        <v>8.8949813446835293</v>
      </c>
      <c r="H605" s="3">
        <f t="shared" si="258"/>
        <v>53.586954183476557</v>
      </c>
      <c r="I605" s="3">
        <f t="shared" si="259"/>
        <v>-64.937220761451016</v>
      </c>
      <c r="J605" s="2">
        <f t="shared" si="260"/>
        <v>84.661236655305885</v>
      </c>
      <c r="K605" s="2">
        <f t="shared" si="261"/>
        <v>84.661236655305885</v>
      </c>
      <c r="L605" s="2">
        <f t="shared" si="262"/>
        <v>57.710454434428001</v>
      </c>
      <c r="M605" s="5">
        <f t="shared" si="248"/>
        <v>0.37889260406515934</v>
      </c>
      <c r="N605" s="4">
        <f t="shared" si="249"/>
        <v>0.40035275578692747</v>
      </c>
      <c r="O605" s="4">
        <f t="shared" si="250"/>
        <v>0.29557567196692958</v>
      </c>
      <c r="P605" s="4">
        <f t="shared" si="263"/>
        <v>0</v>
      </c>
      <c r="Q605" s="4">
        <f t="shared" si="264"/>
        <v>0</v>
      </c>
      <c r="R605" s="5">
        <f t="shared" si="265"/>
        <v>-1.5316323580187243</v>
      </c>
      <c r="S605" s="5">
        <f t="shared" si="266"/>
        <v>-9.2271708972313391</v>
      </c>
      <c r="T605" s="5">
        <f t="shared" si="267"/>
        <v>11.181580343334867</v>
      </c>
      <c r="U605" s="6">
        <f t="shared" si="268"/>
        <v>2673.756268098894</v>
      </c>
      <c r="V605" s="5">
        <f t="shared" si="269"/>
        <v>0.74802350628473191</v>
      </c>
      <c r="W605" s="5">
        <f t="shared" si="270"/>
        <v>7.9355694171370565</v>
      </c>
      <c r="X605" s="5">
        <f t="shared" si="271"/>
        <v>6.6509875976413433</v>
      </c>
      <c r="Y605" s="5">
        <f t="shared" si="272"/>
        <v>-0.78360885173399242</v>
      </c>
      <c r="Z605" s="5">
        <f t="shared" si="275"/>
        <v>-1.2916014800942826</v>
      </c>
      <c r="AA605" s="5">
        <f t="shared" si="251"/>
        <v>-14.341432059023788</v>
      </c>
      <c r="AB605">
        <f t="shared" si="273"/>
        <v>0</v>
      </c>
    </row>
    <row r="606" spans="1:28" x14ac:dyDescent="0.2">
      <c r="A606">
        <f t="shared" si="274"/>
        <v>5.7399999999999221</v>
      </c>
      <c r="B606" s="5">
        <f t="shared" si="252"/>
        <v>45.028901481572923</v>
      </c>
      <c r="C606" s="5">
        <f t="shared" si="253"/>
        <v>422.82710097249839</v>
      </c>
      <c r="D606" s="5">
        <f t="shared" si="254"/>
        <v>-27.892812555791352</v>
      </c>
      <c r="E606" s="2">
        <f t="shared" si="255"/>
        <v>425.21801382989941</v>
      </c>
      <c r="F606" s="2">
        <f t="shared" si="256"/>
        <v>6.0787933886806123</v>
      </c>
      <c r="G606" s="3">
        <f t="shared" si="257"/>
        <v>8.887145256166189</v>
      </c>
      <c r="H606" s="3">
        <f t="shared" si="258"/>
        <v>53.574038168675614</v>
      </c>
      <c r="I606" s="3">
        <f t="shared" si="259"/>
        <v>-65.080635082041255</v>
      </c>
      <c r="J606" s="2">
        <f t="shared" si="260"/>
        <v>84.762302819028733</v>
      </c>
      <c r="K606" s="2">
        <f t="shared" si="261"/>
        <v>84.762302819028733</v>
      </c>
      <c r="L606" s="2">
        <f t="shared" si="262"/>
        <v>57.779347524900295</v>
      </c>
      <c r="M606" s="5">
        <f t="shared" si="248"/>
        <v>0.37889252811616514</v>
      </c>
      <c r="N606" s="4">
        <f t="shared" si="249"/>
        <v>0.39987500707329388</v>
      </c>
      <c r="O606" s="4">
        <f t="shared" si="250"/>
        <v>0.29544002159546057</v>
      </c>
      <c r="P606" s="4">
        <f t="shared" si="263"/>
        <v>0</v>
      </c>
      <c r="Q606" s="4">
        <f t="shared" si="264"/>
        <v>0</v>
      </c>
      <c r="R606" s="5">
        <f t="shared" si="265"/>
        <v>-1.5321095581228581</v>
      </c>
      <c r="S606" s="5">
        <f t="shared" si="266"/>
        <v>-9.2359575071101787</v>
      </c>
      <c r="T606" s="5">
        <f t="shared" si="267"/>
        <v>11.219650425846108</v>
      </c>
      <c r="U606" s="6">
        <f t="shared" si="268"/>
        <v>2673.753594343963</v>
      </c>
      <c r="V606" s="5">
        <f t="shared" si="269"/>
        <v>0.74525904951638644</v>
      </c>
      <c r="W606" s="5">
        <f t="shared" si="270"/>
        <v>7.95997489668685</v>
      </c>
      <c r="X606" s="5">
        <f t="shared" si="271"/>
        <v>6.6543791992409398</v>
      </c>
      <c r="Y606" s="5">
        <f t="shared" si="272"/>
        <v>-0.78685050860647165</v>
      </c>
      <c r="Z606" s="5">
        <f t="shared" si="275"/>
        <v>-1.2759826104233287</v>
      </c>
      <c r="AA606" s="5">
        <f t="shared" si="251"/>
        <v>-14.299970374912952</v>
      </c>
      <c r="AB606">
        <f t="shared" si="273"/>
        <v>0</v>
      </c>
    </row>
    <row r="607" spans="1:28" x14ac:dyDescent="0.2">
      <c r="A607">
        <f t="shared" si="274"/>
        <v>5.7499999999999218</v>
      </c>
      <c r="B607" s="5">
        <f t="shared" si="252"/>
        <v>45.117733591609152</v>
      </c>
      <c r="C607" s="5">
        <f t="shared" si="253"/>
        <v>423.36277755505461</v>
      </c>
      <c r="D607" s="5">
        <f t="shared" si="254"/>
        <v>-28.544333905130511</v>
      </c>
      <c r="E607" s="2">
        <f t="shared" si="255"/>
        <v>425.76008655529711</v>
      </c>
      <c r="F607" s="2">
        <f t="shared" si="256"/>
        <v>6.0830467811888136</v>
      </c>
      <c r="G607" s="3">
        <f t="shared" si="257"/>
        <v>8.8792767510801252</v>
      </c>
      <c r="H607" s="3">
        <f t="shared" si="258"/>
        <v>53.561278342571377</v>
      </c>
      <c r="I607" s="3">
        <f t="shared" si="259"/>
        <v>-65.223634785790381</v>
      </c>
      <c r="J607" s="2">
        <f t="shared" si="260"/>
        <v>84.863270193781972</v>
      </c>
      <c r="K607" s="2">
        <f t="shared" si="261"/>
        <v>84.863270193781972</v>
      </c>
      <c r="L607" s="2">
        <f t="shared" si="262"/>
        <v>57.848173274561667</v>
      </c>
      <c r="M607" s="5">
        <f t="shared" si="248"/>
        <v>0.37889245208988243</v>
      </c>
      <c r="N607" s="4">
        <f t="shared" si="249"/>
        <v>0.39939886083099246</v>
      </c>
      <c r="O607" s="4">
        <f t="shared" si="250"/>
        <v>0.29530462760454917</v>
      </c>
      <c r="P607" s="4">
        <f t="shared" si="263"/>
        <v>0</v>
      </c>
      <c r="Q607" s="4">
        <f t="shared" si="264"/>
        <v>0</v>
      </c>
      <c r="R607" s="5">
        <f t="shared" si="265"/>
        <v>-1.5325761569914043</v>
      </c>
      <c r="S607" s="5">
        <f t="shared" si="266"/>
        <v>-9.244754998296397</v>
      </c>
      <c r="T607" s="5">
        <f t="shared" si="267"/>
        <v>11.257694781600065</v>
      </c>
      <c r="U607" s="6">
        <f t="shared" si="268"/>
        <v>2673.7509205917054</v>
      </c>
      <c r="V607" s="5">
        <f t="shared" si="269"/>
        <v>0.74250278536906122</v>
      </c>
      <c r="W607" s="5">
        <f t="shared" si="270"/>
        <v>7.984344876432572</v>
      </c>
      <c r="X607" s="5">
        <f t="shared" si="271"/>
        <v>6.6577799206620254</v>
      </c>
      <c r="Y607" s="5">
        <f t="shared" si="272"/>
        <v>-0.79007337162234303</v>
      </c>
      <c r="Z607" s="5">
        <f t="shared" si="275"/>
        <v>-1.2604101218638251</v>
      </c>
      <c r="AA607" s="5">
        <f t="shared" si="251"/>
        <v>-14.258525297737908</v>
      </c>
      <c r="AB607">
        <f t="shared" si="273"/>
        <v>0</v>
      </c>
    </row>
    <row r="608" spans="1:28" x14ac:dyDescent="0.2">
      <c r="A608">
        <f t="shared" si="274"/>
        <v>5.7599999999999216</v>
      </c>
      <c r="B608" s="5">
        <f t="shared" si="252"/>
        <v>45.206486855451374</v>
      </c>
      <c r="C608" s="5">
        <f t="shared" si="253"/>
        <v>423.89832731797424</v>
      </c>
      <c r="D608" s="5">
        <f t="shared" si="254"/>
        <v>-29.197283179253301</v>
      </c>
      <c r="E608" s="2">
        <f t="shared" si="255"/>
        <v>426.30202715538258</v>
      </c>
      <c r="F608" s="2">
        <f t="shared" si="256"/>
        <v>6.0872806268741533</v>
      </c>
      <c r="G608" s="3">
        <f t="shared" si="257"/>
        <v>8.871376017363902</v>
      </c>
      <c r="H608" s="3">
        <f t="shared" si="258"/>
        <v>53.548674241352742</v>
      </c>
      <c r="I608" s="3">
        <f t="shared" si="259"/>
        <v>-65.366220038767764</v>
      </c>
      <c r="J608" s="2">
        <f t="shared" si="260"/>
        <v>84.964136831986806</v>
      </c>
      <c r="K608" s="2">
        <f t="shared" si="261"/>
        <v>84.964136831986806</v>
      </c>
      <c r="L608" s="2">
        <f t="shared" si="262"/>
        <v>57.916930355819225</v>
      </c>
      <c r="M608" s="5">
        <f t="shared" ref="M608:M671" si="276">cd0+cdspin*(spin/1000)*EXP(-A608/(tau*146.7/K608))</f>
        <v>0.37889237598706621</v>
      </c>
      <c r="N608" s="4">
        <f t="shared" ref="N608:N671" si="277">(romega/K608)*EXP(-A608/(tau*146.7/K608))</f>
        <v>0.39892431883439944</v>
      </c>
      <c r="O608" s="4">
        <f t="shared" ref="O608:O671" si="278">cl2_*N608/(cl0+cl1_*N608)</f>
        <v>0.29516949206750592</v>
      </c>
      <c r="P608" s="4">
        <f t="shared" si="263"/>
        <v>0</v>
      </c>
      <c r="Q608" s="4">
        <f t="shared" si="264"/>
        <v>0</v>
      </c>
      <c r="R608" s="5">
        <f t="shared" si="265"/>
        <v>-1.5330321367420114</v>
      </c>
      <c r="S608" s="5">
        <f t="shared" si="266"/>
        <v>-9.2535631824471132</v>
      </c>
      <c r="T608" s="5">
        <f t="shared" si="267"/>
        <v>11.295712838757254</v>
      </c>
      <c r="U608" s="6">
        <f t="shared" si="268"/>
        <v>2673.7482468421217</v>
      </c>
      <c r="V608" s="5">
        <f t="shared" si="269"/>
        <v>0.7397547294027903</v>
      </c>
      <c r="W608" s="5">
        <f t="shared" si="270"/>
        <v>8.0086790899985569</v>
      </c>
      <c r="X608" s="5">
        <f t="shared" si="271"/>
        <v>6.6611896756578872</v>
      </c>
      <c r="Y608" s="5">
        <f t="shared" si="272"/>
        <v>-0.79327740733922114</v>
      </c>
      <c r="Z608" s="5">
        <f t="shared" si="275"/>
        <v>-1.2448840924485562</v>
      </c>
      <c r="AA608" s="5">
        <f t="shared" ref="AA608:AA671" si="279">T608+X608-32.174</f>
        <v>-14.217097485584858</v>
      </c>
      <c r="AB608">
        <f t="shared" si="273"/>
        <v>0</v>
      </c>
    </row>
    <row r="609" spans="1:28" x14ac:dyDescent="0.2">
      <c r="A609">
        <f t="shared" si="274"/>
        <v>5.7699999999999214</v>
      </c>
      <c r="B609" s="5">
        <f t="shared" si="252"/>
        <v>45.295160951754646</v>
      </c>
      <c r="C609" s="5">
        <f t="shared" si="253"/>
        <v>424.43375181618313</v>
      </c>
      <c r="D609" s="5">
        <f t="shared" si="254"/>
        <v>-29.851656234515257</v>
      </c>
      <c r="E609" s="2">
        <f t="shared" si="255"/>
        <v>426.84383711892423</v>
      </c>
      <c r="F609" s="2">
        <f t="shared" si="256"/>
        <v>6.0914949391047539</v>
      </c>
      <c r="G609" s="3">
        <f t="shared" si="257"/>
        <v>8.8634432432905097</v>
      </c>
      <c r="H609" s="3">
        <f t="shared" si="258"/>
        <v>53.536225400428258</v>
      </c>
      <c r="I609" s="3">
        <f t="shared" si="259"/>
        <v>-65.508391013623609</v>
      </c>
      <c r="J609" s="2">
        <f t="shared" si="260"/>
        <v>85.064900807831989</v>
      </c>
      <c r="K609" s="2">
        <f t="shared" si="261"/>
        <v>85.064900807831989</v>
      </c>
      <c r="L609" s="2">
        <f t="shared" si="262"/>
        <v>57.985617455918188</v>
      </c>
      <c r="M609" s="5">
        <f t="shared" si="276"/>
        <v>0.37889229980846922</v>
      </c>
      <c r="N609" s="4">
        <f t="shared" si="277"/>
        <v>0.39845138271536323</v>
      </c>
      <c r="O609" s="4">
        <f t="shared" si="278"/>
        <v>0.29503461702068856</v>
      </c>
      <c r="P609" s="4">
        <f t="shared" si="263"/>
        <v>0</v>
      </c>
      <c r="Q609" s="4">
        <f t="shared" si="264"/>
        <v>0</v>
      </c>
      <c r="R609" s="5">
        <f t="shared" si="265"/>
        <v>-1.5334774802614615</v>
      </c>
      <c r="S609" s="5">
        <f t="shared" si="266"/>
        <v>-9.2623818730834913</v>
      </c>
      <c r="T609" s="5">
        <f t="shared" si="267"/>
        <v>11.333704027901062</v>
      </c>
      <c r="U609" s="6">
        <f t="shared" si="268"/>
        <v>2673.7455730952115</v>
      </c>
      <c r="V609" s="5">
        <f t="shared" si="269"/>
        <v>0.73701489713386625</v>
      </c>
      <c r="W609" s="5">
        <f t="shared" si="270"/>
        <v>8.0329772730870452</v>
      </c>
      <c r="X609" s="5">
        <f t="shared" si="271"/>
        <v>6.6646083789161485</v>
      </c>
      <c r="Y609" s="5">
        <f t="shared" si="272"/>
        <v>-0.79646258312759521</v>
      </c>
      <c r="Z609" s="5">
        <f t="shared" si="275"/>
        <v>-1.229404599996446</v>
      </c>
      <c r="AA609" s="5">
        <f t="shared" si="279"/>
        <v>-14.17568759318279</v>
      </c>
      <c r="AB609">
        <f t="shared" si="273"/>
        <v>0</v>
      </c>
    </row>
    <row r="610" spans="1:28" x14ac:dyDescent="0.2">
      <c r="A610">
        <f t="shared" si="274"/>
        <v>5.7799999999999212</v>
      </c>
      <c r="B610" s="5">
        <f t="shared" ref="B610:B673" si="280">B609+G609*dt+0.5*Y609*dt*dt</f>
        <v>45.383755561058393</v>
      </c>
      <c r="C610" s="5">
        <f t="shared" ref="C610:C673" si="281">C609+H609*dt+0.5*Z609*dt*dt</f>
        <v>424.96905259995742</v>
      </c>
      <c r="D610" s="5">
        <f t="shared" ref="D610:D673" si="282">D609+I609*dt+0.5*AA609*dt*dt</f>
        <v>-30.507448929031153</v>
      </c>
      <c r="E610" s="2">
        <f t="shared" ref="E610:E673" si="283">SQRT(B610^2+C610^2)</f>
        <v>427.38551793027722</v>
      </c>
      <c r="F610" s="2">
        <f t="shared" ref="F610:F673" si="284">ATAN2(C610,B610)*180/PI()</f>
        <v>6.0956897314031302</v>
      </c>
      <c r="G610" s="3">
        <f t="shared" ref="G610:G673" si="285">G609+Y609*dt</f>
        <v>8.8554786174592337</v>
      </c>
      <c r="H610" s="3">
        <f t="shared" ref="H610:H673" si="286">H609+Z609*dt</f>
        <v>53.523931354428292</v>
      </c>
      <c r="I610" s="3">
        <f t="shared" ref="I610:I673" si="287">I609+AA609*dt</f>
        <v>-65.650147889555441</v>
      </c>
      <c r="J610" s="2">
        <f t="shared" ref="J610:J673" si="288">SQRT(G610^2+H610^2+I610^2)</f>
        <v>85.165560217134313</v>
      </c>
      <c r="K610" s="2">
        <f t="shared" ref="K610:K673" si="289">IF(D610&gt;=hwind,SQRT((G610-vxw)^2+(H610-vyw)^2+I610^2),J610)</f>
        <v>85.165560217134313</v>
      </c>
      <c r="L610" s="2">
        <f t="shared" ref="L610:L673" si="290">J610/1.467</f>
        <v>58.054233276846837</v>
      </c>
      <c r="M610" s="5">
        <f t="shared" si="276"/>
        <v>0.37889222355484148</v>
      </c>
      <c r="N610" s="4">
        <f t="shared" si="277"/>
        <v>0.39798005396568925</v>
      </c>
      <c r="O610" s="4">
        <f t="shared" si="278"/>
        <v>0.29490000446387166</v>
      </c>
      <c r="P610" s="4">
        <f t="shared" ref="P610:P673" si="291">IF(D610&gt;=hwind,vxw,0)</f>
        <v>0</v>
      </c>
      <c r="Q610" s="4">
        <f t="shared" ref="Q610:Q673" si="292">IF(D610&gt;=hwind,vyw,0)</f>
        <v>0</v>
      </c>
      <c r="R610" s="5">
        <f t="shared" ref="R610:R673" si="293">-const*$M610*$K610*(G610-P610)</f>
        <v>-1.5339121712012087</v>
      </c>
      <c r="S610" s="5">
        <f t="shared" ref="S610:S673" si="294">-const*$M610*$K610*(H610-Q610)</f>
        <v>-9.2712108855671911</v>
      </c>
      <c r="T610" s="5">
        <f t="shared" ref="T610:T673" si="295">-const*$M610*$K610*I610</f>
        <v>11.371667782067457</v>
      </c>
      <c r="U610" s="6">
        <f t="shared" ref="U610:U673" si="296">omega*EXP(-A610/tau)*30/PI()</f>
        <v>2673.7428993509752</v>
      </c>
      <c r="V610" s="5">
        <f t="shared" ref="V610:V673" si="297">const*($O610/omega)*K610*(wy*I610-wz*(H610-Q610))</f>
        <v>0.73428330402900166</v>
      </c>
      <c r="W610" s="5">
        <f t="shared" ref="W610:W673" si="298">const*($O610/omega)*K610*(wz*(G610-P610)-wx*I610)</f>
        <v>8.0572391634851179</v>
      </c>
      <c r="X610" s="5">
        <f t="shared" ref="X610:X673" si="299">const*($O610/omega)*K610*(wx*(H610-Q610)-wy*(G610-P610))</f>
        <v>6.6680359460426972</v>
      </c>
      <c r="Y610" s="5">
        <f t="shared" ref="Y610:Y673" si="300">R610+V610</f>
        <v>-0.79962886717220705</v>
      </c>
      <c r="Z610" s="5">
        <f t="shared" si="275"/>
        <v>-1.2139717220820732</v>
      </c>
      <c r="AA610" s="5">
        <f t="shared" si="279"/>
        <v>-14.134296271889845</v>
      </c>
      <c r="AB610">
        <f t="shared" si="273"/>
        <v>0</v>
      </c>
    </row>
    <row r="611" spans="1:28" x14ac:dyDescent="0.2">
      <c r="A611">
        <f t="shared" si="274"/>
        <v>5.789999999999921</v>
      </c>
      <c r="B611" s="5">
        <f t="shared" si="280"/>
        <v>45.472270365789626</v>
      </c>
      <c r="C611" s="5">
        <f t="shared" si="281"/>
        <v>425.50423121491565</v>
      </c>
      <c r="D611" s="5">
        <f t="shared" si="282"/>
        <v>-31.164657122740302</v>
      </c>
      <c r="E611" s="2">
        <f t="shared" si="283"/>
        <v>427.92707106937723</v>
      </c>
      <c r="F611" s="2">
        <f t="shared" si="284"/>
        <v>6.0998650174466853</v>
      </c>
      <c r="G611" s="3">
        <f t="shared" si="285"/>
        <v>8.8474823287875122</v>
      </c>
      <c r="H611" s="3">
        <f t="shared" si="286"/>
        <v>53.511791637207473</v>
      </c>
      <c r="I611" s="3">
        <f t="shared" si="287"/>
        <v>-65.791490852274336</v>
      </c>
      <c r="J611" s="2">
        <f t="shared" si="288"/>
        <v>85.266113177199614</v>
      </c>
      <c r="K611" s="2">
        <f t="shared" si="289"/>
        <v>85.266113177199614</v>
      </c>
      <c r="L611" s="2">
        <f t="shared" si="290"/>
        <v>58.122776535241726</v>
      </c>
      <c r="M611" s="5">
        <f t="shared" si="276"/>
        <v>0.37889214722693043</v>
      </c>
      <c r="N611" s="4">
        <f t="shared" si="277"/>
        <v>0.39751033393959201</v>
      </c>
      <c r="O611" s="4">
        <f t="shared" si="278"/>
        <v>0.29476565636061275</v>
      </c>
      <c r="P611" s="4">
        <f t="shared" si="291"/>
        <v>0</v>
      </c>
      <c r="Q611" s="4">
        <f t="shared" si="292"/>
        <v>0</v>
      </c>
      <c r="R611" s="5">
        <f t="shared" si="293"/>
        <v>-1.534336193972897</v>
      </c>
      <c r="S611" s="5">
        <f t="shared" si="294"/>
        <v>-9.2800500370771086</v>
      </c>
      <c r="T611" s="5">
        <f t="shared" si="295"/>
        <v>11.409603536774204</v>
      </c>
      <c r="U611" s="6">
        <f t="shared" si="296"/>
        <v>2673.7402256094128</v>
      </c>
      <c r="V611" s="5">
        <f t="shared" si="297"/>
        <v>0.73155996549959845</v>
      </c>
      <c r="W611" s="5">
        <f t="shared" si="298"/>
        <v>8.0814645010712809</v>
      </c>
      <c r="X611" s="5">
        <f t="shared" si="299"/>
        <v>6.6714722935458166</v>
      </c>
      <c r="Y611" s="5">
        <f t="shared" si="300"/>
        <v>-0.80277622847329855</v>
      </c>
      <c r="Z611" s="5">
        <f t="shared" si="275"/>
        <v>-1.1985855360058277</v>
      </c>
      <c r="AA611" s="5">
        <f t="shared" si="279"/>
        <v>-14.092924169679979</v>
      </c>
      <c r="AB611">
        <f t="shared" si="273"/>
        <v>0</v>
      </c>
    </row>
    <row r="612" spans="1:28" x14ac:dyDescent="0.2">
      <c r="A612">
        <f t="shared" si="274"/>
        <v>5.7999999999999208</v>
      </c>
      <c r="B612" s="5">
        <f t="shared" si="280"/>
        <v>45.56070505026608</v>
      </c>
      <c r="C612" s="5">
        <f t="shared" si="281"/>
        <v>426.03928920201093</v>
      </c>
      <c r="D612" s="5">
        <f t="shared" si="282"/>
        <v>-31.823276677471529</v>
      </c>
      <c r="E612" s="2">
        <f t="shared" si="283"/>
        <v>428.46849801173488</v>
      </c>
      <c r="F612" s="2">
        <f t="shared" si="284"/>
        <v>6.1040208110681933</v>
      </c>
      <c r="G612" s="3">
        <f t="shared" si="285"/>
        <v>8.8394545665027788</v>
      </c>
      <c r="H612" s="3">
        <f t="shared" si="286"/>
        <v>53.499805781847414</v>
      </c>
      <c r="I612" s="3">
        <f t="shared" si="287"/>
        <v>-65.932420093971132</v>
      </c>
      <c r="J612" s="2">
        <f t="shared" si="288"/>
        <v>85.366557826683803</v>
      </c>
      <c r="K612" s="2">
        <f t="shared" si="289"/>
        <v>85.366557826683803</v>
      </c>
      <c r="L612" s="2">
        <f t="shared" si="290"/>
        <v>58.191245962292975</v>
      </c>
      <c r="M612" s="5">
        <f t="shared" si="276"/>
        <v>0.37889207082548104</v>
      </c>
      <c r="N612" s="4">
        <f t="shared" si="277"/>
        <v>0.39704222385611715</v>
      </c>
      <c r="O612" s="4">
        <f t="shared" si="278"/>
        <v>0.29463157463861767</v>
      </c>
      <c r="P612" s="4">
        <f t="shared" si="291"/>
        <v>0</v>
      </c>
      <c r="Q612" s="4">
        <f t="shared" si="292"/>
        <v>0</v>
      </c>
      <c r="R612" s="5">
        <f t="shared" si="293"/>
        <v>-1.5347495337438386</v>
      </c>
      <c r="S612" s="5">
        <f t="shared" si="294"/>
        <v>-9.2888991465863242</v>
      </c>
      <c r="T612" s="5">
        <f t="shared" si="295"/>
        <v>11.447510730049441</v>
      </c>
      <c r="U612" s="6">
        <f t="shared" si="296"/>
        <v>2673.7375518705239</v>
      </c>
      <c r="V612" s="5">
        <f t="shared" si="297"/>
        <v>0.72884489689613474</v>
      </c>
      <c r="W612" s="5">
        <f t="shared" si="298"/>
        <v>8.1056530278217647</v>
      </c>
      <c r="X612" s="5">
        <f t="shared" si="299"/>
        <v>6.6749173388205527</v>
      </c>
      <c r="Y612" s="5">
        <f t="shared" si="300"/>
        <v>-0.80590463684770386</v>
      </c>
      <c r="Z612" s="5">
        <f t="shared" si="275"/>
        <v>-1.1832461187645595</v>
      </c>
      <c r="AA612" s="5">
        <f t="shared" si="279"/>
        <v>-14.051571931130006</v>
      </c>
      <c r="AB612">
        <f t="shared" si="273"/>
        <v>0</v>
      </c>
    </row>
    <row r="613" spans="1:28" x14ac:dyDescent="0.2">
      <c r="A613">
        <f t="shared" si="274"/>
        <v>5.8099999999999206</v>
      </c>
      <c r="B613" s="5">
        <f t="shared" si="280"/>
        <v>45.649059300699264</v>
      </c>
      <c r="C613" s="5">
        <f t="shared" si="281"/>
        <v>426.57422809752347</v>
      </c>
      <c r="D613" s="5">
        <f t="shared" si="282"/>
        <v>-32.4833034570078</v>
      </c>
      <c r="E613" s="2">
        <f t="shared" si="283"/>
        <v>429.00980022842919</v>
      </c>
      <c r="F613" s="2">
        <f t="shared" si="284"/>
        <v>6.1081571262562715</v>
      </c>
      <c r="G613" s="3">
        <f t="shared" si="285"/>
        <v>8.8313955201343024</v>
      </c>
      <c r="H613" s="3">
        <f t="shared" si="286"/>
        <v>53.487973320659769</v>
      </c>
      <c r="I613" s="3">
        <f t="shared" si="287"/>
        <v>-66.072935813282427</v>
      </c>
      <c r="J613" s="2">
        <f t="shared" si="288"/>
        <v>85.466892325454296</v>
      </c>
      <c r="K613" s="2">
        <f t="shared" si="289"/>
        <v>85.466892325454296</v>
      </c>
      <c r="L613" s="2">
        <f t="shared" si="290"/>
        <v>58.259640303649824</v>
      </c>
      <c r="M613" s="5">
        <f t="shared" si="276"/>
        <v>0.37889199435123555</v>
      </c>
      <c r="N613" s="4">
        <f t="shared" si="277"/>
        <v>0.39657572480153214</v>
      </c>
      <c r="O613" s="4">
        <f t="shared" si="278"/>
        <v>0.29449776119010279</v>
      </c>
      <c r="P613" s="4">
        <f t="shared" si="291"/>
        <v>0</v>
      </c>
      <c r="Q613" s="4">
        <f t="shared" si="292"/>
        <v>0</v>
      </c>
      <c r="R613" s="5">
        <f t="shared" si="293"/>
        <v>-1.5351521764324698</v>
      </c>
      <c r="S613" s="5">
        <f t="shared" si="294"/>
        <v>-9.2977580348393243</v>
      </c>
      <c r="T613" s="5">
        <f t="shared" si="295"/>
        <v>11.485388802459713</v>
      </c>
      <c r="U613" s="6">
        <f t="shared" si="296"/>
        <v>2673.7348781343089</v>
      </c>
      <c r="V613" s="5">
        <f t="shared" si="297"/>
        <v>0.72613811350266577</v>
      </c>
      <c r="W613" s="5">
        <f t="shared" si="298"/>
        <v>8.1298044878164397</v>
      </c>
      <c r="X613" s="5">
        <f t="shared" si="299"/>
        <v>6.6783710001332643</v>
      </c>
      <c r="Y613" s="5">
        <f t="shared" si="300"/>
        <v>-0.80901406292980405</v>
      </c>
      <c r="Z613" s="5">
        <f t="shared" si="275"/>
        <v>-1.1679535470228846</v>
      </c>
      <c r="AA613" s="5">
        <f t="shared" si="279"/>
        <v>-14.010240197407022</v>
      </c>
      <c r="AB613">
        <f t="shared" si="273"/>
        <v>0</v>
      </c>
    </row>
    <row r="614" spans="1:28" x14ac:dyDescent="0.2">
      <c r="A614">
        <f t="shared" si="274"/>
        <v>5.8199999999999203</v>
      </c>
      <c r="B614" s="5">
        <f t="shared" si="280"/>
        <v>45.737332805197461</v>
      </c>
      <c r="C614" s="5">
        <f t="shared" si="281"/>
        <v>427.10904943305269</v>
      </c>
      <c r="D614" s="5">
        <f t="shared" si="282"/>
        <v>-33.144733327150497</v>
      </c>
      <c r="E614" s="2">
        <f t="shared" si="283"/>
        <v>429.55097918610227</v>
      </c>
      <c r="F614" s="2">
        <f t="shared" si="284"/>
        <v>6.112273977155823</v>
      </c>
      <c r="G614" s="3">
        <f t="shared" si="285"/>
        <v>8.8233053795050047</v>
      </c>
      <c r="H614" s="3">
        <f t="shared" si="286"/>
        <v>53.47629378518954</v>
      </c>
      <c r="I614" s="3">
        <f t="shared" si="287"/>
        <v>-66.213038215256503</v>
      </c>
      <c r="J614" s="2">
        <f t="shared" si="288"/>
        <v>85.56711485445166</v>
      </c>
      <c r="K614" s="2">
        <f t="shared" si="289"/>
        <v>85.56711485445166</v>
      </c>
      <c r="L614" s="2">
        <f t="shared" si="290"/>
        <v>58.327958319326278</v>
      </c>
      <c r="M614" s="5">
        <f t="shared" si="276"/>
        <v>0.3788919178049337</v>
      </c>
      <c r="N614" s="4">
        <f t="shared" si="277"/>
        <v>0.39611083773168615</v>
      </c>
      <c r="O614" s="4">
        <f t="shared" si="278"/>
        <v>0.29436421787215561</v>
      </c>
      <c r="P614" s="4">
        <f t="shared" si="291"/>
        <v>0</v>
      </c>
      <c r="Q614" s="4">
        <f t="shared" si="292"/>
        <v>0</v>
      </c>
      <c r="R614" s="5">
        <f t="shared" si="293"/>
        <v>-1.5355441087037704</v>
      </c>
      <c r="S614" s="5">
        <f t="shared" si="294"/>
        <v>-9.3066265243294328</v>
      </c>
      <c r="T614" s="5">
        <f t="shared" si="295"/>
        <v>11.523237197137417</v>
      </c>
      <c r="U614" s="6">
        <f t="shared" si="296"/>
        <v>2673.7322044007674</v>
      </c>
      <c r="V614" s="5">
        <f t="shared" si="297"/>
        <v>0.72343963053142968</v>
      </c>
      <c r="W614" s="5">
        <f t="shared" si="298"/>
        <v>8.1539186272444439</v>
      </c>
      <c r="X614" s="5">
        <f t="shared" si="299"/>
        <v>6.6818331966063882</v>
      </c>
      <c r="Y614" s="5">
        <f t="shared" si="300"/>
        <v>-0.81210447817234077</v>
      </c>
      <c r="Z614" s="5">
        <f t="shared" si="275"/>
        <v>-1.1527078970849889</v>
      </c>
      <c r="AA614" s="5">
        <f t="shared" si="279"/>
        <v>-13.968929606256193</v>
      </c>
      <c r="AB614">
        <f t="shared" si="273"/>
        <v>0</v>
      </c>
    </row>
    <row r="615" spans="1:28" x14ac:dyDescent="0.2">
      <c r="A615">
        <f t="shared" si="274"/>
        <v>5.8299999999999201</v>
      </c>
      <c r="B615" s="5">
        <f t="shared" si="280"/>
        <v>45.825525253768603</v>
      </c>
      <c r="C615" s="5">
        <f t="shared" si="281"/>
        <v>427.64375473550973</v>
      </c>
      <c r="D615" s="5">
        <f t="shared" si="282"/>
        <v>-33.807562155783373</v>
      </c>
      <c r="E615" s="2">
        <f t="shared" si="283"/>
        <v>430.09203634695285</v>
      </c>
      <c r="F615" s="2">
        <f t="shared" si="284"/>
        <v>6.1163713780684672</v>
      </c>
      <c r="G615" s="3">
        <f t="shared" si="285"/>
        <v>8.8151843347232806</v>
      </c>
      <c r="H615" s="3">
        <f t="shared" si="286"/>
        <v>53.46476670621869</v>
      </c>
      <c r="I615" s="3">
        <f t="shared" si="287"/>
        <v>-66.35272751131906</v>
      </c>
      <c r="J615" s="2">
        <f t="shared" si="288"/>
        <v>85.667223615551464</v>
      </c>
      <c r="K615" s="2">
        <f t="shared" si="289"/>
        <v>85.667223615551464</v>
      </c>
      <c r="L615" s="2">
        <f t="shared" si="290"/>
        <v>58.396198783606991</v>
      </c>
      <c r="M615" s="5">
        <f t="shared" si="276"/>
        <v>0.37889184118731256</v>
      </c>
      <c r="N615" s="4">
        <f t="shared" si="277"/>
        <v>0.39564756347434027</v>
      </c>
      <c r="O615" s="4">
        <f t="shared" si="278"/>
        <v>0.29423094650709303</v>
      </c>
      <c r="P615" s="4">
        <f t="shared" si="291"/>
        <v>0</v>
      </c>
      <c r="Q615" s="4">
        <f t="shared" si="292"/>
        <v>0</v>
      </c>
      <c r="R615" s="5">
        <f t="shared" si="293"/>
        <v>-1.5359253179646617</v>
      </c>
      <c r="S615" s="5">
        <f t="shared" si="294"/>
        <v>-9.3155044392765021</v>
      </c>
      <c r="T615" s="5">
        <f t="shared" si="295"/>
        <v>11.56105535980768</v>
      </c>
      <c r="U615" s="6">
        <f t="shared" si="296"/>
        <v>2673.7295306699002</v>
      </c>
      <c r="V615" s="5">
        <f t="shared" si="297"/>
        <v>0.72074946311757582</v>
      </c>
      <c r="W615" s="5">
        <f t="shared" si="298"/>
        <v>8.1779951944094815</v>
      </c>
      <c r="X615" s="5">
        <f t="shared" si="299"/>
        <v>6.6853038482034286</v>
      </c>
      <c r="Y615" s="5">
        <f t="shared" si="300"/>
        <v>-0.81517585484708588</v>
      </c>
      <c r="Z615" s="5">
        <f t="shared" si="275"/>
        <v>-1.1375092448670205</v>
      </c>
      <c r="AA615" s="5">
        <f t="shared" si="279"/>
        <v>-13.927640791988892</v>
      </c>
      <c r="AB615">
        <f t="shared" si="273"/>
        <v>0</v>
      </c>
    </row>
    <row r="616" spans="1:28" x14ac:dyDescent="0.2">
      <c r="A616">
        <f t="shared" si="274"/>
        <v>5.8399999999999199</v>
      </c>
      <c r="B616" s="5">
        <f t="shared" si="280"/>
        <v>45.913636338323094</v>
      </c>
      <c r="C616" s="5">
        <f t="shared" si="281"/>
        <v>428.17834552710968</v>
      </c>
      <c r="D616" s="5">
        <f t="shared" si="282"/>
        <v>-34.471785812936162</v>
      </c>
      <c r="E616" s="2">
        <f t="shared" si="283"/>
        <v>430.6329731687307</v>
      </c>
      <c r="F616" s="2">
        <f t="shared" si="284"/>
        <v>6.1204493434529601</v>
      </c>
      <c r="G616" s="3">
        <f t="shared" si="285"/>
        <v>8.8070325761748105</v>
      </c>
      <c r="H616" s="3">
        <f t="shared" si="286"/>
        <v>53.453391613770016</v>
      </c>
      <c r="I616" s="3">
        <f t="shared" si="287"/>
        <v>-66.492003919238954</v>
      </c>
      <c r="J616" s="2">
        <f t="shared" si="288"/>
        <v>85.767216831426623</v>
      </c>
      <c r="K616" s="2">
        <f t="shared" si="289"/>
        <v>85.767216831426623</v>
      </c>
      <c r="L616" s="2">
        <f t="shared" si="290"/>
        <v>58.464360484953389</v>
      </c>
      <c r="M616" s="5">
        <f t="shared" si="276"/>
        <v>0.3788917644991065</v>
      </c>
      <c r="N616" s="4">
        <f t="shared" si="277"/>
        <v>0.39518590273146637</v>
      </c>
      <c r="O616" s="4">
        <f t="shared" si="278"/>
        <v>0.29409794888281704</v>
      </c>
      <c r="P616" s="4">
        <f t="shared" si="291"/>
        <v>0</v>
      </c>
      <c r="Q616" s="4">
        <f t="shared" si="292"/>
        <v>0</v>
      </c>
      <c r="R616" s="5">
        <f t="shared" si="293"/>
        <v>-1.5362957923593752</v>
      </c>
      <c r="S616" s="5">
        <f t="shared" si="294"/>
        <v>-9.3243916056048413</v>
      </c>
      <c r="T616" s="5">
        <f t="shared" si="295"/>
        <v>11.598842738814719</v>
      </c>
      <c r="U616" s="6">
        <f t="shared" si="296"/>
        <v>2673.7268569417065</v>
      </c>
      <c r="V616" s="5">
        <f t="shared" si="297"/>
        <v>0.71806762631398846</v>
      </c>
      <c r="W616" s="5">
        <f t="shared" si="298"/>
        <v>8.2020339397348021</v>
      </c>
      <c r="X616" s="5">
        <f t="shared" si="299"/>
        <v>6.6887828757141117</v>
      </c>
      <c r="Y616" s="5">
        <f t="shared" si="300"/>
        <v>-0.81822816604538673</v>
      </c>
      <c r="Z616" s="5">
        <f t="shared" si="275"/>
        <v>-1.1223576658700392</v>
      </c>
      <c r="AA616" s="5">
        <f t="shared" si="279"/>
        <v>-13.886374385471168</v>
      </c>
      <c r="AB616">
        <f t="shared" si="273"/>
        <v>0</v>
      </c>
    </row>
    <row r="617" spans="1:28" x14ac:dyDescent="0.2">
      <c r="A617">
        <f t="shared" si="274"/>
        <v>5.8499999999999197</v>
      </c>
      <c r="B617" s="5">
        <f t="shared" si="280"/>
        <v>46.001665752676537</v>
      </c>
      <c r="C617" s="5">
        <f t="shared" si="281"/>
        <v>428.71282332536413</v>
      </c>
      <c r="D617" s="5">
        <f t="shared" si="282"/>
        <v>-35.137400170847826</v>
      </c>
      <c r="E617" s="2">
        <f t="shared" si="283"/>
        <v>431.17379110473058</v>
      </c>
      <c r="F617" s="2">
        <f t="shared" si="284"/>
        <v>6.1245078879255788</v>
      </c>
      <c r="G617" s="3">
        <f t="shared" si="285"/>
        <v>8.7988502945143559</v>
      </c>
      <c r="H617" s="3">
        <f t="shared" si="286"/>
        <v>53.442168037111315</v>
      </c>
      <c r="I617" s="3">
        <f t="shared" si="287"/>
        <v>-66.630867663093667</v>
      </c>
      <c r="J617" s="2">
        <f t="shared" si="288"/>
        <v>85.867092745409863</v>
      </c>
      <c r="K617" s="2">
        <f t="shared" si="289"/>
        <v>85.867092745409863</v>
      </c>
      <c r="L617" s="2">
        <f t="shared" si="290"/>
        <v>58.532442225909925</v>
      </c>
      <c r="M617" s="5">
        <f t="shared" si="276"/>
        <v>0.37889168774104731</v>
      </c>
      <c r="N617" s="4">
        <f t="shared" si="277"/>
        <v>0.39472585608151656</v>
      </c>
      <c r="O617" s="4">
        <f t="shared" si="278"/>
        <v>0.29396522675316877</v>
      </c>
      <c r="P617" s="4">
        <f t="shared" si="291"/>
        <v>0</v>
      </c>
      <c r="Q617" s="4">
        <f t="shared" si="292"/>
        <v>0</v>
      </c>
      <c r="R617" s="5">
        <f t="shared" si="293"/>
        <v>-1.5366555207647925</v>
      </c>
      <c r="S617" s="5">
        <f t="shared" si="294"/>
        <v>-9.3332878509213781</v>
      </c>
      <c r="T617" s="5">
        <f t="shared" si="295"/>
        <v>11.636598785147578</v>
      </c>
      <c r="U617" s="6">
        <f t="shared" si="296"/>
        <v>2673.7241832161862</v>
      </c>
      <c r="V617" s="5">
        <f t="shared" si="297"/>
        <v>0.71539413508622962</v>
      </c>
      <c r="W617" s="5">
        <f t="shared" si="298"/>
        <v>8.2260346157678814</v>
      </c>
      <c r="X617" s="5">
        <f t="shared" si="299"/>
        <v>6.6922702007397996</v>
      </c>
      <c r="Y617" s="5">
        <f t="shared" si="300"/>
        <v>-0.82126138567856288</v>
      </c>
      <c r="Z617" s="5">
        <f t="shared" si="275"/>
        <v>-1.1072532351534967</v>
      </c>
      <c r="AA617" s="5">
        <f t="shared" si="279"/>
        <v>-13.845131014112621</v>
      </c>
      <c r="AB617">
        <f t="shared" si="273"/>
        <v>0</v>
      </c>
    </row>
    <row r="618" spans="1:28" x14ac:dyDescent="0.2">
      <c r="A618">
        <f t="shared" si="274"/>
        <v>5.8599999999999195</v>
      </c>
      <c r="B618" s="5">
        <f t="shared" si="280"/>
        <v>46.089613192552399</v>
      </c>
      <c r="C618" s="5">
        <f t="shared" si="281"/>
        <v>429.24718964307345</v>
      </c>
      <c r="D618" s="5">
        <f t="shared" si="282"/>
        <v>-35.804401104029466</v>
      </c>
      <c r="E618" s="2">
        <f t="shared" si="283"/>
        <v>431.71449160378637</v>
      </c>
      <c r="F618" s="2">
        <f t="shared" si="284"/>
        <v>6.128547026260514</v>
      </c>
      <c r="G618" s="3">
        <f t="shared" si="285"/>
        <v>8.7906376806575697</v>
      </c>
      <c r="H618" s="3">
        <f t="shared" si="286"/>
        <v>53.431095504759782</v>
      </c>
      <c r="I618" s="3">
        <f t="shared" si="287"/>
        <v>-66.769318973234789</v>
      </c>
      <c r="J618" s="2">
        <f t="shared" si="288"/>
        <v>85.966849621356545</v>
      </c>
      <c r="K618" s="2">
        <f t="shared" si="289"/>
        <v>85.966849621356545</v>
      </c>
      <c r="L618" s="2">
        <f t="shared" si="290"/>
        <v>58.600442823010596</v>
      </c>
      <c r="M618" s="5">
        <f t="shared" si="276"/>
        <v>0.37889161091386414</v>
      </c>
      <c r="N618" s="4">
        <f t="shared" si="277"/>
        <v>0.39426742398166365</v>
      </c>
      <c r="O618" s="4">
        <f t="shared" si="278"/>
        <v>0.29383278183828027</v>
      </c>
      <c r="P618" s="4">
        <f t="shared" si="291"/>
        <v>0</v>
      </c>
      <c r="Q618" s="4">
        <f t="shared" si="292"/>
        <v>0</v>
      </c>
      <c r="R618" s="5">
        <f t="shared" si="293"/>
        <v>-1.5370044927857633</v>
      </c>
      <c r="S618" s="5">
        <f t="shared" si="294"/>
        <v>-9.3421930044940549</v>
      </c>
      <c r="T618" s="5">
        <f t="shared" si="295"/>
        <v>11.674322952465367</v>
      </c>
      <c r="U618" s="6">
        <f t="shared" si="296"/>
        <v>2673.7215094933399</v>
      </c>
      <c r="V618" s="5">
        <f t="shared" si="297"/>
        <v>0.71272900430758379</v>
      </c>
      <c r="W618" s="5">
        <f t="shared" si="298"/>
        <v>8.2499969771847876</v>
      </c>
      <c r="X618" s="5">
        <f t="shared" si="299"/>
        <v>6.695765745679048</v>
      </c>
      <c r="Y618" s="5">
        <f t="shared" si="300"/>
        <v>-0.82427548847817955</v>
      </c>
      <c r="Z618" s="5">
        <f t="shared" si="275"/>
        <v>-1.0921960273092672</v>
      </c>
      <c r="AA618" s="5">
        <f t="shared" si="279"/>
        <v>-13.803911301855585</v>
      </c>
      <c r="AB618">
        <f t="shared" si="273"/>
        <v>0</v>
      </c>
    </row>
    <row r="619" spans="1:28" x14ac:dyDescent="0.2">
      <c r="A619">
        <f t="shared" si="274"/>
        <v>5.8699999999999193</v>
      </c>
      <c r="B619" s="5">
        <f t="shared" si="280"/>
        <v>46.177478355584554</v>
      </c>
      <c r="C619" s="5">
        <f t="shared" si="281"/>
        <v>429.78144598831972</v>
      </c>
      <c r="D619" s="5">
        <f t="shared" si="282"/>
        <v>-36.472784489326905</v>
      </c>
      <c r="E619" s="2">
        <f t="shared" si="283"/>
        <v>432.25507611026558</v>
      </c>
      <c r="F619" s="2">
        <f t="shared" si="284"/>
        <v>6.1325667733902183</v>
      </c>
      <c r="G619" s="3">
        <f t="shared" si="285"/>
        <v>8.7823949257727882</v>
      </c>
      <c r="H619" s="3">
        <f t="shared" si="286"/>
        <v>53.420173544486687</v>
      </c>
      <c r="I619" s="3">
        <f t="shared" si="287"/>
        <v>-66.907358086253339</v>
      </c>
      <c r="J619" s="2">
        <f t="shared" si="288"/>
        <v>86.066485743507869</v>
      </c>
      <c r="K619" s="2">
        <f t="shared" si="289"/>
        <v>86.066485743507869</v>
      </c>
      <c r="L619" s="2">
        <f t="shared" si="290"/>
        <v>58.668361106685659</v>
      </c>
      <c r="M619" s="5">
        <f t="shared" si="276"/>
        <v>0.37889153401828335</v>
      </c>
      <c r="N619" s="4">
        <f t="shared" si="277"/>
        <v>0.39381060677001006</v>
      </c>
      <c r="O619" s="4">
        <f t="shared" si="278"/>
        <v>0.29370061582492313</v>
      </c>
      <c r="P619" s="4">
        <f t="shared" si="291"/>
        <v>0</v>
      </c>
      <c r="Q619" s="4">
        <f t="shared" si="292"/>
        <v>0</v>
      </c>
      <c r="R619" s="5">
        <f t="shared" si="293"/>
        <v>-1.5373426987503973</v>
      </c>
      <c r="S619" s="5">
        <f t="shared" si="294"/>
        <v>-9.3511068972304638</v>
      </c>
      <c r="T619" s="5">
        <f t="shared" si="295"/>
        <v>11.712014697121926</v>
      </c>
      <c r="U619" s="6">
        <f t="shared" si="296"/>
        <v>2673.7188357731675</v>
      </c>
      <c r="V619" s="5">
        <f t="shared" si="297"/>
        <v>0.71007224875420949</v>
      </c>
      <c r="W619" s="5">
        <f t="shared" si="298"/>
        <v>8.2739207807942545</v>
      </c>
      <c r="X619" s="5">
        <f t="shared" si="299"/>
        <v>6.6992694337134111</v>
      </c>
      <c r="Y619" s="5">
        <f t="shared" si="300"/>
        <v>-0.82727044999618782</v>
      </c>
      <c r="Z619" s="5">
        <f t="shared" si="275"/>
        <v>-1.0771861164362093</v>
      </c>
      <c r="AA619" s="5">
        <f t="shared" si="279"/>
        <v>-13.762715869164662</v>
      </c>
      <c r="AB619">
        <f t="shared" si="273"/>
        <v>0</v>
      </c>
    </row>
    <row r="620" spans="1:28" x14ac:dyDescent="0.2">
      <c r="A620">
        <f t="shared" si="274"/>
        <v>5.8799999999999191</v>
      </c>
      <c r="B620" s="5">
        <f t="shared" si="280"/>
        <v>46.265260941319781</v>
      </c>
      <c r="C620" s="5">
        <f t="shared" si="281"/>
        <v>430.31559386445878</v>
      </c>
      <c r="D620" s="5">
        <f t="shared" si="282"/>
        <v>-37.142546205982896</v>
      </c>
      <c r="E620" s="2">
        <f t="shared" si="283"/>
        <v>432.79554606406271</v>
      </c>
      <c r="F620" s="2">
        <f t="shared" si="284"/>
        <v>6.1365671444057517</v>
      </c>
      <c r="G620" s="3">
        <f t="shared" si="285"/>
        <v>8.774122221272826</v>
      </c>
      <c r="H620" s="3">
        <f t="shared" si="286"/>
        <v>53.409401683322322</v>
      </c>
      <c r="I620" s="3">
        <f t="shared" si="287"/>
        <v>-67.044985244944982</v>
      </c>
      <c r="J620" s="2">
        <f t="shared" si="288"/>
        <v>86.165999416354467</v>
      </c>
      <c r="K620" s="2">
        <f t="shared" si="289"/>
        <v>86.165999416354467</v>
      </c>
      <c r="L620" s="2">
        <f t="shared" si="290"/>
        <v>58.736195921168687</v>
      </c>
      <c r="M620" s="5">
        <f t="shared" si="276"/>
        <v>0.37889145705502869</v>
      </c>
      <c r="N620" s="4">
        <f t="shared" si="277"/>
        <v>0.39335540466776925</v>
      </c>
      <c r="O620" s="4">
        <f t="shared" si="278"/>
        <v>0.29356873036685593</v>
      </c>
      <c r="P620" s="4">
        <f t="shared" si="291"/>
        <v>0</v>
      </c>
      <c r="Q620" s="4">
        <f t="shared" si="292"/>
        <v>0</v>
      </c>
      <c r="R620" s="5">
        <f t="shared" si="293"/>
        <v>-1.5376701297053335</v>
      </c>
      <c r="S620" s="5">
        <f t="shared" si="294"/>
        <v>-9.3600293616567374</v>
      </c>
      <c r="T620" s="5">
        <f t="shared" si="295"/>
        <v>11.749673478189983</v>
      </c>
      <c r="U620" s="6">
        <f t="shared" si="296"/>
        <v>2673.7161620556685</v>
      </c>
      <c r="V620" s="5">
        <f t="shared" si="297"/>
        <v>0.70742388310039761</v>
      </c>
      <c r="W620" s="5">
        <f t="shared" si="298"/>
        <v>8.297805785541458</v>
      </c>
      <c r="X620" s="5">
        <f t="shared" si="299"/>
        <v>6.7027811887934243</v>
      </c>
      <c r="Y620" s="5">
        <f t="shared" si="300"/>
        <v>-0.83024624660493584</v>
      </c>
      <c r="Z620" s="5">
        <f t="shared" si="275"/>
        <v>-1.0622235761152794</v>
      </c>
      <c r="AA620" s="5">
        <f t="shared" si="279"/>
        <v>-13.721545333016593</v>
      </c>
      <c r="AB620">
        <f t="shared" si="273"/>
        <v>0</v>
      </c>
    </row>
    <row r="621" spans="1:28" x14ac:dyDescent="0.2">
      <c r="A621">
        <f t="shared" si="274"/>
        <v>5.8899999999999189</v>
      </c>
      <c r="B621" s="5">
        <f t="shared" si="280"/>
        <v>46.352960651220179</v>
      </c>
      <c r="C621" s="5">
        <f t="shared" si="281"/>
        <v>430.8496347701132</v>
      </c>
      <c r="D621" s="5">
        <f t="shared" si="282"/>
        <v>-37.813682135698997</v>
      </c>
      <c r="E621" s="2">
        <f t="shared" si="283"/>
        <v>433.33590290059453</v>
      </c>
      <c r="F621" s="2">
        <f t="shared" si="284"/>
        <v>6.1405481545571199</v>
      </c>
      <c r="G621" s="3">
        <f t="shared" si="285"/>
        <v>8.7658197588067761</v>
      </c>
      <c r="H621" s="3">
        <f t="shared" si="286"/>
        <v>53.398779447561168</v>
      </c>
      <c r="I621" s="3">
        <f t="shared" si="287"/>
        <v>-67.182200698275153</v>
      </c>
      <c r="J621" s="2">
        <f t="shared" si="288"/>
        <v>86.265388964500076</v>
      </c>
      <c r="K621" s="2">
        <f t="shared" si="289"/>
        <v>86.265388964500076</v>
      </c>
      <c r="L621" s="2">
        <f t="shared" si="290"/>
        <v>58.803946124403595</v>
      </c>
      <c r="M621" s="5">
        <f t="shared" si="276"/>
        <v>0.37889138002482131</v>
      </c>
      <c r="N621" s="4">
        <f t="shared" si="277"/>
        <v>0.39290181778141781</v>
      </c>
      <c r="O621" s="4">
        <f t="shared" si="278"/>
        <v>0.29343712708516922</v>
      </c>
      <c r="P621" s="4">
        <f t="shared" si="291"/>
        <v>0</v>
      </c>
      <c r="Q621" s="4">
        <f t="shared" si="292"/>
        <v>0</v>
      </c>
      <c r="R621" s="5">
        <f t="shared" si="293"/>
        <v>-1.5379867774109841</v>
      </c>
      <c r="S621" s="5">
        <f t="shared" si="294"/>
        <v>-9.3689602318966401</v>
      </c>
      <c r="T621" s="5">
        <f t="shared" si="295"/>
        <v>11.787298757484725</v>
      </c>
      <c r="U621" s="6">
        <f t="shared" si="296"/>
        <v>2673.7134883408435</v>
      </c>
      <c r="V621" s="5">
        <f t="shared" si="297"/>
        <v>0.70478392191393235</v>
      </c>
      <c r="W621" s="5">
        <f t="shared" si="298"/>
        <v>8.3216517525114906</v>
      </c>
      <c r="X621" s="5">
        <f t="shared" si="299"/>
        <v>6.7063009356247827</v>
      </c>
      <c r="Y621" s="5">
        <f t="shared" si="300"/>
        <v>-0.83320285549705175</v>
      </c>
      <c r="Z621" s="5">
        <f t="shared" si="275"/>
        <v>-1.0473084793851495</v>
      </c>
      <c r="AA621" s="5">
        <f t="shared" si="279"/>
        <v>-13.68040030689049</v>
      </c>
      <c r="AB621">
        <f t="shared" si="273"/>
        <v>0</v>
      </c>
    </row>
    <row r="622" spans="1:28" x14ac:dyDescent="0.2">
      <c r="A622">
        <f t="shared" si="274"/>
        <v>5.8999999999999186</v>
      </c>
      <c r="B622" s="5">
        <f t="shared" si="280"/>
        <v>46.440577188665472</v>
      </c>
      <c r="C622" s="5">
        <f t="shared" si="281"/>
        <v>431.38357019916481</v>
      </c>
      <c r="D622" s="5">
        <f t="shared" si="282"/>
        <v>-38.48618816269709</v>
      </c>
      <c r="E622" s="2">
        <f t="shared" si="283"/>
        <v>433.87614805079357</v>
      </c>
      <c r="F622" s="2">
        <f t="shared" si="284"/>
        <v>6.1445098192535665</v>
      </c>
      <c r="G622" s="3">
        <f t="shared" si="285"/>
        <v>8.757487730251805</v>
      </c>
      <c r="H622" s="3">
        <f t="shared" si="286"/>
        <v>53.388306362767317</v>
      </c>
      <c r="I622" s="3">
        <f t="shared" si="287"/>
        <v>-67.319004701344056</v>
      </c>
      <c r="J622" s="2">
        <f t="shared" si="288"/>
        <v>86.364652732525911</v>
      </c>
      <c r="K622" s="2">
        <f t="shared" si="289"/>
        <v>86.364652732525911</v>
      </c>
      <c r="L622" s="2">
        <f t="shared" si="290"/>
        <v>58.871610587952219</v>
      </c>
      <c r="M622" s="5">
        <f t="shared" si="276"/>
        <v>0.37889130292837947</v>
      </c>
      <c r="N622" s="4">
        <f t="shared" si="277"/>
        <v>0.39244984610481748</v>
      </c>
      <c r="O622" s="4">
        <f t="shared" si="278"/>
        <v>0.29330580756862745</v>
      </c>
      <c r="P622" s="4">
        <f t="shared" si="291"/>
        <v>0</v>
      </c>
      <c r="Q622" s="4">
        <f t="shared" si="292"/>
        <v>0</v>
      </c>
      <c r="R622" s="5">
        <f t="shared" si="293"/>
        <v>-1.5382926343367582</v>
      </c>
      <c r="S622" s="5">
        <f t="shared" si="294"/>
        <v>-9.3778993436509044</v>
      </c>
      <c r="T622" s="5">
        <f t="shared" si="295"/>
        <v>11.824889999586855</v>
      </c>
      <c r="U622" s="6">
        <f t="shared" si="296"/>
        <v>2673.7108146286919</v>
      </c>
      <c r="V622" s="5">
        <f t="shared" si="297"/>
        <v>0.70215237965155375</v>
      </c>
      <c r="W622" s="5">
        <f t="shared" si="298"/>
        <v>8.3454584449325715</v>
      </c>
      <c r="X622" s="5">
        <f t="shared" si="299"/>
        <v>6.7098285996547267</v>
      </c>
      <c r="Y622" s="5">
        <f t="shared" si="300"/>
        <v>-0.83614025468520448</v>
      </c>
      <c r="Z622" s="5">
        <f t="shared" si="275"/>
        <v>-1.0324408987183329</v>
      </c>
      <c r="AA622" s="5">
        <f t="shared" si="279"/>
        <v>-13.639281400758417</v>
      </c>
      <c r="AB622">
        <f t="shared" si="273"/>
        <v>0</v>
      </c>
    </row>
    <row r="623" spans="1:28" x14ac:dyDescent="0.2">
      <c r="A623">
        <f t="shared" si="274"/>
        <v>5.9099999999999184</v>
      </c>
      <c r="B623" s="5">
        <f t="shared" si="280"/>
        <v>46.528110258955252</v>
      </c>
      <c r="C623" s="5">
        <f t="shared" si="281"/>
        <v>431.91740164074753</v>
      </c>
      <c r="D623" s="5">
        <f t="shared" si="282"/>
        <v>-39.160060173780572</v>
      </c>
      <c r="E623" s="2">
        <f t="shared" si="283"/>
        <v>434.41628294110285</v>
      </c>
      <c r="F623" s="2">
        <f t="shared" si="284"/>
        <v>6.1484521540638841</v>
      </c>
      <c r="G623" s="3">
        <f t="shared" si="285"/>
        <v>8.7491263277049534</v>
      </c>
      <c r="H623" s="3">
        <f t="shared" si="286"/>
        <v>53.377981953780136</v>
      </c>
      <c r="I623" s="3">
        <f t="shared" si="287"/>
        <v>-67.455397515351635</v>
      </c>
      <c r="J623" s="2">
        <f t="shared" si="288"/>
        <v>86.463789084855193</v>
      </c>
      <c r="K623" s="2">
        <f t="shared" si="289"/>
        <v>86.463789084855193</v>
      </c>
      <c r="L623" s="2">
        <f t="shared" si="290"/>
        <v>58.939188196901966</v>
      </c>
      <c r="M623" s="5">
        <f t="shared" si="276"/>
        <v>0.3788912257664187</v>
      </c>
      <c r="N623" s="4">
        <f t="shared" si="277"/>
        <v>0.39199948952131008</v>
      </c>
      <c r="O623" s="4">
        <f t="shared" si="278"/>
        <v>0.29317477337400955</v>
      </c>
      <c r="P623" s="4">
        <f t="shared" si="291"/>
        <v>0</v>
      </c>
      <c r="Q623" s="4">
        <f t="shared" si="292"/>
        <v>0</v>
      </c>
      <c r="R623" s="5">
        <f t="shared" si="293"/>
        <v>-1.5385876936562641</v>
      </c>
      <c r="S623" s="5">
        <f t="shared" si="294"/>
        <v>-9.3868465341768026</v>
      </c>
      <c r="T623" s="5">
        <f t="shared" si="295"/>
        <v>11.862446671865147</v>
      </c>
      <c r="U623" s="6">
        <f t="shared" si="296"/>
        <v>2673.7081409192142</v>
      </c>
      <c r="V623" s="5">
        <f t="shared" si="297"/>
        <v>0.69952927065452319</v>
      </c>
      <c r="W623" s="5">
        <f t="shared" si="298"/>
        <v>8.3692256281789348</v>
      </c>
      <c r="X623" s="5">
        <f t="shared" si="299"/>
        <v>6.7133641070586245</v>
      </c>
      <c r="Y623" s="5">
        <f t="shared" si="300"/>
        <v>-0.83905842300174094</v>
      </c>
      <c r="Z623" s="5">
        <f t="shared" si="275"/>
        <v>-1.0176209059978678</v>
      </c>
      <c r="AA623" s="5">
        <f t="shared" si="279"/>
        <v>-13.598189221076229</v>
      </c>
      <c r="AB623">
        <f t="shared" si="273"/>
        <v>0</v>
      </c>
    </row>
    <row r="624" spans="1:28" x14ac:dyDescent="0.2">
      <c r="A624">
        <f t="shared" si="274"/>
        <v>5.9199999999999182</v>
      </c>
      <c r="B624" s="5">
        <f t="shared" si="280"/>
        <v>46.615559569311152</v>
      </c>
      <c r="C624" s="5">
        <f t="shared" si="281"/>
        <v>432.45113057924004</v>
      </c>
      <c r="D624" s="5">
        <f t="shared" si="282"/>
        <v>-39.835294058395142</v>
      </c>
      <c r="E624" s="2">
        <f t="shared" si="283"/>
        <v>434.95630899346997</v>
      </c>
      <c r="F624" s="2">
        <f t="shared" si="284"/>
        <v>6.1523751747166724</v>
      </c>
      <c r="G624" s="3">
        <f t="shared" si="285"/>
        <v>8.7407357434749358</v>
      </c>
      <c r="H624" s="3">
        <f t="shared" si="286"/>
        <v>53.367805744720158</v>
      </c>
      <c r="I624" s="3">
        <f t="shared" si="287"/>
        <v>-67.5913794075624</v>
      </c>
      <c r="J624" s="2">
        <f t="shared" si="288"/>
        <v>86.562796405618144</v>
      </c>
      <c r="K624" s="2">
        <f t="shared" si="289"/>
        <v>86.562796405618144</v>
      </c>
      <c r="L624" s="2">
        <f t="shared" si="290"/>
        <v>59.00667784977378</v>
      </c>
      <c r="M624" s="5">
        <f t="shared" si="276"/>
        <v>0.37889114853965206</v>
      </c>
      <c r="N624" s="4">
        <f t="shared" si="277"/>
        <v>0.39155074780578308</v>
      </c>
      <c r="O624" s="4">
        <f t="shared" si="278"/>
        <v>0.29304402602644641</v>
      </c>
      <c r="P624" s="4">
        <f t="shared" si="291"/>
        <v>0</v>
      </c>
      <c r="Q624" s="4">
        <f t="shared" si="292"/>
        <v>0</v>
      </c>
      <c r="R624" s="5">
        <f t="shared" si="293"/>
        <v>-1.5388719492424938</v>
      </c>
      <c r="S624" s="5">
        <f t="shared" si="294"/>
        <v>-9.3958016422679833</v>
      </c>
      <c r="T624" s="5">
        <f t="shared" si="295"/>
        <v>11.899968244498474</v>
      </c>
      <c r="U624" s="6">
        <f t="shared" si="296"/>
        <v>2673.7054672124095</v>
      </c>
      <c r="V624" s="5">
        <f t="shared" si="297"/>
        <v>0.69691460914429104</v>
      </c>
      <c r="W624" s="5">
        <f t="shared" si="298"/>
        <v>8.3929530697735029</v>
      </c>
      <c r="X624" s="5">
        <f t="shared" si="299"/>
        <v>6.716907384726734</v>
      </c>
      <c r="Y624" s="5">
        <f t="shared" si="300"/>
        <v>-0.84195734009820278</v>
      </c>
      <c r="Z624" s="5">
        <f t="shared" si="275"/>
        <v>-1.0028485724944805</v>
      </c>
      <c r="AA624" s="5">
        <f t="shared" si="279"/>
        <v>-13.55712437077479</v>
      </c>
      <c r="AB624">
        <f t="shared" si="273"/>
        <v>0</v>
      </c>
    </row>
    <row r="625" spans="1:28" x14ac:dyDescent="0.2">
      <c r="A625">
        <f t="shared" si="274"/>
        <v>5.929999999999918</v>
      </c>
      <c r="B625" s="5">
        <f t="shared" si="280"/>
        <v>46.702924828878899</v>
      </c>
      <c r="C625" s="5">
        <f t="shared" si="281"/>
        <v>432.98475849425864</v>
      </c>
      <c r="D625" s="5">
        <f t="shared" si="282"/>
        <v>-40.511885708689306</v>
      </c>
      <c r="E625" s="2">
        <f t="shared" si="283"/>
        <v>435.49622762534165</v>
      </c>
      <c r="F625" s="2">
        <f t="shared" si="284"/>
        <v>6.1562788971006119</v>
      </c>
      <c r="G625" s="3">
        <f t="shared" si="285"/>
        <v>8.732316170073954</v>
      </c>
      <c r="H625" s="3">
        <f t="shared" si="286"/>
        <v>53.357777258995213</v>
      </c>
      <c r="I625" s="3">
        <f t="shared" si="287"/>
        <v>-67.726950651270144</v>
      </c>
      <c r="J625" s="2">
        <f t="shared" si="288"/>
        <v>86.661673098517213</v>
      </c>
      <c r="K625" s="2">
        <f t="shared" si="289"/>
        <v>86.661673098517213</v>
      </c>
      <c r="L625" s="2">
        <f t="shared" si="290"/>
        <v>59.074078458430272</v>
      </c>
      <c r="M625" s="5">
        <f t="shared" si="276"/>
        <v>0.37889107124878957</v>
      </c>
      <c r="N625" s="4">
        <f t="shared" si="277"/>
        <v>0.39110362062670784</v>
      </c>
      <c r="O625" s="4">
        <f t="shared" si="278"/>
        <v>0.29291356701975702</v>
      </c>
      <c r="P625" s="4">
        <f t="shared" si="291"/>
        <v>0</v>
      </c>
      <c r="Q625" s="4">
        <f t="shared" si="292"/>
        <v>0</v>
      </c>
      <c r="R625" s="5">
        <f t="shared" si="293"/>
        <v>-1.539145395662979</v>
      </c>
      <c r="S625" s="5">
        <f t="shared" si="294"/>
        <v>-9.4047645082344484</v>
      </c>
      <c r="T625" s="5">
        <f t="shared" si="295"/>
        <v>11.937454190497252</v>
      </c>
      <c r="U625" s="6">
        <f t="shared" si="296"/>
        <v>2673.7027935082792</v>
      </c>
      <c r="V625" s="5">
        <f t="shared" si="297"/>
        <v>0.69430840921825976</v>
      </c>
      <c r="W625" s="5">
        <f t="shared" si="298"/>
        <v>8.4166405393902064</v>
      </c>
      <c r="X625" s="5">
        <f t="shared" si="299"/>
        <v>6.72045836025117</v>
      </c>
      <c r="Y625" s="5">
        <f t="shared" si="300"/>
        <v>-0.84483698644471927</v>
      </c>
      <c r="Z625" s="5">
        <f t="shared" si="275"/>
        <v>-0.98812396884424203</v>
      </c>
      <c r="AA625" s="5">
        <f t="shared" si="279"/>
        <v>-13.516087449251579</v>
      </c>
      <c r="AB625">
        <f t="shared" si="273"/>
        <v>0</v>
      </c>
    </row>
    <row r="626" spans="1:28" x14ac:dyDescent="0.2">
      <c r="A626">
        <f t="shared" si="274"/>
        <v>5.9399999999999178</v>
      </c>
      <c r="B626" s="5">
        <f t="shared" si="280"/>
        <v>46.790205748730315</v>
      </c>
      <c r="C626" s="5">
        <f t="shared" si="281"/>
        <v>433.51828686065016</v>
      </c>
      <c r="D626" s="5">
        <f t="shared" si="282"/>
        <v>-41.18983101957447</v>
      </c>
      <c r="E626" s="2">
        <f t="shared" si="283"/>
        <v>436.03604024965813</v>
      </c>
      <c r="F626" s="2">
        <f t="shared" si="284"/>
        <v>6.1601633372646996</v>
      </c>
      <c r="G626" s="3">
        <f t="shared" si="285"/>
        <v>8.723867800209506</v>
      </c>
      <c r="H626" s="3">
        <f t="shared" si="286"/>
        <v>53.347896019306773</v>
      </c>
      <c r="I626" s="3">
        <f t="shared" si="287"/>
        <v>-67.862111525762657</v>
      </c>
      <c r="J626" s="2">
        <f t="shared" si="288"/>
        <v>86.760417586693009</v>
      </c>
      <c r="K626" s="2">
        <f t="shared" si="289"/>
        <v>86.760417586693009</v>
      </c>
      <c r="L626" s="2">
        <f t="shared" si="290"/>
        <v>59.141388947984325</v>
      </c>
      <c r="M626" s="5">
        <f t="shared" si="276"/>
        <v>0.37889099389453867</v>
      </c>
      <c r="N626" s="4">
        <f t="shared" si="277"/>
        <v>0.39065810754814889</v>
      </c>
      <c r="O626" s="4">
        <f t="shared" si="278"/>
        <v>0.29278339781678092</v>
      </c>
      <c r="P626" s="4">
        <f t="shared" si="291"/>
        <v>0</v>
      </c>
      <c r="Q626" s="4">
        <f t="shared" si="292"/>
        <v>0</v>
      </c>
      <c r="R626" s="5">
        <f t="shared" si="293"/>
        <v>-1.5394080281749409</v>
      </c>
      <c r="S626" s="5">
        <f t="shared" si="294"/>
        <v>-9.4137349738828675</v>
      </c>
      <c r="T626" s="5">
        <f t="shared" si="295"/>
        <v>11.974903985724476</v>
      </c>
      <c r="U626" s="6">
        <f t="shared" si="296"/>
        <v>2673.7001198068228</v>
      </c>
      <c r="V626" s="5">
        <f t="shared" si="297"/>
        <v>0.69171068484564957</v>
      </c>
      <c r="W626" s="5">
        <f t="shared" si="298"/>
        <v>8.4402878088561035</v>
      </c>
      <c r="X626" s="5">
        <f t="shared" si="299"/>
        <v>6.7240169619130601</v>
      </c>
      <c r="Y626" s="5">
        <f t="shared" si="300"/>
        <v>-0.84769734332929136</v>
      </c>
      <c r="Z626" s="5">
        <f t="shared" si="275"/>
        <v>-0.97344716502676398</v>
      </c>
      <c r="AA626" s="5">
        <f t="shared" si="279"/>
        <v>-13.475079052362464</v>
      </c>
      <c r="AB626">
        <f t="shared" si="273"/>
        <v>0</v>
      </c>
    </row>
    <row r="627" spans="1:28" x14ac:dyDescent="0.2">
      <c r="A627">
        <f t="shared" si="274"/>
        <v>5.9499999999999176</v>
      </c>
      <c r="B627" s="5">
        <f t="shared" si="280"/>
        <v>46.877402041865246</v>
      </c>
      <c r="C627" s="5">
        <f t="shared" si="281"/>
        <v>434.05171714848495</v>
      </c>
      <c r="D627" s="5">
        <f t="shared" si="282"/>
        <v>-41.869125888784716</v>
      </c>
      <c r="E627" s="2">
        <f t="shared" si="283"/>
        <v>436.57574827484751</v>
      </c>
      <c r="F627" s="2">
        <f t="shared" si="284"/>
        <v>6.1640285114184774</v>
      </c>
      <c r="G627" s="3">
        <f t="shared" si="285"/>
        <v>8.715390826776213</v>
      </c>
      <c r="H627" s="3">
        <f t="shared" si="286"/>
        <v>53.338161547656505</v>
      </c>
      <c r="I627" s="3">
        <f t="shared" si="287"/>
        <v>-67.996862316286283</v>
      </c>
      <c r="J627" s="2">
        <f t="shared" si="288"/>
        <v>86.859028312590226</v>
      </c>
      <c r="K627" s="2">
        <f t="shared" si="289"/>
        <v>86.859028312590226</v>
      </c>
      <c r="L627" s="2">
        <f t="shared" si="290"/>
        <v>59.20860825670772</v>
      </c>
      <c r="M627" s="5">
        <f t="shared" si="276"/>
        <v>0.37889091647760398</v>
      </c>
      <c r="N627" s="4">
        <f t="shared" si="277"/>
        <v>0.39021420803174722</v>
      </c>
      <c r="O627" s="4">
        <f t="shared" si="278"/>
        <v>0.29265351984970983</v>
      </c>
      <c r="P627" s="4">
        <f t="shared" si="291"/>
        <v>0</v>
      </c>
      <c r="Q627" s="4">
        <f t="shared" si="292"/>
        <v>0</v>
      </c>
      <c r="R627" s="5">
        <f t="shared" si="293"/>
        <v>-1.5396598427204093</v>
      </c>
      <c r="S627" s="5">
        <f t="shared" si="294"/>
        <v>-9.4227128824970237</v>
      </c>
      <c r="T627" s="5">
        <f t="shared" si="295"/>
        <v>12.012317108916138</v>
      </c>
      <c r="U627" s="6">
        <f t="shared" si="296"/>
        <v>2673.6974461080399</v>
      </c>
      <c r="V627" s="5">
        <f t="shared" si="297"/>
        <v>0.68912144986345847</v>
      </c>
      <c r="W627" s="5">
        <f t="shared" si="298"/>
        <v>8.4638946521532006</v>
      </c>
      <c r="X627" s="5">
        <f t="shared" si="299"/>
        <v>6.7275831186698873</v>
      </c>
      <c r="Y627" s="5">
        <f t="shared" si="300"/>
        <v>-0.85053839285695088</v>
      </c>
      <c r="Z627" s="5">
        <f t="shared" si="275"/>
        <v>-0.95881823034382307</v>
      </c>
      <c r="AA627" s="5">
        <f t="shared" si="279"/>
        <v>-13.434099772413973</v>
      </c>
      <c r="AB627">
        <f t="shared" si="273"/>
        <v>0</v>
      </c>
    </row>
    <row r="628" spans="1:28" x14ac:dyDescent="0.2">
      <c r="A628">
        <f t="shared" si="274"/>
        <v>5.9599999999999174</v>
      </c>
      <c r="B628" s="5">
        <f t="shared" si="280"/>
        <v>46.964513423213361</v>
      </c>
      <c r="C628" s="5">
        <f t="shared" si="281"/>
        <v>434.58505082304998</v>
      </c>
      <c r="D628" s="5">
        <f t="shared" si="282"/>
        <v>-42.549766216936199</v>
      </c>
      <c r="E628" s="2">
        <f t="shared" si="283"/>
        <v>437.11535310482077</v>
      </c>
      <c r="F628" s="2">
        <f t="shared" si="284"/>
        <v>6.1678744359322391</v>
      </c>
      <c r="G628" s="3">
        <f t="shared" si="285"/>
        <v>8.7068854428476428</v>
      </c>
      <c r="H628" s="3">
        <f t="shared" si="286"/>
        <v>53.328573365353066</v>
      </c>
      <c r="I628" s="3">
        <f t="shared" si="287"/>
        <v>-68.131203314010421</v>
      </c>
      <c r="J628" s="2">
        <f t="shared" si="288"/>
        <v>86.957503737824382</v>
      </c>
      <c r="K628" s="2">
        <f t="shared" si="289"/>
        <v>86.957503737824382</v>
      </c>
      <c r="L628" s="2">
        <f t="shared" si="290"/>
        <v>59.275735335940269</v>
      </c>
      <c r="M628" s="5">
        <f t="shared" si="276"/>
        <v>0.37889083899868736</v>
      </c>
      <c r="N628" s="4">
        <f t="shared" si="277"/>
        <v>0.38977192143867423</v>
      </c>
      <c r="O628" s="4">
        <f t="shared" si="278"/>
        <v>0.29252393452041564</v>
      </c>
      <c r="P628" s="4">
        <f t="shared" si="291"/>
        <v>0</v>
      </c>
      <c r="Q628" s="4">
        <f t="shared" si="292"/>
        <v>0</v>
      </c>
      <c r="R628" s="5">
        <f t="shared" si="293"/>
        <v>-1.5399008359213351</v>
      </c>
      <c r="S628" s="5">
        <f t="shared" si="294"/>
        <v>-9.4316980788185649</v>
      </c>
      <c r="T628" s="5">
        <f t="shared" si="295"/>
        <v>12.049693041701243</v>
      </c>
      <c r="U628" s="6">
        <f t="shared" si="296"/>
        <v>2673.6947724119304</v>
      </c>
      <c r="V628" s="5">
        <f t="shared" si="297"/>
        <v>0.68654071797251914</v>
      </c>
      <c r="W628" s="5">
        <f t="shared" si="298"/>
        <v>8.48746084542001</v>
      </c>
      <c r="X628" s="5">
        <f t="shared" si="299"/>
        <v>6.7311567601430191</v>
      </c>
      <c r="Y628" s="5">
        <f t="shared" si="300"/>
        <v>-0.85336011794881594</v>
      </c>
      <c r="Z628" s="5">
        <f t="shared" si="275"/>
        <v>-0.94423723339855492</v>
      </c>
      <c r="AA628" s="5">
        <f t="shared" si="279"/>
        <v>-13.393150198155737</v>
      </c>
      <c r="AB628">
        <f t="shared" si="273"/>
        <v>0</v>
      </c>
    </row>
    <row r="629" spans="1:28" x14ac:dyDescent="0.2">
      <c r="A629">
        <f t="shared" si="274"/>
        <v>5.9699999999999172</v>
      </c>
      <c r="B629" s="5">
        <f t="shared" si="280"/>
        <v>47.051539609635938</v>
      </c>
      <c r="C629" s="5">
        <f t="shared" si="281"/>
        <v>435.11828934484186</v>
      </c>
      <c r="D629" s="5">
        <f t="shared" si="282"/>
        <v>-43.231747907586211</v>
      </c>
      <c r="E629" s="2">
        <f t="shared" si="283"/>
        <v>437.65485613896556</v>
      </c>
      <c r="F629" s="2">
        <f t="shared" si="284"/>
        <v>6.1717011273372284</v>
      </c>
      <c r="G629" s="3">
        <f t="shared" si="285"/>
        <v>8.6983518416681544</v>
      </c>
      <c r="H629" s="3">
        <f t="shared" si="286"/>
        <v>53.31913099301908</v>
      </c>
      <c r="I629" s="3">
        <f t="shared" si="287"/>
        <v>-68.265134815991985</v>
      </c>
      <c r="J629" s="2">
        <f t="shared" si="288"/>
        <v>87.055842343048639</v>
      </c>
      <c r="K629" s="2">
        <f t="shared" si="289"/>
        <v>87.055842343048639</v>
      </c>
      <c r="L629" s="2">
        <f t="shared" si="290"/>
        <v>59.342769149999071</v>
      </c>
      <c r="M629" s="5">
        <f t="shared" si="276"/>
        <v>0.37889076145848793</v>
      </c>
      <c r="N629" s="4">
        <f t="shared" si="277"/>
        <v>0.38933124703156047</v>
      </c>
      <c r="O629" s="4">
        <f t="shared" si="278"/>
        <v>0.29239464320077702</v>
      </c>
      <c r="P629" s="4">
        <f t="shared" si="291"/>
        <v>0</v>
      </c>
      <c r="Q629" s="4">
        <f t="shared" si="292"/>
        <v>0</v>
      </c>
      <c r="R629" s="5">
        <f t="shared" si="293"/>
        <v>-1.5401310050746786</v>
      </c>
      <c r="S629" s="5">
        <f t="shared" si="294"/>
        <v>-9.4406904090279244</v>
      </c>
      <c r="T629" s="5">
        <f t="shared" si="295"/>
        <v>12.087031268621244</v>
      </c>
      <c r="U629" s="6">
        <f t="shared" si="296"/>
        <v>2673.6920987184949</v>
      </c>
      <c r="V629" s="5">
        <f t="shared" si="297"/>
        <v>0.68396850273365217</v>
      </c>
      <c r="W629" s="5">
        <f t="shared" si="298"/>
        <v>8.5109861669528541</v>
      </c>
      <c r="X629" s="5">
        <f t="shared" si="299"/>
        <v>6.734737816605425</v>
      </c>
      <c r="Y629" s="5">
        <f t="shared" si="300"/>
        <v>-0.85616250234102642</v>
      </c>
      <c r="Z629" s="5">
        <f t="shared" si="275"/>
        <v>-0.9297042420750703</v>
      </c>
      <c r="AA629" s="5">
        <f t="shared" si="279"/>
        <v>-13.35223091477333</v>
      </c>
      <c r="AB629">
        <f t="shared" si="273"/>
        <v>0</v>
      </c>
    </row>
    <row r="630" spans="1:28" x14ac:dyDescent="0.2">
      <c r="A630">
        <f t="shared" si="274"/>
        <v>5.9799999999999169</v>
      </c>
      <c r="B630" s="5">
        <f t="shared" si="280"/>
        <v>47.138480319927503</v>
      </c>
      <c r="C630" s="5">
        <f t="shared" si="281"/>
        <v>435.65143416955993</v>
      </c>
      <c r="D630" s="5">
        <f t="shared" si="282"/>
        <v>-43.91506686729187</v>
      </c>
      <c r="E630" s="2">
        <f t="shared" si="283"/>
        <v>438.19425877214161</v>
      </c>
      <c r="F630" s="2">
        <f t="shared" si="284"/>
        <v>6.1755086023258112</v>
      </c>
      <c r="G630" s="3">
        <f t="shared" si="285"/>
        <v>8.6897902166447434</v>
      </c>
      <c r="H630" s="3">
        <f t="shared" si="286"/>
        <v>53.309833950598332</v>
      </c>
      <c r="I630" s="3">
        <f t="shared" si="287"/>
        <v>-68.398657125139721</v>
      </c>
      <c r="J630" s="2">
        <f t="shared" si="288"/>
        <v>87.154042627821283</v>
      </c>
      <c r="K630" s="2">
        <f t="shared" si="289"/>
        <v>87.154042627821283</v>
      </c>
      <c r="L630" s="2">
        <f t="shared" si="290"/>
        <v>59.409708676088123</v>
      </c>
      <c r="M630" s="5">
        <f t="shared" si="276"/>
        <v>0.37889068385770197</v>
      </c>
      <c r="N630" s="4">
        <f t="shared" si="277"/>
        <v>0.38889218397639641</v>
      </c>
      <c r="O630" s="4">
        <f t="shared" si="278"/>
        <v>0.29226564723300308</v>
      </c>
      <c r="P630" s="4">
        <f t="shared" si="291"/>
        <v>0</v>
      </c>
      <c r="Q630" s="4">
        <f t="shared" si="292"/>
        <v>0</v>
      </c>
      <c r="R630" s="5">
        <f t="shared" si="293"/>
        <v>-1.5403503481474858</v>
      </c>
      <c r="S630" s="5">
        <f t="shared" si="294"/>
        <v>-9.4496897207254946</v>
      </c>
      <c r="T630" s="5">
        <f t="shared" si="295"/>
        <v>12.124331277149027</v>
      </c>
      <c r="U630" s="6">
        <f t="shared" si="296"/>
        <v>2673.6894250277333</v>
      </c>
      <c r="V630" s="5">
        <f t="shared" si="297"/>
        <v>0.68140481756391214</v>
      </c>
      <c r="W630" s="5">
        <f t="shared" si="298"/>
        <v>8.5344703972069382</v>
      </c>
      <c r="X630" s="5">
        <f t="shared" si="299"/>
        <v>6.7383262189695925</v>
      </c>
      <c r="Y630" s="5">
        <f t="shared" si="300"/>
        <v>-0.8589455305835737</v>
      </c>
      <c r="Z630" s="5">
        <f t="shared" si="275"/>
        <v>-0.91521932351855639</v>
      </c>
      <c r="AA630" s="5">
        <f t="shared" si="279"/>
        <v>-13.311342503881381</v>
      </c>
      <c r="AB630">
        <f t="shared" si="273"/>
        <v>0</v>
      </c>
    </row>
    <row r="631" spans="1:28" x14ac:dyDescent="0.2">
      <c r="A631">
        <f t="shared" si="274"/>
        <v>5.9899999999999167</v>
      </c>
      <c r="B631" s="5">
        <f t="shared" si="280"/>
        <v>47.225335274817425</v>
      </c>
      <c r="C631" s="5">
        <f t="shared" si="281"/>
        <v>436.18448674809974</v>
      </c>
      <c r="D631" s="5">
        <f t="shared" si="282"/>
        <v>-44.599719005668462</v>
      </c>
      <c r="E631" s="2">
        <f t="shared" si="283"/>
        <v>438.73356239467495</v>
      </c>
      <c r="F631" s="2">
        <f t="shared" si="284"/>
        <v>6.1792968777516419</v>
      </c>
      <c r="G631" s="3">
        <f t="shared" si="285"/>
        <v>8.6812007613389071</v>
      </c>
      <c r="H631" s="3">
        <f t="shared" si="286"/>
        <v>53.300681757363144</v>
      </c>
      <c r="I631" s="3">
        <f t="shared" si="287"/>
        <v>-68.531770550178535</v>
      </c>
      <c r="J631" s="2">
        <f t="shared" si="288"/>
        <v>87.25210311047347</v>
      </c>
      <c r="K631" s="2">
        <f t="shared" si="289"/>
        <v>87.25210311047347</v>
      </c>
      <c r="L631" s="2">
        <f t="shared" si="290"/>
        <v>59.476552904208226</v>
      </c>
      <c r="M631" s="5">
        <f t="shared" si="276"/>
        <v>0.37889060619702303</v>
      </c>
      <c r="N631" s="4">
        <f t="shared" si="277"/>
        <v>0.38845473134440689</v>
      </c>
      <c r="O631" s="4">
        <f t="shared" si="278"/>
        <v>0.29213694792995509</v>
      </c>
      <c r="P631" s="4">
        <f t="shared" si="291"/>
        <v>0</v>
      </c>
      <c r="Q631" s="4">
        <f t="shared" si="292"/>
        <v>0</v>
      </c>
      <c r="R631" s="5">
        <f t="shared" si="293"/>
        <v>-1.5405588637719476</v>
      </c>
      <c r="S631" s="5">
        <f t="shared" si="294"/>
        <v>-9.4586958629130038</v>
      </c>
      <c r="T631" s="5">
        <f t="shared" si="295"/>
        <v>12.161592557707376</v>
      </c>
      <c r="U631" s="6">
        <f t="shared" si="296"/>
        <v>2673.6867513396455</v>
      </c>
      <c r="V631" s="5">
        <f t="shared" si="297"/>
        <v>0.67884967573292598</v>
      </c>
      <c r="W631" s="5">
        <f t="shared" si="298"/>
        <v>8.5579133187971319</v>
      </c>
      <c r="X631" s="5">
        <f t="shared" si="299"/>
        <v>6.7419218987755887</v>
      </c>
      <c r="Y631" s="5">
        <f t="shared" si="300"/>
        <v>-0.86170918803902163</v>
      </c>
      <c r="Z631" s="5">
        <f t="shared" si="275"/>
        <v>-0.90078254411587189</v>
      </c>
      <c r="AA631" s="5">
        <f t="shared" si="279"/>
        <v>-13.270485543517033</v>
      </c>
      <c r="AB631">
        <f t="shared" si="273"/>
        <v>0</v>
      </c>
    </row>
    <row r="632" spans="1:28" x14ac:dyDescent="0.2">
      <c r="A632">
        <f t="shared" si="274"/>
        <v>5.9999999999999165</v>
      </c>
      <c r="B632" s="5">
        <f t="shared" si="280"/>
        <v>47.312104196971411</v>
      </c>
      <c r="C632" s="5">
        <f t="shared" si="281"/>
        <v>436.71744852654615</v>
      </c>
      <c r="D632" s="5">
        <f t="shared" si="282"/>
        <v>-45.285700235447429</v>
      </c>
      <c r="E632" s="2">
        <f t="shared" si="283"/>
        <v>439.2727683923527</v>
      </c>
      <c r="F632" s="2">
        <f t="shared" si="284"/>
        <v>6.183065970629805</v>
      </c>
      <c r="G632" s="3">
        <f t="shared" si="285"/>
        <v>8.6725836694585166</v>
      </c>
      <c r="H632" s="3">
        <f t="shared" si="286"/>
        <v>53.291673931921984</v>
      </c>
      <c r="I632" s="3">
        <f t="shared" si="287"/>
        <v>-68.6644754056137</v>
      </c>
      <c r="J632" s="2">
        <f t="shared" si="288"/>
        <v>87.35002232797757</v>
      </c>
      <c r="K632" s="2">
        <f t="shared" si="289"/>
        <v>87.35002232797757</v>
      </c>
      <c r="L632" s="2">
        <f t="shared" si="290"/>
        <v>59.543300837067186</v>
      </c>
      <c r="M632" s="5">
        <f t="shared" si="276"/>
        <v>0.37889052847714177</v>
      </c>
      <c r="N632" s="4">
        <f t="shared" si="277"/>
        <v>0.38801888811389895</v>
      </c>
      <c r="O632" s="4">
        <f t="shared" si="278"/>
        <v>0.29200854657546527</v>
      </c>
      <c r="P632" s="4">
        <f t="shared" si="291"/>
        <v>0</v>
      </c>
      <c r="Q632" s="4">
        <f t="shared" si="292"/>
        <v>0</v>
      </c>
      <c r="R632" s="5">
        <f t="shared" si="293"/>
        <v>-1.5407565512404462</v>
      </c>
      <c r="S632" s="5">
        <f t="shared" si="294"/>
        <v>-9.4677086859751345</v>
      </c>
      <c r="T632" s="5">
        <f t="shared" si="295"/>
        <v>12.198814603686984</v>
      </c>
      <c r="U632" s="6">
        <f t="shared" si="296"/>
        <v>2673.6840776542308</v>
      </c>
      <c r="V632" s="5">
        <f t="shared" si="297"/>
        <v>0.67630309035932301</v>
      </c>
      <c r="W632" s="5">
        <f t="shared" si="298"/>
        <v>8.5813147164985377</v>
      </c>
      <c r="X632" s="5">
        <f t="shared" si="299"/>
        <v>6.7455247881793454</v>
      </c>
      <c r="Y632" s="5">
        <f t="shared" si="300"/>
        <v>-0.86445346088112318</v>
      </c>
      <c r="Z632" s="5">
        <f t="shared" si="275"/>
        <v>-0.88639396947659677</v>
      </c>
      <c r="AA632" s="5">
        <f t="shared" si="279"/>
        <v>-13.229660608133671</v>
      </c>
      <c r="AB632">
        <f t="shared" si="273"/>
        <v>0</v>
      </c>
    </row>
    <row r="633" spans="1:28" x14ac:dyDescent="0.2">
      <c r="A633">
        <f t="shared" si="274"/>
        <v>6.0099999999999163</v>
      </c>
      <c r="B633" s="5">
        <f t="shared" si="280"/>
        <v>47.398786810992952</v>
      </c>
      <c r="C633" s="5">
        <f t="shared" si="281"/>
        <v>437.25032094616688</v>
      </c>
      <c r="D633" s="5">
        <f t="shared" si="282"/>
        <v>-45.973006472533974</v>
      </c>
      <c r="E633" s="2">
        <f t="shared" si="283"/>
        <v>439.81187814641834</v>
      </c>
      <c r="F633" s="2">
        <f t="shared" si="284"/>
        <v>6.1868158981369445</v>
      </c>
      <c r="G633" s="3">
        <f t="shared" si="285"/>
        <v>8.6639391348497057</v>
      </c>
      <c r="H633" s="3">
        <f t="shared" si="286"/>
        <v>53.282809992227222</v>
      </c>
      <c r="I633" s="3">
        <f t="shared" si="287"/>
        <v>-68.79677201169504</v>
      </c>
      <c r="J633" s="2">
        <f t="shared" si="288"/>
        <v>87.44779883581586</v>
      </c>
      <c r="K633" s="2">
        <f t="shared" si="289"/>
        <v>87.44779883581586</v>
      </c>
      <c r="L633" s="2">
        <f t="shared" si="290"/>
        <v>59.609951489990358</v>
      </c>
      <c r="M633" s="5">
        <f t="shared" si="276"/>
        <v>0.37889045069874605</v>
      </c>
      <c r="N633" s="4">
        <f t="shared" si="277"/>
        <v>0.38758465317208413</v>
      </c>
      <c r="O633" s="4">
        <f t="shared" si="278"/>
        <v>0.291880444424654</v>
      </c>
      <c r="P633" s="4">
        <f t="shared" si="291"/>
        <v>0</v>
      </c>
      <c r="Q633" s="4">
        <f t="shared" si="292"/>
        <v>0</v>
      </c>
      <c r="R633" s="5">
        <f t="shared" si="293"/>
        <v>-1.5409434105005879</v>
      </c>
      <c r="S633" s="5">
        <f t="shared" si="294"/>
        <v>-9.4767280416613549</v>
      </c>
      <c r="T633" s="5">
        <f t="shared" si="295"/>
        <v>12.235996911463962</v>
      </c>
      <c r="U633" s="6">
        <f t="shared" si="296"/>
        <v>2673.68140397149</v>
      </c>
      <c r="V633" s="5">
        <f t="shared" si="297"/>
        <v>0.6737650744072603</v>
      </c>
      <c r="W633" s="5">
        <f t="shared" si="298"/>
        <v>8.6046743772468286</v>
      </c>
      <c r="X633" s="5">
        <f t="shared" si="299"/>
        <v>6.7491348199411085</v>
      </c>
      <c r="Y633" s="5">
        <f t="shared" si="300"/>
        <v>-0.86717833609332762</v>
      </c>
      <c r="Z633" s="5">
        <f t="shared" si="275"/>
        <v>-0.87205366441452625</v>
      </c>
      <c r="AA633" s="5">
        <f t="shared" si="279"/>
        <v>-13.188868268594931</v>
      </c>
      <c r="AB633">
        <f t="shared" si="273"/>
        <v>0</v>
      </c>
    </row>
    <row r="634" spans="1:28" x14ac:dyDescent="0.2">
      <c r="A634">
        <f t="shared" si="274"/>
        <v>6.0199999999999161</v>
      </c>
      <c r="B634" s="5">
        <f t="shared" si="280"/>
        <v>47.485382843424645</v>
      </c>
      <c r="C634" s="5">
        <f t="shared" si="281"/>
        <v>437.78310544340593</v>
      </c>
      <c r="D634" s="5">
        <f t="shared" si="282"/>
        <v>-46.661633636064359</v>
      </c>
      <c r="E634" s="2">
        <f t="shared" si="283"/>
        <v>440.3508930335658</v>
      </c>
      <c r="F634" s="2">
        <f t="shared" si="284"/>
        <v>6.1905466776113807</v>
      </c>
      <c r="G634" s="3">
        <f t="shared" si="285"/>
        <v>8.6552673514887726</v>
      </c>
      <c r="H634" s="3">
        <f t="shared" si="286"/>
        <v>53.274089455583074</v>
      </c>
      <c r="I634" s="3">
        <f t="shared" si="287"/>
        <v>-68.928660694380994</v>
      </c>
      <c r="J634" s="2">
        <f t="shared" si="288"/>
        <v>87.54543120784956</v>
      </c>
      <c r="K634" s="2">
        <f t="shared" si="289"/>
        <v>87.54543120784956</v>
      </c>
      <c r="L634" s="2">
        <f t="shared" si="290"/>
        <v>59.676503890831327</v>
      </c>
      <c r="M634" s="5">
        <f t="shared" si="276"/>
        <v>0.37889037286252109</v>
      </c>
      <c r="N634" s="4">
        <f t="shared" si="277"/>
        <v>0.38715202531687498</v>
      </c>
      <c r="O634" s="4">
        <f t="shared" si="278"/>
        <v>0.29175264270424422</v>
      </c>
      <c r="P634" s="4">
        <f t="shared" si="291"/>
        <v>0</v>
      </c>
      <c r="Q634" s="4">
        <f t="shared" si="292"/>
        <v>0</v>
      </c>
      <c r="R634" s="5">
        <f t="shared" si="293"/>
        <v>-1.5411194421502203</v>
      </c>
      <c r="S634" s="5">
        <f t="shared" si="294"/>
        <v>-9.4857537830679473</v>
      </c>
      <c r="T634" s="5">
        <f t="shared" si="295"/>
        <v>12.27313898041686</v>
      </c>
      <c r="U634" s="6">
        <f t="shared" si="296"/>
        <v>2673.6787302914222</v>
      </c>
      <c r="V634" s="5">
        <f t="shared" si="297"/>
        <v>0.67123564068302888</v>
      </c>
      <c r="W634" s="5">
        <f t="shared" si="298"/>
        <v>8.627992090138294</v>
      </c>
      <c r="X634" s="5">
        <f t="shared" si="299"/>
        <v>6.7527519274140477</v>
      </c>
      <c r="Y634" s="5">
        <f t="shared" si="300"/>
        <v>-0.86988380146719146</v>
      </c>
      <c r="Z634" s="5">
        <f t="shared" si="275"/>
        <v>-0.85776169292965321</v>
      </c>
      <c r="AA634" s="5">
        <f t="shared" si="279"/>
        <v>-13.148109092169094</v>
      </c>
      <c r="AB634">
        <f t="shared" si="273"/>
        <v>0</v>
      </c>
    </row>
    <row r="635" spans="1:28" x14ac:dyDescent="0.2">
      <c r="A635">
        <f t="shared" si="274"/>
        <v>6.0299999999999159</v>
      </c>
      <c r="B635" s="5">
        <f t="shared" si="280"/>
        <v>47.571892022749459</v>
      </c>
      <c r="C635" s="5">
        <f t="shared" si="281"/>
        <v>438.31580344987714</v>
      </c>
      <c r="D635" s="5">
        <f t="shared" si="282"/>
        <v>-47.351577648462779</v>
      </c>
      <c r="E635" s="2">
        <f t="shared" si="283"/>
        <v>440.88981442593507</v>
      </c>
      <c r="F635" s="2">
        <f t="shared" si="284"/>
        <v>6.1942583265532054</v>
      </c>
      <c r="G635" s="3">
        <f t="shared" si="285"/>
        <v>8.6465685134741008</v>
      </c>
      <c r="H635" s="3">
        <f t="shared" si="286"/>
        <v>53.265511838653779</v>
      </c>
      <c r="I635" s="3">
        <f t="shared" si="287"/>
        <v>-69.06014178530269</v>
      </c>
      <c r="J635" s="2">
        <f t="shared" si="288"/>
        <v>87.642918036188632</v>
      </c>
      <c r="K635" s="2">
        <f t="shared" si="289"/>
        <v>87.642918036188632</v>
      </c>
      <c r="L635" s="2">
        <f t="shared" si="290"/>
        <v>59.742957079883183</v>
      </c>
      <c r="M635" s="5">
        <f t="shared" si="276"/>
        <v>0.37889029496914906</v>
      </c>
      <c r="N635" s="4">
        <f t="shared" si="277"/>
        <v>0.38672100325865499</v>
      </c>
      <c r="O635" s="4">
        <f t="shared" si="278"/>
        <v>0.29162514261287359</v>
      </c>
      <c r="P635" s="4">
        <f t="shared" si="291"/>
        <v>0</v>
      </c>
      <c r="Q635" s="4">
        <f t="shared" si="292"/>
        <v>0</v>
      </c>
      <c r="R635" s="5">
        <f t="shared" si="293"/>
        <v>-1.5412846474324402</v>
      </c>
      <c r="S635" s="5">
        <f t="shared" si="294"/>
        <v>-9.4947857646202962</v>
      </c>
      <c r="T635" s="5">
        <f t="shared" si="295"/>
        <v>12.310240312943241</v>
      </c>
      <c r="U635" s="6">
        <f t="shared" si="296"/>
        <v>2673.6760566140292</v>
      </c>
      <c r="V635" s="5">
        <f t="shared" si="297"/>
        <v>0.66871480183175869</v>
      </c>
      <c r="W635" s="5">
        <f t="shared" si="298"/>
        <v>8.6512676464297211</v>
      </c>
      <c r="X635" s="5">
        <f t="shared" si="299"/>
        <v>6.7563760445330825</v>
      </c>
      <c r="Y635" s="5">
        <f t="shared" si="300"/>
        <v>-0.87256984560068152</v>
      </c>
      <c r="Z635" s="5">
        <f t="shared" si="275"/>
        <v>-0.84351811819057509</v>
      </c>
      <c r="AA635" s="5">
        <f t="shared" si="279"/>
        <v>-13.107383642523676</v>
      </c>
      <c r="AB635">
        <f t="shared" si="273"/>
        <v>0</v>
      </c>
    </row>
    <row r="636" spans="1:28" x14ac:dyDescent="0.2">
      <c r="A636">
        <f t="shared" si="274"/>
        <v>6.0399999999999157</v>
      </c>
      <c r="B636" s="5">
        <f t="shared" si="280"/>
        <v>47.658314079391921</v>
      </c>
      <c r="C636" s="5">
        <f t="shared" si="281"/>
        <v>438.84841639235776</v>
      </c>
      <c r="D636" s="5">
        <f t="shared" si="282"/>
        <v>-48.04283443549793</v>
      </c>
      <c r="E636" s="2">
        <f t="shared" si="283"/>
        <v>441.42864369110686</v>
      </c>
      <c r="F636" s="2">
        <f t="shared" si="284"/>
        <v>6.1979508626243653</v>
      </c>
      <c r="G636" s="3">
        <f t="shared" si="285"/>
        <v>8.6378428150180948</v>
      </c>
      <c r="H636" s="3">
        <f t="shared" si="286"/>
        <v>53.25707665747187</v>
      </c>
      <c r="I636" s="3">
        <f t="shared" si="287"/>
        <v>-69.19121562172792</v>
      </c>
      <c r="J636" s="2">
        <f t="shared" si="288"/>
        <v>87.740257931061734</v>
      </c>
      <c r="K636" s="2">
        <f t="shared" si="289"/>
        <v>87.740257931061734</v>
      </c>
      <c r="L636" s="2">
        <f t="shared" si="290"/>
        <v>59.809310109789863</v>
      </c>
      <c r="M636" s="5">
        <f t="shared" si="276"/>
        <v>0.37889021701930936</v>
      </c>
      <c r="N636" s="4">
        <f t="shared" si="277"/>
        <v>0.38629158562202448</v>
      </c>
      <c r="O636" s="4">
        <f t="shared" si="278"/>
        <v>0.29149794532140377</v>
      </c>
      <c r="P636" s="4">
        <f t="shared" si="291"/>
        <v>0</v>
      </c>
      <c r="Q636" s="4">
        <f t="shared" si="292"/>
        <v>0</v>
      </c>
      <c r="R636" s="5">
        <f t="shared" si="293"/>
        <v>-1.5414390282305901</v>
      </c>
      <c r="S636" s="5">
        <f t="shared" si="294"/>
        <v>-9.5038238420553505</v>
      </c>
      <c r="T636" s="5">
        <f t="shared" si="295"/>
        <v>12.347300414475773</v>
      </c>
      <c r="U636" s="6">
        <f t="shared" si="296"/>
        <v>2673.6733829393092</v>
      </c>
      <c r="V636" s="5">
        <f t="shared" si="297"/>
        <v>0.66620257033420194</v>
      </c>
      <c r="W636" s="5">
        <f t="shared" si="298"/>
        <v>8.6745008395379823</v>
      </c>
      <c r="X636" s="5">
        <f t="shared" si="299"/>
        <v>6.7600071058038385</v>
      </c>
      <c r="Y636" s="5">
        <f t="shared" si="300"/>
        <v>-0.87523645789638815</v>
      </c>
      <c r="Z636" s="5">
        <f t="shared" si="275"/>
        <v>-0.82932300251736812</v>
      </c>
      <c r="AA636" s="5">
        <f t="shared" si="279"/>
        <v>-13.066692479720388</v>
      </c>
      <c r="AB636">
        <f t="shared" si="273"/>
        <v>0</v>
      </c>
    </row>
    <row r="637" spans="1:28" x14ac:dyDescent="0.2">
      <c r="A637">
        <f t="shared" si="274"/>
        <v>6.0499999999999154</v>
      </c>
      <c r="B637" s="5">
        <f t="shared" si="280"/>
        <v>47.744648745719211</v>
      </c>
      <c r="C637" s="5">
        <f t="shared" si="281"/>
        <v>439.38094569278235</v>
      </c>
      <c r="D637" s="5">
        <f t="shared" si="282"/>
        <v>-48.735399926339191</v>
      </c>
      <c r="E637" s="2">
        <f t="shared" si="283"/>
        <v>441.96738219209783</v>
      </c>
      <c r="F637" s="2">
        <f t="shared" si="284"/>
        <v>6.2016243036487282</v>
      </c>
      <c r="G637" s="3">
        <f t="shared" si="285"/>
        <v>8.629090450439131</v>
      </c>
      <c r="H637" s="3">
        <f t="shared" si="286"/>
        <v>53.248783427446696</v>
      </c>
      <c r="I637" s="3">
        <f t="shared" si="287"/>
        <v>-69.321882546525131</v>
      </c>
      <c r="J637" s="2">
        <f t="shared" si="288"/>
        <v>87.837449520686832</v>
      </c>
      <c r="K637" s="2">
        <f t="shared" si="289"/>
        <v>87.837449520686832</v>
      </c>
      <c r="L637" s="2">
        <f t="shared" si="290"/>
        <v>59.875562045457961</v>
      </c>
      <c r="M637" s="5">
        <f t="shared" si="276"/>
        <v>0.37889013901367863</v>
      </c>
      <c r="N637" s="4">
        <f t="shared" si="277"/>
        <v>0.38586377094752045</v>
      </c>
      <c r="O637" s="4">
        <f t="shared" si="278"/>
        <v>0.29137105197322855</v>
      </c>
      <c r="P637" s="4">
        <f t="shared" si="291"/>
        <v>0</v>
      </c>
      <c r="Q637" s="4">
        <f t="shared" si="292"/>
        <v>0</v>
      </c>
      <c r="R637" s="5">
        <f t="shared" si="293"/>
        <v>-1.5415825870632394</v>
      </c>
      <c r="S637" s="5">
        <f t="shared" si="294"/>
        <v>-9.5128678724043301</v>
      </c>
      <c r="T637" s="5">
        <f t="shared" si="295"/>
        <v>12.384318793497858</v>
      </c>
      <c r="U637" s="6">
        <f t="shared" si="296"/>
        <v>2673.6707092672632</v>
      </c>
      <c r="V637" s="5">
        <f t="shared" si="297"/>
        <v>0.66369895850360905</v>
      </c>
      <c r="W637" s="5">
        <f t="shared" si="298"/>
        <v>8.6976914650394672</v>
      </c>
      <c r="X637" s="5">
        <f t="shared" si="299"/>
        <v>6.7636450462918196</v>
      </c>
      <c r="Y637" s="5">
        <f t="shared" si="300"/>
        <v>-0.87788362855963031</v>
      </c>
      <c r="Z637" s="5">
        <f t="shared" si="275"/>
        <v>-0.81517640736486285</v>
      </c>
      <c r="AA637" s="5">
        <f t="shared" si="279"/>
        <v>-13.026036160210321</v>
      </c>
      <c r="AB637">
        <f t="shared" si="273"/>
        <v>0</v>
      </c>
    </row>
    <row r="638" spans="1:28" x14ac:dyDescent="0.2">
      <c r="A638">
        <f t="shared" si="274"/>
        <v>6.0599999999999152</v>
      </c>
      <c r="B638" s="5">
        <f t="shared" si="280"/>
        <v>47.830895756042167</v>
      </c>
      <c r="C638" s="5">
        <f t="shared" si="281"/>
        <v>439.91339276823646</v>
      </c>
      <c r="D638" s="5">
        <f t="shared" si="282"/>
        <v>-49.429270053612456</v>
      </c>
      <c r="E638" s="2">
        <f t="shared" si="283"/>
        <v>442.50603128735548</v>
      </c>
      <c r="F638" s="2">
        <f t="shared" si="284"/>
        <v>6.2052786676121343</v>
      </c>
      <c r="G638" s="3">
        <f t="shared" si="285"/>
        <v>8.6203116141535343</v>
      </c>
      <c r="H638" s="3">
        <f t="shared" si="286"/>
        <v>53.240631663373044</v>
      </c>
      <c r="I638" s="3">
        <f t="shared" si="287"/>
        <v>-69.452142908127229</v>
      </c>
      <c r="J638" s="2">
        <f t="shared" si="288"/>
        <v>87.934491451142179</v>
      </c>
      <c r="K638" s="2">
        <f t="shared" si="289"/>
        <v>87.934491451142179</v>
      </c>
      <c r="L638" s="2">
        <f t="shared" si="290"/>
        <v>59.941711963968764</v>
      </c>
      <c r="M638" s="5">
        <f t="shared" si="276"/>
        <v>0.37889006095293065</v>
      </c>
      <c r="N638" s="4">
        <f t="shared" si="277"/>
        <v>0.3854375576933125</v>
      </c>
      <c r="O638" s="4">
        <f t="shared" si="278"/>
        <v>0.29124446368457818</v>
      </c>
      <c r="P638" s="4">
        <f t="shared" si="291"/>
        <v>0</v>
      </c>
      <c r="Q638" s="4">
        <f t="shared" si="292"/>
        <v>0</v>
      </c>
      <c r="R638" s="5">
        <f t="shared" si="293"/>
        <v>-1.5417153270791619</v>
      </c>
      <c r="S638" s="5">
        <f t="shared" si="294"/>
        <v>-9.5219177139756255</v>
      </c>
      <c r="T638" s="5">
        <f t="shared" si="295"/>
        <v>12.421294961558795</v>
      </c>
      <c r="U638" s="6">
        <f t="shared" si="296"/>
        <v>2673.6680355978906</v>
      </c>
      <c r="V638" s="5">
        <f t="shared" si="297"/>
        <v>0.66120397848268664</v>
      </c>
      <c r="W638" s="5">
        <f t="shared" si="298"/>
        <v>8.7208393206692119</v>
      </c>
      <c r="X638" s="5">
        <f t="shared" si="299"/>
        <v>6.767289801611712</v>
      </c>
      <c r="Y638" s="5">
        <f t="shared" si="300"/>
        <v>-0.88051134859647529</v>
      </c>
      <c r="Z638" s="5">
        <f t="shared" si="275"/>
        <v>-0.80107839330641362</v>
      </c>
      <c r="AA638" s="5">
        <f t="shared" si="279"/>
        <v>-12.985415236829493</v>
      </c>
      <c r="AB638">
        <f t="shared" si="273"/>
        <v>0</v>
      </c>
    </row>
    <row r="639" spans="1:28" x14ac:dyDescent="0.2">
      <c r="A639">
        <f t="shared" si="274"/>
        <v>6.069999999999915</v>
      </c>
      <c r="B639" s="5">
        <f t="shared" si="280"/>
        <v>47.917054846616274</v>
      </c>
      <c r="C639" s="5">
        <f t="shared" si="281"/>
        <v>440.44575903095051</v>
      </c>
      <c r="D639" s="5">
        <f t="shared" si="282"/>
        <v>-50.124440753455566</v>
      </c>
      <c r="E639" s="2">
        <f t="shared" si="283"/>
        <v>443.04459233075369</v>
      </c>
      <c r="F639" s="2">
        <f t="shared" si="284"/>
        <v>6.2089139726624349</v>
      </c>
      <c r="G639" s="3">
        <f t="shared" si="285"/>
        <v>8.61150650066757</v>
      </c>
      <c r="H639" s="3">
        <f t="shared" si="286"/>
        <v>53.232620879439978</v>
      </c>
      <c r="I639" s="3">
        <f t="shared" si="287"/>
        <v>-69.581997060495524</v>
      </c>
      <c r="J639" s="2">
        <f t="shared" si="288"/>
        <v>88.031382386237908</v>
      </c>
      <c r="K639" s="2">
        <f t="shared" si="289"/>
        <v>88.031382386237908</v>
      </c>
      <c r="L639" s="2">
        <f t="shared" si="290"/>
        <v>60.007758954490733</v>
      </c>
      <c r="M639" s="5">
        <f t="shared" si="276"/>
        <v>0.37888998283773628</v>
      </c>
      <c r="N639" s="4">
        <f t="shared" si="277"/>
        <v>0.38501294423687327</v>
      </c>
      <c r="O639" s="4">
        <f t="shared" si="278"/>
        <v>0.29111818154482255</v>
      </c>
      <c r="P639" s="4">
        <f t="shared" si="291"/>
        <v>0</v>
      </c>
      <c r="Q639" s="4">
        <f t="shared" si="292"/>
        <v>0</v>
      </c>
      <c r="R639" s="5">
        <f t="shared" si="293"/>
        <v>-1.5418372520522994</v>
      </c>
      <c r="S639" s="5">
        <f t="shared" si="294"/>
        <v>-9.5309732263379239</v>
      </c>
      <c r="T639" s="5">
        <f t="shared" si="295"/>
        <v>12.458228433288514</v>
      </c>
      <c r="U639" s="6">
        <f t="shared" si="296"/>
        <v>2673.6653619311915</v>
      </c>
      <c r="V639" s="5">
        <f t="shared" si="297"/>
        <v>0.65871764224064189</v>
      </c>
      <c r="W639" s="5">
        <f t="shared" si="298"/>
        <v>8.7439442063198811</v>
      </c>
      <c r="X639" s="5">
        <f t="shared" si="299"/>
        <v>6.7709413079169023</v>
      </c>
      <c r="Y639" s="5">
        <f t="shared" si="300"/>
        <v>-0.88311960981165749</v>
      </c>
      <c r="Z639" s="5">
        <f t="shared" si="275"/>
        <v>-0.78702902001804276</v>
      </c>
      <c r="AA639" s="5">
        <f t="shared" si="279"/>
        <v>-12.944830258794582</v>
      </c>
      <c r="AB639">
        <f t="shared" si="273"/>
        <v>0</v>
      </c>
    </row>
    <row r="640" spans="1:28" x14ac:dyDescent="0.2">
      <c r="A640">
        <f t="shared" si="274"/>
        <v>6.0799999999999148</v>
      </c>
      <c r="B640" s="5">
        <f t="shared" si="280"/>
        <v>48.003125755642458</v>
      </c>
      <c r="C640" s="5">
        <f t="shared" si="281"/>
        <v>440.97804588829393</v>
      </c>
      <c r="D640" s="5">
        <f t="shared" si="282"/>
        <v>-50.820907965573461</v>
      </c>
      <c r="E640" s="2">
        <f t="shared" si="283"/>
        <v>443.5830666715878</v>
      </c>
      <c r="F640" s="2">
        <f t="shared" si="284"/>
        <v>6.2125302371095117</v>
      </c>
      <c r="G640" s="3">
        <f t="shared" si="285"/>
        <v>8.6026753045694537</v>
      </c>
      <c r="H640" s="3">
        <f t="shared" si="286"/>
        <v>53.224750589239797</v>
      </c>
      <c r="I640" s="3">
        <f t="shared" si="287"/>
        <v>-69.71144536308347</v>
      </c>
      <c r="J640" s="2">
        <f t="shared" si="288"/>
        <v>88.12812100738789</v>
      </c>
      <c r="K640" s="2">
        <f t="shared" si="289"/>
        <v>88.12812100738789</v>
      </c>
      <c r="L640" s="2">
        <f t="shared" si="290"/>
        <v>60.073702118192152</v>
      </c>
      <c r="M640" s="5">
        <f t="shared" si="276"/>
        <v>0.3788899046687636</v>
      </c>
      <c r="N640" s="4">
        <f t="shared" si="277"/>
        <v>0.38458992887662558</v>
      </c>
      <c r="O640" s="4">
        <f t="shared" si="278"/>
        <v>0.29099220661677139</v>
      </c>
      <c r="P640" s="4">
        <f t="shared" si="291"/>
        <v>0</v>
      </c>
      <c r="Q640" s="4">
        <f t="shared" si="292"/>
        <v>0</v>
      </c>
      <c r="R640" s="5">
        <f t="shared" si="293"/>
        <v>-1.5419483663767155</v>
      </c>
      <c r="S640" s="5">
        <f t="shared" si="294"/>
        <v>-9.5400342703035275</v>
      </c>
      <c r="T640" s="5">
        <f t="shared" si="295"/>
        <v>12.49511872641181</v>
      </c>
      <c r="U640" s="6">
        <f t="shared" si="296"/>
        <v>2673.6626882671667</v>
      </c>
      <c r="V640" s="5">
        <f t="shared" si="297"/>
        <v>0.65623996157030906</v>
      </c>
      <c r="W640" s="5">
        <f t="shared" si="298"/>
        <v>8.7670059240404949</v>
      </c>
      <c r="X640" s="5">
        <f t="shared" si="299"/>
        <v>6.7745995018891154</v>
      </c>
      <c r="Y640" s="5">
        <f t="shared" si="300"/>
        <v>-0.88570840480640645</v>
      </c>
      <c r="Z640" s="5">
        <f t="shared" si="275"/>
        <v>-0.77302834626303252</v>
      </c>
      <c r="AA640" s="5">
        <f t="shared" si="279"/>
        <v>-12.904281771699075</v>
      </c>
      <c r="AB640">
        <f t="shared" si="273"/>
        <v>0</v>
      </c>
    </row>
    <row r="641" spans="1:28" x14ac:dyDescent="0.2">
      <c r="A641">
        <f t="shared" si="274"/>
        <v>6.0899999999999146</v>
      </c>
      <c r="B641" s="5">
        <f t="shared" si="280"/>
        <v>48.089108223267914</v>
      </c>
      <c r="C641" s="5">
        <f t="shared" si="281"/>
        <v>441.51025474276901</v>
      </c>
      <c r="D641" s="5">
        <f t="shared" si="282"/>
        <v>-51.518667633292878</v>
      </c>
      <c r="E641" s="2">
        <f t="shared" si="283"/>
        <v>444.12145565456979</v>
      </c>
      <c r="F641" s="2">
        <f t="shared" si="284"/>
        <v>6.2161274794252854</v>
      </c>
      <c r="G641" s="3">
        <f t="shared" si="285"/>
        <v>8.5938182205213902</v>
      </c>
      <c r="H641" s="3">
        <f t="shared" si="286"/>
        <v>53.217020305777169</v>
      </c>
      <c r="I641" s="3">
        <f t="shared" si="287"/>
        <v>-69.840488180800463</v>
      </c>
      <c r="J641" s="2">
        <f t="shared" si="288"/>
        <v>88.22470601348239</v>
      </c>
      <c r="K641" s="2">
        <f t="shared" si="289"/>
        <v>88.22470601348239</v>
      </c>
      <c r="L641" s="2">
        <f t="shared" si="290"/>
        <v>60.139540568154317</v>
      </c>
      <c r="M641" s="5">
        <f t="shared" si="276"/>
        <v>0.37888982644667768</v>
      </c>
      <c r="N641" s="4">
        <f t="shared" si="277"/>
        <v>0.38416850983356465</v>
      </c>
      <c r="O641" s="4">
        <f t="shared" si="278"/>
        <v>0.29086653993697209</v>
      </c>
      <c r="P641" s="4">
        <f t="shared" si="291"/>
        <v>0</v>
      </c>
      <c r="Q641" s="4">
        <f t="shared" si="292"/>
        <v>0</v>
      </c>
      <c r="R641" s="5">
        <f t="shared" si="293"/>
        <v>-1.5420486750615459</v>
      </c>
      <c r="S641" s="5">
        <f t="shared" si="294"/>
        <v>-9.5491007079119079</v>
      </c>
      <c r="T641" s="5">
        <f t="shared" si="295"/>
        <v>12.531965361762198</v>
      </c>
      <c r="U641" s="6">
        <f t="shared" si="296"/>
        <v>2673.6600146058154</v>
      </c>
      <c r="V641" s="5">
        <f t="shared" si="297"/>
        <v>0.65377094808535996</v>
      </c>
      <c r="W641" s="5">
        <f t="shared" si="298"/>
        <v>8.79002427803497</v>
      </c>
      <c r="X641" s="5">
        <f t="shared" si="299"/>
        <v>6.7782643207282769</v>
      </c>
      <c r="Y641" s="5">
        <f t="shared" si="300"/>
        <v>-0.8882777269761859</v>
      </c>
      <c r="Z641" s="5">
        <f t="shared" si="275"/>
        <v>-0.75907642987693791</v>
      </c>
      <c r="AA641" s="5">
        <f t="shared" si="279"/>
        <v>-12.863770317509523</v>
      </c>
      <c r="AB641">
        <f t="shared" si="273"/>
        <v>0</v>
      </c>
    </row>
    <row r="642" spans="1:28" x14ac:dyDescent="0.2">
      <c r="A642">
        <f t="shared" si="274"/>
        <v>6.0999999999999144</v>
      </c>
      <c r="B642" s="5">
        <f t="shared" si="280"/>
        <v>48.175001991586775</v>
      </c>
      <c r="C642" s="5">
        <f t="shared" si="281"/>
        <v>442.04238699200528</v>
      </c>
      <c r="D642" s="5">
        <f t="shared" si="282"/>
        <v>-52.217715703616754</v>
      </c>
      <c r="E642" s="2">
        <f t="shared" si="283"/>
        <v>444.65976061982394</v>
      </c>
      <c r="F642" s="2">
        <f t="shared" si="284"/>
        <v>6.2197057182437021</v>
      </c>
      <c r="G642" s="3">
        <f t="shared" si="285"/>
        <v>8.5849354432516289</v>
      </c>
      <c r="H642" s="3">
        <f t="shared" si="286"/>
        <v>53.2094295414784</v>
      </c>
      <c r="I642" s="3">
        <f t="shared" si="287"/>
        <v>-69.969125883975565</v>
      </c>
      <c r="J642" s="2">
        <f t="shared" si="288"/>
        <v>88.321136120760869</v>
      </c>
      <c r="K642" s="2">
        <f t="shared" si="289"/>
        <v>88.321136120760869</v>
      </c>
      <c r="L642" s="2">
        <f t="shared" si="290"/>
        <v>60.205273429284844</v>
      </c>
      <c r="M642" s="5">
        <f t="shared" si="276"/>
        <v>0.37888974817214099</v>
      </c>
      <c r="N642" s="4">
        <f t="shared" si="277"/>
        <v>0.38374868525285744</v>
      </c>
      <c r="O642" s="4">
        <f t="shared" si="278"/>
        <v>0.29074118251600539</v>
      </c>
      <c r="P642" s="4">
        <f t="shared" si="291"/>
        <v>0</v>
      </c>
      <c r="Q642" s="4">
        <f t="shared" si="292"/>
        <v>0</v>
      </c>
      <c r="R642" s="5">
        <f t="shared" si="293"/>
        <v>-1.5421381837259376</v>
      </c>
      <c r="S642" s="5">
        <f t="shared" si="294"/>
        <v>-9.5581724024134438</v>
      </c>
      <c r="T642" s="5">
        <f t="shared" si="295"/>
        <v>12.568767863295266</v>
      </c>
      <c r="U642" s="6">
        <f t="shared" si="296"/>
        <v>2673.657340947138</v>
      </c>
      <c r="V642" s="5">
        <f t="shared" si="297"/>
        <v>0.65131061321758932</v>
      </c>
      <c r="W642" s="5">
        <f t="shared" si="298"/>
        <v>8.8129990746604054</v>
      </c>
      <c r="X642" s="5">
        <f t="shared" si="299"/>
        <v>6.781935702142472</v>
      </c>
      <c r="Y642" s="5">
        <f t="shared" si="300"/>
        <v>-0.89082757050834827</v>
      </c>
      <c r="Z642" s="5">
        <f t="shared" si="275"/>
        <v>-0.74517332775303835</v>
      </c>
      <c r="AA642" s="5">
        <f t="shared" si="279"/>
        <v>-12.823296434562263</v>
      </c>
      <c r="AB642">
        <f t="shared" si="273"/>
        <v>0</v>
      </c>
    </row>
    <row r="643" spans="1:28" x14ac:dyDescent="0.2">
      <c r="A643">
        <f t="shared" si="274"/>
        <v>6.1099999999999142</v>
      </c>
      <c r="B643" s="5">
        <f t="shared" si="280"/>
        <v>48.260806804640765</v>
      </c>
      <c r="C643" s="5">
        <f t="shared" si="281"/>
        <v>442.57444402875365</v>
      </c>
      <c r="D643" s="5">
        <f t="shared" si="282"/>
        <v>-52.91804812727824</v>
      </c>
      <c r="E643" s="2">
        <f t="shared" si="283"/>
        <v>445.19798290288253</v>
      </c>
      <c r="F643" s="2">
        <f t="shared" si="284"/>
        <v>6.2232649723607167</v>
      </c>
      <c r="G643" s="3">
        <f t="shared" si="285"/>
        <v>8.5760271675465454</v>
      </c>
      <c r="H643" s="3">
        <f t="shared" si="286"/>
        <v>53.201977808200873</v>
      </c>
      <c r="I643" s="3">
        <f t="shared" si="287"/>
        <v>-70.097358848321193</v>
      </c>
      <c r="J643" s="2">
        <f t="shared" si="288"/>
        <v>88.417410062685661</v>
      </c>
      <c r="K643" s="2">
        <f t="shared" si="289"/>
        <v>88.417410062685661</v>
      </c>
      <c r="L643" s="2">
        <f t="shared" si="290"/>
        <v>60.270899838231529</v>
      </c>
      <c r="M643" s="5">
        <f t="shared" si="276"/>
        <v>0.3788896698458129</v>
      </c>
      <c r="N643" s="4">
        <f t="shared" si="277"/>
        <v>0.38333045320541731</v>
      </c>
      <c r="O643" s="4">
        <f t="shared" si="278"/>
        <v>0.29061613533877872</v>
      </c>
      <c r="P643" s="4">
        <f t="shared" si="291"/>
        <v>0</v>
      </c>
      <c r="Q643" s="4">
        <f t="shared" si="292"/>
        <v>0</v>
      </c>
      <c r="R643" s="5">
        <f t="shared" si="293"/>
        <v>-1.5422168985939819</v>
      </c>
      <c r="S643" s="5">
        <f t="shared" si="294"/>
        <v>-9.5672492182533748</v>
      </c>
      <c r="T643" s="5">
        <f t="shared" si="295"/>
        <v>12.605525758101628</v>
      </c>
      <c r="U643" s="6">
        <f t="shared" si="296"/>
        <v>2673.6546672911336</v>
      </c>
      <c r="V643" s="5">
        <f t="shared" si="297"/>
        <v>0.64885896821429201</v>
      </c>
      <c r="W643" s="5">
        <f t="shared" si="298"/>
        <v>8.8359301224252516</v>
      </c>
      <c r="X643" s="5">
        <f t="shared" si="299"/>
        <v>6.7856135843381438</v>
      </c>
      <c r="Y643" s="5">
        <f t="shared" si="300"/>
        <v>-0.89335793037968991</v>
      </c>
      <c r="Z643" s="5">
        <f t="shared" si="275"/>
        <v>-0.73131909582812327</v>
      </c>
      <c r="AA643" s="5">
        <f t="shared" si="279"/>
        <v>-12.782860657560228</v>
      </c>
      <c r="AB643">
        <f t="shared" si="273"/>
        <v>0</v>
      </c>
    </row>
    <row r="644" spans="1:28" x14ac:dyDescent="0.2">
      <c r="A644">
        <f t="shared" si="274"/>
        <v>6.119999999999914</v>
      </c>
      <c r="B644" s="5">
        <f t="shared" si="280"/>
        <v>48.346522408419716</v>
      </c>
      <c r="C644" s="5">
        <f t="shared" si="281"/>
        <v>443.10642724088086</v>
      </c>
      <c r="D644" s="5">
        <f t="shared" si="282"/>
        <v>-53.619660858794333</v>
      </c>
      <c r="E644" s="2">
        <f t="shared" si="283"/>
        <v>445.73612383468077</v>
      </c>
      <c r="F644" s="2">
        <f t="shared" si="284"/>
        <v>6.226805260734249</v>
      </c>
      <c r="G644" s="3">
        <f t="shared" si="285"/>
        <v>8.5670935882427486</v>
      </c>
      <c r="H644" s="3">
        <f t="shared" si="286"/>
        <v>53.194664617242594</v>
      </c>
      <c r="I644" s="3">
        <f t="shared" si="287"/>
        <v>-70.225187454896798</v>
      </c>
      <c r="J644" s="2">
        <f t="shared" si="288"/>
        <v>88.513526589815783</v>
      </c>
      <c r="K644" s="2">
        <f t="shared" si="289"/>
        <v>88.513526589815783</v>
      </c>
      <c r="L644" s="2">
        <f t="shared" si="290"/>
        <v>60.336418943296373</v>
      </c>
      <c r="M644" s="5">
        <f t="shared" si="276"/>
        <v>0.37888959146835</v>
      </c>
      <c r="N644" s="4">
        <f t="shared" si="277"/>
        <v>0.38291381168945704</v>
      </c>
      <c r="O644" s="4">
        <f t="shared" si="278"/>
        <v>0.29049139936481699</v>
      </c>
      <c r="P644" s="4">
        <f t="shared" si="291"/>
        <v>0</v>
      </c>
      <c r="Q644" s="4">
        <f t="shared" si="292"/>
        <v>0</v>
      </c>
      <c r="R644" s="5">
        <f t="shared" si="293"/>
        <v>-1.5422848264896394</v>
      </c>
      <c r="S644" s="5">
        <f t="shared" si="294"/>
        <v>-9.5763310210559478</v>
      </c>
      <c r="T644" s="5">
        <f t="shared" si="295"/>
        <v>12.642238576419414</v>
      </c>
      <c r="U644" s="6">
        <f t="shared" si="296"/>
        <v>2673.6519936378031</v>
      </c>
      <c r="V644" s="5">
        <f t="shared" si="297"/>
        <v>0.6464160241357062</v>
      </c>
      <c r="W644" s="5">
        <f t="shared" si="298"/>
        <v>8.8588172319871799</v>
      </c>
      <c r="X644" s="5">
        <f t="shared" si="299"/>
        <v>6.7892979060103889</v>
      </c>
      <c r="Y644" s="5">
        <f t="shared" si="300"/>
        <v>-0.89586880235393318</v>
      </c>
      <c r="Z644" s="5">
        <f t="shared" si="275"/>
        <v>-0.71751378906876795</v>
      </c>
      <c r="AA644" s="5">
        <f t="shared" si="279"/>
        <v>-12.742463517570197</v>
      </c>
      <c r="AB644">
        <f t="shared" si="273"/>
        <v>0</v>
      </c>
    </row>
    <row r="645" spans="1:28" x14ac:dyDescent="0.2">
      <c r="A645">
        <f t="shared" si="274"/>
        <v>6.1299999999999137</v>
      </c>
      <c r="B645" s="5">
        <f t="shared" si="280"/>
        <v>48.432148550862024</v>
      </c>
      <c r="C645" s="5">
        <f t="shared" si="281"/>
        <v>443.63833801136383</v>
      </c>
      <c r="D645" s="5">
        <f t="shared" si="282"/>
        <v>-54.322549856519181</v>
      </c>
      <c r="E645" s="2">
        <f t="shared" si="283"/>
        <v>446.27418474155309</v>
      </c>
      <c r="F645" s="2">
        <f t="shared" si="284"/>
        <v>6.2303266024841353</v>
      </c>
      <c r="G645" s="3">
        <f t="shared" si="285"/>
        <v>8.5581349002192084</v>
      </c>
      <c r="H645" s="3">
        <f t="shared" si="286"/>
        <v>53.187489479351903</v>
      </c>
      <c r="I645" s="3">
        <f t="shared" si="287"/>
        <v>-70.352612090072498</v>
      </c>
      <c r="J645" s="2">
        <f t="shared" si="288"/>
        <v>88.609484469681547</v>
      </c>
      <c r="K645" s="2">
        <f t="shared" si="289"/>
        <v>88.609484469681547</v>
      </c>
      <c r="L645" s="2">
        <f t="shared" si="290"/>
        <v>60.401829904350066</v>
      </c>
      <c r="M645" s="5">
        <f t="shared" si="276"/>
        <v>0.37888951304040602</v>
      </c>
      <c r="N645" s="4">
        <f t="shared" si="277"/>
        <v>0.38249875863201738</v>
      </c>
      <c r="O645" s="4">
        <f t="shared" si="278"/>
        <v>0.29036697552855123</v>
      </c>
      <c r="P645" s="4">
        <f t="shared" si="291"/>
        <v>0</v>
      </c>
      <c r="Q645" s="4">
        <f t="shared" si="292"/>
        <v>0</v>
      </c>
      <c r="R645" s="5">
        <f t="shared" si="293"/>
        <v>-1.5423419748316642</v>
      </c>
      <c r="S645" s="5">
        <f t="shared" si="294"/>
        <v>-9.5854176776087936</v>
      </c>
      <c r="T645" s="5">
        <f t="shared" si="295"/>
        <v>12.678905851646379</v>
      </c>
      <c r="U645" s="6">
        <f t="shared" si="296"/>
        <v>2673.6493199871461</v>
      </c>
      <c r="V645" s="5">
        <f t="shared" si="297"/>
        <v>0.64398179185254523</v>
      </c>
      <c r="W645" s="5">
        <f t="shared" si="298"/>
        <v>8.8816602161508325</v>
      </c>
      <c r="X645" s="5">
        <f t="shared" si="299"/>
        <v>6.7929886063334539</v>
      </c>
      <c r="Y645" s="5">
        <f t="shared" si="300"/>
        <v>-0.89836018297911902</v>
      </c>
      <c r="Z645" s="5">
        <f t="shared" si="275"/>
        <v>-0.70375746145796114</v>
      </c>
      <c r="AA645" s="5">
        <f t="shared" si="279"/>
        <v>-12.702105542020167</v>
      </c>
      <c r="AB645">
        <f t="shared" ref="AB645:AB708" si="301">IF(($D645-height)*($D646-height)&lt;0,1,0)</f>
        <v>0</v>
      </c>
    </row>
    <row r="646" spans="1:28" x14ac:dyDescent="0.2">
      <c r="A646">
        <f t="shared" si="274"/>
        <v>6.1399999999999135</v>
      </c>
      <c r="B646" s="5">
        <f t="shared" si="280"/>
        <v>48.517684981855062</v>
      </c>
      <c r="C646" s="5">
        <f t="shared" si="281"/>
        <v>444.17017771828426</v>
      </c>
      <c r="D646" s="5">
        <f t="shared" si="282"/>
        <v>-55.026711082697005</v>
      </c>
      <c r="E646" s="2">
        <f t="shared" si="283"/>
        <v>446.81216694522851</v>
      </c>
      <c r="F646" s="2">
        <f t="shared" si="284"/>
        <v>6.2338290168920638</v>
      </c>
      <c r="G646" s="3">
        <f t="shared" si="285"/>
        <v>8.5491512983894165</v>
      </c>
      <c r="H646" s="3">
        <f t="shared" si="286"/>
        <v>53.180451904737325</v>
      </c>
      <c r="I646" s="3">
        <f t="shared" si="287"/>
        <v>-70.479633145492699</v>
      </c>
      <c r="J646" s="2">
        <f t="shared" si="288"/>
        <v>88.705282486659542</v>
      </c>
      <c r="K646" s="2">
        <f t="shared" si="289"/>
        <v>88.705282486659542</v>
      </c>
      <c r="L646" s="2">
        <f t="shared" si="290"/>
        <v>60.467131892746785</v>
      </c>
      <c r="M646" s="5">
        <f t="shared" si="276"/>
        <v>0.37888943456263169</v>
      </c>
      <c r="N646" s="4">
        <f t="shared" si="277"/>
        <v>0.38208529189047358</v>
      </c>
      <c r="O646" s="4">
        <f t="shared" si="278"/>
        <v>0.2902428647396052</v>
      </c>
      <c r="P646" s="4">
        <f t="shared" si="291"/>
        <v>0</v>
      </c>
      <c r="Q646" s="4">
        <f t="shared" si="292"/>
        <v>0</v>
      </c>
      <c r="R646" s="5">
        <f t="shared" si="293"/>
        <v>-1.5423883516285171</v>
      </c>
      <c r="S646" s="5">
        <f t="shared" si="294"/>
        <v>-9.5945090558474728</v>
      </c>
      <c r="T646" s="5">
        <f t="shared" si="295"/>
        <v>12.715527120351526</v>
      </c>
      <c r="U646" s="6">
        <f t="shared" si="296"/>
        <v>2673.6466463391635</v>
      </c>
      <c r="V646" s="5">
        <f t="shared" si="297"/>
        <v>0.64155628204360049</v>
      </c>
      <c r="W646" s="5">
        <f t="shared" si="298"/>
        <v>8.9044588898653458</v>
      </c>
      <c r="X646" s="5">
        <f t="shared" si="299"/>
        <v>6.7966856249513894</v>
      </c>
      <c r="Y646" s="5">
        <f t="shared" si="300"/>
        <v>-0.90083206958491657</v>
      </c>
      <c r="Z646" s="5">
        <f t="shared" si="275"/>
        <v>-0.69005016598212698</v>
      </c>
      <c r="AA646" s="5">
        <f t="shared" si="279"/>
        <v>-12.661787254697085</v>
      </c>
      <c r="AB646">
        <f t="shared" si="301"/>
        <v>0</v>
      </c>
    </row>
    <row r="647" spans="1:28" x14ac:dyDescent="0.2">
      <c r="A647">
        <f t="shared" si="274"/>
        <v>6.1499999999999133</v>
      </c>
      <c r="B647" s="5">
        <f t="shared" si="280"/>
        <v>48.603131453235477</v>
      </c>
      <c r="C647" s="5">
        <f t="shared" si="281"/>
        <v>444.70194773482336</v>
      </c>
      <c r="D647" s="5">
        <f t="shared" si="282"/>
        <v>-55.732140503514671</v>
      </c>
      <c r="E647" s="2">
        <f t="shared" si="283"/>
        <v>447.35007176282653</v>
      </c>
      <c r="F647" s="2">
        <f t="shared" si="284"/>
        <v>6.2373125234014832</v>
      </c>
      <c r="G647" s="3">
        <f t="shared" si="285"/>
        <v>8.5401429776935665</v>
      </c>
      <c r="H647" s="3">
        <f t="shared" si="286"/>
        <v>53.173551403077504</v>
      </c>
      <c r="I647" s="3">
        <f t="shared" si="287"/>
        <v>-70.606251018039671</v>
      </c>
      <c r="J647" s="2">
        <f t="shared" si="288"/>
        <v>88.800919441848137</v>
      </c>
      <c r="K647" s="2">
        <f t="shared" si="289"/>
        <v>88.800919441848137</v>
      </c>
      <c r="L647" s="2">
        <f t="shared" si="290"/>
        <v>60.532324091239353</v>
      </c>
      <c r="M647" s="5">
        <f t="shared" si="276"/>
        <v>0.37888935603567497</v>
      </c>
      <c r="N647" s="4">
        <f t="shared" si="277"/>
        <v>0.38167340925401932</v>
      </c>
      <c r="O647" s="4">
        <f t="shared" si="278"/>
        <v>0.29011906788307834</v>
      </c>
      <c r="P647" s="4">
        <f t="shared" si="291"/>
        <v>0</v>
      </c>
      <c r="Q647" s="4">
        <f t="shared" si="292"/>
        <v>0</v>
      </c>
      <c r="R647" s="5">
        <f t="shared" si="293"/>
        <v>-1.5424239654732796</v>
      </c>
      <c r="S647" s="5">
        <f t="shared" si="294"/>
        <v>-9.6036050248402454</v>
      </c>
      <c r="T647" s="5">
        <f t="shared" si="295"/>
        <v>12.752101922286364</v>
      </c>
      <c r="U647" s="6">
        <f t="shared" si="296"/>
        <v>2673.6439726938534</v>
      </c>
      <c r="V647" s="5">
        <f t="shared" si="297"/>
        <v>0.63913950519342111</v>
      </c>
      <c r="W647" s="5">
        <f t="shared" si="298"/>
        <v>8.9272130702216668</v>
      </c>
      <c r="X647" s="5">
        <f t="shared" si="299"/>
        <v>6.8003889019688142</v>
      </c>
      <c r="Y647" s="5">
        <f t="shared" si="300"/>
        <v>-0.90328446027985854</v>
      </c>
      <c r="Z647" s="5">
        <f t="shared" si="275"/>
        <v>-0.67639195461857859</v>
      </c>
      <c r="AA647" s="5">
        <f t="shared" si="279"/>
        <v>-12.621509175744819</v>
      </c>
      <c r="AB647">
        <f t="shared" si="301"/>
        <v>0</v>
      </c>
    </row>
    <row r="648" spans="1:28" x14ac:dyDescent="0.2">
      <c r="A648">
        <f t="shared" si="274"/>
        <v>6.1599999999999131</v>
      </c>
      <c r="B648" s="5">
        <f t="shared" si="280"/>
        <v>48.688487718789396</v>
      </c>
      <c r="C648" s="5">
        <f t="shared" si="281"/>
        <v>445.23364942925645</v>
      </c>
      <c r="D648" s="5">
        <f t="shared" si="282"/>
        <v>-56.43883408915385</v>
      </c>
      <c r="E648" s="2">
        <f t="shared" si="283"/>
        <v>447.8879005068531</v>
      </c>
      <c r="F648" s="2">
        <f t="shared" si="284"/>
        <v>6.24077714161752</v>
      </c>
      <c r="G648" s="3">
        <f t="shared" si="285"/>
        <v>8.5311101330907686</v>
      </c>
      <c r="H648" s="3">
        <f t="shared" si="286"/>
        <v>53.166787483531316</v>
      </c>
      <c r="I648" s="3">
        <f t="shared" si="287"/>
        <v>-70.732466109797116</v>
      </c>
      <c r="J648" s="2">
        <f t="shared" si="288"/>
        <v>88.896394152943586</v>
      </c>
      <c r="K648" s="2">
        <f t="shared" si="289"/>
        <v>88.896394152943586</v>
      </c>
      <c r="L648" s="2">
        <f t="shared" si="290"/>
        <v>60.597405693894736</v>
      </c>
      <c r="M648" s="5">
        <f t="shared" si="276"/>
        <v>0.37888927746018092</v>
      </c>
      <c r="N648" s="4">
        <f t="shared" si="277"/>
        <v>0.38126310844512867</v>
      </c>
      <c r="O648" s="4">
        <f t="shared" si="278"/>
        <v>0.28999558581982859</v>
      </c>
      <c r="P648" s="4">
        <f t="shared" si="291"/>
        <v>0</v>
      </c>
      <c r="Q648" s="4">
        <f t="shared" si="292"/>
        <v>0</v>
      </c>
      <c r="R648" s="5">
        <f t="shared" si="293"/>
        <v>-1.5424488255385604</v>
      </c>
      <c r="S648" s="5">
        <f t="shared" si="294"/>
        <v>-9.6127054547730317</v>
      </c>
      <c r="T648" s="5">
        <f t="shared" si="295"/>
        <v>12.78862980039573</v>
      </c>
      <c r="U648" s="6">
        <f t="shared" si="296"/>
        <v>2673.6412990512181</v>
      </c>
      <c r="V648" s="5">
        <f t="shared" si="297"/>
        <v>0.63673147159007237</v>
      </c>
      <c r="W648" s="5">
        <f t="shared" si="298"/>
        <v>8.9499225764497474</v>
      </c>
      <c r="X648" s="5">
        <f t="shared" si="299"/>
        <v>6.8040983779419246</v>
      </c>
      <c r="Y648" s="5">
        <f t="shared" si="300"/>
        <v>-0.90571735394848807</v>
      </c>
      <c r="Z648" s="5">
        <f t="shared" si="275"/>
        <v>-0.66278287832328431</v>
      </c>
      <c r="AA648" s="5">
        <f t="shared" si="279"/>
        <v>-12.581271821662344</v>
      </c>
      <c r="AB648">
        <f t="shared" si="301"/>
        <v>0</v>
      </c>
    </row>
    <row r="649" spans="1:28" x14ac:dyDescent="0.2">
      <c r="A649">
        <f t="shared" si="274"/>
        <v>6.1699999999999129</v>
      </c>
      <c r="B649" s="5">
        <f t="shared" si="280"/>
        <v>48.773753534252606</v>
      </c>
      <c r="C649" s="5">
        <f t="shared" si="281"/>
        <v>445.76528416494784</v>
      </c>
      <c r="D649" s="5">
        <f t="shared" si="282"/>
        <v>-57.146787813842906</v>
      </c>
      <c r="E649" s="2">
        <f t="shared" si="283"/>
        <v>448.42565448519633</v>
      </c>
      <c r="F649" s="2">
        <f t="shared" si="284"/>
        <v>6.24422289130686</v>
      </c>
      <c r="G649" s="3">
        <f t="shared" si="285"/>
        <v>8.5220529595512833</v>
      </c>
      <c r="H649" s="3">
        <f t="shared" si="286"/>
        <v>53.160159654748085</v>
      </c>
      <c r="I649" s="3">
        <f t="shared" si="287"/>
        <v>-70.858278828013738</v>
      </c>
      <c r="J649" s="2">
        <f t="shared" si="288"/>
        <v>88.991705454116584</v>
      </c>
      <c r="K649" s="2">
        <f t="shared" si="289"/>
        <v>88.991705454116584</v>
      </c>
      <c r="L649" s="2">
        <f t="shared" si="290"/>
        <v>60.662375906009935</v>
      </c>
      <c r="M649" s="5">
        <f t="shared" si="276"/>
        <v>0.37888919883679162</v>
      </c>
      <c r="N649" s="4">
        <f t="shared" si="277"/>
        <v>0.38085438712099523</v>
      </c>
      <c r="O649" s="4">
        <f t="shared" si="278"/>
        <v>0.2898724193867504</v>
      </c>
      <c r="P649" s="4">
        <f t="shared" si="291"/>
        <v>0</v>
      </c>
      <c r="Q649" s="4">
        <f t="shared" si="292"/>
        <v>0</v>
      </c>
      <c r="R649" s="5">
        <f t="shared" si="293"/>
        <v>-1.5424629415713975</v>
      </c>
      <c r="S649" s="5">
        <f t="shared" si="294"/>
        <v>-9.6218102169345503</v>
      </c>
      <c r="T649" s="5">
        <f t="shared" si="295"/>
        <v>12.82511030082817</v>
      </c>
      <c r="U649" s="6">
        <f t="shared" si="296"/>
        <v>2673.6386254112554</v>
      </c>
      <c r="V649" s="5">
        <f t="shared" si="297"/>
        <v>0.63433219132296237</v>
      </c>
      <c r="W649" s="5">
        <f t="shared" si="298"/>
        <v>8.972587229915467</v>
      </c>
      <c r="X649" s="5">
        <f t="shared" si="299"/>
        <v>6.8078139938695523</v>
      </c>
      <c r="Y649" s="5">
        <f t="shared" si="300"/>
        <v>-0.90813075024843515</v>
      </c>
      <c r="Z649" s="5">
        <f t="shared" si="275"/>
        <v>-0.64922298701908332</v>
      </c>
      <c r="AA649" s="5">
        <f t="shared" si="279"/>
        <v>-12.541075705302276</v>
      </c>
      <c r="AB649">
        <f t="shared" si="301"/>
        <v>0</v>
      </c>
    </row>
    <row r="650" spans="1:28" x14ac:dyDescent="0.2">
      <c r="A650">
        <f t="shared" si="274"/>
        <v>6.1799999999999127</v>
      </c>
      <c r="B650" s="5">
        <f t="shared" si="280"/>
        <v>48.858928657310607</v>
      </c>
      <c r="C650" s="5">
        <f t="shared" si="281"/>
        <v>446.29685330034596</v>
      </c>
      <c r="D650" s="5">
        <f t="shared" si="282"/>
        <v>-57.855997655908311</v>
      </c>
      <c r="E650" s="2">
        <f t="shared" si="283"/>
        <v>448.96333500112314</v>
      </c>
      <c r="F650" s="2">
        <f t="shared" si="284"/>
        <v>6.2476497923976302</v>
      </c>
      <c r="G650" s="3">
        <f t="shared" si="285"/>
        <v>8.5129716520487992</v>
      </c>
      <c r="H650" s="3">
        <f t="shared" si="286"/>
        <v>53.153667424877895</v>
      </c>
      <c r="I650" s="3">
        <f t="shared" si="287"/>
        <v>-70.983689585066756</v>
      </c>
      <c r="J650" s="2">
        <f t="shared" si="288"/>
        <v>89.086852195889307</v>
      </c>
      <c r="K650" s="2">
        <f t="shared" si="289"/>
        <v>89.086852195889307</v>
      </c>
      <c r="L650" s="2">
        <f t="shared" si="290"/>
        <v>60.727233944028157</v>
      </c>
      <c r="M650" s="5">
        <f t="shared" si="276"/>
        <v>0.37888912016614634</v>
      </c>
      <c r="N650" s="4">
        <f t="shared" si="277"/>
        <v>0.38044724287495091</v>
      </c>
      <c r="O650" s="4">
        <f t="shared" si="278"/>
        <v>0.28974956939705282</v>
      </c>
      <c r="P650" s="4">
        <f t="shared" si="291"/>
        <v>0</v>
      </c>
      <c r="Q650" s="4">
        <f t="shared" si="292"/>
        <v>0</v>
      </c>
      <c r="R650" s="5">
        <f t="shared" si="293"/>
        <v>-1.5424663238881646</v>
      </c>
      <c r="S650" s="5">
        <f t="shared" si="294"/>
        <v>-9.6309191837016943</v>
      </c>
      <c r="T650" s="5">
        <f t="shared" si="295"/>
        <v>12.861542972945974</v>
      </c>
      <c r="U650" s="6">
        <f t="shared" si="296"/>
        <v>2673.6359517739666</v>
      </c>
      <c r="V650" s="5">
        <f t="shared" si="297"/>
        <v>0.63194167428074743</v>
      </c>
      <c r="W650" s="5">
        <f t="shared" si="298"/>
        <v>8.9952068541174501</v>
      </c>
      <c r="X650" s="5">
        <f t="shared" si="299"/>
        <v>6.811535691184468</v>
      </c>
      <c r="Y650" s="5">
        <f t="shared" si="300"/>
        <v>-0.91052464960741719</v>
      </c>
      <c r="Z650" s="5">
        <f t="shared" si="275"/>
        <v>-0.63571232958424417</v>
      </c>
      <c r="AA650" s="5">
        <f t="shared" si="279"/>
        <v>-12.500921335869556</v>
      </c>
      <c r="AB650">
        <f t="shared" si="301"/>
        <v>0</v>
      </c>
    </row>
    <row r="651" spans="1:28" x14ac:dyDescent="0.2">
      <c r="A651">
        <f t="shared" si="274"/>
        <v>6.1899999999999125</v>
      </c>
      <c r="B651" s="5">
        <f t="shared" si="280"/>
        <v>48.944012847598614</v>
      </c>
      <c r="C651" s="5">
        <f t="shared" si="281"/>
        <v>446.82835818897826</v>
      </c>
      <c r="D651" s="5">
        <f t="shared" si="282"/>
        <v>-58.566459597825776</v>
      </c>
      <c r="E651" s="2">
        <f t="shared" si="283"/>
        <v>449.50094335327458</v>
      </c>
      <c r="F651" s="2">
        <f t="shared" si="284"/>
        <v>6.251057864979261</v>
      </c>
      <c r="G651" s="3">
        <f t="shared" si="285"/>
        <v>8.5038664055527242</v>
      </c>
      <c r="H651" s="3">
        <f t="shared" si="286"/>
        <v>53.147310301582053</v>
      </c>
      <c r="I651" s="3">
        <f t="shared" si="287"/>
        <v>-71.108698798425451</v>
      </c>
      <c r="J651" s="2">
        <f t="shared" si="288"/>
        <v>89.181833245013138</v>
      </c>
      <c r="K651" s="2">
        <f t="shared" si="289"/>
        <v>89.181833245013138</v>
      </c>
      <c r="L651" s="2">
        <f t="shared" si="290"/>
        <v>60.791979035455441</v>
      </c>
      <c r="M651" s="5">
        <f t="shared" si="276"/>
        <v>0.37888904144888141</v>
      </c>
      <c r="N651" s="4">
        <f t="shared" si="277"/>
        <v>0.38004167323786203</v>
      </c>
      <c r="O651" s="4">
        <f t="shared" si="278"/>
        <v>0.28962703664053341</v>
      </c>
      <c r="P651" s="4">
        <f t="shared" si="291"/>
        <v>0</v>
      </c>
      <c r="Q651" s="4">
        <f t="shared" si="292"/>
        <v>0</v>
      </c>
      <c r="R651" s="5">
        <f t="shared" si="293"/>
        <v>-1.542458983369466</v>
      </c>
      <c r="S651" s="5">
        <f t="shared" si="294"/>
        <v>-9.6400322285250564</v>
      </c>
      <c r="T651" s="5">
        <f t="shared" si="295"/>
        <v>12.897927369334759</v>
      </c>
      <c r="U651" s="6">
        <f t="shared" si="296"/>
        <v>2673.6332781393521</v>
      </c>
      <c r="V651" s="5">
        <f t="shared" si="297"/>
        <v>0.62955993014930489</v>
      </c>
      <c r="W651" s="5">
        <f t="shared" si="298"/>
        <v>9.0177812746836796</v>
      </c>
      <c r="X651" s="5">
        <f t="shared" si="299"/>
        <v>6.8152634117447715</v>
      </c>
      <c r="Y651" s="5">
        <f t="shared" si="300"/>
        <v>-0.91289905322016107</v>
      </c>
      <c r="Z651" s="5">
        <f t="shared" si="275"/>
        <v>-0.62225095384137674</v>
      </c>
      <c r="AA651" s="5">
        <f t="shared" si="279"/>
        <v>-12.460809218920467</v>
      </c>
      <c r="AB651">
        <f t="shared" si="301"/>
        <v>0</v>
      </c>
    </row>
    <row r="652" spans="1:28" x14ac:dyDescent="0.2">
      <c r="A652">
        <f t="shared" si="274"/>
        <v>6.1999999999999122</v>
      </c>
      <c r="B652" s="5">
        <f t="shared" si="280"/>
        <v>49.029005866701475</v>
      </c>
      <c r="C652" s="5">
        <f t="shared" si="281"/>
        <v>447.35980017944638</v>
      </c>
      <c r="D652" s="5">
        <f t="shared" si="282"/>
        <v>-59.278169626270973</v>
      </c>
      <c r="E652" s="2">
        <f t="shared" si="283"/>
        <v>450.03848083566282</v>
      </c>
      <c r="F652" s="2">
        <f t="shared" si="284"/>
        <v>6.2544471293023296</v>
      </c>
      <c r="G652" s="3">
        <f t="shared" si="285"/>
        <v>8.4947374150205235</v>
      </c>
      <c r="H652" s="3">
        <f t="shared" si="286"/>
        <v>53.141087792043642</v>
      </c>
      <c r="I652" s="3">
        <f t="shared" si="287"/>
        <v>-71.233306890614656</v>
      </c>
      <c r="J652" s="2">
        <f t="shared" si="288"/>
        <v>89.27664748434681</v>
      </c>
      <c r="K652" s="2">
        <f t="shared" si="289"/>
        <v>89.27664748434681</v>
      </c>
      <c r="L652" s="2">
        <f t="shared" si="290"/>
        <v>60.856610418777642</v>
      </c>
      <c r="M652" s="5">
        <f t="shared" si="276"/>
        <v>0.37888896268563027</v>
      </c>
      <c r="N652" s="4">
        <f t="shared" si="277"/>
        <v>0.37963767567950452</v>
      </c>
      <c r="O652" s="4">
        <f t="shared" si="278"/>
        <v>0.28950482188385074</v>
      </c>
      <c r="P652" s="4">
        <f t="shared" si="291"/>
        <v>0</v>
      </c>
      <c r="Q652" s="4">
        <f t="shared" si="292"/>
        <v>0</v>
      </c>
      <c r="R652" s="5">
        <f t="shared" si="293"/>
        <v>-1.5424409314550382</v>
      </c>
      <c r="S652" s="5">
        <f t="shared" si="294"/>
        <v>-9.6491492259146803</v>
      </c>
      <c r="T652" s="5">
        <f t="shared" si="295"/>
        <v>12.934263045812676</v>
      </c>
      <c r="U652" s="6">
        <f t="shared" si="296"/>
        <v>2673.6306045074111</v>
      </c>
      <c r="V652" s="5">
        <f t="shared" si="297"/>
        <v>0.62718696840978139</v>
      </c>
      <c r="W652" s="5">
        <f t="shared" si="298"/>
        <v>9.0403103193679257</v>
      </c>
      <c r="X652" s="5">
        <f t="shared" si="299"/>
        <v>6.8189970978254761</v>
      </c>
      <c r="Y652" s="5">
        <f t="shared" si="300"/>
        <v>-0.91525396304525686</v>
      </c>
      <c r="Z652" s="5">
        <f t="shared" si="275"/>
        <v>-0.60883890654675454</v>
      </c>
      <c r="AA652" s="5">
        <f t="shared" si="279"/>
        <v>-12.420739856361848</v>
      </c>
      <c r="AB652">
        <f t="shared" si="301"/>
        <v>0</v>
      </c>
    </row>
    <row r="653" spans="1:28" x14ac:dyDescent="0.2">
      <c r="A653">
        <f t="shared" si="274"/>
        <v>6.209999999999912</v>
      </c>
      <c r="B653" s="5">
        <f t="shared" si="280"/>
        <v>49.113907478153529</v>
      </c>
      <c r="C653" s="5">
        <f t="shared" si="281"/>
        <v>447.89118061542149</v>
      </c>
      <c r="D653" s="5">
        <f t="shared" si="282"/>
        <v>-59.991123732169939</v>
      </c>
      <c r="E653" s="2">
        <f t="shared" si="283"/>
        <v>450.57594873766703</v>
      </c>
      <c r="F653" s="2">
        <f t="shared" si="284"/>
        <v>6.2578176057784072</v>
      </c>
      <c r="G653" s="3">
        <f t="shared" si="285"/>
        <v>8.4855848753900709</v>
      </c>
      <c r="H653" s="3">
        <f t="shared" si="286"/>
        <v>53.134999402978174</v>
      </c>
      <c r="I653" s="3">
        <f t="shared" si="287"/>
        <v>-71.357514289178269</v>
      </c>
      <c r="J653" s="2">
        <f t="shared" si="288"/>
        <v>89.37129381273509</v>
      </c>
      <c r="K653" s="2">
        <f t="shared" si="289"/>
        <v>89.37129381273509</v>
      </c>
      <c r="L653" s="2">
        <f t="shared" si="290"/>
        <v>60.921127343377698</v>
      </c>
      <c r="M653" s="5">
        <f t="shared" si="276"/>
        <v>0.37888888387702335</v>
      </c>
      <c r="N653" s="4">
        <f t="shared" si="277"/>
        <v>0.37923524760991878</v>
      </c>
      <c r="O653" s="4">
        <f t="shared" si="278"/>
        <v>0.28938292587079445</v>
      </c>
      <c r="P653" s="4">
        <f t="shared" si="291"/>
        <v>0</v>
      </c>
      <c r="Q653" s="4">
        <f t="shared" si="292"/>
        <v>0</v>
      </c>
      <c r="R653" s="5">
        <f t="shared" si="293"/>
        <v>-1.5424121801386439</v>
      </c>
      <c r="S653" s="5">
        <f t="shared" si="294"/>
        <v>-9.6582700514259709</v>
      </c>
      <c r="T653" s="5">
        <f t="shared" si="295"/>
        <v>12.970549561439212</v>
      </c>
      <c r="U653" s="6">
        <f t="shared" si="296"/>
        <v>2673.6279308781432</v>
      </c>
      <c r="V653" s="5">
        <f t="shared" si="297"/>
        <v>0.62482279833670573</v>
      </c>
      <c r="W653" s="5">
        <f t="shared" si="298"/>
        <v>9.0627938180460177</v>
      </c>
      <c r="X653" s="5">
        <f t="shared" si="299"/>
        <v>6.8227366921101966</v>
      </c>
      <c r="Y653" s="5">
        <f t="shared" si="300"/>
        <v>-0.91758938180193816</v>
      </c>
      <c r="Z653" s="5">
        <f t="shared" si="275"/>
        <v>-0.59547623337995326</v>
      </c>
      <c r="AA653" s="5">
        <f t="shared" si="279"/>
        <v>-12.380713746450592</v>
      </c>
      <c r="AB653">
        <f t="shared" si="301"/>
        <v>0</v>
      </c>
    </row>
    <row r="654" spans="1:28" x14ac:dyDescent="0.2">
      <c r="A654">
        <f t="shared" si="274"/>
        <v>6.2199999999999118</v>
      </c>
      <c r="B654" s="5">
        <f t="shared" si="280"/>
        <v>49.198717447438341</v>
      </c>
      <c r="C654" s="5">
        <f t="shared" si="281"/>
        <v>448.4225008356396</v>
      </c>
      <c r="D654" s="5">
        <f t="shared" si="282"/>
        <v>-60.705317910749045</v>
      </c>
      <c r="E654" s="2">
        <f t="shared" si="283"/>
        <v>451.11334834402993</v>
      </c>
      <c r="F654" s="2">
        <f t="shared" si="284"/>
        <v>6.2611693149798686</v>
      </c>
      <c r="G654" s="3">
        <f t="shared" si="285"/>
        <v>8.4764089815720514</v>
      </c>
      <c r="H654" s="3">
        <f t="shared" si="286"/>
        <v>53.129044640644373</v>
      </c>
      <c r="I654" s="3">
        <f t="shared" si="287"/>
        <v>-71.481321426642779</v>
      </c>
      <c r="J654" s="2">
        <f t="shared" si="288"/>
        <v>89.465771144888024</v>
      </c>
      <c r="K654" s="2">
        <f t="shared" si="289"/>
        <v>89.465771144888024</v>
      </c>
      <c r="L654" s="2">
        <f t="shared" si="290"/>
        <v>60.985529069453321</v>
      </c>
      <c r="M654" s="5">
        <f t="shared" si="276"/>
        <v>0.37888880502368838</v>
      </c>
      <c r="N654" s="4">
        <f t="shared" si="277"/>
        <v>0.37883438638074302</v>
      </c>
      <c r="O654" s="4">
        <f t="shared" si="278"/>
        <v>0.28926134932255293</v>
      </c>
      <c r="P654" s="4">
        <f t="shared" si="291"/>
        <v>0</v>
      </c>
      <c r="Q654" s="4">
        <f t="shared" si="292"/>
        <v>0</v>
      </c>
      <c r="R654" s="5">
        <f t="shared" si="293"/>
        <v>-1.5423727419629711</v>
      </c>
      <c r="S654" s="5">
        <f t="shared" si="294"/>
        <v>-9.6673945816458371</v>
      </c>
      <c r="T654" s="5">
        <f t="shared" si="295"/>
        <v>13.006786478523617</v>
      </c>
      <c r="U654" s="6">
        <f t="shared" si="296"/>
        <v>2673.6252572515491</v>
      </c>
      <c r="V654" s="5">
        <f t="shared" si="297"/>
        <v>0.62246742899617635</v>
      </c>
      <c r="W654" s="5">
        <f t="shared" si="298"/>
        <v>9.0852316027119553</v>
      </c>
      <c r="X654" s="5">
        <f t="shared" si="299"/>
        <v>6.8264821376830245</v>
      </c>
      <c r="Y654" s="5">
        <f t="shared" si="300"/>
        <v>-0.91990531296679479</v>
      </c>
      <c r="Z654" s="5">
        <f t="shared" si="275"/>
        <v>-0.5821629789338818</v>
      </c>
      <c r="AA654" s="5">
        <f t="shared" si="279"/>
        <v>-12.340731383793358</v>
      </c>
      <c r="AB654">
        <f t="shared" si="301"/>
        <v>0</v>
      </c>
    </row>
    <row r="655" spans="1:28" x14ac:dyDescent="0.2">
      <c r="A655">
        <f t="shared" si="274"/>
        <v>6.2299999999999116</v>
      </c>
      <c r="B655" s="5">
        <f t="shared" si="280"/>
        <v>49.28343554198841</v>
      </c>
      <c r="C655" s="5">
        <f t="shared" si="281"/>
        <v>448.95376217389708</v>
      </c>
      <c r="D655" s="5">
        <f t="shared" si="282"/>
        <v>-61.420748161584662</v>
      </c>
      <c r="E655" s="2">
        <f t="shared" si="283"/>
        <v>451.65068093485417</v>
      </c>
      <c r="F655" s="2">
        <f t="shared" si="284"/>
        <v>6.2645022776397097</v>
      </c>
      <c r="G655" s="3">
        <f t="shared" si="285"/>
        <v>8.467209928442383</v>
      </c>
      <c r="H655" s="3">
        <f t="shared" si="286"/>
        <v>53.123223010855035</v>
      </c>
      <c r="I655" s="3">
        <f t="shared" si="287"/>
        <v>-71.604728740480709</v>
      </c>
      <c r="J655" s="2">
        <f t="shared" si="288"/>
        <v>89.560078411260761</v>
      </c>
      <c r="K655" s="2">
        <f t="shared" si="289"/>
        <v>89.560078411260761</v>
      </c>
      <c r="L655" s="2">
        <f t="shared" si="290"/>
        <v>61.049814867935076</v>
      </c>
      <c r="M655" s="5">
        <f t="shared" si="276"/>
        <v>0.37888872612624996</v>
      </c>
      <c r="N655" s="4">
        <f t="shared" si="277"/>
        <v>0.37843508928652642</v>
      </c>
      <c r="O655" s="4">
        <f t="shared" si="278"/>
        <v>0.2891400929379791</v>
      </c>
      <c r="P655" s="4">
        <f t="shared" si="291"/>
        <v>0</v>
      </c>
      <c r="Q655" s="4">
        <f t="shared" si="292"/>
        <v>0</v>
      </c>
      <c r="R655" s="5">
        <f t="shared" si="293"/>
        <v>-1.5423226300145272</v>
      </c>
      <c r="S655" s="5">
        <f t="shared" si="294"/>
        <v>-9.676522694178967</v>
      </c>
      <c r="T655" s="5">
        <f t="shared" si="295"/>
        <v>13.042973362632923</v>
      </c>
      <c r="U655" s="6">
        <f t="shared" si="296"/>
        <v>2673.6225836276285</v>
      </c>
      <c r="V655" s="5">
        <f t="shared" si="297"/>
        <v>0.62012086924411536</v>
      </c>
      <c r="W655" s="5">
        <f t="shared" si="298"/>
        <v>9.1076235074738516</v>
      </c>
      <c r="X655" s="5">
        <f t="shared" si="299"/>
        <v>6.8302333780205311</v>
      </c>
      <c r="Y655" s="5">
        <f t="shared" si="300"/>
        <v>-0.92220176077041183</v>
      </c>
      <c r="Z655" s="5">
        <f t="shared" si="275"/>
        <v>-0.56889918670511541</v>
      </c>
      <c r="AA655" s="5">
        <f t="shared" si="279"/>
        <v>-12.300793259346545</v>
      </c>
      <c r="AB655">
        <f t="shared" si="301"/>
        <v>0</v>
      </c>
    </row>
    <row r="656" spans="1:28" x14ac:dyDescent="0.2">
      <c r="A656">
        <f t="shared" si="274"/>
        <v>6.2399999999999114</v>
      </c>
      <c r="B656" s="5">
        <f t="shared" si="280"/>
        <v>49.3680615311848</v>
      </c>
      <c r="C656" s="5">
        <f t="shared" si="281"/>
        <v>449.48496595904629</v>
      </c>
      <c r="D656" s="5">
        <f t="shared" si="282"/>
        <v>-62.137410488652435</v>
      </c>
      <c r="E656" s="2">
        <f t="shared" si="283"/>
        <v>452.18794778559931</v>
      </c>
      <c r="F656" s="2">
        <f t="shared" si="284"/>
        <v>6.2678165146513418</v>
      </c>
      <c r="G656" s="3">
        <f t="shared" si="285"/>
        <v>8.457987910834678</v>
      </c>
      <c r="H656" s="3">
        <f t="shared" si="286"/>
        <v>53.117534018987982</v>
      </c>
      <c r="I656" s="3">
        <f t="shared" si="287"/>
        <v>-71.727736673074176</v>
      </c>
      <c r="J656" s="2">
        <f t="shared" si="288"/>
        <v>89.654214557933869</v>
      </c>
      <c r="K656" s="2">
        <f t="shared" si="289"/>
        <v>89.654214557933869</v>
      </c>
      <c r="L656" s="2">
        <f t="shared" si="290"/>
        <v>61.113984020404814</v>
      </c>
      <c r="M656" s="5">
        <f t="shared" si="276"/>
        <v>0.37888864718532994</v>
      </c>
      <c r="N656" s="4">
        <f t="shared" si="277"/>
        <v>0.37803735356602236</v>
      </c>
      <c r="O656" s="4">
        <f t="shared" si="278"/>
        <v>0.28901915739385309</v>
      </c>
      <c r="P656" s="4">
        <f t="shared" si="291"/>
        <v>0</v>
      </c>
      <c r="Q656" s="4">
        <f t="shared" si="292"/>
        <v>0</v>
      </c>
      <c r="R656" s="5">
        <f t="shared" si="293"/>
        <v>-1.5422618579185383</v>
      </c>
      <c r="S656" s="5">
        <f t="shared" si="294"/>
        <v>-9.6856542676343427</v>
      </c>
      <c r="T656" s="5">
        <f t="shared" si="295"/>
        <v>13.079109782599607</v>
      </c>
      <c r="U656" s="6">
        <f t="shared" si="296"/>
        <v>2673.6199100063818</v>
      </c>
      <c r="V656" s="5">
        <f t="shared" si="297"/>
        <v>0.6177831277245861</v>
      </c>
      <c r="W656" s="5">
        <f t="shared" si="298"/>
        <v>9.1299693685497019</v>
      </c>
      <c r="X656" s="5">
        <f t="shared" si="299"/>
        <v>6.8339903569838976</v>
      </c>
      <c r="Y656" s="5">
        <f t="shared" si="300"/>
        <v>-0.92447873019395221</v>
      </c>
      <c r="Z656" s="5">
        <f t="shared" si="275"/>
        <v>-0.5556848990846408</v>
      </c>
      <c r="AA656" s="5">
        <f t="shared" si="279"/>
        <v>-12.260899860416494</v>
      </c>
      <c r="AB656">
        <f t="shared" si="301"/>
        <v>0</v>
      </c>
    </row>
    <row r="657" spans="1:28" x14ac:dyDescent="0.2">
      <c r="A657">
        <f t="shared" si="274"/>
        <v>6.2499999999999112</v>
      </c>
      <c r="B657" s="5">
        <f t="shared" si="280"/>
        <v>49.452595186356639</v>
      </c>
      <c r="C657" s="5">
        <f t="shared" si="281"/>
        <v>450.01611351499122</v>
      </c>
      <c r="D657" s="5">
        <f t="shared" si="282"/>
        <v>-62.8553009003762</v>
      </c>
      <c r="E657" s="2">
        <f t="shared" si="283"/>
        <v>452.72515016707774</v>
      </c>
      <c r="F657" s="2">
        <f t="shared" si="284"/>
        <v>6.2711120470683701</v>
      </c>
      <c r="G657" s="3">
        <f t="shared" si="285"/>
        <v>8.4487431235327382</v>
      </c>
      <c r="H657" s="3">
        <f t="shared" si="286"/>
        <v>53.111977169997132</v>
      </c>
      <c r="I657" s="3">
        <f t="shared" si="287"/>
        <v>-71.85034567167834</v>
      </c>
      <c r="J657" s="2">
        <f t="shared" si="288"/>
        <v>89.748178546494216</v>
      </c>
      <c r="K657" s="2">
        <f t="shared" si="289"/>
        <v>89.748178546494216</v>
      </c>
      <c r="L657" s="2">
        <f t="shared" si="290"/>
        <v>61.178035819014461</v>
      </c>
      <c r="M657" s="5">
        <f t="shared" si="276"/>
        <v>0.37888856820154715</v>
      </c>
      <c r="N657" s="4">
        <f t="shared" si="277"/>
        <v>0.37764117640346107</v>
      </c>
      <c r="O657" s="4">
        <f t="shared" si="278"/>
        <v>0.28889854334514337</v>
      </c>
      <c r="P657" s="4">
        <f t="shared" si="291"/>
        <v>0</v>
      </c>
      <c r="Q657" s="4">
        <f t="shared" si="292"/>
        <v>0</v>
      </c>
      <c r="R657" s="5">
        <f t="shared" si="293"/>
        <v>-1.5421904398338477</v>
      </c>
      <c r="S657" s="5">
        <f t="shared" si="294"/>
        <v>-9.6947891816119043</v>
      </c>
      <c r="T657" s="5">
        <f t="shared" si="295"/>
        <v>13.11519531052887</v>
      </c>
      <c r="U657" s="6">
        <f t="shared" si="296"/>
        <v>2673.6172363878081</v>
      </c>
      <c r="V657" s="5">
        <f t="shared" si="297"/>
        <v>0.61545421286818203</v>
      </c>
      <c r="W657" s="5">
        <f t="shared" si="298"/>
        <v>9.1522690242630098</v>
      </c>
      <c r="X657" s="5">
        <f t="shared" si="299"/>
        <v>6.8377530188112203</v>
      </c>
      <c r="Y657" s="5">
        <f t="shared" si="300"/>
        <v>-0.92673622696566571</v>
      </c>
      <c r="Z657" s="5">
        <f t="shared" si="275"/>
        <v>-0.54252015734889447</v>
      </c>
      <c r="AA657" s="5">
        <f t="shared" si="279"/>
        <v>-12.221051670659911</v>
      </c>
      <c r="AB657">
        <f t="shared" si="301"/>
        <v>0</v>
      </c>
    </row>
    <row r="658" spans="1:28" x14ac:dyDescent="0.2">
      <c r="A658">
        <f t="shared" si="274"/>
        <v>6.259999999999911</v>
      </c>
      <c r="B658" s="5">
        <f t="shared" si="280"/>
        <v>49.537036280780612</v>
      </c>
      <c r="C658" s="5">
        <f t="shared" si="281"/>
        <v>450.54720616068334</v>
      </c>
      <c r="D658" s="5">
        <f t="shared" si="282"/>
        <v>-63.574415409676512</v>
      </c>
      <c r="E658" s="2">
        <f t="shared" si="283"/>
        <v>453.26228934545247</v>
      </c>
      <c r="F658" s="2">
        <f t="shared" si="284"/>
        <v>6.2743888961043659</v>
      </c>
      <c r="G658" s="3">
        <f t="shared" si="285"/>
        <v>8.4394757612630809</v>
      </c>
      <c r="H658" s="3">
        <f t="shared" si="286"/>
        <v>53.106551968423645</v>
      </c>
      <c r="I658" s="3">
        <f t="shared" si="287"/>
        <v>-71.972556188384942</v>
      </c>
      <c r="J658" s="2">
        <f t="shared" si="288"/>
        <v>89.841969353916411</v>
      </c>
      <c r="K658" s="2">
        <f t="shared" si="289"/>
        <v>89.841969353916411</v>
      </c>
      <c r="L658" s="2">
        <f t="shared" si="290"/>
        <v>61.241969566405182</v>
      </c>
      <c r="M658" s="5">
        <f t="shared" si="276"/>
        <v>0.37888848917551748</v>
      </c>
      <c r="N658" s="4">
        <f t="shared" si="277"/>
        <v>0.37724655492980302</v>
      </c>
      <c r="O658" s="4">
        <f t="shared" si="278"/>
        <v>0.28877825142526564</v>
      </c>
      <c r="P658" s="4">
        <f t="shared" si="291"/>
        <v>0</v>
      </c>
      <c r="Q658" s="4">
        <f t="shared" si="292"/>
        <v>0</v>
      </c>
      <c r="R658" s="5">
        <f t="shared" si="293"/>
        <v>-1.5421083904478132</v>
      </c>
      <c r="S658" s="5">
        <f t="shared" si="294"/>
        <v>-9.7039273166894073</v>
      </c>
      <c r="T658" s="5">
        <f t="shared" si="295"/>
        <v>13.151229521805515</v>
      </c>
      <c r="U658" s="6">
        <f t="shared" si="296"/>
        <v>2673.6145627719093</v>
      </c>
      <c r="V658" s="5">
        <f t="shared" si="297"/>
        <v>0.61313413289048024</v>
      </c>
      <c r="W658" s="5">
        <f t="shared" si="298"/>
        <v>9.1745223150382724</v>
      </c>
      <c r="X658" s="5">
        <f t="shared" si="299"/>
        <v>6.8415213081099289</v>
      </c>
      <c r="Y658" s="5">
        <f t="shared" si="300"/>
        <v>-0.92897425755733298</v>
      </c>
      <c r="Z658" s="5">
        <f t="shared" si="275"/>
        <v>-0.52940500165113491</v>
      </c>
      <c r="AA658" s="5">
        <f t="shared" si="279"/>
        <v>-12.181249170084556</v>
      </c>
      <c r="AB658">
        <f t="shared" si="301"/>
        <v>0</v>
      </c>
    </row>
    <row r="659" spans="1:28" x14ac:dyDescent="0.2">
      <c r="A659">
        <f t="shared" si="274"/>
        <v>6.2699999999999108</v>
      </c>
      <c r="B659" s="5">
        <f t="shared" si="280"/>
        <v>49.62138458968036</v>
      </c>
      <c r="C659" s="5">
        <f t="shared" si="281"/>
        <v>451.07824521011753</v>
      </c>
      <c r="D659" s="5">
        <f t="shared" si="282"/>
        <v>-64.294750034018875</v>
      </c>
      <c r="E659" s="2">
        <f t="shared" si="283"/>
        <v>453.79936658223301</v>
      </c>
      <c r="F659" s="2">
        <f t="shared" si="284"/>
        <v>6.277647083132627</v>
      </c>
      <c r="G659" s="3">
        <f t="shared" si="285"/>
        <v>8.4301860186875075</v>
      </c>
      <c r="H659" s="3">
        <f t="shared" si="286"/>
        <v>53.101257918407136</v>
      </c>
      <c r="I659" s="3">
        <f t="shared" si="287"/>
        <v>-72.094368680085793</v>
      </c>
      <c r="J659" s="2">
        <f t="shared" si="288"/>
        <v>89.935585972444784</v>
      </c>
      <c r="K659" s="2">
        <f t="shared" si="289"/>
        <v>89.935585972444784</v>
      </c>
      <c r="L659" s="2">
        <f t="shared" si="290"/>
        <v>61.30578457562698</v>
      </c>
      <c r="M659" s="5">
        <f t="shared" si="276"/>
        <v>0.37888841010785401</v>
      </c>
      <c r="N659" s="4">
        <f t="shared" si="277"/>
        <v>0.3768534862239728</v>
      </c>
      <c r="O659" s="4">
        <f t="shared" si="278"/>
        <v>0.28865828224633883</v>
      </c>
      <c r="P659" s="4">
        <f t="shared" si="291"/>
        <v>0</v>
      </c>
      <c r="Q659" s="4">
        <f t="shared" si="292"/>
        <v>0</v>
      </c>
      <c r="R659" s="5">
        <f t="shared" si="293"/>
        <v>-1.542015724971213</v>
      </c>
      <c r="S659" s="5">
        <f t="shared" si="294"/>
        <v>-9.7130685544094639</v>
      </c>
      <c r="T659" s="5">
        <f t="shared" si="295"/>
        <v>13.187211995100498</v>
      </c>
      <c r="U659" s="6">
        <f t="shared" si="296"/>
        <v>2673.611889158683</v>
      </c>
      <c r="V659" s="5">
        <f t="shared" si="297"/>
        <v>0.61082289579055182</v>
      </c>
      <c r="W659" s="5">
        <f t="shared" si="298"/>
        <v>9.1967290833962672</v>
      </c>
      <c r="X659" s="5">
        <f t="shared" si="299"/>
        <v>6.8452951698493418</v>
      </c>
      <c r="Y659" s="5">
        <f t="shared" si="300"/>
        <v>-0.93119282918066115</v>
      </c>
      <c r="Z659" s="5">
        <f t="shared" si="275"/>
        <v>-0.51633947101319677</v>
      </c>
      <c r="AA659" s="5">
        <f t="shared" si="279"/>
        <v>-12.141492835050158</v>
      </c>
      <c r="AB659">
        <f t="shared" si="301"/>
        <v>0</v>
      </c>
    </row>
    <row r="660" spans="1:28" x14ac:dyDescent="0.2">
      <c r="A660">
        <f t="shared" si="274"/>
        <v>6.2799999999999105</v>
      </c>
      <c r="B660" s="5">
        <f t="shared" si="280"/>
        <v>49.705639890225775</v>
      </c>
      <c r="C660" s="5">
        <f t="shared" si="281"/>
        <v>451.60923197232802</v>
      </c>
      <c r="D660" s="5">
        <f t="shared" si="282"/>
        <v>-65.016300795461476</v>
      </c>
      <c r="E660" s="2">
        <f t="shared" si="283"/>
        <v>454.33638313427286</v>
      </c>
      <c r="F660" s="2">
        <f t="shared" si="284"/>
        <v>6.2808866296859174</v>
      </c>
      <c r="G660" s="3">
        <f t="shared" si="285"/>
        <v>8.4208740903957011</v>
      </c>
      <c r="H660" s="3">
        <f t="shared" si="286"/>
        <v>53.096094523697005</v>
      </c>
      <c r="I660" s="3">
        <f t="shared" si="287"/>
        <v>-72.215783608436297</v>
      </c>
      <c r="J660" s="2">
        <f t="shared" si="288"/>
        <v>90.029027409475887</v>
      </c>
      <c r="K660" s="2">
        <f t="shared" si="289"/>
        <v>90.029027409475887</v>
      </c>
      <c r="L660" s="2">
        <f t="shared" si="290"/>
        <v>61.369480170058544</v>
      </c>
      <c r="M660" s="5">
        <f t="shared" si="276"/>
        <v>0.37888833099916686</v>
      </c>
      <c r="N660" s="4">
        <f t="shared" si="277"/>
        <v>0.37646196731407366</v>
      </c>
      <c r="O660" s="4">
        <f t="shared" si="278"/>
        <v>0.28853863639943966</v>
      </c>
      <c r="P660" s="4">
        <f t="shared" si="291"/>
        <v>0</v>
      </c>
      <c r="Q660" s="4">
        <f t="shared" si="292"/>
        <v>0</v>
      </c>
      <c r="R660" s="5">
        <f t="shared" si="293"/>
        <v>-1.5419124591331479</v>
      </c>
      <c r="S660" s="5">
        <f t="shared" si="294"/>
        <v>-9.7222127772667619</v>
      </c>
      <c r="T660" s="5">
        <f t="shared" si="295"/>
        <v>13.223142312377083</v>
      </c>
      <c r="U660" s="6">
        <f t="shared" si="296"/>
        <v>2673.6092155481306</v>
      </c>
      <c r="V660" s="5">
        <f t="shared" si="297"/>
        <v>0.6085205093495496</v>
      </c>
      <c r="W660" s="5">
        <f t="shared" si="298"/>
        <v>9.2188891739492469</v>
      </c>
      <c r="X660" s="5">
        <f t="shared" si="299"/>
        <v>6.8490745493533831</v>
      </c>
      <c r="Y660" s="5">
        <f t="shared" si="300"/>
        <v>-0.9333919497835983</v>
      </c>
      <c r="Z660" s="5">
        <f t="shared" si="275"/>
        <v>-0.50332360331751502</v>
      </c>
      <c r="AA660" s="5">
        <f t="shared" si="279"/>
        <v>-12.101783138269532</v>
      </c>
      <c r="AB660">
        <f t="shared" si="301"/>
        <v>0</v>
      </c>
    </row>
    <row r="661" spans="1:28" x14ac:dyDescent="0.2">
      <c r="A661">
        <f t="shared" si="274"/>
        <v>6.2899999999999103</v>
      </c>
      <c r="B661" s="5">
        <f t="shared" si="280"/>
        <v>49.789801961532241</v>
      </c>
      <c r="C661" s="5">
        <f t="shared" si="281"/>
        <v>452.14016775138481</v>
      </c>
      <c r="D661" s="5">
        <f t="shared" si="282"/>
        <v>-65.739063720702759</v>
      </c>
      <c r="E661" s="2">
        <f t="shared" si="283"/>
        <v>454.87334025376668</v>
      </c>
      <c r="F661" s="2">
        <f t="shared" si="284"/>
        <v>6.2841075574561982</v>
      </c>
      <c r="G661" s="3">
        <f t="shared" si="285"/>
        <v>8.4115401708978652</v>
      </c>
      <c r="H661" s="3">
        <f t="shared" si="286"/>
        <v>53.091061287663827</v>
      </c>
      <c r="I661" s="3">
        <f t="shared" si="287"/>
        <v>-72.336801439818998</v>
      </c>
      <c r="J661" s="2">
        <f t="shared" si="288"/>
        <v>90.122292687441686</v>
      </c>
      <c r="K661" s="2">
        <f t="shared" si="289"/>
        <v>90.122292687441686</v>
      </c>
      <c r="L661" s="2">
        <f t="shared" si="290"/>
        <v>61.433055683327659</v>
      </c>
      <c r="M661" s="5">
        <f t="shared" si="276"/>
        <v>0.37888825185006314</v>
      </c>
      <c r="N661" s="4">
        <f t="shared" si="277"/>
        <v>0.37607199517858242</v>
      </c>
      <c r="O661" s="4">
        <f t="shared" si="278"/>
        <v>0.28841931445485425</v>
      </c>
      <c r="P661" s="4">
        <f t="shared" si="291"/>
        <v>0</v>
      </c>
      <c r="Q661" s="4">
        <f t="shared" si="292"/>
        <v>0</v>
      </c>
      <c r="R661" s="5">
        <f t="shared" si="293"/>
        <v>-1.5417986091759515</v>
      </c>
      <c r="S661" s="5">
        <f t="shared" si="294"/>
        <v>-9.7313598686954652</v>
      </c>
      <c r="T661" s="5">
        <f t="shared" si="295"/>
        <v>13.259020058896667</v>
      </c>
      <c r="U661" s="6">
        <f t="shared" si="296"/>
        <v>2673.6065419402516</v>
      </c>
      <c r="V661" s="5">
        <f t="shared" si="297"/>
        <v>0.60622698112934559</v>
      </c>
      <c r="W661" s="5">
        <f t="shared" si="298"/>
        <v>9.2410024333959626</v>
      </c>
      <c r="X661" s="5">
        <f t="shared" si="299"/>
        <v>6.8528593922934116</v>
      </c>
      <c r="Y661" s="5">
        <f t="shared" si="300"/>
        <v>-0.93557162804660587</v>
      </c>
      <c r="Z661" s="5">
        <f t="shared" si="275"/>
        <v>-0.4903574352995026</v>
      </c>
      <c r="AA661" s="5">
        <f t="shared" si="279"/>
        <v>-12.062120548809922</v>
      </c>
      <c r="AB661">
        <f t="shared" si="301"/>
        <v>0</v>
      </c>
    </row>
    <row r="662" spans="1:28" x14ac:dyDescent="0.2">
      <c r="A662">
        <f t="shared" si="274"/>
        <v>6.2999999999999101</v>
      </c>
      <c r="B662" s="5">
        <f t="shared" si="280"/>
        <v>49.873870584659819</v>
      </c>
      <c r="C662" s="5">
        <f t="shared" si="281"/>
        <v>452.67105384638967</v>
      </c>
      <c r="D662" s="5">
        <f t="shared" si="282"/>
        <v>-66.46303484112839</v>
      </c>
      <c r="E662" s="2">
        <f t="shared" si="283"/>
        <v>455.41023918824709</v>
      </c>
      <c r="F662" s="2">
        <f t="shared" si="284"/>
        <v>6.2873098882943497</v>
      </c>
      <c r="G662" s="3">
        <f t="shared" si="285"/>
        <v>8.4021844546173998</v>
      </c>
      <c r="H662" s="3">
        <f t="shared" si="286"/>
        <v>53.086157713310833</v>
      </c>
      <c r="I662" s="3">
        <f t="shared" si="287"/>
        <v>-72.457422645307091</v>
      </c>
      <c r="J662" s="2">
        <f t="shared" si="288"/>
        <v>90.215380843693097</v>
      </c>
      <c r="K662" s="2">
        <f t="shared" si="289"/>
        <v>90.215380843693097</v>
      </c>
      <c r="L662" s="2">
        <f t="shared" si="290"/>
        <v>61.496510459231828</v>
      </c>
      <c r="M662" s="5">
        <f t="shared" si="276"/>
        <v>0.37888817266114716</v>
      </c>
      <c r="N662" s="4">
        <f t="shared" si="277"/>
        <v>0.3756835667475269</v>
      </c>
      <c r="O662" s="4">
        <f t="shared" si="278"/>
        <v>0.28830031696232811</v>
      </c>
      <c r="P662" s="4">
        <f t="shared" si="291"/>
        <v>0</v>
      </c>
      <c r="Q662" s="4">
        <f t="shared" si="292"/>
        <v>0</v>
      </c>
      <c r="R662" s="5">
        <f t="shared" si="293"/>
        <v>-1.5416741918501002</v>
      </c>
      <c r="S662" s="5">
        <f t="shared" si="294"/>
        <v>-9.7405097130567775</v>
      </c>
      <c r="T662" s="5">
        <f t="shared" si="295"/>
        <v>13.294844823224196</v>
      </c>
      <c r="U662" s="6">
        <f t="shared" si="296"/>
        <v>2673.6038683350471</v>
      </c>
      <c r="V662" s="5">
        <f t="shared" si="297"/>
        <v>0.60394231847123658</v>
      </c>
      <c r="W662" s="5">
        <f t="shared" si="298"/>
        <v>9.2630687105165261</v>
      </c>
      <c r="X662" s="5">
        <f t="shared" si="299"/>
        <v>6.8566496446811911</v>
      </c>
      <c r="Y662" s="5">
        <f t="shared" si="300"/>
        <v>-0.93773187337886366</v>
      </c>
      <c r="Z662" s="5">
        <f t="shared" si="275"/>
        <v>-0.47744100254025135</v>
      </c>
      <c r="AA662" s="5">
        <f t="shared" si="279"/>
        <v>-12.022505532094613</v>
      </c>
      <c r="AB662">
        <f t="shared" si="301"/>
        <v>0</v>
      </c>
    </row>
    <row r="663" spans="1:28" x14ac:dyDescent="0.2">
      <c r="A663">
        <f t="shared" si="274"/>
        <v>6.3099999999999099</v>
      </c>
      <c r="B663" s="5">
        <f t="shared" si="280"/>
        <v>49.957845542612318</v>
      </c>
      <c r="C663" s="5">
        <f t="shared" si="281"/>
        <v>453.20189155147267</v>
      </c>
      <c r="D663" s="5">
        <f t="shared" si="282"/>
        <v>-67.188210192858065</v>
      </c>
      <c r="E663" s="2">
        <f t="shared" si="283"/>
        <v>455.94708118058207</v>
      </c>
      <c r="F663" s="2">
        <f t="shared" si="284"/>
        <v>6.2904936442098727</v>
      </c>
      <c r="G663" s="3">
        <f t="shared" si="285"/>
        <v>8.3928071358836114</v>
      </c>
      <c r="H663" s="3">
        <f t="shared" si="286"/>
        <v>53.081383303285428</v>
      </c>
      <c r="I663" s="3">
        <f t="shared" si="287"/>
        <v>-72.577647700628034</v>
      </c>
      <c r="J663" s="2">
        <f t="shared" si="288"/>
        <v>90.308290930384274</v>
      </c>
      <c r="K663" s="2">
        <f t="shared" si="289"/>
        <v>90.308290930384274</v>
      </c>
      <c r="L663" s="2">
        <f t="shared" si="290"/>
        <v>61.559843851659352</v>
      </c>
      <c r="M663" s="5">
        <f t="shared" si="276"/>
        <v>0.37888809343302027</v>
      </c>
      <c r="N663" s="4">
        <f t="shared" si="277"/>
        <v>0.37529667890364377</v>
      </c>
      <c r="O663" s="4">
        <f t="shared" si="278"/>
        <v>0.28818164445131322</v>
      </c>
      <c r="P663" s="4">
        <f t="shared" si="291"/>
        <v>0</v>
      </c>
      <c r="Q663" s="4">
        <f t="shared" si="292"/>
        <v>0</v>
      </c>
      <c r="R663" s="5">
        <f t="shared" si="293"/>
        <v>-1.5415392244091308</v>
      </c>
      <c r="S663" s="5">
        <f t="shared" si="294"/>
        <v>-9.7496621956266942</v>
      </c>
      <c r="T663" s="5">
        <f t="shared" si="295"/>
        <v>13.330616197233299</v>
      </c>
      <c r="U663" s="6">
        <f t="shared" si="296"/>
        <v>2673.6011947325155</v>
      </c>
      <c r="V663" s="5">
        <f t="shared" si="297"/>
        <v>0.60166652849470614</v>
      </c>
      <c r="W663" s="5">
        <f t="shared" si="298"/>
        <v>9.2850878561671699</v>
      </c>
      <c r="X663" s="5">
        <f t="shared" si="299"/>
        <v>6.8604452528619824</v>
      </c>
      <c r="Y663" s="5">
        <f t="shared" si="300"/>
        <v>-0.93987269591442468</v>
      </c>
      <c r="Z663" s="5">
        <f t="shared" si="275"/>
        <v>-0.46457433945952431</v>
      </c>
      <c r="AA663" s="5">
        <f t="shared" si="279"/>
        <v>-11.982938549904716</v>
      </c>
      <c r="AB663">
        <f t="shared" si="301"/>
        <v>0</v>
      </c>
    </row>
    <row r="664" spans="1:28" x14ac:dyDescent="0.2">
      <c r="A664">
        <f t="shared" si="274"/>
        <v>6.3199999999999097</v>
      </c>
      <c r="B664" s="5">
        <f t="shared" si="280"/>
        <v>50.041726620336355</v>
      </c>
      <c r="C664" s="5">
        <f t="shared" si="281"/>
        <v>453.73268215578855</v>
      </c>
      <c r="D664" s="5">
        <f t="shared" si="282"/>
        <v>-67.914585816791842</v>
      </c>
      <c r="E664" s="2">
        <f t="shared" si="283"/>
        <v>456.48386746897239</v>
      </c>
      <c r="F664" s="2">
        <f t="shared" si="284"/>
        <v>6.2936588473705939</v>
      </c>
      <c r="G664" s="3">
        <f t="shared" si="285"/>
        <v>8.3834084089244669</v>
      </c>
      <c r="H664" s="3">
        <f t="shared" si="286"/>
        <v>53.07673755989083</v>
      </c>
      <c r="I664" s="3">
        <f t="shared" si="287"/>
        <v>-72.69747708612708</v>
      </c>
      <c r="J664" s="2">
        <f t="shared" si="288"/>
        <v>90.401022014357352</v>
      </c>
      <c r="K664" s="2">
        <f t="shared" si="289"/>
        <v>90.401022014357352</v>
      </c>
      <c r="L664" s="2">
        <f t="shared" si="290"/>
        <v>61.6230552245108</v>
      </c>
      <c r="M664" s="5">
        <f t="shared" si="276"/>
        <v>0.37888801416628082</v>
      </c>
      <c r="N664" s="4">
        <f t="shared" si="277"/>
        <v>0.3749113284835181</v>
      </c>
      <c r="O664" s="4">
        <f t="shared" si="278"/>
        <v>0.28806329743121406</v>
      </c>
      <c r="P664" s="4">
        <f t="shared" si="291"/>
        <v>0</v>
      </c>
      <c r="Q664" s="4">
        <f t="shared" si="292"/>
        <v>0</v>
      </c>
      <c r="R664" s="5">
        <f t="shared" si="293"/>
        <v>-1.5413937246045608</v>
      </c>
      <c r="S664" s="5">
        <f t="shared" si="294"/>
        <v>-9.7588172025839359</v>
      </c>
      <c r="T664" s="5">
        <f t="shared" si="295"/>
        <v>13.366333776111006</v>
      </c>
      <c r="U664" s="6">
        <f t="shared" si="296"/>
        <v>2673.598521132657</v>
      </c>
      <c r="V664" s="5">
        <f t="shared" si="297"/>
        <v>0.59939961809625386</v>
      </c>
      <c r="W664" s="5">
        <f t="shared" si="298"/>
        <v>9.3070597232748469</v>
      </c>
      <c r="X664" s="5">
        <f t="shared" si="299"/>
        <v>6.8642461635077936</v>
      </c>
      <c r="Y664" s="5">
        <f t="shared" si="300"/>
        <v>-0.94199410650830695</v>
      </c>
      <c r="Z664" s="5">
        <f t="shared" si="275"/>
        <v>-0.45175747930908905</v>
      </c>
      <c r="AA664" s="5">
        <f t="shared" si="279"/>
        <v>-11.9434200603812</v>
      </c>
      <c r="AB664">
        <f t="shared" si="301"/>
        <v>0</v>
      </c>
    </row>
    <row r="665" spans="1:28" x14ac:dyDescent="0.2">
      <c r="A665">
        <f t="shared" ref="A665:A728" si="302">A664+dt</f>
        <v>6.3299999999999095</v>
      </c>
      <c r="B665" s="5">
        <f t="shared" si="280"/>
        <v>50.125513604720275</v>
      </c>
      <c r="C665" s="5">
        <f t="shared" si="281"/>
        <v>454.26342694351348</v>
      </c>
      <c r="D665" s="5">
        <f t="shared" si="282"/>
        <v>-68.64215775865614</v>
      </c>
      <c r="E665" s="2">
        <f t="shared" si="283"/>
        <v>457.02059928694877</v>
      </c>
      <c r="F665" s="2">
        <f t="shared" si="284"/>
        <v>6.2968055201023398</v>
      </c>
      <c r="G665" s="3">
        <f t="shared" si="285"/>
        <v>8.3739884678593839</v>
      </c>
      <c r="H665" s="3">
        <f t="shared" si="286"/>
        <v>53.072219985097739</v>
      </c>
      <c r="I665" s="3">
        <f t="shared" si="287"/>
        <v>-72.816911286730885</v>
      </c>
      <c r="J665" s="2">
        <f t="shared" si="288"/>
        <v>90.493573177027798</v>
      </c>
      <c r="K665" s="2">
        <f t="shared" si="289"/>
        <v>90.493573177027798</v>
      </c>
      <c r="L665" s="2">
        <f t="shared" si="290"/>
        <v>61.686143951620856</v>
      </c>
      <c r="M665" s="5">
        <f t="shared" si="276"/>
        <v>0.37888793486152422</v>
      </c>
      <c r="N665" s="4">
        <f t="shared" si="277"/>
        <v>0.37452751227870568</v>
      </c>
      <c r="O665" s="4">
        <f t="shared" si="278"/>
        <v>0.28794527639162981</v>
      </c>
      <c r="P665" s="4">
        <f t="shared" si="291"/>
        <v>0</v>
      </c>
      <c r="Q665" s="4">
        <f t="shared" si="292"/>
        <v>0</v>
      </c>
      <c r="R665" s="5">
        <f t="shared" si="293"/>
        <v>-1.5412377106808142</v>
      </c>
      <c r="S665" s="5">
        <f t="shared" si="294"/>
        <v>-9.7679746209980252</v>
      </c>
      <c r="T665" s="5">
        <f t="shared" si="295"/>
        <v>13.401997158362171</v>
      </c>
      <c r="U665" s="6">
        <f t="shared" si="296"/>
        <v>2673.5958475354723</v>
      </c>
      <c r="V665" s="5">
        <f t="shared" si="297"/>
        <v>0.5971415939482756</v>
      </c>
      <c r="W665" s="5">
        <f t="shared" si="298"/>
        <v>9.3289841668317024</v>
      </c>
      <c r="X665" s="5">
        <f t="shared" si="299"/>
        <v>6.8680523236107227</v>
      </c>
      <c r="Y665" s="5">
        <f t="shared" si="300"/>
        <v>-0.94409611673253857</v>
      </c>
      <c r="Z665" s="5">
        <f t="shared" ref="Z665:Z728" si="303">S665+W665</f>
        <v>-0.43899045416632276</v>
      </c>
      <c r="AA665" s="5">
        <f t="shared" si="279"/>
        <v>-11.903950518027106</v>
      </c>
      <c r="AB665">
        <f t="shared" si="301"/>
        <v>0</v>
      </c>
    </row>
    <row r="666" spans="1:28" x14ac:dyDescent="0.2">
      <c r="A666">
        <f t="shared" si="302"/>
        <v>6.3399999999999093</v>
      </c>
      <c r="B666" s="5">
        <f t="shared" si="280"/>
        <v>50.20920628459303</v>
      </c>
      <c r="C666" s="5">
        <f t="shared" si="281"/>
        <v>454.79412719384175</v>
      </c>
      <c r="D666" s="5">
        <f t="shared" si="282"/>
        <v>-69.370922069049342</v>
      </c>
      <c r="E666" s="2">
        <f t="shared" si="283"/>
        <v>457.5572778633699</v>
      </c>
      <c r="F666" s="2">
        <f t="shared" si="284"/>
        <v>6.2999336848886012</v>
      </c>
      <c r="G666" s="3">
        <f t="shared" si="285"/>
        <v>8.3645475066920589</v>
      </c>
      <c r="H666" s="3">
        <f t="shared" si="286"/>
        <v>53.067830080556078</v>
      </c>
      <c r="I666" s="3">
        <f t="shared" si="287"/>
        <v>-72.935950791911154</v>
      </c>
      <c r="J666" s="2">
        <f t="shared" si="288"/>
        <v>90.585943514270284</v>
      </c>
      <c r="K666" s="2">
        <f t="shared" si="289"/>
        <v>90.585943514270284</v>
      </c>
      <c r="L666" s="2">
        <f t="shared" si="290"/>
        <v>61.74910941668049</v>
      </c>
      <c r="M666" s="5">
        <f t="shared" si="276"/>
        <v>0.37888785551934318</v>
      </c>
      <c r="N666" s="4">
        <f t="shared" si="277"/>
        <v>0.37414522703683645</v>
      </c>
      <c r="O666" s="4">
        <f t="shared" si="278"/>
        <v>0.28782758180259599</v>
      </c>
      <c r="P666" s="4">
        <f t="shared" si="291"/>
        <v>0</v>
      </c>
      <c r="Q666" s="4">
        <f t="shared" si="292"/>
        <v>0</v>
      </c>
      <c r="R666" s="5">
        <f t="shared" si="293"/>
        <v>-1.5410712013701537</v>
      </c>
      <c r="S666" s="5">
        <f t="shared" si="294"/>
        <v>-9.7771343388175609</v>
      </c>
      <c r="T666" s="5">
        <f t="shared" si="295"/>
        <v>13.43760594581353</v>
      </c>
      <c r="U666" s="6">
        <f t="shared" si="296"/>
        <v>2673.5931739409625</v>
      </c>
      <c r="V666" s="5">
        <f t="shared" si="297"/>
        <v>0.59489246249800354</v>
      </c>
      <c r="W666" s="5">
        <f t="shared" si="298"/>
        <v>9.3508610438894166</v>
      </c>
      <c r="X666" s="5">
        <f t="shared" si="299"/>
        <v>6.8718636804764568</v>
      </c>
      <c r="Y666" s="5">
        <f t="shared" si="300"/>
        <v>-0.9461787388721502</v>
      </c>
      <c r="Z666" s="5">
        <f t="shared" si="303"/>
        <v>-0.42627329492814425</v>
      </c>
      <c r="AA666" s="5">
        <f t="shared" si="279"/>
        <v>-11.864530373710011</v>
      </c>
      <c r="AB666">
        <f t="shared" si="301"/>
        <v>0</v>
      </c>
    </row>
    <row r="667" spans="1:28" x14ac:dyDescent="0.2">
      <c r="A667">
        <f t="shared" si="302"/>
        <v>6.3499999999999091</v>
      </c>
      <c r="B667" s="5">
        <f t="shared" si="280"/>
        <v>50.292804450723011</v>
      </c>
      <c r="C667" s="5">
        <f t="shared" si="281"/>
        <v>455.32478418098253</v>
      </c>
      <c r="D667" s="5">
        <f t="shared" si="282"/>
        <v>-70.100874803487145</v>
      </c>
      <c r="E667" s="2">
        <f t="shared" si="283"/>
        <v>458.09390442241971</v>
      </c>
      <c r="F667" s="2">
        <f t="shared" si="284"/>
        <v>6.3030433643702084</v>
      </c>
      <c r="G667" s="3">
        <f t="shared" si="285"/>
        <v>8.3550857193033377</v>
      </c>
      <c r="H667" s="3">
        <f t="shared" si="286"/>
        <v>53.063567347606799</v>
      </c>
      <c r="I667" s="3">
        <f t="shared" si="287"/>
        <v>-73.05459609564825</v>
      </c>
      <c r="J667" s="2">
        <f t="shared" si="288"/>
        <v>90.678132136305123</v>
      </c>
      <c r="K667" s="2">
        <f t="shared" si="289"/>
        <v>90.678132136305123</v>
      </c>
      <c r="L667" s="2">
        <f t="shared" si="290"/>
        <v>61.811951013159593</v>
      </c>
      <c r="M667" s="5">
        <f t="shared" si="276"/>
        <v>0.3788877761403272</v>
      </c>
      <c r="N667" s="4">
        <f t="shared" si="277"/>
        <v>0.37376446946270109</v>
      </c>
      <c r="O667" s="4">
        <f t="shared" si="278"/>
        <v>0.28771021411482289</v>
      </c>
      <c r="P667" s="4">
        <f t="shared" si="291"/>
        <v>0</v>
      </c>
      <c r="Q667" s="4">
        <f t="shared" si="292"/>
        <v>0</v>
      </c>
      <c r="R667" s="5">
        <f t="shared" si="293"/>
        <v>-1.5408942158876167</v>
      </c>
      <c r="S667" s="5">
        <f t="shared" si="294"/>
        <v>-9.7862962448586419</v>
      </c>
      <c r="T667" s="5">
        <f t="shared" si="295"/>
        <v>13.473159743617412</v>
      </c>
      <c r="U667" s="6">
        <f t="shared" si="296"/>
        <v>2673.5905003491253</v>
      </c>
      <c r="V667" s="5">
        <f t="shared" si="297"/>
        <v>0.59265222996650835</v>
      </c>
      <c r="W667" s="5">
        <f t="shared" si="298"/>
        <v>9.3726902135533958</v>
      </c>
      <c r="X667" s="5">
        <f t="shared" si="299"/>
        <v>6.8756801817178692</v>
      </c>
      <c r="Y667" s="5">
        <f t="shared" si="300"/>
        <v>-0.94824198592110831</v>
      </c>
      <c r="Z667" s="5">
        <f t="shared" si="303"/>
        <v>-0.41360603130524609</v>
      </c>
      <c r="AA667" s="5">
        <f t="shared" si="279"/>
        <v>-11.825160074664719</v>
      </c>
      <c r="AB667">
        <f t="shared" si="301"/>
        <v>0</v>
      </c>
    </row>
    <row r="668" spans="1:28" x14ac:dyDescent="0.2">
      <c r="A668">
        <f t="shared" si="302"/>
        <v>6.3599999999999088</v>
      </c>
      <c r="B668" s="5">
        <f t="shared" si="280"/>
        <v>50.376307895816744</v>
      </c>
      <c r="C668" s="5">
        <f t="shared" si="281"/>
        <v>455.85539917415701</v>
      </c>
      <c r="D668" s="5">
        <f t="shared" si="282"/>
        <v>-70.832012022447358</v>
      </c>
      <c r="E668" s="2">
        <f t="shared" si="283"/>
        <v>458.63048018360507</v>
      </c>
      <c r="F668" s="2">
        <f t="shared" si="284"/>
        <v>6.3061345813449634</v>
      </c>
      <c r="G668" s="3">
        <f t="shared" si="285"/>
        <v>8.3456032994441269</v>
      </c>
      <c r="H668" s="3">
        <f t="shared" si="286"/>
        <v>53.059431287293748</v>
      </c>
      <c r="I668" s="3">
        <f t="shared" si="287"/>
        <v>-73.172847696394896</v>
      </c>
      <c r="J668" s="2">
        <f t="shared" si="288"/>
        <v>90.770138167585401</v>
      </c>
      <c r="K668" s="2">
        <f t="shared" si="289"/>
        <v>90.770138167585401</v>
      </c>
      <c r="L668" s="2">
        <f t="shared" si="290"/>
        <v>61.874668144229993</v>
      </c>
      <c r="M668" s="5">
        <f t="shared" si="276"/>
        <v>0.37888769672506306</v>
      </c>
      <c r="N668" s="4">
        <f t="shared" si="277"/>
        <v>0.37338523621931974</v>
      </c>
      <c r="O668" s="4">
        <f t="shared" si="278"/>
        <v>0.28759317375993204</v>
      </c>
      <c r="P668" s="4">
        <f t="shared" si="291"/>
        <v>0</v>
      </c>
      <c r="Q668" s="4">
        <f t="shared" si="292"/>
        <v>0</v>
      </c>
      <c r="R668" s="5">
        <f t="shared" si="293"/>
        <v>-1.5407067739259612</v>
      </c>
      <c r="S668" s="5">
        <f t="shared" si="294"/>
        <v>-9.7954602287934769</v>
      </c>
      <c r="T668" s="5">
        <f t="shared" si="295"/>
        <v>13.508658160255159</v>
      </c>
      <c r="U668" s="6">
        <f t="shared" si="296"/>
        <v>2673.5878267599614</v>
      </c>
      <c r="V668" s="5">
        <f t="shared" si="297"/>
        <v>0.59042090234775013</v>
      </c>
      <c r="W668" s="5">
        <f t="shared" si="298"/>
        <v>9.3944715369768979</v>
      </c>
      <c r="X668" s="5">
        <f t="shared" si="299"/>
        <v>6.879501775248773</v>
      </c>
      <c r="Y668" s="5">
        <f t="shared" si="300"/>
        <v>-0.95028587157821109</v>
      </c>
      <c r="Z668" s="5">
        <f t="shared" si="303"/>
        <v>-0.40098869181657903</v>
      </c>
      <c r="AA668" s="5">
        <f t="shared" si="279"/>
        <v>-11.785840064496067</v>
      </c>
      <c r="AB668">
        <f t="shared" si="301"/>
        <v>0</v>
      </c>
    </row>
    <row r="669" spans="1:28" x14ac:dyDescent="0.2">
      <c r="A669">
        <f t="shared" si="302"/>
        <v>6.3699999999999086</v>
      </c>
      <c r="B669" s="5">
        <f t="shared" si="280"/>
        <v>50.459716414517608</v>
      </c>
      <c r="C669" s="5">
        <f t="shared" si="281"/>
        <v>456.3859734375954</v>
      </c>
      <c r="D669" s="5">
        <f t="shared" si="282"/>
        <v>-71.564329791414536</v>
      </c>
      <c r="E669" s="2">
        <f t="shared" si="283"/>
        <v>459.16700636175403</v>
      </c>
      <c r="F669" s="2">
        <f t="shared" si="284"/>
        <v>6.3092073587672814</v>
      </c>
      <c r="G669" s="3">
        <f t="shared" si="285"/>
        <v>8.3361004407283446</v>
      </c>
      <c r="H669" s="3">
        <f t="shared" si="286"/>
        <v>53.055421400375579</v>
      </c>
      <c r="I669" s="3">
        <f t="shared" si="287"/>
        <v>-73.290706097039859</v>
      </c>
      <c r="J669" s="2">
        <f t="shared" si="288"/>
        <v>90.861960746684417</v>
      </c>
      <c r="K669" s="2">
        <f t="shared" si="289"/>
        <v>90.861960746684417</v>
      </c>
      <c r="L669" s="2">
        <f t="shared" si="290"/>
        <v>61.937260222688764</v>
      </c>
      <c r="M669" s="5">
        <f t="shared" si="276"/>
        <v>0.37888761727413445</v>
      </c>
      <c r="N669" s="4">
        <f t="shared" si="277"/>
        <v>0.37300752392899383</v>
      </c>
      <c r="O669" s="4">
        <f t="shared" si="278"/>
        <v>0.28747646115069114</v>
      </c>
      <c r="P669" s="4">
        <f t="shared" si="291"/>
        <v>0</v>
      </c>
      <c r="Q669" s="4">
        <f t="shared" si="292"/>
        <v>0</v>
      </c>
      <c r="R669" s="5">
        <f t="shared" si="293"/>
        <v>-1.5405088956506148</v>
      </c>
      <c r="S669" s="5">
        <f t="shared" si="294"/>
        <v>-9.8046261811391311</v>
      </c>
      <c r="T669" s="5">
        <f t="shared" si="295"/>
        <v>13.544100807540161</v>
      </c>
      <c r="U669" s="6">
        <f t="shared" si="296"/>
        <v>2673.5851531734716</v>
      </c>
      <c r="V669" s="5">
        <f t="shared" si="297"/>
        <v>0.58819848540769015</v>
      </c>
      <c r="W669" s="5">
        <f t="shared" si="298"/>
        <v>9.4162048773549607</v>
      </c>
      <c r="X669" s="5">
        <f t="shared" si="299"/>
        <v>6.8833284092777731</v>
      </c>
      <c r="Y669" s="5">
        <f t="shared" si="300"/>
        <v>-0.95231041024292462</v>
      </c>
      <c r="Z669" s="5">
        <f t="shared" si="303"/>
        <v>-0.38842130378417039</v>
      </c>
      <c r="AA669" s="5">
        <f t="shared" si="279"/>
        <v>-11.746570783182065</v>
      </c>
      <c r="AB669">
        <f t="shared" si="301"/>
        <v>0</v>
      </c>
    </row>
    <row r="670" spans="1:28" x14ac:dyDescent="0.2">
      <c r="A670">
        <f t="shared" si="302"/>
        <v>6.3799999999999084</v>
      </c>
      <c r="B670" s="5">
        <f t="shared" si="280"/>
        <v>50.54302980340438</v>
      </c>
      <c r="C670" s="5">
        <f t="shared" si="281"/>
        <v>456.91650823053396</v>
      </c>
      <c r="D670" s="5">
        <f t="shared" si="282"/>
        <v>-72.297824180924096</v>
      </c>
      <c r="E670" s="2">
        <f t="shared" si="283"/>
        <v>459.7034841670133</v>
      </c>
      <c r="F670" s="2">
        <f t="shared" si="284"/>
        <v>6.3122617197478155</v>
      </c>
      <c r="G670" s="3">
        <f t="shared" si="285"/>
        <v>8.326577336625915</v>
      </c>
      <c r="H670" s="3">
        <f t="shared" si="286"/>
        <v>53.051537187337736</v>
      </c>
      <c r="I670" s="3">
        <f t="shared" si="287"/>
        <v>-73.408171804871685</v>
      </c>
      <c r="J670" s="2">
        <f t="shared" si="288"/>
        <v>90.953599026183952</v>
      </c>
      <c r="K670" s="2">
        <f t="shared" si="289"/>
        <v>90.953599026183952</v>
      </c>
      <c r="L670" s="2">
        <f t="shared" si="290"/>
        <v>61.999726670882033</v>
      </c>
      <c r="M670" s="5">
        <f t="shared" si="276"/>
        <v>0.37888753778812229</v>
      </c>
      <c r="N670" s="4">
        <f t="shared" si="277"/>
        <v>0.37263132917434089</v>
      </c>
      <c r="O670" s="4">
        <f t="shared" si="278"/>
        <v>0.2873600766812458</v>
      </c>
      <c r="P670" s="4">
        <f t="shared" si="291"/>
        <v>0</v>
      </c>
      <c r="Q670" s="4">
        <f t="shared" si="292"/>
        <v>0</v>
      </c>
      <c r="R670" s="5">
        <f t="shared" si="293"/>
        <v>-1.5403006016946368</v>
      </c>
      <c r="S670" s="5">
        <f t="shared" si="294"/>
        <v>-9.8137939932464846</v>
      </c>
      <c r="T670" s="5">
        <f t="shared" si="295"/>
        <v>13.579487300620626</v>
      </c>
      <c r="U670" s="6">
        <f t="shared" si="296"/>
        <v>2673.5824795896551</v>
      </c>
      <c r="V670" s="5">
        <f t="shared" si="297"/>
        <v>0.58598498468345661</v>
      </c>
      <c r="W670" s="5">
        <f t="shared" si="298"/>
        <v>9.4378900999182616</v>
      </c>
      <c r="X670" s="5">
        <f t="shared" si="299"/>
        <v>6.8871600323022415</v>
      </c>
      <c r="Y670" s="5">
        <f t="shared" si="300"/>
        <v>-0.95431561701118017</v>
      </c>
      <c r="Z670" s="5">
        <f t="shared" si="303"/>
        <v>-0.37590389332822305</v>
      </c>
      <c r="AA670" s="5">
        <f t="shared" si="279"/>
        <v>-11.707352667077132</v>
      </c>
      <c r="AB670">
        <f t="shared" si="301"/>
        <v>0</v>
      </c>
    </row>
    <row r="671" spans="1:28" x14ac:dyDescent="0.2">
      <c r="A671">
        <f t="shared" si="302"/>
        <v>6.3899999999999082</v>
      </c>
      <c r="B671" s="5">
        <f t="shared" si="280"/>
        <v>50.626247860989785</v>
      </c>
      <c r="C671" s="5">
        <f t="shared" si="281"/>
        <v>457.44700480721269</v>
      </c>
      <c r="D671" s="5">
        <f t="shared" si="282"/>
        <v>-73.032491266606158</v>
      </c>
      <c r="E671" s="2">
        <f t="shared" si="283"/>
        <v>460.23991480484659</v>
      </c>
      <c r="F671" s="2">
        <f t="shared" si="284"/>
        <v>6.3152976875530635</v>
      </c>
      <c r="G671" s="3">
        <f t="shared" si="285"/>
        <v>8.3170341804558028</v>
      </c>
      <c r="H671" s="3">
        <f t="shared" si="286"/>
        <v>53.047778148404454</v>
      </c>
      <c r="I671" s="3">
        <f t="shared" si="287"/>
        <v>-73.52524533154245</v>
      </c>
      <c r="J671" s="2">
        <f t="shared" si="288"/>
        <v>91.045052172562961</v>
      </c>
      <c r="K671" s="2">
        <f t="shared" si="289"/>
        <v>91.045052172562961</v>
      </c>
      <c r="L671" s="2">
        <f t="shared" si="290"/>
        <v>62.062066920629142</v>
      </c>
      <c r="M671" s="5">
        <f t="shared" si="276"/>
        <v>0.37888745826760445</v>
      </c>
      <c r="N671" s="4">
        <f t="shared" si="277"/>
        <v>0.37225664849931234</v>
      </c>
      <c r="O671" s="4">
        <f t="shared" si="278"/>
        <v>0.28724402072734995</v>
      </c>
      <c r="P671" s="4">
        <f t="shared" si="291"/>
        <v>0</v>
      </c>
      <c r="Q671" s="4">
        <f t="shared" si="292"/>
        <v>0</v>
      </c>
      <c r="R671" s="5">
        <f t="shared" si="293"/>
        <v>-1.5400819131536791</v>
      </c>
      <c r="S671" s="5">
        <f t="shared" si="294"/>
        <v>-9.8229635572892793</v>
      </c>
      <c r="T671" s="5">
        <f t="shared" si="295"/>
        <v>13.61481725798196</v>
      </c>
      <c r="U671" s="6">
        <f t="shared" si="296"/>
        <v>2673.5798060085126</v>
      </c>
      <c r="V671" s="5">
        <f t="shared" si="297"/>
        <v>0.58378040548255905</v>
      </c>
      <c r="W671" s="5">
        <f t="shared" si="298"/>
        <v>9.4595270719268214</v>
      </c>
      <c r="X671" s="5">
        <f t="shared" si="299"/>
        <v>6.8909965931024226</v>
      </c>
      <c r="Y671" s="5">
        <f t="shared" si="300"/>
        <v>-0.9563015076711201</v>
      </c>
      <c r="Z671" s="5">
        <f t="shared" si="303"/>
        <v>-0.36343648536245787</v>
      </c>
      <c r="AA671" s="5">
        <f t="shared" si="279"/>
        <v>-11.668186148915616</v>
      </c>
      <c r="AB671">
        <f t="shared" si="301"/>
        <v>0</v>
      </c>
    </row>
    <row r="672" spans="1:28" x14ac:dyDescent="0.2">
      <c r="A672">
        <f t="shared" si="302"/>
        <v>6.399999999999908</v>
      </c>
      <c r="B672" s="5">
        <f t="shared" si="280"/>
        <v>50.709370387718963</v>
      </c>
      <c r="C672" s="5">
        <f t="shared" si="281"/>
        <v>457.97746441687246</v>
      </c>
      <c r="D672" s="5">
        <f t="shared" si="282"/>
        <v>-73.768327129229036</v>
      </c>
      <c r="E672" s="2">
        <f t="shared" si="283"/>
        <v>460.77629947603265</v>
      </c>
      <c r="F672" s="2">
        <f t="shared" si="284"/>
        <v>6.3183152856049789</v>
      </c>
      <c r="G672" s="3">
        <f t="shared" si="285"/>
        <v>8.3074711653790914</v>
      </c>
      <c r="H672" s="3">
        <f t="shared" si="286"/>
        <v>53.04414378355083</v>
      </c>
      <c r="I672" s="3">
        <f t="shared" si="287"/>
        <v>-73.641927193031606</v>
      </c>
      <c r="J672" s="2">
        <f t="shared" si="288"/>
        <v>91.136319366086894</v>
      </c>
      <c r="K672" s="2">
        <f t="shared" si="289"/>
        <v>91.136319366086894</v>
      </c>
      <c r="L672" s="2">
        <f t="shared" si="290"/>
        <v>62.124280413147162</v>
      </c>
      <c r="M672" s="5">
        <f t="shared" ref="M672:M735" si="304">cd0+cdspin*(spin/1000)*EXP(-A672/(tau*146.7/K672))</f>
        <v>0.37888737871315598</v>
      </c>
      <c r="N672" s="4">
        <f t="shared" ref="N672:N735" si="305">(romega/K672)*EXP(-A672/(tau*146.7/K672))</f>
        <v>0.3718834784101952</v>
      </c>
      <c r="O672" s="4">
        <f t="shared" ref="O672:O735" si="306">cl2_*N672/(cl0+cl1_*N672)</f>
        <v>0.28712829364659376</v>
      </c>
      <c r="P672" s="4">
        <f t="shared" si="291"/>
        <v>0</v>
      </c>
      <c r="Q672" s="4">
        <f t="shared" si="292"/>
        <v>0</v>
      </c>
      <c r="R672" s="5">
        <f t="shared" si="293"/>
        <v>-1.5398528515809669</v>
      </c>
      <c r="S672" s="5">
        <f t="shared" si="294"/>
        <v>-9.832134766253418</v>
      </c>
      <c r="T672" s="5">
        <f t="shared" si="295"/>
        <v>13.650090301448916</v>
      </c>
      <c r="U672" s="6">
        <f t="shared" si="296"/>
        <v>2673.5771324300431</v>
      </c>
      <c r="V672" s="5">
        <f t="shared" si="297"/>
        <v>0.58158475288216405</v>
      </c>
      <c r="W672" s="5">
        <f t="shared" si="298"/>
        <v>9.4811156626636546</v>
      </c>
      <c r="X672" s="5">
        <f t="shared" si="299"/>
        <v>6.8948380407356495</v>
      </c>
      <c r="Y672" s="5">
        <f t="shared" si="300"/>
        <v>-0.95826809869880281</v>
      </c>
      <c r="Z672" s="5">
        <f t="shared" si="303"/>
        <v>-0.3510191035897634</v>
      </c>
      <c r="AA672" s="5">
        <f t="shared" ref="AA672:AA735" si="307">T672+X672-32.174</f>
        <v>-11.629071657815434</v>
      </c>
      <c r="AB672">
        <f t="shared" si="301"/>
        <v>0</v>
      </c>
    </row>
    <row r="673" spans="1:28" x14ac:dyDescent="0.2">
      <c r="A673">
        <f t="shared" si="302"/>
        <v>6.4099999999999078</v>
      </c>
      <c r="B673" s="5">
        <f t="shared" si="280"/>
        <v>50.792397185967822</v>
      </c>
      <c r="C673" s="5">
        <f t="shared" si="281"/>
        <v>458.50788830375279</v>
      </c>
      <c r="D673" s="5">
        <f t="shared" si="282"/>
        <v>-74.505327854742248</v>
      </c>
      <c r="E673" s="2">
        <f t="shared" si="283"/>
        <v>461.3126393766637</v>
      </c>
      <c r="F673" s="2">
        <f t="shared" si="284"/>
        <v>6.3213145374805499</v>
      </c>
      <c r="G673" s="3">
        <f t="shared" si="285"/>
        <v>8.2978884843921037</v>
      </c>
      <c r="H673" s="3">
        <f t="shared" si="286"/>
        <v>53.040633592514929</v>
      </c>
      <c r="I673" s="3">
        <f t="shared" si="287"/>
        <v>-73.758217909609755</v>
      </c>
      <c r="J673" s="2">
        <f t="shared" si="288"/>
        <v>91.227399800697526</v>
      </c>
      <c r="K673" s="2">
        <f t="shared" si="289"/>
        <v>91.227399800697526</v>
      </c>
      <c r="L673" s="2">
        <f t="shared" si="290"/>
        <v>62.186366598975816</v>
      </c>
      <c r="M673" s="5">
        <f t="shared" si="304"/>
        <v>0.37888729912534891</v>
      </c>
      <c r="N673" s="4">
        <f t="shared" si="305"/>
        <v>0.37151181537659755</v>
      </c>
      <c r="O673" s="4">
        <f t="shared" si="306"/>
        <v>0.28701289577863004</v>
      </c>
      <c r="P673" s="4">
        <f t="shared" si="291"/>
        <v>0</v>
      </c>
      <c r="Q673" s="4">
        <f t="shared" si="292"/>
        <v>0</v>
      </c>
      <c r="R673" s="5">
        <f t="shared" si="293"/>
        <v>-1.5396134389822771</v>
      </c>
      <c r="S673" s="5">
        <f t="shared" si="294"/>
        <v>-9.8413075139263331</v>
      </c>
      <c r="T673" s="5">
        <f t="shared" si="295"/>
        <v>13.685306056187342</v>
      </c>
      <c r="U673" s="6">
        <f t="shared" si="296"/>
        <v>2673.5744588542475</v>
      </c>
      <c r="V673" s="5">
        <f t="shared" si="297"/>
        <v>0.5793980317284142</v>
      </c>
      <c r="W673" s="5">
        <f t="shared" si="298"/>
        <v>9.5026557434282211</v>
      </c>
      <c r="X673" s="5">
        <f t="shared" si="299"/>
        <v>6.8986843245306755</v>
      </c>
      <c r="Y673" s="5">
        <f t="shared" si="300"/>
        <v>-0.9602154072538629</v>
      </c>
      <c r="Z673" s="5">
        <f t="shared" si="303"/>
        <v>-0.33865177049811201</v>
      </c>
      <c r="AA673" s="5">
        <f t="shared" si="307"/>
        <v>-11.590009619281982</v>
      </c>
      <c r="AB673">
        <f t="shared" si="301"/>
        <v>0</v>
      </c>
    </row>
    <row r="674" spans="1:28" x14ac:dyDescent="0.2">
      <c r="A674">
        <f t="shared" si="302"/>
        <v>6.4199999999999076</v>
      </c>
      <c r="B674" s="5">
        <f t="shared" ref="B674:B737" si="308">B673+G673*dt+0.5*Y673*dt*dt</f>
        <v>50.875328060041376</v>
      </c>
      <c r="C674" s="5">
        <f t="shared" ref="C674:C737" si="309">C673+H673*dt+0.5*Z673*dt*dt</f>
        <v>459.03827770708938</v>
      </c>
      <c r="D674" s="5">
        <f t="shared" ref="D674:D737" si="310">D673+I673*dt+0.5*AA673*dt*dt</f>
        <v>-75.243489534319309</v>
      </c>
      <c r="E674" s="2">
        <f t="shared" ref="E674:E737" si="311">SQRT(B674^2+C674^2)</f>
        <v>461.84893569814335</v>
      </c>
      <c r="F674" s="2">
        <f t="shared" ref="F674:F737" si="312">ATAN2(C674,B674)*180/PI()</f>
        <v>6.3242954669113827</v>
      </c>
      <c r="G674" s="3">
        <f t="shared" ref="G674:G737" si="313">G673+Y673*dt</f>
        <v>8.2882863303195649</v>
      </c>
      <c r="H674" s="3">
        <f t="shared" ref="H674:H737" si="314">H673+Z673*dt</f>
        <v>53.037247074809947</v>
      </c>
      <c r="I674" s="3">
        <f t="shared" ref="I674:I737" si="315">I673+AA673*dt</f>
        <v>-73.874118005802572</v>
      </c>
      <c r="J674" s="2">
        <f t="shared" ref="J674:J737" si="316">SQRT(G674^2+H674^2+I674^2)</f>
        <v>91.31829268390338</v>
      </c>
      <c r="K674" s="2">
        <f t="shared" ref="K674:K737" si="317">IF(D674&gt;=hwind,SQRT((G674-vxw)^2+(H674-vyw)^2+I674^2),J674)</f>
        <v>91.31829268390338</v>
      </c>
      <c r="L674" s="2">
        <f t="shared" ref="L674:L737" si="318">J674/1.467</f>
        <v>62.24832493790278</v>
      </c>
      <c r="M674" s="5">
        <f t="shared" si="304"/>
        <v>0.3788872195047524</v>
      </c>
      <c r="N674" s="4">
        <f t="shared" si="305"/>
        <v>0.37114165583241737</v>
      </c>
      <c r="O674" s="4">
        <f t="shared" si="306"/>
        <v>0.28689782744539732</v>
      </c>
      <c r="P674" s="4">
        <f t="shared" ref="P674:P737" si="319">IF(D674&gt;=hwind,vxw,0)</f>
        <v>0</v>
      </c>
      <c r="Q674" s="4">
        <f t="shared" ref="Q674:Q737" si="320">IF(D674&gt;=hwind,vyw,0)</f>
        <v>0</v>
      </c>
      <c r="R674" s="5">
        <f t="shared" ref="R674:R737" si="321">-const*$M674*$K674*(G674-P674)</f>
        <v>-1.5393636978109344</v>
      </c>
      <c r="S674" s="5">
        <f t="shared" ref="S674:S737" si="322">-const*$M674*$K674*(H674-Q674)</f>
        <v>-9.8504816948865876</v>
      </c>
      <c r="T674" s="5">
        <f t="shared" ref="T674:T737" si="323">-const*$M674*$K674*I674</f>
        <v>13.720464150705686</v>
      </c>
      <c r="U674" s="6">
        <f t="shared" ref="U674:U737" si="324">omega*EXP(-A674/tau)*30/PI()</f>
        <v>2673.5717852811254</v>
      </c>
      <c r="V674" s="5">
        <f t="shared" ref="V674:V737" si="325">const*($O674/omega)*K674*(wy*I674-wz*(H674-Q674))</f>
        <v>0.57722024663580351</v>
      </c>
      <c r="W674" s="5">
        <f t="shared" ref="W674:W737" si="326">const*($O674/omega)*K674*(wz*(G674-P674)-wx*I674)</f>
        <v>9.5241471875298398</v>
      </c>
      <c r="X674" s="5">
        <f t="shared" ref="X674:X737" si="327">const*($O674/omega)*K674*(wx*(H674-Q674)-wy*(G674-P674))</f>
        <v>6.9025353940821219</v>
      </c>
      <c r="Y674" s="5">
        <f t="shared" ref="Y674:Y737" si="328">R674+V674</f>
        <v>-0.96214345117513089</v>
      </c>
      <c r="Z674" s="5">
        <f t="shared" si="303"/>
        <v>-0.32633450735674785</v>
      </c>
      <c r="AA674" s="5">
        <f t="shared" si="307"/>
        <v>-11.55100045521219</v>
      </c>
      <c r="AB674">
        <f t="shared" si="301"/>
        <v>0</v>
      </c>
    </row>
    <row r="675" spans="1:28" x14ac:dyDescent="0.2">
      <c r="A675">
        <f t="shared" si="302"/>
        <v>6.4299999999999073</v>
      </c>
      <c r="B675" s="5">
        <f t="shared" si="308"/>
        <v>50.958162816172013</v>
      </c>
      <c r="C675" s="5">
        <f t="shared" si="309"/>
        <v>459.56863386111212</v>
      </c>
      <c r="D675" s="5">
        <f t="shared" si="310"/>
        <v>-75.982808264400092</v>
      </c>
      <c r="E675" s="2">
        <f t="shared" si="311"/>
        <v>462.38518962718564</v>
      </c>
      <c r="F675" s="2">
        <f t="shared" si="312"/>
        <v>6.3272580977832735</v>
      </c>
      <c r="G675" s="3">
        <f t="shared" si="313"/>
        <v>8.2786648958078128</v>
      </c>
      <c r="H675" s="3">
        <f t="shared" si="314"/>
        <v>53.033983729736377</v>
      </c>
      <c r="I675" s="3">
        <f t="shared" si="315"/>
        <v>-73.989628010354693</v>
      </c>
      <c r="J675" s="2">
        <f t="shared" si="316"/>
        <v>91.408997236670785</v>
      </c>
      <c r="K675" s="2">
        <f t="shared" si="317"/>
        <v>91.408997236670785</v>
      </c>
      <c r="L675" s="2">
        <f t="shared" si="318"/>
        <v>62.310154898889422</v>
      </c>
      <c r="M675" s="5">
        <f t="shared" si="304"/>
        <v>0.37888713985193267</v>
      </c>
      <c r="N675" s="4">
        <f t="shared" si="305"/>
        <v>0.37077299617679599</v>
      </c>
      <c r="O675" s="4">
        <f t="shared" si="306"/>
        <v>0.28678308895134225</v>
      </c>
      <c r="P675" s="4">
        <f t="shared" si="319"/>
        <v>0</v>
      </c>
      <c r="Q675" s="4">
        <f t="shared" si="320"/>
        <v>0</v>
      </c>
      <c r="R675" s="5">
        <f t="shared" si="321"/>
        <v>-1.5391036509628089</v>
      </c>
      <c r="S675" s="5">
        <f t="shared" si="322"/>
        <v>-9.8596572044935638</v>
      </c>
      <c r="T675" s="5">
        <f t="shared" si="323"/>
        <v>13.75556421685614</v>
      </c>
      <c r="U675" s="6">
        <f t="shared" si="324"/>
        <v>2673.5691117106771</v>
      </c>
      <c r="V675" s="5">
        <f t="shared" si="325"/>
        <v>0.57505140198660198</v>
      </c>
      <c r="W675" s="5">
        <f t="shared" si="326"/>
        <v>9.5455898702809492</v>
      </c>
      <c r="X675" s="5">
        <f t="shared" si="327"/>
        <v>6.9063911992450366</v>
      </c>
      <c r="Y675" s="5">
        <f t="shared" si="328"/>
        <v>-0.96405224897620689</v>
      </c>
      <c r="Z675" s="5">
        <f t="shared" si="303"/>
        <v>-0.31406733421261457</v>
      </c>
      <c r="AA675" s="5">
        <f t="shared" si="307"/>
        <v>-11.512044583898824</v>
      </c>
      <c r="AB675">
        <f t="shared" si="301"/>
        <v>0</v>
      </c>
    </row>
    <row r="676" spans="1:28" x14ac:dyDescent="0.2">
      <c r="A676">
        <f t="shared" si="302"/>
        <v>6.4399999999999071</v>
      </c>
      <c r="B676" s="5">
        <f t="shared" si="308"/>
        <v>51.040901262517643</v>
      </c>
      <c r="C676" s="5">
        <f t="shared" si="309"/>
        <v>460.09895799504278</v>
      </c>
      <c r="D676" s="5">
        <f t="shared" si="310"/>
        <v>-76.723280146732833</v>
      </c>
      <c r="E676" s="2">
        <f t="shared" si="311"/>
        <v>462.92140234581314</v>
      </c>
      <c r="F676" s="2">
        <f t="shared" si="312"/>
        <v>6.3302024541357618</v>
      </c>
      <c r="G676" s="3">
        <f t="shared" si="313"/>
        <v>8.2690243733180502</v>
      </c>
      <c r="H676" s="3">
        <f t="shared" si="314"/>
        <v>53.030843056394254</v>
      </c>
      <c r="I676" s="3">
        <f t="shared" si="315"/>
        <v>-74.104748456193676</v>
      </c>
      <c r="J676" s="2">
        <f t="shared" si="316"/>
        <v>91.499512693315395</v>
      </c>
      <c r="K676" s="2">
        <f t="shared" si="317"/>
        <v>91.499512693315395</v>
      </c>
      <c r="L676" s="2">
        <f t="shared" si="318"/>
        <v>62.371855959996857</v>
      </c>
      <c r="M676" s="5">
        <f t="shared" si="304"/>
        <v>0.3788870601674531</v>
      </c>
      <c r="N676" s="4">
        <f t="shared" si="305"/>
        <v>0.37040583277505595</v>
      </c>
      <c r="O676" s="4">
        <f t="shared" si="306"/>
        <v>0.28666868058363915</v>
      </c>
      <c r="P676" s="4">
        <f t="shared" si="319"/>
        <v>0</v>
      </c>
      <c r="Q676" s="4">
        <f t="shared" si="320"/>
        <v>0</v>
      </c>
      <c r="R676" s="5">
        <f t="shared" si="321"/>
        <v>-1.538833321771333</v>
      </c>
      <c r="S676" s="5">
        <f t="shared" si="322"/>
        <v>-9.8688339388773763</v>
      </c>
      <c r="T676" s="5">
        <f t="shared" si="323"/>
        <v>13.790605889835545</v>
      </c>
      <c r="U676" s="6">
        <f t="shared" si="324"/>
        <v>2673.5664381429019</v>
      </c>
      <c r="V676" s="5">
        <f t="shared" si="325"/>
        <v>0.57289150193033156</v>
      </c>
      <c r="W676" s="5">
        <f t="shared" si="326"/>
        <v>9.5669836689902983</v>
      </c>
      <c r="X676" s="5">
        <f t="shared" si="327"/>
        <v>6.9102516901295852</v>
      </c>
      <c r="Y676" s="5">
        <f t="shared" si="328"/>
        <v>-0.96594181984100147</v>
      </c>
      <c r="Z676" s="5">
        <f t="shared" si="303"/>
        <v>-0.30185026988707797</v>
      </c>
      <c r="AA676" s="5">
        <f t="shared" si="307"/>
        <v>-11.473142420034868</v>
      </c>
      <c r="AB676">
        <f t="shared" si="301"/>
        <v>0</v>
      </c>
    </row>
    <row r="677" spans="1:28" x14ac:dyDescent="0.2">
      <c r="A677">
        <f t="shared" si="302"/>
        <v>6.4499999999999069</v>
      </c>
      <c r="B677" s="5">
        <f t="shared" si="308"/>
        <v>51.123543209159834</v>
      </c>
      <c r="C677" s="5">
        <f t="shared" si="309"/>
        <v>460.62925133309324</v>
      </c>
      <c r="D677" s="5">
        <f t="shared" si="310"/>
        <v>-77.46490128841576</v>
      </c>
      <c r="E677" s="2">
        <f t="shared" si="311"/>
        <v>463.45757503135582</v>
      </c>
      <c r="F677" s="2">
        <f t="shared" si="312"/>
        <v>6.3331285601616782</v>
      </c>
      <c r="G677" s="3">
        <f t="shared" si="313"/>
        <v>8.25936495511964</v>
      </c>
      <c r="H677" s="3">
        <f t="shared" si="314"/>
        <v>53.027824553695382</v>
      </c>
      <c r="I677" s="3">
        <f t="shared" si="315"/>
        <v>-74.219479880394019</v>
      </c>
      <c r="J677" s="2">
        <f t="shared" si="316"/>
        <v>91.58983830139438</v>
      </c>
      <c r="K677" s="2">
        <f t="shared" si="317"/>
        <v>91.58983830139438</v>
      </c>
      <c r="L677" s="2">
        <f t="shared" si="318"/>
        <v>62.433427608312456</v>
      </c>
      <c r="M677" s="5">
        <f t="shared" si="304"/>
        <v>0.37888698045187397</v>
      </c>
      <c r="N677" s="4">
        <f t="shared" si="305"/>
        <v>0.3700401619596228</v>
      </c>
      <c r="O677" s="4">
        <f t="shared" si="306"/>
        <v>0.28655460261240717</v>
      </c>
      <c r="P677" s="4">
        <f t="shared" si="319"/>
        <v>0</v>
      </c>
      <c r="Q677" s="4">
        <f t="shared" si="320"/>
        <v>0</v>
      </c>
      <c r="R677" s="5">
        <f t="shared" si="321"/>
        <v>-1.5385527340025191</v>
      </c>
      <c r="S677" s="5">
        <f t="shared" si="322"/>
        <v>-9.8780117949288684</v>
      </c>
      <c r="T677" s="5">
        <f t="shared" si="323"/>
        <v>13.82558880818593</v>
      </c>
      <c r="U677" s="6">
        <f t="shared" si="324"/>
        <v>2673.5637645778006</v>
      </c>
      <c r="V677" s="5">
        <f t="shared" si="325"/>
        <v>0.57074055038328275</v>
      </c>
      <c r="W677" s="5">
        <f t="shared" si="326"/>
        <v>9.5883284629559977</v>
      </c>
      <c r="X677" s="5">
        <f t="shared" si="327"/>
        <v>6.9141168170958016</v>
      </c>
      <c r="Y677" s="5">
        <f t="shared" si="328"/>
        <v>-0.96781218361923638</v>
      </c>
      <c r="Z677" s="5">
        <f t="shared" si="303"/>
        <v>-0.28968333197287066</v>
      </c>
      <c r="AA677" s="5">
        <f t="shared" si="307"/>
        <v>-11.434294374718267</v>
      </c>
      <c r="AB677">
        <f t="shared" si="301"/>
        <v>0</v>
      </c>
    </row>
    <row r="678" spans="1:28" x14ac:dyDescent="0.2">
      <c r="A678">
        <f t="shared" si="302"/>
        <v>6.4599999999999067</v>
      </c>
      <c r="B678" s="5">
        <f t="shared" si="308"/>
        <v>51.206088468101854</v>
      </c>
      <c r="C678" s="5">
        <f t="shared" si="309"/>
        <v>461.15951509446359</v>
      </c>
      <c r="D678" s="5">
        <f t="shared" si="310"/>
        <v>-78.207667801938427</v>
      </c>
      <c r="E678" s="2">
        <f t="shared" si="311"/>
        <v>463.99370885644976</v>
      </c>
      <c r="F678" s="2">
        <f t="shared" si="312"/>
        <v>6.3360364402066827</v>
      </c>
      <c r="G678" s="3">
        <f t="shared" si="313"/>
        <v>8.2496868332834481</v>
      </c>
      <c r="H678" s="3">
        <f t="shared" si="314"/>
        <v>53.024927720375651</v>
      </c>
      <c r="I678" s="3">
        <f t="shared" si="315"/>
        <v>-74.333822824141208</v>
      </c>
      <c r="J678" s="2">
        <f t="shared" si="316"/>
        <v>91.679973321599135</v>
      </c>
      <c r="K678" s="2">
        <f t="shared" si="317"/>
        <v>91.679973321599135</v>
      </c>
      <c r="L678" s="2">
        <f t="shared" si="318"/>
        <v>62.494869339876708</v>
      </c>
      <c r="M678" s="5">
        <f t="shared" si="304"/>
        <v>0.37888690070575287</v>
      </c>
      <c r="N678" s="4">
        <f t="shared" si="305"/>
        <v>0.36967598003093249</v>
      </c>
      <c r="O678" s="4">
        <f t="shared" si="306"/>
        <v>0.28644085529092672</v>
      </c>
      <c r="P678" s="4">
        <f t="shared" si="319"/>
        <v>0</v>
      </c>
      <c r="Q678" s="4">
        <f t="shared" si="320"/>
        <v>0</v>
      </c>
      <c r="R678" s="5">
        <f t="shared" si="321"/>
        <v>-1.5382619118499969</v>
      </c>
      <c r="S678" s="5">
        <f t="shared" si="322"/>
        <v>-9.8871906702898276</v>
      </c>
      <c r="T678" s="5">
        <f t="shared" si="323"/>
        <v>13.860512613794834</v>
      </c>
      <c r="U678" s="6">
        <f t="shared" si="324"/>
        <v>2673.5610910153732</v>
      </c>
      <c r="V678" s="5">
        <f t="shared" si="325"/>
        <v>0.5685985510280922</v>
      </c>
      <c r="W678" s="5">
        <f t="shared" si="326"/>
        <v>9.6096241334585173</v>
      </c>
      <c r="X678" s="5">
        <f t="shared" si="327"/>
        <v>6.9179865307485207</v>
      </c>
      <c r="Y678" s="5">
        <f t="shared" si="328"/>
        <v>-0.96966336082190474</v>
      </c>
      <c r="Z678" s="5">
        <f t="shared" si="303"/>
        <v>-0.27756653683131027</v>
      </c>
      <c r="AA678" s="5">
        <f t="shared" si="307"/>
        <v>-11.395500855456646</v>
      </c>
      <c r="AB678">
        <f t="shared" si="301"/>
        <v>0</v>
      </c>
    </row>
    <row r="679" spans="1:28" x14ac:dyDescent="0.2">
      <c r="A679">
        <f t="shared" si="302"/>
        <v>6.4699999999999065</v>
      </c>
      <c r="B679" s="5">
        <f t="shared" si="308"/>
        <v>51.288536853266642</v>
      </c>
      <c r="C679" s="5">
        <f t="shared" si="309"/>
        <v>461.68975049334051</v>
      </c>
      <c r="D679" s="5">
        <f t="shared" si="310"/>
        <v>-78.951575805222618</v>
      </c>
      <c r="E679" s="2">
        <f t="shared" si="311"/>
        <v>464.52980498903611</v>
      </c>
      <c r="F679" s="2">
        <f t="shared" si="312"/>
        <v>6.3389261187687858</v>
      </c>
      <c r="G679" s="3">
        <f t="shared" si="313"/>
        <v>8.2399901996752298</v>
      </c>
      <c r="H679" s="3">
        <f t="shared" si="314"/>
        <v>53.022152055007339</v>
      </c>
      <c r="I679" s="3">
        <f t="shared" si="315"/>
        <v>-74.447777832695778</v>
      </c>
      <c r="J679" s="2">
        <f t="shared" si="316"/>
        <v>91.769917027648503</v>
      </c>
      <c r="K679" s="2">
        <f t="shared" si="317"/>
        <v>91.769917027648503</v>
      </c>
      <c r="L679" s="2">
        <f t="shared" si="318"/>
        <v>62.556180659610426</v>
      </c>
      <c r="M679" s="5">
        <f t="shared" si="304"/>
        <v>0.37888682092964432</v>
      </c>
      <c r="N679" s="4">
        <f t="shared" si="305"/>
        <v>0.36931328325832335</v>
      </c>
      <c r="O679" s="4">
        <f t="shared" si="306"/>
        <v>0.28632743885585238</v>
      </c>
      <c r="P679" s="4">
        <f t="shared" si="319"/>
        <v>0</v>
      </c>
      <c r="Q679" s="4">
        <f t="shared" si="320"/>
        <v>0</v>
      </c>
      <c r="R679" s="5">
        <f t="shared" si="321"/>
        <v>-1.5379608799300515</v>
      </c>
      <c r="S679" s="5">
        <f t="shared" si="322"/>
        <v>-9.8963704633432847</v>
      </c>
      <c r="T679" s="5">
        <f t="shared" si="323"/>
        <v>13.895376951895232</v>
      </c>
      <c r="U679" s="6">
        <f t="shared" si="324"/>
        <v>2673.5584174556188</v>
      </c>
      <c r="V679" s="5">
        <f t="shared" si="325"/>
        <v>0.56646550731335488</v>
      </c>
      <c r="W679" s="5">
        <f t="shared" si="326"/>
        <v>9.6308705637535184</v>
      </c>
      <c r="X679" s="5">
        <f t="shared" si="327"/>
        <v>6.9218607819323488</v>
      </c>
      <c r="Y679" s="5">
        <f t="shared" si="328"/>
        <v>-0.97149537261669661</v>
      </c>
      <c r="Z679" s="5">
        <f t="shared" si="303"/>
        <v>-0.26549989958976639</v>
      </c>
      <c r="AA679" s="5">
        <f t="shared" si="307"/>
        <v>-11.356762266172417</v>
      </c>
      <c r="AB679">
        <f t="shared" si="301"/>
        <v>0</v>
      </c>
    </row>
    <row r="680" spans="1:28" x14ac:dyDescent="0.2">
      <c r="A680">
        <f t="shared" si="302"/>
        <v>6.4799999999999063</v>
      </c>
      <c r="B680" s="5">
        <f t="shared" si="308"/>
        <v>51.370888180494759</v>
      </c>
      <c r="C680" s="5">
        <f t="shared" si="309"/>
        <v>462.21995873889563</v>
      </c>
      <c r="D680" s="5">
        <f t="shared" si="310"/>
        <v>-79.696621421662883</v>
      </c>
      <c r="E680" s="2">
        <f t="shared" si="311"/>
        <v>465.06586459235996</v>
      </c>
      <c r="F680" s="2">
        <f t="shared" si="312"/>
        <v>6.3417976204978688</v>
      </c>
      <c r="G680" s="3">
        <f t="shared" si="313"/>
        <v>8.2302752459490627</v>
      </c>
      <c r="H680" s="3">
        <f t="shared" si="314"/>
        <v>53.019497056011438</v>
      </c>
      <c r="I680" s="3">
        <f t="shared" si="315"/>
        <v>-74.561345455357497</v>
      </c>
      <c r="J680" s="2">
        <f t="shared" si="316"/>
        <v>91.859668706182731</v>
      </c>
      <c r="K680" s="2">
        <f t="shared" si="317"/>
        <v>91.859668706182731</v>
      </c>
      <c r="L680" s="2">
        <f t="shared" si="318"/>
        <v>62.617361081242485</v>
      </c>
      <c r="M680" s="5">
        <f t="shared" si="304"/>
        <v>0.37888674112409992</v>
      </c>
      <c r="N680" s="4">
        <f t="shared" si="305"/>
        <v>0.36895206788091289</v>
      </c>
      <c r="O680" s="4">
        <f t="shared" si="306"/>
        <v>0.28621435352742436</v>
      </c>
      <c r="P680" s="4">
        <f t="shared" si="319"/>
        <v>0</v>
      </c>
      <c r="Q680" s="4">
        <f t="shared" si="320"/>
        <v>0</v>
      </c>
      <c r="R680" s="5">
        <f t="shared" si="321"/>
        <v>-1.5376496632766843</v>
      </c>
      <c r="S680" s="5">
        <f t="shared" si="322"/>
        <v>-9.9055510732040108</v>
      </c>
      <c r="T680" s="5">
        <f t="shared" si="323"/>
        <v>13.930181471065294</v>
      </c>
      <c r="U680" s="6">
        <f t="shared" si="324"/>
        <v>2673.5557438985384</v>
      </c>
      <c r="V680" s="5">
        <f t="shared" si="325"/>
        <v>0.564341422453291</v>
      </c>
      <c r="W680" s="5">
        <f t="shared" si="326"/>
        <v>9.6520676390646472</v>
      </c>
      <c r="X680" s="5">
        <f t="shared" si="327"/>
        <v>6.925739521726773</v>
      </c>
      <c r="Y680" s="5">
        <f t="shared" si="328"/>
        <v>-0.97330824082339329</v>
      </c>
      <c r="Z680" s="5">
        <f t="shared" si="303"/>
        <v>-0.25348343413936369</v>
      </c>
      <c r="AA680" s="5">
        <f t="shared" si="307"/>
        <v>-11.318079007207931</v>
      </c>
      <c r="AB680">
        <f t="shared" si="301"/>
        <v>0</v>
      </c>
    </row>
    <row r="681" spans="1:28" x14ac:dyDescent="0.2">
      <c r="A681">
        <f t="shared" si="302"/>
        <v>6.4899999999999061</v>
      </c>
      <c r="B681" s="5">
        <f t="shared" si="308"/>
        <v>51.453142267542212</v>
      </c>
      <c r="C681" s="5">
        <f t="shared" si="309"/>
        <v>462.750141035284</v>
      </c>
      <c r="D681" s="5">
        <f t="shared" si="310"/>
        <v>-80.44280078016682</v>
      </c>
      <c r="E681" s="2">
        <f t="shared" si="311"/>
        <v>465.60188882496942</v>
      </c>
      <c r="F681" s="2">
        <f t="shared" si="312"/>
        <v>6.3446509701951923</v>
      </c>
      <c r="G681" s="3">
        <f t="shared" si="313"/>
        <v>8.2205421635408289</v>
      </c>
      <c r="H681" s="3">
        <f t="shared" si="314"/>
        <v>53.016962221670042</v>
      </c>
      <c r="I681" s="3">
        <f t="shared" si="315"/>
        <v>-74.674526245429576</v>
      </c>
      <c r="J681" s="2">
        <f t="shared" si="316"/>
        <v>91.94922765665784</v>
      </c>
      <c r="K681" s="2">
        <f t="shared" si="317"/>
        <v>91.94922765665784</v>
      </c>
      <c r="L681" s="2">
        <f t="shared" si="318"/>
        <v>62.67841012723779</v>
      </c>
      <c r="M681" s="5">
        <f t="shared" si="304"/>
        <v>0.37888666128966847</v>
      </c>
      <c r="N681" s="4">
        <f t="shared" si="305"/>
        <v>0.3685923301084606</v>
      </c>
      <c r="O681" s="4">
        <f t="shared" si="306"/>
        <v>0.28610159950967873</v>
      </c>
      <c r="P681" s="4">
        <f t="shared" si="319"/>
        <v>0</v>
      </c>
      <c r="Q681" s="4">
        <f t="shared" si="320"/>
        <v>0</v>
      </c>
      <c r="R681" s="5">
        <f t="shared" si="321"/>
        <v>-1.5373282873366774</v>
      </c>
      <c r="S681" s="5">
        <f t="shared" si="322"/>
        <v>-9.9147323997091394</v>
      </c>
      <c r="T681" s="5">
        <f t="shared" si="323"/>
        <v>13.964925823227771</v>
      </c>
      <c r="U681" s="6">
        <f t="shared" si="324"/>
        <v>2673.5530703441304</v>
      </c>
      <c r="V681" s="5">
        <f t="shared" si="325"/>
        <v>0.56222629942745306</v>
      </c>
      <c r="W681" s="5">
        <f t="shared" si="326"/>
        <v>9.6732152465762411</v>
      </c>
      <c r="X681" s="5">
        <f t="shared" si="327"/>
        <v>6.9296227014413958</v>
      </c>
      <c r="Y681" s="5">
        <f t="shared" si="328"/>
        <v>-0.97510198790922431</v>
      </c>
      <c r="Z681" s="5">
        <f t="shared" si="303"/>
        <v>-0.24151715313289834</v>
      </c>
      <c r="AA681" s="5">
        <f t="shared" si="307"/>
        <v>-11.279451475330831</v>
      </c>
      <c r="AB681">
        <f t="shared" si="301"/>
        <v>0</v>
      </c>
    </row>
    <row r="682" spans="1:28" x14ac:dyDescent="0.2">
      <c r="A682">
        <f t="shared" si="302"/>
        <v>6.4999999999999059</v>
      </c>
      <c r="B682" s="5">
        <f t="shared" si="308"/>
        <v>51.535298934078227</v>
      </c>
      <c r="C682" s="5">
        <f t="shared" si="309"/>
        <v>463.28029858164302</v>
      </c>
      <c r="D682" s="5">
        <f t="shared" si="310"/>
        <v>-81.19011001519489</v>
      </c>
      <c r="E682" s="2">
        <f t="shared" si="311"/>
        <v>466.13787884071502</v>
      </c>
      <c r="F682" s="2">
        <f t="shared" si="312"/>
        <v>6.3474861928128812</v>
      </c>
      <c r="G682" s="3">
        <f t="shared" si="313"/>
        <v>8.2107911436617371</v>
      </c>
      <c r="H682" s="3">
        <f t="shared" si="314"/>
        <v>53.014547050138709</v>
      </c>
      <c r="I682" s="3">
        <f t="shared" si="315"/>
        <v>-74.78732076018288</v>
      </c>
      <c r="J682" s="2">
        <f t="shared" si="316"/>
        <v>92.038593191240636</v>
      </c>
      <c r="K682" s="2">
        <f t="shared" si="317"/>
        <v>92.038593191240636</v>
      </c>
      <c r="L682" s="2">
        <f t="shared" si="318"/>
        <v>62.739327328725722</v>
      </c>
      <c r="M682" s="5">
        <f t="shared" si="304"/>
        <v>0.3788865814268958</v>
      </c>
      <c r="N682" s="4">
        <f t="shared" si="305"/>
        <v>0.36823406612221626</v>
      </c>
      <c r="O682" s="4">
        <f t="shared" si="306"/>
        <v>0.28598917699065407</v>
      </c>
      <c r="P682" s="4">
        <f t="shared" si="319"/>
        <v>0</v>
      </c>
      <c r="Q682" s="4">
        <f t="shared" si="320"/>
        <v>0</v>
      </c>
      <c r="R682" s="5">
        <f t="shared" si="321"/>
        <v>-1.5369967779646736</v>
      </c>
      <c r="S682" s="5">
        <f t="shared" si="322"/>
        <v>-9.9239143434089385</v>
      </c>
      <c r="T682" s="5">
        <f t="shared" si="323"/>
        <v>13.999609663649141</v>
      </c>
      <c r="U682" s="6">
        <f t="shared" si="324"/>
        <v>2673.5503967923969</v>
      </c>
      <c r="V682" s="5">
        <f t="shared" si="325"/>
        <v>0.56012014098048202</v>
      </c>
      <c r="W682" s="5">
        <f t="shared" si="326"/>
        <v>9.694313275425877</v>
      </c>
      <c r="X682" s="5">
        <f t="shared" si="327"/>
        <v>6.9335102726112234</v>
      </c>
      <c r="Y682" s="5">
        <f t="shared" si="328"/>
        <v>-0.97687663698419158</v>
      </c>
      <c r="Z682" s="5">
        <f t="shared" si="303"/>
        <v>-0.22960106798306157</v>
      </c>
      <c r="AA682" s="5">
        <f t="shared" si="307"/>
        <v>-11.240880063739635</v>
      </c>
      <c r="AB682">
        <f t="shared" si="301"/>
        <v>0</v>
      </c>
    </row>
    <row r="683" spans="1:28" x14ac:dyDescent="0.2">
      <c r="A683">
        <f t="shared" si="302"/>
        <v>6.5099999999999056</v>
      </c>
      <c r="B683" s="5">
        <f t="shared" si="308"/>
        <v>51.617358001682994</v>
      </c>
      <c r="C683" s="5">
        <f t="shared" si="309"/>
        <v>463.81043257209103</v>
      </c>
      <c r="D683" s="5">
        <f t="shared" si="310"/>
        <v>-81.938545266799906</v>
      </c>
      <c r="E683" s="2">
        <f t="shared" si="311"/>
        <v>466.67383578874882</v>
      </c>
      <c r="F683" s="2">
        <f t="shared" si="312"/>
        <v>6.3503033134534226</v>
      </c>
      <c r="G683" s="3">
        <f t="shared" si="313"/>
        <v>8.2010223772918955</v>
      </c>
      <c r="H683" s="3">
        <f t="shared" si="314"/>
        <v>53.012251039458882</v>
      </c>
      <c r="I683" s="3">
        <f t="shared" si="315"/>
        <v>-74.899729560820276</v>
      </c>
      <c r="J683" s="2">
        <f t="shared" si="316"/>
        <v>92.127764634704278</v>
      </c>
      <c r="K683" s="2">
        <f t="shared" si="317"/>
        <v>92.127764634704278</v>
      </c>
      <c r="L683" s="2">
        <f t="shared" si="318"/>
        <v>62.800112225428954</v>
      </c>
      <c r="M683" s="5">
        <f t="shared" si="304"/>
        <v>0.37888650153632475</v>
      </c>
      <c r="N683" s="4">
        <f t="shared" si="305"/>
        <v>0.36787727207575327</v>
      </c>
      <c r="O683" s="4">
        <f t="shared" si="306"/>
        <v>0.28587708614259744</v>
      </c>
      <c r="P683" s="4">
        <f t="shared" si="319"/>
        <v>0</v>
      </c>
      <c r="Q683" s="4">
        <f t="shared" si="320"/>
        <v>0</v>
      </c>
      <c r="R683" s="5">
        <f t="shared" si="321"/>
        <v>-1.5366551614182677</v>
      </c>
      <c r="S683" s="5">
        <f t="shared" si="322"/>
        <v>-9.9330968055577085</v>
      </c>
      <c r="T683" s="5">
        <f t="shared" si="323"/>
        <v>14.03423265093846</v>
      </c>
      <c r="U683" s="6">
        <f t="shared" si="324"/>
        <v>2673.5477232433377</v>
      </c>
      <c r="V683" s="5">
        <f t="shared" si="325"/>
        <v>0.5580229496219048</v>
      </c>
      <c r="W683" s="5">
        <f t="shared" si="326"/>
        <v>9.7153616166968977</v>
      </c>
      <c r="X683" s="5">
        <f t="shared" si="327"/>
        <v>6.9374021869920908</v>
      </c>
      <c r="Y683" s="5">
        <f t="shared" si="328"/>
        <v>-0.97863221179636295</v>
      </c>
      <c r="Z683" s="5">
        <f t="shared" si="303"/>
        <v>-0.21773518886081078</v>
      </c>
      <c r="AA683" s="5">
        <f t="shared" si="307"/>
        <v>-11.202365162069448</v>
      </c>
      <c r="AB683">
        <f t="shared" si="301"/>
        <v>0</v>
      </c>
    </row>
    <row r="684" spans="1:28" x14ac:dyDescent="0.2">
      <c r="A684">
        <f t="shared" si="302"/>
        <v>6.5199999999999054</v>
      </c>
      <c r="B684" s="5">
        <f t="shared" si="308"/>
        <v>51.699319293845321</v>
      </c>
      <c r="C684" s="5">
        <f t="shared" si="309"/>
        <v>464.34054419572612</v>
      </c>
      <c r="D684" s="5">
        <f t="shared" si="310"/>
        <v>-82.688102680666219</v>
      </c>
      <c r="E684" s="2">
        <f t="shared" si="311"/>
        <v>467.2097608135237</v>
      </c>
      <c r="F684" s="2">
        <f t="shared" si="312"/>
        <v>6.3531023573691332</v>
      </c>
      <c r="G684" s="3">
        <f t="shared" si="313"/>
        <v>8.1912360551739312</v>
      </c>
      <c r="H684" s="3">
        <f t="shared" si="314"/>
        <v>53.010073687570276</v>
      </c>
      <c r="I684" s="3">
        <f t="shared" si="315"/>
        <v>-75.011753212440965</v>
      </c>
      <c r="J684" s="2">
        <f t="shared" si="316"/>
        <v>92.216741324324403</v>
      </c>
      <c r="K684" s="2">
        <f t="shared" si="317"/>
        <v>92.216741324324403</v>
      </c>
      <c r="L684" s="2">
        <f t="shared" si="318"/>
        <v>62.860764365592637</v>
      </c>
      <c r="M684" s="5">
        <f t="shared" si="304"/>
        <v>0.37888642161849545</v>
      </c>
      <c r="N684" s="4">
        <f t="shared" si="305"/>
        <v>0.3675219440957892</v>
      </c>
      <c r="O684" s="4">
        <f t="shared" si="306"/>
        <v>0.28576532712216818</v>
      </c>
      <c r="P684" s="4">
        <f t="shared" si="319"/>
        <v>0</v>
      </c>
      <c r="Q684" s="4">
        <f t="shared" si="320"/>
        <v>0</v>
      </c>
      <c r="R684" s="5">
        <f t="shared" si="321"/>
        <v>-1.536303464353113</v>
      </c>
      <c r="S684" s="5">
        <f t="shared" si="322"/>
        <v>-9.9422796881048665</v>
      </c>
      <c r="T684" s="5">
        <f t="shared" si="323"/>
        <v>14.068794447045978</v>
      </c>
      <c r="U684" s="6">
        <f t="shared" si="324"/>
        <v>2673.5450496969506</v>
      </c>
      <c r="V684" s="5">
        <f t="shared" si="325"/>
        <v>0.55593472762597407</v>
      </c>
      <c r="W684" s="5">
        <f t="shared" si="326"/>
        <v>9.736360163410815</v>
      </c>
      <c r="X684" s="5">
        <f t="shared" si="327"/>
        <v>6.9412983965561796</v>
      </c>
      <c r="Y684" s="5">
        <f t="shared" si="328"/>
        <v>-0.98036873672713898</v>
      </c>
      <c r="Z684" s="5">
        <f t="shared" si="303"/>
        <v>-0.2059195246940515</v>
      </c>
      <c r="AA684" s="5">
        <f t="shared" si="307"/>
        <v>-11.16390715639784</v>
      </c>
      <c r="AB684">
        <f t="shared" si="301"/>
        <v>0</v>
      </c>
    </row>
    <row r="685" spans="1:28" x14ac:dyDescent="0.2">
      <c r="A685">
        <f t="shared" si="302"/>
        <v>6.5299999999999052</v>
      </c>
      <c r="B685" s="5">
        <f t="shared" si="308"/>
        <v>51.781182635960228</v>
      </c>
      <c r="C685" s="5">
        <f t="shared" si="309"/>
        <v>464.8706346366256</v>
      </c>
      <c r="D685" s="5">
        <f t="shared" si="310"/>
        <v>-83.438778408148451</v>
      </c>
      <c r="E685" s="2">
        <f t="shared" si="311"/>
        <v>467.74565505479336</v>
      </c>
      <c r="F685" s="2">
        <f t="shared" si="312"/>
        <v>6.3558833499616307</v>
      </c>
      <c r="G685" s="3">
        <f t="shared" si="313"/>
        <v>8.1814323678066589</v>
      </c>
      <c r="H685" s="3">
        <f t="shared" si="314"/>
        <v>53.008014492323333</v>
      </c>
      <c r="I685" s="3">
        <f t="shared" si="315"/>
        <v>-75.12339228400495</v>
      </c>
      <c r="J685" s="2">
        <f t="shared" si="316"/>
        <v>92.305522609775892</v>
      </c>
      <c r="K685" s="2">
        <f t="shared" si="317"/>
        <v>92.305522609775892</v>
      </c>
      <c r="L685" s="2">
        <f t="shared" si="318"/>
        <v>62.921283305914031</v>
      </c>
      <c r="M685" s="5">
        <f t="shared" si="304"/>
        <v>0.37888634167394497</v>
      </c>
      <c r="N685" s="4">
        <f t="shared" si="305"/>
        <v>0.36716807828299131</v>
      </c>
      <c r="O685" s="4">
        <f t="shared" si="306"/>
        <v>0.28565390007063884</v>
      </c>
      <c r="P685" s="4">
        <f t="shared" si="319"/>
        <v>0</v>
      </c>
      <c r="Q685" s="4">
        <f t="shared" si="320"/>
        <v>0</v>
      </c>
      <c r="R685" s="5">
        <f t="shared" si="321"/>
        <v>-1.5359417138180369</v>
      </c>
      <c r="S685" s="5">
        <f t="shared" si="322"/>
        <v>-9.9514628936861076</v>
      </c>
      <c r="T685" s="5">
        <f t="shared" si="323"/>
        <v>14.10329471726142</v>
      </c>
      <c r="U685" s="6">
        <f t="shared" si="324"/>
        <v>2673.5423761532375</v>
      </c>
      <c r="V685" s="5">
        <f t="shared" si="325"/>
        <v>0.55385547703155358</v>
      </c>
      <c r="W685" s="5">
        <f t="shared" si="326"/>
        <v>9.7573088105196533</v>
      </c>
      <c r="X685" s="5">
        <f t="shared" si="327"/>
        <v>6.9451988534876339</v>
      </c>
      <c r="Y685" s="5">
        <f t="shared" si="328"/>
        <v>-0.98208623678648332</v>
      </c>
      <c r="Z685" s="5">
        <f t="shared" si="303"/>
        <v>-0.19415408316645433</v>
      </c>
      <c r="AA685" s="5">
        <f t="shared" si="307"/>
        <v>-11.125506429250947</v>
      </c>
      <c r="AB685">
        <f t="shared" si="301"/>
        <v>0</v>
      </c>
    </row>
    <row r="686" spans="1:28" x14ac:dyDescent="0.2">
      <c r="A686">
        <f t="shared" si="302"/>
        <v>6.539999999999905</v>
      </c>
      <c r="B686" s="5">
        <f t="shared" si="308"/>
        <v>51.862947855326453</v>
      </c>
      <c r="C686" s="5">
        <f t="shared" si="309"/>
        <v>465.40070507384468</v>
      </c>
      <c r="D686" s="5">
        <f t="shared" si="310"/>
        <v>-84.190568606309952</v>
      </c>
      <c r="E686" s="2">
        <f t="shared" si="311"/>
        <v>468.28151964761116</v>
      </c>
      <c r="F686" s="2">
        <f t="shared" si="312"/>
        <v>6.3586463167812912</v>
      </c>
      <c r="G686" s="3">
        <f t="shared" si="313"/>
        <v>8.1716115054387934</v>
      </c>
      <c r="H686" s="3">
        <f t="shared" si="314"/>
        <v>53.006072951491667</v>
      </c>
      <c r="I686" s="3">
        <f t="shared" si="315"/>
        <v>-75.234647348297457</v>
      </c>
      <c r="J686" s="2">
        <f t="shared" si="316"/>
        <v>92.394107853030093</v>
      </c>
      <c r="K686" s="2">
        <f t="shared" si="317"/>
        <v>92.394107853030093</v>
      </c>
      <c r="L686" s="2">
        <f t="shared" si="318"/>
        <v>62.98166861147245</v>
      </c>
      <c r="M686" s="5">
        <f t="shared" si="304"/>
        <v>0.37888626170320755</v>
      </c>
      <c r="N686" s="4">
        <f t="shared" si="305"/>
        <v>0.3668156707127691</v>
      </c>
      <c r="O686" s="4">
        <f t="shared" si="306"/>
        <v>0.2855428051140953</v>
      </c>
      <c r="P686" s="4">
        <f t="shared" si="319"/>
        <v>0</v>
      </c>
      <c r="Q686" s="4">
        <f t="shared" si="320"/>
        <v>0</v>
      </c>
      <c r="R686" s="5">
        <f t="shared" si="321"/>
        <v>-1.5355699372501757</v>
      </c>
      <c r="S686" s="5">
        <f t="shared" si="322"/>
        <v>-9.9606463256147695</v>
      </c>
      <c r="T686" s="5">
        <f t="shared" si="323"/>
        <v>14.137733130212078</v>
      </c>
      <c r="U686" s="6">
        <f t="shared" si="324"/>
        <v>2673.5397026121982</v>
      </c>
      <c r="V686" s="5">
        <f t="shared" si="325"/>
        <v>0.55178519964204331</v>
      </c>
      <c r="W686" s="5">
        <f t="shared" si="326"/>
        <v>9.7782074548981708</v>
      </c>
      <c r="X686" s="5">
        <f t="shared" si="327"/>
        <v>6.9491035101782677</v>
      </c>
      <c r="Y686" s="5">
        <f t="shared" si="328"/>
        <v>-0.98378473760813234</v>
      </c>
      <c r="Z686" s="5">
        <f t="shared" si="303"/>
        <v>-0.1824388707165987</v>
      </c>
      <c r="AA686" s="5">
        <f t="shared" si="307"/>
        <v>-11.087163359609654</v>
      </c>
      <c r="AB686">
        <f t="shared" si="301"/>
        <v>0</v>
      </c>
    </row>
    <row r="687" spans="1:28" x14ac:dyDescent="0.2">
      <c r="A687">
        <f t="shared" si="302"/>
        <v>6.5499999999999048</v>
      </c>
      <c r="B687" s="5">
        <f t="shared" si="308"/>
        <v>51.944614781143962</v>
      </c>
      <c r="C687" s="5">
        <f t="shared" si="309"/>
        <v>465.93075668141603</v>
      </c>
      <c r="D687" s="5">
        <f t="shared" si="310"/>
        <v>-84.9434694379609</v>
      </c>
      <c r="E687" s="2">
        <f t="shared" si="311"/>
        <v>468.81735572233066</v>
      </c>
      <c r="F687" s="2">
        <f t="shared" si="312"/>
        <v>6.3613912835266904</v>
      </c>
      <c r="G687" s="3">
        <f t="shared" si="313"/>
        <v>8.161773658062712</v>
      </c>
      <c r="H687" s="3">
        <f t="shared" si="314"/>
        <v>53.004248562784504</v>
      </c>
      <c r="I687" s="3">
        <f t="shared" si="315"/>
        <v>-75.345518981893548</v>
      </c>
      <c r="J687" s="2">
        <f t="shared" si="316"/>
        <v>92.482496428252674</v>
      </c>
      <c r="K687" s="2">
        <f t="shared" si="317"/>
        <v>92.482496428252674</v>
      </c>
      <c r="L687" s="2">
        <f t="shared" si="318"/>
        <v>63.041919855659621</v>
      </c>
      <c r="M687" s="5">
        <f t="shared" si="304"/>
        <v>0.37888618170681448</v>
      </c>
      <c r="N687" s="4">
        <f t="shared" si="305"/>
        <v>0.36646471743605358</v>
      </c>
      <c r="O687" s="4">
        <f t="shared" si="306"/>
        <v>0.28543204236363462</v>
      </c>
      <c r="P687" s="4">
        <f t="shared" si="319"/>
        <v>0</v>
      </c>
      <c r="Q687" s="4">
        <f t="shared" si="320"/>
        <v>0</v>
      </c>
      <c r="R687" s="5">
        <f t="shared" si="321"/>
        <v>-1.5351881624701171</v>
      </c>
      <c r="S687" s="5">
        <f t="shared" si="322"/>
        <v>-9.9698298878732832</v>
      </c>
      <c r="T687" s="5">
        <f t="shared" si="323"/>
        <v>14.172109357860572</v>
      </c>
      <c r="U687" s="6">
        <f t="shared" si="324"/>
        <v>2673.5370290738324</v>
      </c>
      <c r="V687" s="5">
        <f t="shared" si="325"/>
        <v>0.54972389702534696</v>
      </c>
      <c r="W687" s="5">
        <f t="shared" si="326"/>
        <v>9.7990559953360581</v>
      </c>
      <c r="X687" s="5">
        <f t="shared" si="327"/>
        <v>6.953012319223383</v>
      </c>
      <c r="Y687" s="5">
        <f t="shared" si="328"/>
        <v>-0.98546426544477017</v>
      </c>
      <c r="Z687" s="5">
        <f t="shared" si="303"/>
        <v>-0.17077389253722508</v>
      </c>
      <c r="AA687" s="5">
        <f t="shared" si="307"/>
        <v>-11.048878322916046</v>
      </c>
      <c r="AB687">
        <f t="shared" si="301"/>
        <v>0</v>
      </c>
    </row>
    <row r="688" spans="1:28" x14ac:dyDescent="0.2">
      <c r="A688">
        <f t="shared" si="302"/>
        <v>6.5599999999999046</v>
      </c>
      <c r="B688" s="5">
        <f t="shared" si="308"/>
        <v>52.026183244511316</v>
      </c>
      <c r="C688" s="5">
        <f t="shared" si="309"/>
        <v>466.46079062834929</v>
      </c>
      <c r="D688" s="5">
        <f t="shared" si="310"/>
        <v>-85.697477071695985</v>
      </c>
      <c r="E688" s="2">
        <f t="shared" si="311"/>
        <v>469.35316440460502</v>
      </c>
      <c r="F688" s="2">
        <f t="shared" si="312"/>
        <v>6.3641182760440493</v>
      </c>
      <c r="G688" s="3">
        <f t="shared" si="313"/>
        <v>8.1519190154082644</v>
      </c>
      <c r="H688" s="3">
        <f t="shared" si="314"/>
        <v>53.002540823859128</v>
      </c>
      <c r="I688" s="3">
        <f t="shared" si="315"/>
        <v>-75.456007765122706</v>
      </c>
      <c r="J688" s="2">
        <f t="shared" si="316"/>
        <v>92.5706877217021</v>
      </c>
      <c r="K688" s="2">
        <f t="shared" si="317"/>
        <v>92.5706877217021</v>
      </c>
      <c r="L688" s="2">
        <f t="shared" si="318"/>
        <v>63.102036620110496</v>
      </c>
      <c r="M688" s="5">
        <f t="shared" si="304"/>
        <v>0.37888610168529424</v>
      </c>
      <c r="N688" s="4">
        <f t="shared" si="305"/>
        <v>0.36611521448006235</v>
      </c>
      <c r="O688" s="4">
        <f t="shared" si="306"/>
        <v>0.28532161191556021</v>
      </c>
      <c r="P688" s="4">
        <f t="shared" si="319"/>
        <v>0</v>
      </c>
      <c r="Q688" s="4">
        <f t="shared" si="320"/>
        <v>0</v>
      </c>
      <c r="R688" s="5">
        <f t="shared" si="321"/>
        <v>-1.5347964176770621</v>
      </c>
      <c r="S688" s="5">
        <f t="shared" si="322"/>
        <v>-9.9790134851047885</v>
      </c>
      <c r="T688" s="5">
        <f t="shared" si="323"/>
        <v>14.206423075502416</v>
      </c>
      <c r="U688" s="6">
        <f t="shared" si="324"/>
        <v>2673.5343555381401</v>
      </c>
      <c r="V688" s="5">
        <f t="shared" si="325"/>
        <v>0.54767157051387616</v>
      </c>
      <c r="W688" s="5">
        <f t="shared" si="326"/>
        <v>9.8198543325299994</v>
      </c>
      <c r="X688" s="5">
        <f t="shared" si="327"/>
        <v>6.9569252334176701</v>
      </c>
      <c r="Y688" s="5">
        <f t="shared" si="328"/>
        <v>-0.98712484716318594</v>
      </c>
      <c r="Z688" s="5">
        <f t="shared" si="303"/>
        <v>-0.15915915257478908</v>
      </c>
      <c r="AA688" s="5">
        <f t="shared" si="307"/>
        <v>-11.010651691079914</v>
      </c>
      <c r="AB688">
        <f t="shared" si="301"/>
        <v>0</v>
      </c>
    </row>
    <row r="689" spans="1:28" x14ac:dyDescent="0.2">
      <c r="A689">
        <f t="shared" si="302"/>
        <v>6.5699999999999044</v>
      </c>
      <c r="B689" s="5">
        <f t="shared" si="308"/>
        <v>52.107653078423041</v>
      </c>
      <c r="C689" s="5">
        <f t="shared" si="309"/>
        <v>466.99080807863027</v>
      </c>
      <c r="D689" s="5">
        <f t="shared" si="310"/>
        <v>-86.45258768193176</v>
      </c>
      <c r="E689" s="2">
        <f t="shared" si="311"/>
        <v>469.88894681538682</v>
      </c>
      <c r="F689" s="2">
        <f t="shared" si="312"/>
        <v>6.3668273203266619</v>
      </c>
      <c r="G689" s="3">
        <f t="shared" si="313"/>
        <v>8.1420477669366331</v>
      </c>
      <c r="H689" s="3">
        <f t="shared" si="314"/>
        <v>53.000949232333383</v>
      </c>
      <c r="I689" s="3">
        <f t="shared" si="315"/>
        <v>-75.56611428203351</v>
      </c>
      <c r="J689" s="2">
        <f t="shared" si="316"/>
        <v>92.658681131628512</v>
      </c>
      <c r="K689" s="2">
        <f t="shared" si="317"/>
        <v>92.658681131628512</v>
      </c>
      <c r="L689" s="2">
        <f t="shared" si="318"/>
        <v>63.162018494634296</v>
      </c>
      <c r="M689" s="5">
        <f t="shared" si="304"/>
        <v>0.37888602163917234</v>
      </c>
      <c r="N689" s="4">
        <f t="shared" si="305"/>
        <v>0.36576715784905295</v>
      </c>
      <c r="O689" s="4">
        <f t="shared" si="306"/>
        <v>0.28521151385157639</v>
      </c>
      <c r="P689" s="4">
        <f t="shared" si="319"/>
        <v>0</v>
      </c>
      <c r="Q689" s="4">
        <f t="shared" si="320"/>
        <v>0</v>
      </c>
      <c r="R689" s="5">
        <f t="shared" si="321"/>
        <v>-1.5343947314439979</v>
      </c>
      <c r="S689" s="5">
        <f t="shared" si="322"/>
        <v>-9.9881970226048757</v>
      </c>
      <c r="T689" s="5">
        <f t="shared" si="323"/>
        <v>14.240673961763267</v>
      </c>
      <c r="U689" s="6">
        <f t="shared" si="324"/>
        <v>2673.5316820051212</v>
      </c>
      <c r="V689" s="5">
        <f t="shared" si="325"/>
        <v>0.54562822120459964</v>
      </c>
      <c r="W689" s="5">
        <f t="shared" si="326"/>
        <v>9.8406023690756932</v>
      </c>
      <c r="X689" s="5">
        <f t="shared" si="327"/>
        <v>6.9608422057511952</v>
      </c>
      <c r="Y689" s="5">
        <f t="shared" si="328"/>
        <v>-0.98876651023939821</v>
      </c>
      <c r="Z689" s="5">
        <f t="shared" si="303"/>
        <v>-0.14759465352918255</v>
      </c>
      <c r="AA689" s="5">
        <f t="shared" si="307"/>
        <v>-10.972483832485537</v>
      </c>
      <c r="AB689">
        <f t="shared" si="301"/>
        <v>0</v>
      </c>
    </row>
    <row r="690" spans="1:28" x14ac:dyDescent="0.2">
      <c r="A690">
        <f t="shared" si="302"/>
        <v>6.5799999999999041</v>
      </c>
      <c r="B690" s="5">
        <f t="shared" si="308"/>
        <v>52.189024117766898</v>
      </c>
      <c r="C690" s="5">
        <f t="shared" si="309"/>
        <v>467.52081019122096</v>
      </c>
      <c r="D690" s="5">
        <f t="shared" si="310"/>
        <v>-87.208797448943713</v>
      </c>
      <c r="E690" s="2">
        <f t="shared" si="311"/>
        <v>470.42470407092833</v>
      </c>
      <c r="F690" s="2">
        <f t="shared" si="312"/>
        <v>6.3695184425143117</v>
      </c>
      <c r="G690" s="3">
        <f t="shared" si="313"/>
        <v>8.1321601018342395</v>
      </c>
      <c r="H690" s="3">
        <f t="shared" si="314"/>
        <v>52.999473285798089</v>
      </c>
      <c r="I690" s="3">
        <f t="shared" si="315"/>
        <v>-75.675839120358361</v>
      </c>
      <c r="J690" s="2">
        <f t="shared" si="316"/>
        <v>92.746476068173351</v>
      </c>
      <c r="K690" s="2">
        <f t="shared" si="317"/>
        <v>92.746476068173351</v>
      </c>
      <c r="L690" s="2">
        <f t="shared" si="318"/>
        <v>63.221865077146113</v>
      </c>
      <c r="M690" s="5">
        <f t="shared" si="304"/>
        <v>0.37888594156897143</v>
      </c>
      <c r="N690" s="4">
        <f t="shared" si="305"/>
        <v>0.36542054352506215</v>
      </c>
      <c r="O690" s="4">
        <f t="shared" si="306"/>
        <v>0.28510174823897999</v>
      </c>
      <c r="P690" s="4">
        <f t="shared" si="319"/>
        <v>0</v>
      </c>
      <c r="Q690" s="4">
        <f t="shared" si="320"/>
        <v>0</v>
      </c>
      <c r="R690" s="5">
        <f t="shared" si="321"/>
        <v>-1.5339831327128886</v>
      </c>
      <c r="S690" s="5">
        <f t="shared" si="322"/>
        <v>-9.9973804063134484</v>
      </c>
      <c r="T690" s="5">
        <f t="shared" si="323"/>
        <v>14.27486169859597</v>
      </c>
      <c r="U690" s="6">
        <f t="shared" si="324"/>
        <v>2673.5290084747762</v>
      </c>
      <c r="V690" s="5">
        <f t="shared" si="325"/>
        <v>0.5435938499591263</v>
      </c>
      <c r="W690" s="5">
        <f t="shared" si="326"/>
        <v>9.8613000094598</v>
      </c>
      <c r="X690" s="5">
        <f t="shared" si="327"/>
        <v>6.9647631894055078</v>
      </c>
      <c r="Y690" s="5">
        <f t="shared" si="328"/>
        <v>-0.99038928275376226</v>
      </c>
      <c r="Z690" s="5">
        <f t="shared" si="303"/>
        <v>-0.13608039685364837</v>
      </c>
      <c r="AA690" s="5">
        <f t="shared" si="307"/>
        <v>-10.93437511199852</v>
      </c>
      <c r="AB690">
        <f t="shared" si="301"/>
        <v>0</v>
      </c>
    </row>
    <row r="691" spans="1:28" x14ac:dyDescent="0.2">
      <c r="A691">
        <f t="shared" si="302"/>
        <v>6.5899999999999039</v>
      </c>
      <c r="B691" s="5">
        <f t="shared" si="308"/>
        <v>52.270296199321109</v>
      </c>
      <c r="C691" s="5">
        <f t="shared" si="309"/>
        <v>468.05079812005908</v>
      </c>
      <c r="D691" s="5">
        <f t="shared" si="310"/>
        <v>-87.966102558902904</v>
      </c>
      <c r="E691" s="2">
        <f t="shared" si="311"/>
        <v>470.96043728278181</v>
      </c>
      <c r="F691" s="2">
        <f t="shared" si="312"/>
        <v>6.3721916688926914</v>
      </c>
      <c r="G691" s="3">
        <f t="shared" si="313"/>
        <v>8.1222562090067019</v>
      </c>
      <c r="H691" s="3">
        <f t="shared" si="314"/>
        <v>52.998112481829551</v>
      </c>
      <c r="I691" s="3">
        <f t="shared" si="315"/>
        <v>-75.785182871478341</v>
      </c>
      <c r="J691" s="2">
        <f t="shared" si="316"/>
        <v>92.8340719532695</v>
      </c>
      <c r="K691" s="2">
        <f t="shared" si="317"/>
        <v>92.8340719532695</v>
      </c>
      <c r="L691" s="2">
        <f t="shared" si="318"/>
        <v>63.281575973598841</v>
      </c>
      <c r="M691" s="5">
        <f t="shared" si="304"/>
        <v>0.37888586147521131</v>
      </c>
      <c r="N691" s="4">
        <f t="shared" si="305"/>
        <v>0.36507536746863278</v>
      </c>
      <c r="O691" s="4">
        <f t="shared" si="306"/>
        <v>0.28499231513085033</v>
      </c>
      <c r="P691" s="4">
        <f t="shared" si="319"/>
        <v>0</v>
      </c>
      <c r="Q691" s="4">
        <f t="shared" si="320"/>
        <v>0</v>
      </c>
      <c r="R691" s="5">
        <f t="shared" si="321"/>
        <v>-1.5335616507898786</v>
      </c>
      <c r="S691" s="5">
        <f t="shared" si="322"/>
        <v>-10.006563542806747</v>
      </c>
      <c r="T691" s="5">
        <f t="shared" si="323"/>
        <v>14.308985971277339</v>
      </c>
      <c r="U691" s="6">
        <f t="shared" si="324"/>
        <v>2673.5263349471047</v>
      </c>
      <c r="V691" s="5">
        <f t="shared" si="325"/>
        <v>0.54156845740382986</v>
      </c>
      <c r="W691" s="5">
        <f t="shared" si="326"/>
        <v>9.8819471600517783</v>
      </c>
      <c r="X691" s="5">
        <f t="shared" si="327"/>
        <v>6.968688137749802</v>
      </c>
      <c r="Y691" s="5">
        <f t="shared" si="328"/>
        <v>-0.99199319338604874</v>
      </c>
      <c r="Z691" s="5">
        <f t="shared" si="303"/>
        <v>-0.12461638275496867</v>
      </c>
      <c r="AA691" s="5">
        <f t="shared" si="307"/>
        <v>-10.896325890972857</v>
      </c>
      <c r="AB691">
        <f t="shared" si="301"/>
        <v>0</v>
      </c>
    </row>
    <row r="692" spans="1:28" x14ac:dyDescent="0.2">
      <c r="A692">
        <f t="shared" si="302"/>
        <v>6.5999999999999037</v>
      </c>
      <c r="B692" s="5">
        <f t="shared" si="308"/>
        <v>52.35146916175151</v>
      </c>
      <c r="C692" s="5">
        <f t="shared" si="309"/>
        <v>468.58077301405825</v>
      </c>
      <c r="D692" s="5">
        <f t="shared" si="310"/>
        <v>-88.724499203912231</v>
      </c>
      <c r="E692" s="2">
        <f t="shared" si="311"/>
        <v>471.49614755779947</v>
      </c>
      <c r="F692" s="2">
        <f t="shared" si="312"/>
        <v>6.3748470258927892</v>
      </c>
      <c r="G692" s="3">
        <f t="shared" si="313"/>
        <v>8.112336277072842</v>
      </c>
      <c r="H692" s="3">
        <f t="shared" si="314"/>
        <v>52.996866318001999</v>
      </c>
      <c r="I692" s="3">
        <f t="shared" si="315"/>
        <v>-75.894146130388066</v>
      </c>
      <c r="J692" s="2">
        <f t="shared" si="316"/>
        <v>92.921468220541925</v>
      </c>
      <c r="K692" s="2">
        <f t="shared" si="317"/>
        <v>92.921468220541925</v>
      </c>
      <c r="L692" s="2">
        <f t="shared" si="318"/>
        <v>63.341150797915418</v>
      </c>
      <c r="M692" s="5">
        <f t="shared" si="304"/>
        <v>0.37888578135840889</v>
      </c>
      <c r="N692" s="4">
        <f t="shared" si="305"/>
        <v>0.36473162561952888</v>
      </c>
      <c r="O692" s="4">
        <f t="shared" si="306"/>
        <v>0.284883214566238</v>
      </c>
      <c r="P692" s="4">
        <f t="shared" si="319"/>
        <v>0</v>
      </c>
      <c r="Q692" s="4">
        <f t="shared" si="320"/>
        <v>0</v>
      </c>
      <c r="R692" s="5">
        <f t="shared" si="321"/>
        <v>-1.533130315340514</v>
      </c>
      <c r="S692" s="5">
        <f t="shared" si="322"/>
        <v>-10.015746339289468</v>
      </c>
      <c r="T692" s="5">
        <f t="shared" si="323"/>
        <v>14.343046468404694</v>
      </c>
      <c r="U692" s="6">
        <f t="shared" si="324"/>
        <v>2673.5236614221067</v>
      </c>
      <c r="V692" s="5">
        <f t="shared" si="325"/>
        <v>0.53955204393000911</v>
      </c>
      <c r="W692" s="5">
        <f t="shared" si="326"/>
        <v>9.902543729095715</v>
      </c>
      <c r="X692" s="5">
        <f t="shared" si="327"/>
        <v>6.9726170043372093</v>
      </c>
      <c r="Y692" s="5">
        <f t="shared" si="328"/>
        <v>-0.99357827141050492</v>
      </c>
      <c r="Z692" s="5">
        <f t="shared" si="303"/>
        <v>-0.11320261019375266</v>
      </c>
      <c r="AA692" s="5">
        <f t="shared" si="307"/>
        <v>-10.858336527258096</v>
      </c>
      <c r="AB692">
        <f t="shared" si="301"/>
        <v>0</v>
      </c>
    </row>
    <row r="693" spans="1:28" x14ac:dyDescent="0.2">
      <c r="A693">
        <f t="shared" si="302"/>
        <v>6.6099999999999035</v>
      </c>
      <c r="B693" s="5">
        <f t="shared" si="308"/>
        <v>52.432542845608666</v>
      </c>
      <c r="C693" s="5">
        <f t="shared" si="309"/>
        <v>469.11073601710774</v>
      </c>
      <c r="D693" s="5">
        <f t="shared" si="310"/>
        <v>-89.48398358204247</v>
      </c>
      <c r="E693" s="2">
        <f t="shared" si="311"/>
        <v>472.03183599813383</v>
      </c>
      <c r="F693" s="2">
        <f t="shared" si="312"/>
        <v>6.3774845400903022</v>
      </c>
      <c r="G693" s="3">
        <f t="shared" si="313"/>
        <v>8.1024004943587364</v>
      </c>
      <c r="H693" s="3">
        <f t="shared" si="314"/>
        <v>52.995734291900064</v>
      </c>
      <c r="I693" s="3">
        <f t="shared" si="315"/>
        <v>-76.002729495660645</v>
      </c>
      <c r="J693" s="2">
        <f t="shared" si="316"/>
        <v>93.008664315208947</v>
      </c>
      <c r="K693" s="2">
        <f t="shared" si="317"/>
        <v>93.008664315208947</v>
      </c>
      <c r="L693" s="2">
        <f t="shared" si="318"/>
        <v>63.400589171921567</v>
      </c>
      <c r="M693" s="5">
        <f t="shared" si="304"/>
        <v>0.37888570121907822</v>
      </c>
      <c r="N693" s="4">
        <f t="shared" si="305"/>
        <v>0.36438931389743706</v>
      </c>
      <c r="O693" s="4">
        <f t="shared" si="306"/>
        <v>0.28477444657035056</v>
      </c>
      <c r="P693" s="4">
        <f t="shared" si="319"/>
        <v>0</v>
      </c>
      <c r="Q693" s="4">
        <f t="shared" si="320"/>
        <v>0</v>
      </c>
      <c r="R693" s="5">
        <f t="shared" si="321"/>
        <v>-1.5326891563849767</v>
      </c>
      <c r="S693" s="5">
        <f t="shared" si="322"/>
        <v>-10.024928703587037</v>
      </c>
      <c r="T693" s="5">
        <f t="shared" si="323"/>
        <v>14.377042881892148</v>
      </c>
      <c r="U693" s="6">
        <f t="shared" si="324"/>
        <v>2673.5209878997816</v>
      </c>
      <c r="V693" s="5">
        <f t="shared" si="325"/>
        <v>0.53754460969408524</v>
      </c>
      <c r="W693" s="5">
        <f t="shared" si="326"/>
        <v>9.9230896267020352</v>
      </c>
      <c r="X693" s="5">
        <f t="shared" si="327"/>
        <v>6.9765497429011392</v>
      </c>
      <c r="Y693" s="5">
        <f t="shared" si="328"/>
        <v>-0.99514454669089147</v>
      </c>
      <c r="Z693" s="5">
        <f t="shared" si="303"/>
        <v>-0.10183907688500149</v>
      </c>
      <c r="AA693" s="5">
        <f t="shared" si="307"/>
        <v>-10.820407375206713</v>
      </c>
      <c r="AB693">
        <f t="shared" si="301"/>
        <v>0</v>
      </c>
    </row>
    <row r="694" spans="1:28" x14ac:dyDescent="0.2">
      <c r="A694">
        <f t="shared" si="302"/>
        <v>6.6199999999999033</v>
      </c>
      <c r="B694" s="5">
        <f t="shared" si="308"/>
        <v>52.513517093324914</v>
      </c>
      <c r="C694" s="5">
        <f t="shared" si="309"/>
        <v>469.64068826807289</v>
      </c>
      <c r="D694" s="5">
        <f t="shared" si="310"/>
        <v>-90.244551897367828</v>
      </c>
      <c r="E694" s="2">
        <f t="shared" si="311"/>
        <v>472.56750370123859</v>
      </c>
      <c r="F694" s="2">
        <f t="shared" si="312"/>
        <v>6.3801042382050124</v>
      </c>
      <c r="G694" s="3">
        <f t="shared" si="313"/>
        <v>8.0924490488918277</v>
      </c>
      <c r="H694" s="3">
        <f t="shared" si="314"/>
        <v>52.994715901131215</v>
      </c>
      <c r="I694" s="3">
        <f t="shared" si="315"/>
        <v>-76.110933569412708</v>
      </c>
      <c r="J694" s="2">
        <f t="shared" si="316"/>
        <v>93.09565969398399</v>
      </c>
      <c r="K694" s="2">
        <f t="shared" si="317"/>
        <v>93.09565969398399</v>
      </c>
      <c r="L694" s="2">
        <f t="shared" si="318"/>
        <v>63.45989072527879</v>
      </c>
      <c r="M694" s="5">
        <f t="shared" si="304"/>
        <v>0.37888562105773038</v>
      </c>
      <c r="N694" s="4">
        <f t="shared" si="305"/>
        <v>0.36404842820265743</v>
      </c>
      <c r="O694" s="4">
        <f t="shared" si="306"/>
        <v>0.28466601115473761</v>
      </c>
      <c r="P694" s="4">
        <f t="shared" si="319"/>
        <v>0</v>
      </c>
      <c r="Q694" s="4">
        <f t="shared" si="320"/>
        <v>0</v>
      </c>
      <c r="R694" s="5">
        <f t="shared" si="321"/>
        <v>-1.5322382042933369</v>
      </c>
      <c r="S694" s="5">
        <f t="shared" si="322"/>
        <v>-10.034110544137977</v>
      </c>
      <c r="T694" s="5">
        <f t="shared" si="323"/>
        <v>14.410974906966663</v>
      </c>
      <c r="U694" s="6">
        <f t="shared" si="324"/>
        <v>2673.5183143801305</v>
      </c>
      <c r="V694" s="5">
        <f t="shared" si="325"/>
        <v>0.53554615461783561</v>
      </c>
      <c r="W694" s="5">
        <f t="shared" si="326"/>
        <v>9.9435847648391427</v>
      </c>
      <c r="X694" s="5">
        <f t="shared" si="327"/>
        <v>6.9804863073517192</v>
      </c>
      <c r="Y694" s="5">
        <f t="shared" si="328"/>
        <v>-0.99669204967550129</v>
      </c>
      <c r="Z694" s="5">
        <f t="shared" si="303"/>
        <v>-9.0525779298834763E-2</v>
      </c>
      <c r="AA694" s="5">
        <f t="shared" si="307"/>
        <v>-10.782538785681616</v>
      </c>
      <c r="AB694">
        <f t="shared" si="301"/>
        <v>0</v>
      </c>
    </row>
    <row r="695" spans="1:28" x14ac:dyDescent="0.2">
      <c r="A695">
        <f t="shared" si="302"/>
        <v>6.6299999999999031</v>
      </c>
      <c r="B695" s="5">
        <f t="shared" si="308"/>
        <v>52.594391749211347</v>
      </c>
      <c r="C695" s="5">
        <f t="shared" si="309"/>
        <v>470.17063090079523</v>
      </c>
      <c r="D695" s="5">
        <f t="shared" si="310"/>
        <v>-91.006200360001245</v>
      </c>
      <c r="E695" s="2">
        <f t="shared" si="311"/>
        <v>473.10315175986869</v>
      </c>
      <c r="F695" s="2">
        <f t="shared" si="312"/>
        <v>6.3827061471001603</v>
      </c>
      <c r="G695" s="3">
        <f t="shared" si="313"/>
        <v>8.082482128395073</v>
      </c>
      <c r="H695" s="3">
        <f t="shared" si="314"/>
        <v>52.993810643338229</v>
      </c>
      <c r="I695" s="3">
        <f t="shared" si="315"/>
        <v>-76.218758957269529</v>
      </c>
      <c r="J695" s="2">
        <f t="shared" si="316"/>
        <v>93.182453824978055</v>
      </c>
      <c r="K695" s="2">
        <f t="shared" si="317"/>
        <v>93.182453824978055</v>
      </c>
      <c r="L695" s="2">
        <f t="shared" si="318"/>
        <v>63.51905509541789</v>
      </c>
      <c r="M695" s="5">
        <f t="shared" si="304"/>
        <v>0.37888554087487369</v>
      </c>
      <c r="N695" s="4">
        <f t="shared" si="305"/>
        <v>0.36370896441678069</v>
      </c>
      <c r="O695" s="4">
        <f t="shared" si="306"/>
        <v>0.28455790831747307</v>
      </c>
      <c r="P695" s="4">
        <f t="shared" si="319"/>
        <v>0</v>
      </c>
      <c r="Q695" s="4">
        <f t="shared" si="320"/>
        <v>0</v>
      </c>
      <c r="R695" s="5">
        <f t="shared" si="321"/>
        <v>-1.5317774897808218</v>
      </c>
      <c r="S695" s="5">
        <f t="shared" si="322"/>
        <v>-10.043291769986453</v>
      </c>
      <c r="T695" s="5">
        <f t="shared" si="323"/>
        <v>14.444842242163888</v>
      </c>
      <c r="U695" s="6">
        <f t="shared" si="324"/>
        <v>2673.5156408631533</v>
      </c>
      <c r="V695" s="5">
        <f t="shared" si="325"/>
        <v>0.53355667838866283</v>
      </c>
      <c r="W695" s="5">
        <f t="shared" si="326"/>
        <v>9.9640290573250532</v>
      </c>
      <c r="X695" s="5">
        <f t="shared" si="327"/>
        <v>6.9844266517723517</v>
      </c>
      <c r="Y695" s="5">
        <f t="shared" si="328"/>
        <v>-0.99822081139215901</v>
      </c>
      <c r="Z695" s="5">
        <f t="shared" si="303"/>
        <v>-7.9262712661400059E-2</v>
      </c>
      <c r="AA695" s="5">
        <f t="shared" si="307"/>
        <v>-10.74473110606376</v>
      </c>
      <c r="AB695">
        <f t="shared" si="301"/>
        <v>0</v>
      </c>
    </row>
    <row r="696" spans="1:28" x14ac:dyDescent="0.2">
      <c r="A696">
        <f t="shared" si="302"/>
        <v>6.6399999999999029</v>
      </c>
      <c r="B696" s="5">
        <f t="shared" si="308"/>
        <v>52.675166659454725</v>
      </c>
      <c r="C696" s="5">
        <f t="shared" si="309"/>
        <v>470.70056504409303</v>
      </c>
      <c r="D696" s="5">
        <f t="shared" si="310"/>
        <v>-91.768925186129238</v>
      </c>
      <c r="E696" s="2">
        <f t="shared" si="311"/>
        <v>473.63878126208141</v>
      </c>
      <c r="F696" s="2">
        <f t="shared" si="312"/>
        <v>6.3852902937818214</v>
      </c>
      <c r="G696" s="3">
        <f t="shared" si="313"/>
        <v>8.0724999202811514</v>
      </c>
      <c r="H696" s="3">
        <f t="shared" si="314"/>
        <v>52.993018016211614</v>
      </c>
      <c r="I696" s="3">
        <f t="shared" si="315"/>
        <v>-76.326206268330168</v>
      </c>
      <c r="J696" s="2">
        <f t="shared" si="316"/>
        <v>93.269046187602626</v>
      </c>
      <c r="K696" s="2">
        <f t="shared" si="317"/>
        <v>93.269046187602626</v>
      </c>
      <c r="L696" s="2">
        <f t="shared" si="318"/>
        <v>63.578081927472816</v>
      </c>
      <c r="M696" s="5">
        <f t="shared" si="304"/>
        <v>0.37888546067101353</v>
      </c>
      <c r="N696" s="4">
        <f t="shared" si="305"/>
        <v>0.36337091840335461</v>
      </c>
      <c r="O696" s="4">
        <f t="shared" si="306"/>
        <v>0.28445013804333641</v>
      </c>
      <c r="P696" s="4">
        <f t="shared" si="319"/>
        <v>0</v>
      </c>
      <c r="Q696" s="4">
        <f t="shared" si="320"/>
        <v>0</v>
      </c>
      <c r="R696" s="5">
        <f t="shared" si="321"/>
        <v>-1.5313070439031002</v>
      </c>
      <c r="S696" s="5">
        <f t="shared" si="322"/>
        <v>-10.052472290774885</v>
      </c>
      <c r="T696" s="5">
        <f t="shared" si="323"/>
        <v>14.478644589323732</v>
      </c>
      <c r="U696" s="6">
        <f t="shared" si="324"/>
        <v>2673.5129673488491</v>
      </c>
      <c r="V696" s="5">
        <f t="shared" si="325"/>
        <v>0.53157618045989685</v>
      </c>
      <c r="W696" s="5">
        <f t="shared" si="326"/>
        <v>9.9844224198188911</v>
      </c>
      <c r="X696" s="5">
        <f t="shared" si="327"/>
        <v>6.9883707304162987</v>
      </c>
      <c r="Y696" s="5">
        <f t="shared" si="328"/>
        <v>-0.99973086344320339</v>
      </c>
      <c r="Z696" s="5">
        <f t="shared" si="303"/>
        <v>-6.8049870955993796E-2</v>
      </c>
      <c r="AA696" s="5">
        <f t="shared" si="307"/>
        <v>-10.706984680259968</v>
      </c>
      <c r="AB696">
        <f t="shared" si="301"/>
        <v>0</v>
      </c>
    </row>
    <row r="697" spans="1:28" x14ac:dyDescent="0.2">
      <c r="A697">
        <f t="shared" si="302"/>
        <v>6.6499999999999027</v>
      </c>
      <c r="B697" s="5">
        <f t="shared" si="308"/>
        <v>52.755841672114364</v>
      </c>
      <c r="C697" s="5">
        <f t="shared" si="309"/>
        <v>471.23049182176158</v>
      </c>
      <c r="D697" s="5">
        <f t="shared" si="310"/>
        <v>-92.532722598046547</v>
      </c>
      <c r="E697" s="2">
        <f t="shared" si="311"/>
        <v>474.17439329123681</v>
      </c>
      <c r="F697" s="2">
        <f t="shared" si="312"/>
        <v>6.3878567053982636</v>
      </c>
      <c r="G697" s="3">
        <f t="shared" si="313"/>
        <v>8.0625026116467193</v>
      </c>
      <c r="H697" s="3">
        <f t="shared" si="314"/>
        <v>52.992337517502051</v>
      </c>
      <c r="I697" s="3">
        <f t="shared" si="315"/>
        <v>-76.43327611513277</v>
      </c>
      <c r="J697" s="2">
        <f t="shared" si="316"/>
        <v>93.355436272473128</v>
      </c>
      <c r="K697" s="2">
        <f t="shared" si="317"/>
        <v>93.355436272473128</v>
      </c>
      <c r="L697" s="2">
        <f t="shared" si="318"/>
        <v>63.636970874214811</v>
      </c>
      <c r="M697" s="5">
        <f t="shared" si="304"/>
        <v>0.37888538044665254</v>
      </c>
      <c r="N697" s="4">
        <f t="shared" si="305"/>
        <v>0.36303428600853893</v>
      </c>
      <c r="O697" s="4">
        <f t="shared" si="306"/>
        <v>0.28434270030399139</v>
      </c>
      <c r="P697" s="4">
        <f t="shared" si="319"/>
        <v>0</v>
      </c>
      <c r="Q697" s="4">
        <f t="shared" si="320"/>
        <v>0</v>
      </c>
      <c r="R697" s="5">
        <f t="shared" si="321"/>
        <v>-1.5308268980515847</v>
      </c>
      <c r="S697" s="5">
        <f t="shared" si="322"/>
        <v>-10.061652016736719</v>
      </c>
      <c r="T697" s="5">
        <f t="shared" si="323"/>
        <v>14.512381653585742</v>
      </c>
      <c r="U697" s="6">
        <f t="shared" si="324"/>
        <v>2673.5102938372183</v>
      </c>
      <c r="V697" s="5">
        <f t="shared" si="325"/>
        <v>0.52960466005113571</v>
      </c>
      <c r="W697" s="5">
        <f t="shared" si="326"/>
        <v>10.004764769812386</v>
      </c>
      <c r="X697" s="5">
        <f t="shared" si="327"/>
        <v>6.9923184977033985</v>
      </c>
      <c r="Y697" s="5">
        <f t="shared" si="328"/>
        <v>-1.001222238000449</v>
      </c>
      <c r="Z697" s="5">
        <f t="shared" si="303"/>
        <v>-5.6887246924333112E-2</v>
      </c>
      <c r="AA697" s="5">
        <f t="shared" si="307"/>
        <v>-10.66929984871086</v>
      </c>
      <c r="AB697">
        <f t="shared" si="301"/>
        <v>0</v>
      </c>
    </row>
    <row r="698" spans="1:28" x14ac:dyDescent="0.2">
      <c r="A698">
        <f t="shared" si="302"/>
        <v>6.6599999999999024</v>
      </c>
      <c r="B698" s="5">
        <f t="shared" si="308"/>
        <v>52.83641663711893</v>
      </c>
      <c r="C698" s="5">
        <f t="shared" si="309"/>
        <v>471.76041235257424</v>
      </c>
      <c r="D698" s="5">
        <f t="shared" si="310"/>
        <v>-93.297588824190299</v>
      </c>
      <c r="E698" s="2">
        <f t="shared" si="311"/>
        <v>474.70998892599903</v>
      </c>
      <c r="F698" s="2">
        <f t="shared" si="312"/>
        <v>6.3904054092392979</v>
      </c>
      <c r="G698" s="3">
        <f t="shared" si="313"/>
        <v>8.0524903892667155</v>
      </c>
      <c r="H698" s="3">
        <f t="shared" si="314"/>
        <v>52.991768645032806</v>
      </c>
      <c r="I698" s="3">
        <f t="shared" si="315"/>
        <v>-76.539969113619875</v>
      </c>
      <c r="J698" s="2">
        <f t="shared" si="316"/>
        <v>93.441623581313053</v>
      </c>
      <c r="K698" s="2">
        <f t="shared" si="317"/>
        <v>93.441623581313053</v>
      </c>
      <c r="L698" s="2">
        <f t="shared" si="318"/>
        <v>63.695721595987081</v>
      </c>
      <c r="M698" s="5">
        <f t="shared" si="304"/>
        <v>0.37888530020229039</v>
      </c>
      <c r="N698" s="4">
        <f t="shared" si="305"/>
        <v>0.3626990630617476</v>
      </c>
      <c r="O698" s="4">
        <f t="shared" si="306"/>
        <v>0.28423559505816376</v>
      </c>
      <c r="P698" s="4">
        <f t="shared" si="319"/>
        <v>0</v>
      </c>
      <c r="Q698" s="4">
        <f t="shared" si="320"/>
        <v>0</v>
      </c>
      <c r="R698" s="5">
        <f t="shared" si="321"/>
        <v>-1.5303370839487513</v>
      </c>
      <c r="S698" s="5">
        <f t="shared" si="322"/>
        <v>-10.070830858689316</v>
      </c>
      <c r="T698" s="5">
        <f t="shared" si="323"/>
        <v>14.546053143384245</v>
      </c>
      <c r="U698" s="6">
        <f t="shared" si="324"/>
        <v>2673.5076203282615</v>
      </c>
      <c r="V698" s="5">
        <f t="shared" si="325"/>
        <v>0.52764211614861378</v>
      </c>
      <c r="W698" s="5">
        <f t="shared" si="326"/>
        <v>10.025056026621277</v>
      </c>
      <c r="X698" s="5">
        <f t="shared" si="327"/>
        <v>6.9962699082168456</v>
      </c>
      <c r="Y698" s="5">
        <f t="shared" si="328"/>
        <v>-1.0026949678001376</v>
      </c>
      <c r="Z698" s="5">
        <f t="shared" si="303"/>
        <v>-4.5774832068039117E-2</v>
      </c>
      <c r="AA698" s="5">
        <f t="shared" si="307"/>
        <v>-10.631676948398908</v>
      </c>
      <c r="AB698">
        <f t="shared" si="301"/>
        <v>0</v>
      </c>
    </row>
    <row r="699" spans="1:28" x14ac:dyDescent="0.2">
      <c r="A699">
        <f t="shared" si="302"/>
        <v>6.6699999999999022</v>
      </c>
      <c r="B699" s="5">
        <f t="shared" si="308"/>
        <v>52.916891406263204</v>
      </c>
      <c r="C699" s="5">
        <f t="shared" si="309"/>
        <v>472.29032775028298</v>
      </c>
      <c r="D699" s="5">
        <f t="shared" si="310"/>
        <v>-94.063520099173914</v>
      </c>
      <c r="E699" s="2">
        <f t="shared" si="311"/>
        <v>475.24556924033703</v>
      </c>
      <c r="F699" s="2">
        <f t="shared" si="312"/>
        <v>6.392936432735624</v>
      </c>
      <c r="G699" s="3">
        <f t="shared" si="313"/>
        <v>8.0424634395887136</v>
      </c>
      <c r="H699" s="3">
        <f t="shared" si="314"/>
        <v>52.991310896712129</v>
      </c>
      <c r="I699" s="3">
        <f t="shared" si="315"/>
        <v>-76.646285883103872</v>
      </c>
      <c r="J699" s="2">
        <f t="shared" si="316"/>
        <v>93.527607626858554</v>
      </c>
      <c r="K699" s="2">
        <f t="shared" si="317"/>
        <v>93.527607626858554</v>
      </c>
      <c r="L699" s="2">
        <f t="shared" si="318"/>
        <v>63.754333760639774</v>
      </c>
      <c r="M699" s="5">
        <f t="shared" si="304"/>
        <v>0.37888521993842389</v>
      </c>
      <c r="N699" s="4">
        <f t="shared" si="305"/>
        <v>0.36236524537628112</v>
      </c>
      <c r="O699" s="4">
        <f t="shared" si="306"/>
        <v>0.28412882225181618</v>
      </c>
      <c r="P699" s="4">
        <f t="shared" si="319"/>
        <v>0</v>
      </c>
      <c r="Q699" s="4">
        <f t="shared" si="320"/>
        <v>0</v>
      </c>
      <c r="R699" s="5">
        <f t="shared" si="321"/>
        <v>-1.5298376336434734</v>
      </c>
      <c r="S699" s="5">
        <f t="shared" si="322"/>
        <v>-10.080008728026927</v>
      </c>
      <c r="T699" s="5">
        <f t="shared" si="323"/>
        <v>14.579658770443253</v>
      </c>
      <c r="U699" s="6">
        <f t="shared" si="324"/>
        <v>2673.5049468219777</v>
      </c>
      <c r="V699" s="5">
        <f t="shared" si="325"/>
        <v>0.52568854750560789</v>
      </c>
      <c r="W699" s="5">
        <f t="shared" si="326"/>
        <v>10.045296111376661</v>
      </c>
      <c r="X699" s="5">
        <f t="shared" si="327"/>
        <v>7.0002249167000423</v>
      </c>
      <c r="Y699" s="5">
        <f t="shared" si="328"/>
        <v>-1.0041490861378655</v>
      </c>
      <c r="Z699" s="5">
        <f t="shared" si="303"/>
        <v>-3.4712616650265815E-2</v>
      </c>
      <c r="AA699" s="5">
        <f t="shared" si="307"/>
        <v>-10.594116312856706</v>
      </c>
      <c r="AB699">
        <f t="shared" si="301"/>
        <v>0</v>
      </c>
    </row>
    <row r="700" spans="1:28" x14ac:dyDescent="0.2">
      <c r="A700">
        <f t="shared" si="302"/>
        <v>6.679999999999902</v>
      </c>
      <c r="B700" s="5">
        <f t="shared" si="308"/>
        <v>52.997265833204786</v>
      </c>
      <c r="C700" s="5">
        <f t="shared" si="309"/>
        <v>472.82023912361922</v>
      </c>
      <c r="D700" s="5">
        <f t="shared" si="310"/>
        <v>-94.830512663820585</v>
      </c>
      <c r="E700" s="2">
        <f t="shared" si="311"/>
        <v>475.78113530352573</v>
      </c>
      <c r="F700" s="2">
        <f t="shared" si="312"/>
        <v>6.395449803458173</v>
      </c>
      <c r="G700" s="3">
        <f t="shared" si="313"/>
        <v>8.0324219487273343</v>
      </c>
      <c r="H700" s="3">
        <f t="shared" si="314"/>
        <v>52.990963770545626</v>
      </c>
      <c r="I700" s="3">
        <f t="shared" si="315"/>
        <v>-76.752227046232434</v>
      </c>
      <c r="J700" s="2">
        <f t="shared" si="316"/>
        <v>93.613387932763601</v>
      </c>
      <c r="K700" s="2">
        <f t="shared" si="317"/>
        <v>93.613387932763601</v>
      </c>
      <c r="L700" s="2">
        <f t="shared" si="318"/>
        <v>63.812807043465298</v>
      </c>
      <c r="M700" s="5">
        <f t="shared" si="304"/>
        <v>0.3788851396555471</v>
      </c>
      <c r="N700" s="4">
        <f t="shared" si="305"/>
        <v>0.36203282874994674</v>
      </c>
      <c r="O700" s="4">
        <f t="shared" si="306"/>
        <v>0.28402238181832246</v>
      </c>
      <c r="P700" s="4">
        <f t="shared" si="319"/>
        <v>0</v>
      </c>
      <c r="Q700" s="4">
        <f t="shared" si="320"/>
        <v>0</v>
      </c>
      <c r="R700" s="5">
        <f t="shared" si="321"/>
        <v>-1.5293285795063796</v>
      </c>
      <c r="S700" s="5">
        <f t="shared" si="322"/>
        <v>-10.089185536713833</v>
      </c>
      <c r="T700" s="5">
        <f t="shared" si="323"/>
        <v>14.613198249771164</v>
      </c>
      <c r="U700" s="6">
        <f t="shared" si="324"/>
        <v>2673.5022733183673</v>
      </c>
      <c r="V700" s="5">
        <f t="shared" si="325"/>
        <v>0.52374395264286944</v>
      </c>
      <c r="W700" s="5">
        <f t="shared" si="326"/>
        <v>10.065484947016298</v>
      </c>
      <c r="X700" s="5">
        <f t="shared" si="327"/>
        <v>7.0041834780535339</v>
      </c>
      <c r="Y700" s="5">
        <f t="shared" si="328"/>
        <v>-1.0055846268635102</v>
      </c>
      <c r="Z700" s="5">
        <f t="shared" si="303"/>
        <v>-2.3700589697535079E-2</v>
      </c>
      <c r="AA700" s="5">
        <f t="shared" si="307"/>
        <v>-10.556618272175299</v>
      </c>
      <c r="AB700">
        <f t="shared" si="301"/>
        <v>0</v>
      </c>
    </row>
    <row r="701" spans="1:28" x14ac:dyDescent="0.2">
      <c r="A701">
        <f t="shared" si="302"/>
        <v>6.6899999999999018</v>
      </c>
      <c r="B701" s="5">
        <f t="shared" si="308"/>
        <v>53.077539773460714</v>
      </c>
      <c r="C701" s="5">
        <f t="shared" si="309"/>
        <v>473.35014757629517</v>
      </c>
      <c r="D701" s="5">
        <f t="shared" si="310"/>
        <v>-95.598562765196519</v>
      </c>
      <c r="E701" s="2">
        <f t="shared" si="311"/>
        <v>476.31668818014737</v>
      </c>
      <c r="F701" s="2">
        <f t="shared" si="312"/>
        <v>6.3979455491174253</v>
      </c>
      <c r="G701" s="3">
        <f t="shared" si="313"/>
        <v>8.0223661024586992</v>
      </c>
      <c r="H701" s="3">
        <f t="shared" si="314"/>
        <v>52.990726764648649</v>
      </c>
      <c r="I701" s="3">
        <f t="shared" si="315"/>
        <v>-76.857793228954193</v>
      </c>
      <c r="J701" s="2">
        <f t="shared" si="316"/>
        <v>93.69896403350576</v>
      </c>
      <c r="K701" s="2">
        <f t="shared" si="317"/>
        <v>93.69896403350576</v>
      </c>
      <c r="L701" s="2">
        <f t="shared" si="318"/>
        <v>63.871141127134123</v>
      </c>
      <c r="M701" s="5">
        <f t="shared" si="304"/>
        <v>0.37888505935415118</v>
      </c>
      <c r="N701" s="4">
        <f t="shared" si="305"/>
        <v>0.36170180896566817</v>
      </c>
      <c r="O701" s="4">
        <f t="shared" si="306"/>
        <v>0.28391627367863942</v>
      </c>
      <c r="P701" s="4">
        <f t="shared" si="319"/>
        <v>0</v>
      </c>
      <c r="Q701" s="4">
        <f t="shared" si="320"/>
        <v>0</v>
      </c>
      <c r="R701" s="5">
        <f t="shared" si="321"/>
        <v>-1.5288099542252245</v>
      </c>
      <c r="S701" s="5">
        <f t="shared" si="322"/>
        <v>-10.098361197277578</v>
      </c>
      <c r="T701" s="5">
        <f t="shared" si="323"/>
        <v>14.646671299655281</v>
      </c>
      <c r="U701" s="6">
        <f t="shared" si="324"/>
        <v>2673.4995998174309</v>
      </c>
      <c r="V701" s="5">
        <f t="shared" si="325"/>
        <v>0.52180832984909709</v>
      </c>
      <c r="W701" s="5">
        <f t="shared" si="326"/>
        <v>10.085622458275864</v>
      </c>
      <c r="X701" s="5">
        <f t="shared" si="327"/>
        <v>7.0081455473320453</v>
      </c>
      <c r="Y701" s="5">
        <f t="shared" si="328"/>
        <v>-1.0070016243761275</v>
      </c>
      <c r="Z701" s="5">
        <f t="shared" si="303"/>
        <v>-1.2738739001713739E-2</v>
      </c>
      <c r="AA701" s="5">
        <f t="shared" si="307"/>
        <v>-10.519183153012673</v>
      </c>
      <c r="AB701">
        <f t="shared" si="301"/>
        <v>0</v>
      </c>
    </row>
    <row r="702" spans="1:28" x14ac:dyDescent="0.2">
      <c r="A702">
        <f t="shared" si="302"/>
        <v>6.6999999999999016</v>
      </c>
      <c r="B702" s="5">
        <f t="shared" si="308"/>
        <v>53.157713084404087</v>
      </c>
      <c r="C702" s="5">
        <f t="shared" si="309"/>
        <v>473.88005420700472</v>
      </c>
      <c r="D702" s="5">
        <f t="shared" si="310"/>
        <v>-96.367666656643721</v>
      </c>
      <c r="E702" s="2">
        <f t="shared" si="311"/>
        <v>476.85222893009274</v>
      </c>
      <c r="F702" s="2">
        <f t="shared" si="312"/>
        <v>6.4004236975627435</v>
      </c>
      <c r="G702" s="3">
        <f t="shared" si="313"/>
        <v>8.0122960862149384</v>
      </c>
      <c r="H702" s="3">
        <f t="shared" si="314"/>
        <v>52.990599377258633</v>
      </c>
      <c r="I702" s="3">
        <f t="shared" si="315"/>
        <v>-76.962985060484314</v>
      </c>
      <c r="J702" s="2">
        <f t="shared" si="316"/>
        <v>93.784335474292462</v>
      </c>
      <c r="K702" s="2">
        <f t="shared" si="317"/>
        <v>93.784335474292462</v>
      </c>
      <c r="L702" s="2">
        <f t="shared" si="318"/>
        <v>63.929335701630848</v>
      </c>
      <c r="M702" s="5">
        <f t="shared" si="304"/>
        <v>0.37888497903472446</v>
      </c>
      <c r="N702" s="4">
        <f t="shared" si="305"/>
        <v>0.36137218179208408</v>
      </c>
      <c r="O702" s="4">
        <f t="shared" si="306"/>
        <v>0.28381049774147687</v>
      </c>
      <c r="P702" s="4">
        <f t="shared" si="319"/>
        <v>0</v>
      </c>
      <c r="Q702" s="4">
        <f t="shared" si="320"/>
        <v>0</v>
      </c>
      <c r="R702" s="5">
        <f t="shared" si="321"/>
        <v>-1.5282817908002793</v>
      </c>
      <c r="S702" s="5">
        <f t="shared" si="322"/>
        <v>-10.107535622802306</v>
      </c>
      <c r="T702" s="5">
        <f t="shared" si="323"/>
        <v>14.680077641656039</v>
      </c>
      <c r="U702" s="6">
        <f t="shared" si="324"/>
        <v>2673.4969263191679</v>
      </c>
      <c r="V702" s="5">
        <f t="shared" si="325"/>
        <v>0.51988167718143075</v>
      </c>
      <c r="W702" s="5">
        <f t="shared" si="326"/>
        <v>10.105708571680138</v>
      </c>
      <c r="X702" s="5">
        <f t="shared" si="327"/>
        <v>7.0121110797415618</v>
      </c>
      <c r="Y702" s="5">
        <f t="shared" si="328"/>
        <v>-1.0084001136188485</v>
      </c>
      <c r="Z702" s="5">
        <f t="shared" si="303"/>
        <v>-1.8270511221682995E-3</v>
      </c>
      <c r="AA702" s="5">
        <f t="shared" si="307"/>
        <v>-10.4818112786024</v>
      </c>
      <c r="AB702">
        <f t="shared" si="301"/>
        <v>0</v>
      </c>
    </row>
    <row r="703" spans="1:28" x14ac:dyDescent="0.2">
      <c r="A703">
        <f t="shared" si="302"/>
        <v>6.7099999999999014</v>
      </c>
      <c r="B703" s="5">
        <f t="shared" si="308"/>
        <v>53.237785625260557</v>
      </c>
      <c r="C703" s="5">
        <f t="shared" si="309"/>
        <v>474.40996010942473</v>
      </c>
      <c r="D703" s="5">
        <f t="shared" si="310"/>
        <v>-97.137820597812492</v>
      </c>
      <c r="E703" s="2">
        <f t="shared" si="311"/>
        <v>477.38775860856254</v>
      </c>
      <c r="F703" s="2">
        <f t="shared" si="312"/>
        <v>6.4028842767816796</v>
      </c>
      <c r="G703" s="3">
        <f t="shared" si="313"/>
        <v>8.0022120850787495</v>
      </c>
      <c r="H703" s="3">
        <f t="shared" si="314"/>
        <v>52.990581106747413</v>
      </c>
      <c r="I703" s="3">
        <f t="shared" si="315"/>
        <v>-77.067803173270335</v>
      </c>
      <c r="J703" s="2">
        <f t="shared" si="316"/>
        <v>93.869501810967833</v>
      </c>
      <c r="K703" s="2">
        <f t="shared" si="317"/>
        <v>93.869501810967833</v>
      </c>
      <c r="L703" s="2">
        <f t="shared" si="318"/>
        <v>63.987390464190746</v>
      </c>
      <c r="M703" s="5">
        <f t="shared" si="304"/>
        <v>0.37888489869775238</v>
      </c>
      <c r="N703" s="4">
        <f t="shared" si="305"/>
        <v>0.36104394298413639</v>
      </c>
      <c r="O703" s="4">
        <f t="shared" si="306"/>
        <v>0.28370505390346645</v>
      </c>
      <c r="P703" s="4">
        <f t="shared" si="319"/>
        <v>0</v>
      </c>
      <c r="Q703" s="4">
        <f t="shared" si="320"/>
        <v>0</v>
      </c>
      <c r="R703" s="5">
        <f t="shared" si="321"/>
        <v>-1.5277441225397397</v>
      </c>
      <c r="S703" s="5">
        <f t="shared" si="322"/>
        <v>-10.116708726922232</v>
      </c>
      <c r="T703" s="5">
        <f t="shared" si="323"/>
        <v>14.713417000601101</v>
      </c>
      <c r="U703" s="6">
        <f t="shared" si="324"/>
        <v>2673.4942528235788</v>
      </c>
      <c r="V703" s="5">
        <f t="shared" si="325"/>
        <v>0.51796399246598102</v>
      </c>
      <c r="W703" s="5">
        <f t="shared" si="326"/>
        <v>10.125743215534134</v>
      </c>
      <c r="X703" s="5">
        <f t="shared" si="327"/>
        <v>7.0160800306364939</v>
      </c>
      <c r="Y703" s="5">
        <f t="shared" si="328"/>
        <v>-1.0097801300737586</v>
      </c>
      <c r="Z703" s="5">
        <f t="shared" si="303"/>
        <v>9.0344886119027024E-3</v>
      </c>
      <c r="AA703" s="5">
        <f t="shared" si="307"/>
        <v>-10.444502968762404</v>
      </c>
      <c r="AB703">
        <f t="shared" si="301"/>
        <v>0</v>
      </c>
    </row>
    <row r="704" spans="1:28" x14ac:dyDescent="0.2">
      <c r="A704">
        <f t="shared" si="302"/>
        <v>6.7199999999999012</v>
      </c>
      <c r="B704" s="5">
        <f t="shared" si="308"/>
        <v>53.317757257104837</v>
      </c>
      <c r="C704" s="5">
        <f t="shared" si="309"/>
        <v>474.93986637221661</v>
      </c>
      <c r="D704" s="5">
        <f t="shared" si="310"/>
        <v>-97.909020854693637</v>
      </c>
      <c r="E704" s="2">
        <f t="shared" si="311"/>
        <v>477.92327826606908</v>
      </c>
      <c r="F704" s="2">
        <f t="shared" si="312"/>
        <v>6.4053273148992851</v>
      </c>
      <c r="G704" s="3">
        <f t="shared" si="313"/>
        <v>7.9921142837780117</v>
      </c>
      <c r="H704" s="3">
        <f t="shared" si="314"/>
        <v>52.990671451633531</v>
      </c>
      <c r="I704" s="3">
        <f t="shared" si="315"/>
        <v>-77.17224820295796</v>
      </c>
      <c r="J704" s="2">
        <f t="shared" si="316"/>
        <v>93.954462609920171</v>
      </c>
      <c r="K704" s="2">
        <f t="shared" si="317"/>
        <v>93.954462609920171</v>
      </c>
      <c r="L704" s="2">
        <f t="shared" si="318"/>
        <v>64.045305119236644</v>
      </c>
      <c r="M704" s="5">
        <f t="shared" si="304"/>
        <v>0.37888481834371768</v>
      </c>
      <c r="N704" s="4">
        <f t="shared" si="305"/>
        <v>0.36071708828364762</v>
      </c>
      <c r="O704" s="4">
        <f t="shared" si="306"/>
        <v>0.28359994204932826</v>
      </c>
      <c r="P704" s="4">
        <f t="shared" si="319"/>
        <v>0</v>
      </c>
      <c r="Q704" s="4">
        <f t="shared" si="320"/>
        <v>0</v>
      </c>
      <c r="R704" s="5">
        <f t="shared" si="321"/>
        <v>-1.5271969830551582</v>
      </c>
      <c r="S704" s="5">
        <f t="shared" si="322"/>
        <v>-10.125880423815227</v>
      </c>
      <c r="T704" s="5">
        <f t="shared" si="323"/>
        <v>14.746689104579231</v>
      </c>
      <c r="U704" s="6">
        <f t="shared" si="324"/>
        <v>2673.4915793306623</v>
      </c>
      <c r="V704" s="5">
        <f t="shared" si="325"/>
        <v>0.51605527329838941</v>
      </c>
      <c r="W704" s="5">
        <f t="shared" si="326"/>
        <v>10.145726319914228</v>
      </c>
      <c r="X704" s="5">
        <f t="shared" si="327"/>
        <v>7.0200523555169383</v>
      </c>
      <c r="Y704" s="5">
        <f t="shared" si="328"/>
        <v>-1.0111417097567688</v>
      </c>
      <c r="Z704" s="5">
        <f t="shared" si="303"/>
        <v>1.9845896099001337E-2</v>
      </c>
      <c r="AA704" s="5">
        <f t="shared" si="307"/>
        <v>-10.407258539903829</v>
      </c>
      <c r="AB704">
        <f t="shared" si="301"/>
        <v>0</v>
      </c>
    </row>
    <row r="705" spans="1:28" x14ac:dyDescent="0.2">
      <c r="A705">
        <f t="shared" si="302"/>
        <v>6.729999999999901</v>
      </c>
      <c r="B705" s="5">
        <f t="shared" si="308"/>
        <v>53.397627842857133</v>
      </c>
      <c r="C705" s="5">
        <f t="shared" si="309"/>
        <v>475.46977407902779</v>
      </c>
      <c r="D705" s="5">
        <f t="shared" si="310"/>
        <v>-98.681263699650202</v>
      </c>
      <c r="E705" s="2">
        <f t="shared" si="311"/>
        <v>478.45878894843804</v>
      </c>
      <c r="F705" s="2">
        <f t="shared" si="312"/>
        <v>6.4077528401774106</v>
      </c>
      <c r="G705" s="3">
        <f t="shared" si="313"/>
        <v>7.9820028666804443</v>
      </c>
      <c r="H705" s="3">
        <f t="shared" si="314"/>
        <v>52.990869910594519</v>
      </c>
      <c r="I705" s="3">
        <f t="shared" si="315"/>
        <v>-77.276320788356998</v>
      </c>
      <c r="J705" s="2">
        <f t="shared" si="316"/>
        <v>94.039217447989756</v>
      </c>
      <c r="K705" s="2">
        <f t="shared" si="317"/>
        <v>94.039217447989756</v>
      </c>
      <c r="L705" s="2">
        <f t="shared" si="318"/>
        <v>64.103079378316124</v>
      </c>
      <c r="M705" s="5">
        <f t="shared" si="304"/>
        <v>0.37888473797310018</v>
      </c>
      <c r="N705" s="4">
        <f t="shared" si="305"/>
        <v>0.36039161341988823</v>
      </c>
      <c r="O705" s="4">
        <f t="shared" si="306"/>
        <v>0.28349516205203618</v>
      </c>
      <c r="P705" s="4">
        <f t="shared" si="319"/>
        <v>0</v>
      </c>
      <c r="Q705" s="4">
        <f t="shared" si="320"/>
        <v>0</v>
      </c>
      <c r="R705" s="5">
        <f t="shared" si="321"/>
        <v>-1.5266404062568846</v>
      </c>
      <c r="S705" s="5">
        <f t="shared" si="322"/>
        <v>-10.135050628196479</v>
      </c>
      <c r="T705" s="5">
        <f t="shared" si="323"/>
        <v>14.779893684933908</v>
      </c>
      <c r="U705" s="6">
        <f t="shared" si="324"/>
        <v>2673.4889058404196</v>
      </c>
      <c r="V705" s="5">
        <f t="shared" si="325"/>
        <v>0.51415551704441254</v>
      </c>
      <c r="W705" s="5">
        <f t="shared" si="326"/>
        <v>10.165657816659186</v>
      </c>
      <c r="X705" s="5">
        <f t="shared" si="327"/>
        <v>7.0240280100259902</v>
      </c>
      <c r="Y705" s="5">
        <f t="shared" si="328"/>
        <v>-1.012484889212472</v>
      </c>
      <c r="Z705" s="5">
        <f t="shared" si="303"/>
        <v>3.0607188462706603E-2</v>
      </c>
      <c r="AA705" s="5">
        <f t="shared" si="307"/>
        <v>-10.370078305040103</v>
      </c>
      <c r="AB705">
        <f t="shared" si="301"/>
        <v>0</v>
      </c>
    </row>
    <row r="706" spans="1:28" x14ac:dyDescent="0.2">
      <c r="A706">
        <f t="shared" si="302"/>
        <v>6.7399999999999007</v>
      </c>
      <c r="B706" s="5">
        <f t="shared" si="308"/>
        <v>53.477397247279477</v>
      </c>
      <c r="C706" s="5">
        <f t="shared" si="309"/>
        <v>475.99968430849316</v>
      </c>
      <c r="D706" s="5">
        <f t="shared" si="310"/>
        <v>-99.454545411449018</v>
      </c>
      <c r="E706" s="2">
        <f t="shared" si="311"/>
        <v>478.9942916968098</v>
      </c>
      <c r="F706" s="2">
        <f t="shared" si="312"/>
        <v>6.4101608810139945</v>
      </c>
      <c r="G706" s="3">
        <f t="shared" si="313"/>
        <v>7.9718780177883195</v>
      </c>
      <c r="H706" s="3">
        <f t="shared" si="314"/>
        <v>52.991175982479149</v>
      </c>
      <c r="I706" s="3">
        <f t="shared" si="315"/>
        <v>-77.380021571407397</v>
      </c>
      <c r="J706" s="2">
        <f t="shared" si="316"/>
        <v>94.12376591237755</v>
      </c>
      <c r="K706" s="2">
        <f t="shared" si="317"/>
        <v>94.12376591237755</v>
      </c>
      <c r="L706" s="2">
        <f t="shared" si="318"/>
        <v>64.16071296003922</v>
      </c>
      <c r="M706" s="5">
        <f t="shared" si="304"/>
        <v>0.37888465758637691</v>
      </c>
      <c r="N706" s="4">
        <f t="shared" si="305"/>
        <v>0.36006751411013316</v>
      </c>
      <c r="O706" s="4">
        <f t="shared" si="306"/>
        <v>0.28339071377298075</v>
      </c>
      <c r="P706" s="4">
        <f t="shared" si="319"/>
        <v>0</v>
      </c>
      <c r="Q706" s="4">
        <f t="shared" si="320"/>
        <v>0</v>
      </c>
      <c r="R706" s="5">
        <f t="shared" si="321"/>
        <v>-1.5260744263495374</v>
      </c>
      <c r="S706" s="5">
        <f t="shared" si="322"/>
        <v>-10.144219255312317</v>
      </c>
      <c r="T706" s="5">
        <f t="shared" si="323"/>
        <v>14.813030476256843</v>
      </c>
      <c r="U706" s="6">
        <f t="shared" si="324"/>
        <v>2673.4862323528505</v>
      </c>
      <c r="V706" s="5">
        <f t="shared" si="325"/>
        <v>0.5122647208405392</v>
      </c>
      <c r="W706" s="5">
        <f t="shared" si="326"/>
        <v>10.185537639361156</v>
      </c>
      <c r="X706" s="5">
        <f t="shared" si="327"/>
        <v>7.0280069499471232</v>
      </c>
      <c r="Y706" s="5">
        <f t="shared" si="328"/>
        <v>-1.0138097055089981</v>
      </c>
      <c r="Z706" s="5">
        <f t="shared" si="303"/>
        <v>4.1318384048839363E-2</v>
      </c>
      <c r="AA706" s="5">
        <f t="shared" si="307"/>
        <v>-10.332962573796031</v>
      </c>
      <c r="AB706">
        <f t="shared" si="301"/>
        <v>0</v>
      </c>
    </row>
    <row r="707" spans="1:28" x14ac:dyDescent="0.2">
      <c r="A707">
        <f t="shared" si="302"/>
        <v>6.7499999999999005</v>
      </c>
      <c r="B707" s="5">
        <f t="shared" si="308"/>
        <v>53.557065336972087</v>
      </c>
      <c r="C707" s="5">
        <f t="shared" si="309"/>
        <v>476.52959813423718</v>
      </c>
      <c r="D707" s="5">
        <f t="shared" si="310"/>
        <v>-100.22886227529179</v>
      </c>
      <c r="E707" s="2">
        <f t="shared" si="311"/>
        <v>479.5297875476416</v>
      </c>
      <c r="F707" s="2">
        <f t="shared" si="312"/>
        <v>6.4125514659423581</v>
      </c>
      <c r="G707" s="3">
        <f t="shared" si="313"/>
        <v>7.9617399207332298</v>
      </c>
      <c r="H707" s="3">
        <f t="shared" si="314"/>
        <v>52.991589166319635</v>
      </c>
      <c r="I707" s="3">
        <f t="shared" si="315"/>
        <v>-77.483351197145353</v>
      </c>
      <c r="J707" s="2">
        <f t="shared" si="316"/>
        <v>94.208107600554044</v>
      </c>
      <c r="K707" s="2">
        <f t="shared" si="317"/>
        <v>94.208107600554044</v>
      </c>
      <c r="L707" s="2">
        <f t="shared" si="318"/>
        <v>64.218205590016382</v>
      </c>
      <c r="M707" s="5">
        <f t="shared" si="304"/>
        <v>0.37888457718402213</v>
      </c>
      <c r="N707" s="4">
        <f t="shared" si="305"/>
        <v>0.35974478606020921</v>
      </c>
      <c r="O707" s="4">
        <f t="shared" si="306"/>
        <v>0.28328659706213161</v>
      </c>
      <c r="P707" s="4">
        <f t="shared" si="319"/>
        <v>0</v>
      </c>
      <c r="Q707" s="4">
        <f t="shared" si="320"/>
        <v>0</v>
      </c>
      <c r="R707" s="5">
        <f t="shared" si="321"/>
        <v>-1.5254990778274864</v>
      </c>
      <c r="S707" s="5">
        <f t="shared" si="322"/>
        <v>-10.153386220934086</v>
      </c>
      <c r="T707" s="5">
        <f t="shared" si="323"/>
        <v>14.846099216381196</v>
      </c>
      <c r="U707" s="6">
        <f t="shared" si="324"/>
        <v>2673.4835588679548</v>
      </c>
      <c r="V707" s="5">
        <f t="shared" si="325"/>
        <v>0.51038288159463263</v>
      </c>
      <c r="W707" s="5">
        <f t="shared" si="326"/>
        <v>10.205365723356653</v>
      </c>
      <c r="X707" s="5">
        <f t="shared" si="327"/>
        <v>7.0319891312016569</v>
      </c>
      <c r="Y707" s="5">
        <f t="shared" si="328"/>
        <v>-1.0151161962328539</v>
      </c>
      <c r="Z707" s="5">
        <f t="shared" si="303"/>
        <v>5.1979502422566881E-2</v>
      </c>
      <c r="AA707" s="5">
        <f t="shared" si="307"/>
        <v>-10.295911652417146</v>
      </c>
      <c r="AB707">
        <f t="shared" si="301"/>
        <v>0</v>
      </c>
    </row>
    <row r="708" spans="1:28" x14ac:dyDescent="0.2">
      <c r="A708">
        <f t="shared" si="302"/>
        <v>6.7599999999999003</v>
      </c>
      <c r="B708" s="5">
        <f t="shared" si="308"/>
        <v>53.636631980369607</v>
      </c>
      <c r="C708" s="5">
        <f t="shared" si="309"/>
        <v>477.05951662487553</v>
      </c>
      <c r="D708" s="5">
        <f t="shared" si="310"/>
        <v>-101.00421058284586</v>
      </c>
      <c r="E708" s="2">
        <f t="shared" si="311"/>
        <v>480.06527753270962</v>
      </c>
      <c r="F708" s="2">
        <f t="shared" si="312"/>
        <v>6.4149246236304709</v>
      </c>
      <c r="G708" s="3">
        <f t="shared" si="313"/>
        <v>7.9515887587709013</v>
      </c>
      <c r="H708" s="3">
        <f t="shared" si="314"/>
        <v>52.99210896134386</v>
      </c>
      <c r="I708" s="3">
        <f t="shared" si="315"/>
        <v>-77.586310313669529</v>
      </c>
      <c r="J708" s="2">
        <f t="shared" si="316"/>
        <v>94.292242120169007</v>
      </c>
      <c r="K708" s="2">
        <f t="shared" si="317"/>
        <v>94.292242120169007</v>
      </c>
      <c r="L708" s="2">
        <f t="shared" si="318"/>
        <v>64.275557000796866</v>
      </c>
      <c r="M708" s="5">
        <f t="shared" si="304"/>
        <v>0.37888449676650715</v>
      </c>
      <c r="N708" s="4">
        <f t="shared" si="305"/>
        <v>0.35942342496503171</v>
      </c>
      <c r="O708" s="4">
        <f t="shared" si="306"/>
        <v>0.28318281175819704</v>
      </c>
      <c r="P708" s="4">
        <f t="shared" si="319"/>
        <v>0</v>
      </c>
      <c r="Q708" s="4">
        <f t="shared" si="320"/>
        <v>0</v>
      </c>
      <c r="R708" s="5">
        <f t="shared" si="321"/>
        <v>-1.5249143954703592</v>
      </c>
      <c r="S708" s="5">
        <f t="shared" si="322"/>
        <v>-10.162551441352187</v>
      </c>
      <c r="T708" s="5">
        <f t="shared" si="323"/>
        <v>14.879099646374689</v>
      </c>
      <c r="U708" s="6">
        <f t="shared" si="324"/>
        <v>2673.4808853857335</v>
      </c>
      <c r="V708" s="5">
        <f t="shared" si="325"/>
        <v>0.50850999598660196</v>
      </c>
      <c r="W708" s="5">
        <f t="shared" si="326"/>
        <v>10.225142005717462</v>
      </c>
      <c r="X708" s="5">
        <f t="shared" si="327"/>
        <v>7.0359745098462962</v>
      </c>
      <c r="Y708" s="5">
        <f t="shared" si="328"/>
        <v>-1.0164043994837573</v>
      </c>
      <c r="Z708" s="5">
        <f t="shared" si="303"/>
        <v>6.2590564365274659E-2</v>
      </c>
      <c r="AA708" s="5">
        <f t="shared" si="307"/>
        <v>-10.258925843779014</v>
      </c>
      <c r="AB708">
        <f t="shared" si="301"/>
        <v>0</v>
      </c>
    </row>
    <row r="709" spans="1:28" x14ac:dyDescent="0.2">
      <c r="A709">
        <f t="shared" si="302"/>
        <v>6.7699999999999001</v>
      </c>
      <c r="B709" s="5">
        <f t="shared" si="308"/>
        <v>53.716097047737343</v>
      </c>
      <c r="C709" s="5">
        <f t="shared" si="309"/>
        <v>477.58944084401719</v>
      </c>
      <c r="D709" s="5">
        <f t="shared" si="310"/>
        <v>-101.78058663227475</v>
      </c>
      <c r="E709" s="2">
        <f t="shared" si="311"/>
        <v>480.60076267911074</v>
      </c>
      <c r="F709" s="2">
        <f t="shared" si="312"/>
        <v>6.4172803828802358</v>
      </c>
      <c r="G709" s="3">
        <f t="shared" si="313"/>
        <v>7.9414247147760637</v>
      </c>
      <c r="H709" s="3">
        <f t="shared" si="314"/>
        <v>52.992734866987512</v>
      </c>
      <c r="I709" s="3">
        <f t="shared" si="315"/>
        <v>-77.688899572107317</v>
      </c>
      <c r="J709" s="2">
        <f t="shared" si="316"/>
        <v>94.376169088961575</v>
      </c>
      <c r="K709" s="2">
        <f t="shared" si="317"/>
        <v>94.376169088961575</v>
      </c>
      <c r="L709" s="2">
        <f t="shared" si="318"/>
        <v>64.332766931807484</v>
      </c>
      <c r="M709" s="5">
        <f t="shared" si="304"/>
        <v>0.37888441633430059</v>
      </c>
      <c r="N709" s="4">
        <f t="shared" si="305"/>
        <v>0.3591034265091318</v>
      </c>
      <c r="O709" s="4">
        <f t="shared" si="306"/>
        <v>0.28307935768878267</v>
      </c>
      <c r="P709" s="4">
        <f t="shared" si="319"/>
        <v>0</v>
      </c>
      <c r="Q709" s="4">
        <f t="shared" si="320"/>
        <v>0</v>
      </c>
      <c r="R709" s="5">
        <f t="shared" si="321"/>
        <v>-1.5243204143385651</v>
      </c>
      <c r="S709" s="5">
        <f t="shared" si="322"/>
        <v>-10.171714833370167</v>
      </c>
      <c r="T709" s="5">
        <f t="shared" si="323"/>
        <v>14.912031510532445</v>
      </c>
      <c r="U709" s="6">
        <f t="shared" si="324"/>
        <v>2673.4782119061842</v>
      </c>
      <c r="V709" s="5">
        <f t="shared" si="325"/>
        <v>0.50664606046910032</v>
      </c>
      <c r="W709" s="5">
        <f t="shared" si="326"/>
        <v>10.244866425241511</v>
      </c>
      <c r="X709" s="5">
        <f t="shared" si="327"/>
        <v>7.0399630420707151</v>
      </c>
      <c r="Y709" s="5">
        <f t="shared" si="328"/>
        <v>-1.0176743538694648</v>
      </c>
      <c r="Z709" s="5">
        <f t="shared" si="303"/>
        <v>7.3151591871344124E-2</v>
      </c>
      <c r="AA709" s="5">
        <f t="shared" si="307"/>
        <v>-10.222005447396839</v>
      </c>
      <c r="AB709">
        <f t="shared" ref="AB709:AB772" si="329">IF(($D709-height)*($D710-height)&lt;0,1,0)</f>
        <v>0</v>
      </c>
    </row>
    <row r="710" spans="1:28" x14ac:dyDescent="0.2">
      <c r="A710">
        <f t="shared" si="302"/>
        <v>6.7799999999998999</v>
      </c>
      <c r="B710" s="5">
        <f t="shared" si="308"/>
        <v>53.795460411167412</v>
      </c>
      <c r="C710" s="5">
        <f t="shared" si="309"/>
        <v>478.1193718502667</v>
      </c>
      <c r="D710" s="5">
        <f t="shared" si="310"/>
        <v>-102.55798672826819</v>
      </c>
      <c r="E710" s="2">
        <f t="shared" si="311"/>
        <v>481.13624400926511</v>
      </c>
      <c r="F710" s="2">
        <f t="shared" si="312"/>
        <v>6.4196187726267446</v>
      </c>
      <c r="G710" s="3">
        <f t="shared" si="313"/>
        <v>7.9312479712373687</v>
      </c>
      <c r="H710" s="3">
        <f t="shared" si="314"/>
        <v>52.993466382906227</v>
      </c>
      <c r="I710" s="3">
        <f t="shared" si="315"/>
        <v>-77.791119626581292</v>
      </c>
      <c r="J710" s="2">
        <f t="shared" si="316"/>
        <v>94.459888134670962</v>
      </c>
      <c r="K710" s="2">
        <f t="shared" si="317"/>
        <v>94.459888134670962</v>
      </c>
      <c r="L710" s="2">
        <f t="shared" si="318"/>
        <v>64.389835129291725</v>
      </c>
      <c r="M710" s="5">
        <f t="shared" si="304"/>
        <v>0.37888433588786835</v>
      </c>
      <c r="N710" s="4">
        <f t="shared" si="305"/>
        <v>0.35878478636717415</v>
      </c>
      <c r="O710" s="4">
        <f t="shared" si="306"/>
        <v>0.28297623467054817</v>
      </c>
      <c r="P710" s="4">
        <f t="shared" si="319"/>
        <v>0</v>
      </c>
      <c r="Q710" s="4">
        <f t="shared" si="320"/>
        <v>0</v>
      </c>
      <c r="R710" s="5">
        <f t="shared" si="321"/>
        <v>-1.5237171697688425</v>
      </c>
      <c r="S710" s="5">
        <f t="shared" si="322"/>
        <v>-10.180876314298956</v>
      </c>
      <c r="T710" s="5">
        <f t="shared" si="323"/>
        <v>14.944894556369741</v>
      </c>
      <c r="U710" s="6">
        <f t="shared" si="324"/>
        <v>2673.4755384293089</v>
      </c>
      <c r="V710" s="5">
        <f t="shared" si="325"/>
        <v>0.5047910712682443</v>
      </c>
      <c r="W710" s="5">
        <f t="shared" si="326"/>
        <v>10.264538922443728</v>
      </c>
      <c r="X710" s="5">
        <f t="shared" si="327"/>
        <v>7.0439546841952358</v>
      </c>
      <c r="Y710" s="5">
        <f t="shared" si="328"/>
        <v>-1.0189260985005983</v>
      </c>
      <c r="Z710" s="5">
        <f t="shared" si="303"/>
        <v>8.3662608144772221E-2</v>
      </c>
      <c r="AA710" s="5">
        <f t="shared" si="307"/>
        <v>-10.185150759435022</v>
      </c>
      <c r="AB710">
        <f t="shared" si="329"/>
        <v>0</v>
      </c>
    </row>
    <row r="711" spans="1:28" x14ac:dyDescent="0.2">
      <c r="A711">
        <f t="shared" si="302"/>
        <v>6.7899999999998997</v>
      </c>
      <c r="B711" s="5">
        <f t="shared" si="308"/>
        <v>53.874721944574858</v>
      </c>
      <c r="C711" s="5">
        <f t="shared" si="309"/>
        <v>478.64931069722616</v>
      </c>
      <c r="D711" s="5">
        <f t="shared" si="310"/>
        <v>-103.33640718207198</v>
      </c>
      <c r="E711" s="2">
        <f t="shared" si="311"/>
        <v>481.67172254091787</v>
      </c>
      <c r="F711" s="2">
        <f t="shared" si="312"/>
        <v>6.4219398219375448</v>
      </c>
      <c r="G711" s="3">
        <f t="shared" si="313"/>
        <v>7.9210587102523631</v>
      </c>
      <c r="H711" s="3">
        <f t="shared" si="314"/>
        <v>52.994303008987679</v>
      </c>
      <c r="I711" s="3">
        <f t="shared" si="315"/>
        <v>-77.892971134175639</v>
      </c>
      <c r="J711" s="2">
        <f t="shared" si="316"/>
        <v>94.543398894947629</v>
      </c>
      <c r="K711" s="2">
        <f t="shared" si="317"/>
        <v>94.543398894947629</v>
      </c>
      <c r="L711" s="2">
        <f t="shared" si="318"/>
        <v>64.446761346249232</v>
      </c>
      <c r="M711" s="5">
        <f t="shared" si="304"/>
        <v>0.3788842554276734</v>
      </c>
      <c r="N711" s="4">
        <f t="shared" si="305"/>
        <v>0.35846750020446505</v>
      </c>
      <c r="O711" s="4">
        <f t="shared" si="306"/>
        <v>0.28287344250936242</v>
      </c>
      <c r="P711" s="4">
        <f t="shared" si="319"/>
        <v>0</v>
      </c>
      <c r="Q711" s="4">
        <f t="shared" si="320"/>
        <v>0</v>
      </c>
      <c r="R711" s="5">
        <f t="shared" si="321"/>
        <v>-1.523104697369821</v>
      </c>
      <c r="S711" s="5">
        <f t="shared" si="322"/>
        <v>-10.190035801951174</v>
      </c>
      <c r="T711" s="5">
        <f t="shared" si="323"/>
        <v>14.977688534614456</v>
      </c>
      <c r="U711" s="6">
        <f t="shared" si="324"/>
        <v>2673.4728649551075</v>
      </c>
      <c r="V711" s="5">
        <f t="shared" si="325"/>
        <v>0.50294502438436761</v>
      </c>
      <c r="W711" s="5">
        <f t="shared" si="326"/>
        <v>10.284159439546809</v>
      </c>
      <c r="X711" s="5">
        <f t="shared" si="327"/>
        <v>7.0479493926685537</v>
      </c>
      <c r="Y711" s="5">
        <f t="shared" si="328"/>
        <v>-1.0201596729854534</v>
      </c>
      <c r="Z711" s="5">
        <f t="shared" si="303"/>
        <v>9.412363759563469E-2</v>
      </c>
      <c r="AA711" s="5">
        <f t="shared" si="307"/>
        <v>-10.148362072716989</v>
      </c>
      <c r="AB711">
        <f t="shared" si="329"/>
        <v>0</v>
      </c>
    </row>
    <row r="712" spans="1:28" x14ac:dyDescent="0.2">
      <c r="A712">
        <f t="shared" si="302"/>
        <v>6.7999999999998995</v>
      </c>
      <c r="B712" s="5">
        <f t="shared" si="308"/>
        <v>53.953881523693731</v>
      </c>
      <c r="C712" s="5">
        <f t="shared" si="309"/>
        <v>479.17925843349792</v>
      </c>
      <c r="D712" s="5">
        <f t="shared" si="310"/>
        <v>-104.11584431151738</v>
      </c>
      <c r="E712" s="2">
        <f t="shared" si="311"/>
        <v>482.20719928714232</v>
      </c>
      <c r="F712" s="2">
        <f t="shared" si="312"/>
        <v>6.4242435600118846</v>
      </c>
      <c r="G712" s="3">
        <f t="shared" si="313"/>
        <v>7.9108571135225088</v>
      </c>
      <c r="H712" s="3">
        <f t="shared" si="314"/>
        <v>52.995244245363637</v>
      </c>
      <c r="I712" s="3">
        <f t="shared" si="315"/>
        <v>-77.994454754902804</v>
      </c>
      <c r="J712" s="2">
        <f t="shared" si="316"/>
        <v>94.626701017265191</v>
      </c>
      <c r="K712" s="2">
        <f t="shared" si="317"/>
        <v>94.626701017265191</v>
      </c>
      <c r="L712" s="2">
        <f t="shared" si="318"/>
        <v>64.503545342375716</v>
      </c>
      <c r="M712" s="5">
        <f t="shared" si="304"/>
        <v>0.37888417495417592</v>
      </c>
      <c r="N712" s="4">
        <f t="shared" si="305"/>
        <v>0.35815156367745116</v>
      </c>
      <c r="O712" s="4">
        <f t="shared" si="306"/>
        <v>0.28277098100045722</v>
      </c>
      <c r="P712" s="4">
        <f t="shared" si="319"/>
        <v>0</v>
      </c>
      <c r="Q712" s="4">
        <f t="shared" si="320"/>
        <v>0</v>
      </c>
      <c r="R712" s="5">
        <f t="shared" si="321"/>
        <v>-1.5224830330176096</v>
      </c>
      <c r="S712" s="5">
        <f t="shared" si="322"/>
        <v>-10.199193214635564</v>
      </c>
      <c r="T712" s="5">
        <f t="shared" si="323"/>
        <v>15.010413199199451</v>
      </c>
      <c r="U712" s="6">
        <f t="shared" si="324"/>
        <v>2673.4701914835791</v>
      </c>
      <c r="V712" s="5">
        <f t="shared" si="325"/>
        <v>0.50110791559279022</v>
      </c>
      <c r="W712" s="5">
        <f t="shared" si="326"/>
        <v>10.303727920472026</v>
      </c>
      <c r="X712" s="5">
        <f t="shared" si="327"/>
        <v>7.0519471240655491</v>
      </c>
      <c r="Y712" s="5">
        <f t="shared" si="328"/>
        <v>-1.0213751174248193</v>
      </c>
      <c r="Z712" s="5">
        <f t="shared" si="303"/>
        <v>0.10453470583646229</v>
      </c>
      <c r="AA712" s="5">
        <f t="shared" si="307"/>
        <v>-10.111639676734999</v>
      </c>
      <c r="AB712">
        <f t="shared" si="329"/>
        <v>0</v>
      </c>
    </row>
    <row r="713" spans="1:28" x14ac:dyDescent="0.2">
      <c r="A713">
        <f t="shared" si="302"/>
        <v>6.8099999999998992</v>
      </c>
      <c r="B713" s="5">
        <f t="shared" si="308"/>
        <v>54.03293902607308</v>
      </c>
      <c r="C713" s="5">
        <f t="shared" si="309"/>
        <v>479.70921610268687</v>
      </c>
      <c r="D713" s="5">
        <f t="shared" si="310"/>
        <v>-104.89629444105023</v>
      </c>
      <c r="E713" s="2">
        <f t="shared" si="311"/>
        <v>482.74267525634156</v>
      </c>
      <c r="F713" s="2">
        <f t="shared" si="312"/>
        <v>6.4265300161799654</v>
      </c>
      <c r="G713" s="3">
        <f t="shared" si="313"/>
        <v>7.9006433623482604</v>
      </c>
      <c r="H713" s="3">
        <f t="shared" si="314"/>
        <v>52.996289592422002</v>
      </c>
      <c r="I713" s="3">
        <f t="shared" si="315"/>
        <v>-78.095571151670157</v>
      </c>
      <c r="J713" s="2">
        <f t="shared" si="316"/>
        <v>94.709794158832651</v>
      </c>
      <c r="K713" s="2">
        <f t="shared" si="317"/>
        <v>94.709794158832651</v>
      </c>
      <c r="L713" s="2">
        <f t="shared" si="318"/>
        <v>64.560186884003173</v>
      </c>
      <c r="M713" s="5">
        <f t="shared" si="304"/>
        <v>0.37888409446783339</v>
      </c>
      <c r="N713" s="4">
        <f t="shared" si="305"/>
        <v>0.35783697243420892</v>
      </c>
      <c r="O713" s="4">
        <f t="shared" si="306"/>
        <v>0.28266884992857905</v>
      </c>
      <c r="P713" s="4">
        <f t="shared" si="319"/>
        <v>0</v>
      </c>
      <c r="Q713" s="4">
        <f t="shared" si="320"/>
        <v>0</v>
      </c>
      <c r="R713" s="5">
        <f t="shared" si="321"/>
        <v>-1.5218522128514038</v>
      </c>
      <c r="S713" s="5">
        <f t="shared" si="322"/>
        <v>-10.208348471151517</v>
      </c>
      <c r="T713" s="5">
        <f t="shared" si="323"/>
        <v>15.043068307254719</v>
      </c>
      <c r="U713" s="6">
        <f t="shared" si="324"/>
        <v>2673.4675180147242</v>
      </c>
      <c r="V713" s="5">
        <f t="shared" si="325"/>
        <v>0.4992797404446202</v>
      </c>
      <c r="W713" s="5">
        <f t="shared" si="326"/>
        <v>10.323244310829917</v>
      </c>
      <c r="X713" s="5">
        <f t="shared" si="327"/>
        <v>7.0559478350851315</v>
      </c>
      <c r="Y713" s="5">
        <f t="shared" si="328"/>
        <v>-1.0225724724067837</v>
      </c>
      <c r="Z713" s="5">
        <f t="shared" si="303"/>
        <v>0.11489583967840034</v>
      </c>
      <c r="AA713" s="5">
        <f t="shared" si="307"/>
        <v>-10.07498385766015</v>
      </c>
      <c r="AB713">
        <f t="shared" si="329"/>
        <v>0</v>
      </c>
    </row>
    <row r="714" spans="1:28" x14ac:dyDescent="0.2">
      <c r="A714">
        <f t="shared" si="302"/>
        <v>6.819999999999899</v>
      </c>
      <c r="B714" s="5">
        <f t="shared" si="308"/>
        <v>54.111894331072946</v>
      </c>
      <c r="C714" s="5">
        <f t="shared" si="309"/>
        <v>480.23918474340303</v>
      </c>
      <c r="D714" s="5">
        <f t="shared" si="310"/>
        <v>-105.67775390175981</v>
      </c>
      <c r="E714" s="2">
        <f t="shared" si="311"/>
        <v>483.27815145225173</v>
      </c>
      <c r="F714" s="2">
        <f t="shared" si="312"/>
        <v>6.4287992199021806</v>
      </c>
      <c r="G714" s="3">
        <f t="shared" si="313"/>
        <v>7.8904176376241928</v>
      </c>
      <c r="H714" s="3">
        <f t="shared" si="314"/>
        <v>52.997438550818785</v>
      </c>
      <c r="I714" s="3">
        <f t="shared" si="315"/>
        <v>-78.196320990246761</v>
      </c>
      <c r="J714" s="2">
        <f t="shared" si="316"/>
        <v>94.792677986507229</v>
      </c>
      <c r="K714" s="2">
        <f t="shared" si="317"/>
        <v>94.792677986507229</v>
      </c>
      <c r="L714" s="2">
        <f t="shared" si="318"/>
        <v>64.616685744040367</v>
      </c>
      <c r="M714" s="5">
        <f t="shared" si="304"/>
        <v>0.37888401396910054</v>
      </c>
      <c r="N714" s="4">
        <f t="shared" si="305"/>
        <v>0.35752372211492589</v>
      </c>
      <c r="O714" s="4">
        <f t="shared" si="306"/>
        <v>0.28256704906813951</v>
      </c>
      <c r="P714" s="4">
        <f t="shared" si="319"/>
        <v>0</v>
      </c>
      <c r="Q714" s="4">
        <f t="shared" si="320"/>
        <v>0</v>
      </c>
      <c r="R714" s="5">
        <f t="shared" si="321"/>
        <v>-1.5212122732691111</v>
      </c>
      <c r="S714" s="5">
        <f t="shared" si="322"/>
        <v>-10.217501490783684</v>
      </c>
      <c r="T714" s="5">
        <f t="shared" si="323"/>
        <v>15.075653619099334</v>
      </c>
      <c r="U714" s="6">
        <f t="shared" si="324"/>
        <v>2673.4648445485427</v>
      </c>
      <c r="V714" s="5">
        <f t="shared" si="325"/>
        <v>0.49746049426757349</v>
      </c>
      <c r="W714" s="5">
        <f t="shared" si="326"/>
        <v>10.342708557911001</v>
      </c>
      <c r="X714" s="5">
        <f t="shared" si="327"/>
        <v>7.0599514825481799</v>
      </c>
      <c r="Y714" s="5">
        <f t="shared" si="328"/>
        <v>-1.0237517790015376</v>
      </c>
      <c r="Z714" s="5">
        <f t="shared" si="303"/>
        <v>0.12520706712731666</v>
      </c>
      <c r="AA714" s="5">
        <f t="shared" si="307"/>
        <v>-10.038394898352486</v>
      </c>
      <c r="AB714">
        <f t="shared" si="329"/>
        <v>0</v>
      </c>
    </row>
    <row r="715" spans="1:28" x14ac:dyDescent="0.2">
      <c r="A715">
        <f t="shared" si="302"/>
        <v>6.8299999999998988</v>
      </c>
      <c r="B715" s="5">
        <f t="shared" si="308"/>
        <v>54.190747319860236</v>
      </c>
      <c r="C715" s="5">
        <f t="shared" si="309"/>
        <v>480.76916538926457</v>
      </c>
      <c r="D715" s="5">
        <f t="shared" si="310"/>
        <v>-106.46021903140721</v>
      </c>
      <c r="E715" s="2">
        <f t="shared" si="311"/>
        <v>483.81362887394459</v>
      </c>
      <c r="F715" s="2">
        <f t="shared" si="312"/>
        <v>6.4310512007683469</v>
      </c>
      <c r="G715" s="3">
        <f t="shared" si="313"/>
        <v>7.8801801198341774</v>
      </c>
      <c r="H715" s="3">
        <f t="shared" si="314"/>
        <v>52.998690621490056</v>
      </c>
      <c r="I715" s="3">
        <f t="shared" si="315"/>
        <v>-78.296704939230281</v>
      </c>
      <c r="J715" s="2">
        <f t="shared" si="316"/>
        <v>94.875352176707807</v>
      </c>
      <c r="K715" s="2">
        <f t="shared" si="317"/>
        <v>94.875352176707807</v>
      </c>
      <c r="L715" s="2">
        <f t="shared" si="318"/>
        <v>64.673041701913974</v>
      </c>
      <c r="M715" s="5">
        <f t="shared" si="304"/>
        <v>0.37888393345842919</v>
      </c>
      <c r="N715" s="4">
        <f t="shared" si="305"/>
        <v>0.35721180835237143</v>
      </c>
      <c r="O715" s="4">
        <f t="shared" si="306"/>
        <v>0.28246557818336437</v>
      </c>
      <c r="P715" s="4">
        <f t="shared" si="319"/>
        <v>0</v>
      </c>
      <c r="Q715" s="4">
        <f t="shared" si="320"/>
        <v>0</v>
      </c>
      <c r="R715" s="5">
        <f t="shared" si="321"/>
        <v>-1.5205632509230003</v>
      </c>
      <c r="S715" s="5">
        <f t="shared" si="322"/>
        <v>-10.226652193296701</v>
      </c>
      <c r="T715" s="5">
        <f t="shared" si="323"/>
        <v>15.108168898233281</v>
      </c>
      <c r="U715" s="6">
        <f t="shared" si="324"/>
        <v>2673.4621710850356</v>
      </c>
      <c r="V715" s="5">
        <f t="shared" si="325"/>
        <v>0.49565017216681878</v>
      </c>
      <c r="W715" s="5">
        <f t="shared" si="326"/>
        <v>10.362120610676449</v>
      </c>
      <c r="X715" s="5">
        <f t="shared" si="327"/>
        <v>7.0639580233955286</v>
      </c>
      <c r="Y715" s="5">
        <f t="shared" si="328"/>
        <v>-1.0249130787561815</v>
      </c>
      <c r="Z715" s="5">
        <f t="shared" si="303"/>
        <v>0.13546841737974802</v>
      </c>
      <c r="AA715" s="5">
        <f t="shared" si="307"/>
        <v>-10.00187307837119</v>
      </c>
      <c r="AB715">
        <f t="shared" si="329"/>
        <v>0</v>
      </c>
    </row>
    <row r="716" spans="1:28" x14ac:dyDescent="0.2">
      <c r="A716">
        <f t="shared" si="302"/>
        <v>6.8399999999998986</v>
      </c>
      <c r="B716" s="5">
        <f t="shared" si="308"/>
        <v>54.269497875404639</v>
      </c>
      <c r="C716" s="5">
        <f t="shared" si="309"/>
        <v>481.29915906890034</v>
      </c>
      <c r="D716" s="5">
        <f t="shared" si="310"/>
        <v>-107.24368617445342</v>
      </c>
      <c r="E716" s="2">
        <f t="shared" si="311"/>
        <v>484.34910851582993</v>
      </c>
      <c r="F716" s="2">
        <f t="shared" si="312"/>
        <v>6.4332859884969329</v>
      </c>
      <c r="G716" s="3">
        <f t="shared" si="313"/>
        <v>7.8699309890466154</v>
      </c>
      <c r="H716" s="3">
        <f t="shared" si="314"/>
        <v>53.000045305663853</v>
      </c>
      <c r="I716" s="3">
        <f t="shared" si="315"/>
        <v>-78.396723670013998</v>
      </c>
      <c r="J716" s="2">
        <f t="shared" si="316"/>
        <v>94.957816415328921</v>
      </c>
      <c r="K716" s="2">
        <f t="shared" si="317"/>
        <v>94.957816415328921</v>
      </c>
      <c r="L716" s="2">
        <f t="shared" si="318"/>
        <v>64.729254543509825</v>
      </c>
      <c r="M716" s="5">
        <f t="shared" si="304"/>
        <v>0.37888385293626858</v>
      </c>
      <c r="N716" s="4">
        <f t="shared" si="305"/>
        <v>0.35690122677236019</v>
      </c>
      <c r="O716" s="4">
        <f t="shared" si="306"/>
        <v>0.28236443702844038</v>
      </c>
      <c r="P716" s="4">
        <f t="shared" si="319"/>
        <v>0</v>
      </c>
      <c r="Q716" s="4">
        <f t="shared" si="320"/>
        <v>0</v>
      </c>
      <c r="R716" s="5">
        <f t="shared" si="321"/>
        <v>-1.5199051827153733</v>
      </c>
      <c r="S716" s="5">
        <f t="shared" si="322"/>
        <v>-10.23580049893001</v>
      </c>
      <c r="T716" s="5">
        <f t="shared" si="323"/>
        <v>15.140613911329112</v>
      </c>
      <c r="U716" s="6">
        <f t="shared" si="324"/>
        <v>2673.459497624201</v>
      </c>
      <c r="V716" s="5">
        <f t="shared" si="325"/>
        <v>0.49384876902584851</v>
      </c>
      <c r="W716" s="5">
        <f t="shared" si="326"/>
        <v>10.381480419748703</v>
      </c>
      <c r="X716" s="5">
        <f t="shared" si="327"/>
        <v>7.067967414686013</v>
      </c>
      <c r="Y716" s="5">
        <f t="shared" si="328"/>
        <v>-1.0260564136895249</v>
      </c>
      <c r="Z716" s="5">
        <f t="shared" si="303"/>
        <v>0.14567992081869363</v>
      </c>
      <c r="AA716" s="5">
        <f t="shared" si="307"/>
        <v>-9.9654186739848747</v>
      </c>
      <c r="AB716">
        <f t="shared" si="329"/>
        <v>0</v>
      </c>
    </row>
    <row r="717" spans="1:28" x14ac:dyDescent="0.2">
      <c r="A717">
        <f t="shared" si="302"/>
        <v>6.8499999999998984</v>
      </c>
      <c r="B717" s="5">
        <f t="shared" si="308"/>
        <v>54.348145882474419</v>
      </c>
      <c r="C717" s="5">
        <f t="shared" si="309"/>
        <v>481.82916680595298</v>
      </c>
      <c r="D717" s="5">
        <f t="shared" si="310"/>
        <v>-108.02815168208726</v>
      </c>
      <c r="E717" s="2">
        <f t="shared" si="311"/>
        <v>484.88459136765891</v>
      </c>
      <c r="F717" s="2">
        <f t="shared" si="312"/>
        <v>6.4355036129342835</v>
      </c>
      <c r="G717" s="3">
        <f t="shared" si="313"/>
        <v>7.8596704249097202</v>
      </c>
      <c r="H717" s="3">
        <f t="shared" si="314"/>
        <v>53.001502104872039</v>
      </c>
      <c r="I717" s="3">
        <f t="shared" si="315"/>
        <v>-78.496377856753853</v>
      </c>
      <c r="J717" s="2">
        <f t="shared" si="316"/>
        <v>95.040070397655072</v>
      </c>
      <c r="K717" s="2">
        <f t="shared" si="317"/>
        <v>95.040070397655072</v>
      </c>
      <c r="L717" s="2">
        <f t="shared" si="318"/>
        <v>64.785324061114565</v>
      </c>
      <c r="M717" s="5">
        <f t="shared" si="304"/>
        <v>0.37888377240306498</v>
      </c>
      <c r="N717" s="4">
        <f t="shared" si="305"/>
        <v>0.35659197299420614</v>
      </c>
      <c r="O717" s="4">
        <f t="shared" si="306"/>
        <v>0.28226362534766147</v>
      </c>
      <c r="P717" s="4">
        <f t="shared" si="319"/>
        <v>0</v>
      </c>
      <c r="Q717" s="4">
        <f t="shared" si="320"/>
        <v>0</v>
      </c>
      <c r="R717" s="5">
        <f t="shared" si="321"/>
        <v>-1.5192381057942532</v>
      </c>
      <c r="S717" s="5">
        <f t="shared" si="322"/>
        <v>-10.24494632839275</v>
      </c>
      <c r="T717" s="5">
        <f t="shared" si="323"/>
        <v>15.172988428223377</v>
      </c>
      <c r="U717" s="6">
        <f t="shared" si="324"/>
        <v>2673.45682416604</v>
      </c>
      <c r="V717" s="5">
        <f t="shared" si="325"/>
        <v>0.49205627950736519</v>
      </c>
      <c r="W717" s="5">
        <f t="shared" si="326"/>
        <v>10.400787937402097</v>
      </c>
      <c r="X717" s="5">
        <f t="shared" si="327"/>
        <v>7.0719796135945767</v>
      </c>
      <c r="Y717" s="5">
        <f t="shared" si="328"/>
        <v>-1.0271818262868879</v>
      </c>
      <c r="Z717" s="5">
        <f t="shared" si="303"/>
        <v>0.15584160900934663</v>
      </c>
      <c r="AA717" s="5">
        <f t="shared" si="307"/>
        <v>-9.9290319581820441</v>
      </c>
      <c r="AB717">
        <f t="shared" si="329"/>
        <v>0</v>
      </c>
    </row>
    <row r="718" spans="1:28" x14ac:dyDescent="0.2">
      <c r="A718">
        <f t="shared" si="302"/>
        <v>6.8599999999998982</v>
      </c>
      <c r="B718" s="5">
        <f t="shared" si="308"/>
        <v>54.426691227632197</v>
      </c>
      <c r="C718" s="5">
        <f t="shared" si="309"/>
        <v>482.35918961908214</v>
      </c>
      <c r="D718" s="5">
        <f t="shared" si="310"/>
        <v>-108.81361191225271</v>
      </c>
      <c r="E718" s="2">
        <f t="shared" si="311"/>
        <v>485.4200784145271</v>
      </c>
      <c r="F718" s="2">
        <f t="shared" si="312"/>
        <v>6.4377041040538341</v>
      </c>
      <c r="G718" s="3">
        <f t="shared" si="313"/>
        <v>7.8493986066468517</v>
      </c>
      <c r="H718" s="3">
        <f t="shared" si="314"/>
        <v>53.00306052096213</v>
      </c>
      <c r="I718" s="3">
        <f t="shared" si="315"/>
        <v>-78.595668176335678</v>
      </c>
      <c r="J718" s="2">
        <f t="shared" si="316"/>
        <v>95.122113828275857</v>
      </c>
      <c r="K718" s="2">
        <f t="shared" si="317"/>
        <v>95.122113828275857</v>
      </c>
      <c r="L718" s="2">
        <f t="shared" si="318"/>
        <v>64.841250053357768</v>
      </c>
      <c r="M718" s="5">
        <f t="shared" si="304"/>
        <v>0.37888369185926213</v>
      </c>
      <c r="N718" s="4">
        <f t="shared" si="305"/>
        <v>0.35628404263116847</v>
      </c>
      <c r="O718" s="4">
        <f t="shared" si="306"/>
        <v>0.28216314287557259</v>
      </c>
      <c r="P718" s="4">
        <f t="shared" si="319"/>
        <v>0</v>
      </c>
      <c r="Q718" s="4">
        <f t="shared" si="320"/>
        <v>0</v>
      </c>
      <c r="R718" s="5">
        <f t="shared" si="321"/>
        <v>-1.518562057549099</v>
      </c>
      <c r="S718" s="5">
        <f t="shared" si="322"/>
        <v>-10.254089602858778</v>
      </c>
      <c r="T718" s="5">
        <f t="shared" si="323"/>
        <v>15.205292221907959</v>
      </c>
      <c r="U718" s="6">
        <f t="shared" si="324"/>
        <v>2673.4541507105523</v>
      </c>
      <c r="V718" s="5">
        <f t="shared" si="325"/>
        <v>0.49027269805419704</v>
      </c>
      <c r="W718" s="5">
        <f t="shared" si="326"/>
        <v>10.420043117553419</v>
      </c>
      <c r="X718" s="5">
        <f t="shared" si="327"/>
        <v>7.0759945774104516</v>
      </c>
      <c r="Y718" s="5">
        <f t="shared" si="328"/>
        <v>-1.0282893594949019</v>
      </c>
      <c r="Z718" s="5">
        <f t="shared" si="303"/>
        <v>0.1659535146946407</v>
      </c>
      <c r="AA718" s="5">
        <f t="shared" si="307"/>
        <v>-9.892713200681591</v>
      </c>
      <c r="AB718">
        <f t="shared" si="329"/>
        <v>0</v>
      </c>
    </row>
    <row r="719" spans="1:28" x14ac:dyDescent="0.2">
      <c r="A719">
        <f t="shared" si="302"/>
        <v>6.869999999999898</v>
      </c>
      <c r="B719" s="5">
        <f t="shared" si="308"/>
        <v>54.505133799230691</v>
      </c>
      <c r="C719" s="5">
        <f t="shared" si="309"/>
        <v>482.88922852196748</v>
      </c>
      <c r="D719" s="5">
        <f t="shared" si="310"/>
        <v>-109.6000632296761</v>
      </c>
      <c r="E719" s="2">
        <f t="shared" si="311"/>
        <v>485.95557063687721</v>
      </c>
      <c r="F719" s="2">
        <f t="shared" si="312"/>
        <v>6.4398874919553277</v>
      </c>
      <c r="G719" s="3">
        <f t="shared" si="313"/>
        <v>7.8391157130519025</v>
      </c>
      <c r="H719" s="3">
        <f t="shared" si="314"/>
        <v>53.004720056109079</v>
      </c>
      <c r="I719" s="3">
        <f t="shared" si="315"/>
        <v>-78.6945953083425</v>
      </c>
      <c r="J719" s="2">
        <f t="shared" si="316"/>
        <v>95.203946421001419</v>
      </c>
      <c r="K719" s="2">
        <f t="shared" si="317"/>
        <v>95.203946421001419</v>
      </c>
      <c r="L719" s="2">
        <f t="shared" si="318"/>
        <v>64.897032325154342</v>
      </c>
      <c r="M719" s="5">
        <f t="shared" si="304"/>
        <v>0.3788836113053009</v>
      </c>
      <c r="N719" s="4">
        <f t="shared" si="305"/>
        <v>0.35597743129088899</v>
      </c>
      <c r="O719" s="4">
        <f t="shared" si="306"/>
        <v>0.28206298933711271</v>
      </c>
      <c r="P719" s="4">
        <f t="shared" si="319"/>
        <v>0</v>
      </c>
      <c r="Q719" s="4">
        <f t="shared" si="320"/>
        <v>0</v>
      </c>
      <c r="R719" s="5">
        <f t="shared" si="321"/>
        <v>-1.5178770756065401</v>
      </c>
      <c r="S719" s="5">
        <f t="shared" si="322"/>
        <v>-10.263230243961763</v>
      </c>
      <c r="T719" s="5">
        <f t="shared" si="323"/>
        <v>15.237525068521231</v>
      </c>
      <c r="U719" s="6">
        <f t="shared" si="324"/>
        <v>2673.4514772577386</v>
      </c>
      <c r="V719" s="5">
        <f t="shared" si="325"/>
        <v>0.48849801889022915</v>
      </c>
      <c r="W719" s="5">
        <f t="shared" si="326"/>
        <v>10.439245915752496</v>
      </c>
      <c r="X719" s="5">
        <f t="shared" si="327"/>
        <v>7.0800122635353739</v>
      </c>
      <c r="Y719" s="5">
        <f t="shared" si="328"/>
        <v>-1.0293790567163108</v>
      </c>
      <c r="Z719" s="5">
        <f t="shared" si="303"/>
        <v>0.17601567179073285</v>
      </c>
      <c r="AA719" s="5">
        <f t="shared" si="307"/>
        <v>-9.8564626679433935</v>
      </c>
      <c r="AB719">
        <f t="shared" si="329"/>
        <v>0</v>
      </c>
    </row>
    <row r="720" spans="1:28" x14ac:dyDescent="0.2">
      <c r="A720">
        <f t="shared" si="302"/>
        <v>6.8799999999998978</v>
      </c>
      <c r="B720" s="5">
        <f t="shared" si="308"/>
        <v>54.583473487408376</v>
      </c>
      <c r="C720" s="5">
        <f t="shared" si="309"/>
        <v>483.41928452331217</v>
      </c>
      <c r="D720" s="5">
        <f t="shared" si="310"/>
        <v>-110.38750200589293</v>
      </c>
      <c r="E720" s="2">
        <f t="shared" si="311"/>
        <v>486.49106901050266</v>
      </c>
      <c r="F720" s="2">
        <f t="shared" si="312"/>
        <v>6.4420538068640125</v>
      </c>
      <c r="G720" s="3">
        <f t="shared" si="313"/>
        <v>7.8288219224847397</v>
      </c>
      <c r="H720" s="3">
        <f t="shared" si="314"/>
        <v>53.006480212826986</v>
      </c>
      <c r="I720" s="3">
        <f t="shared" si="315"/>
        <v>-78.793159935021933</v>
      </c>
      <c r="J720" s="2">
        <f t="shared" si="316"/>
        <v>95.285567898778581</v>
      </c>
      <c r="K720" s="2">
        <f t="shared" si="317"/>
        <v>95.285567898778581</v>
      </c>
      <c r="L720" s="2">
        <f t="shared" si="318"/>
        <v>64.952670687647284</v>
      </c>
      <c r="M720" s="5">
        <f t="shared" si="304"/>
        <v>0.3788835307416194</v>
      </c>
      <c r="N720" s="4">
        <f t="shared" si="305"/>
        <v>0.35567213457582053</v>
      </c>
      <c r="O720" s="4">
        <f t="shared" si="306"/>
        <v>0.28196316444775532</v>
      </c>
      <c r="P720" s="4">
        <f t="shared" si="319"/>
        <v>0</v>
      </c>
      <c r="Q720" s="4">
        <f t="shared" si="320"/>
        <v>0</v>
      </c>
      <c r="R720" s="5">
        <f t="shared" si="321"/>
        <v>-1.5171831978261323</v>
      </c>
      <c r="S720" s="5">
        <f t="shared" si="322"/>
        <v>-10.272368173790353</v>
      </c>
      <c r="T720" s="5">
        <f t="shared" si="323"/>
        <v>15.269686747339026</v>
      </c>
      <c r="U720" s="6">
        <f t="shared" si="324"/>
        <v>2673.4488038075983</v>
      </c>
      <c r="V720" s="5">
        <f t="shared" si="325"/>
        <v>0.48673223602135751</v>
      </c>
      <c r="W720" s="5">
        <f t="shared" si="326"/>
        <v>10.458396289172672</v>
      </c>
      <c r="X720" s="5">
        <f t="shared" si="327"/>
        <v>7.0840326294818627</v>
      </c>
      <c r="Y720" s="5">
        <f t="shared" si="328"/>
        <v>-1.0304509618047748</v>
      </c>
      <c r="Z720" s="5">
        <f t="shared" si="303"/>
        <v>0.18602811538231911</v>
      </c>
      <c r="AA720" s="5">
        <f t="shared" si="307"/>
        <v>-9.8202806231791087</v>
      </c>
      <c r="AB720">
        <f t="shared" si="329"/>
        <v>0</v>
      </c>
    </row>
    <row r="721" spans="1:28" x14ac:dyDescent="0.2">
      <c r="A721">
        <f t="shared" si="302"/>
        <v>6.8899999999998975</v>
      </c>
      <c r="B721" s="5">
        <f t="shared" si="308"/>
        <v>54.66171018408513</v>
      </c>
      <c r="C721" s="5">
        <f t="shared" si="309"/>
        <v>483.94935862684622</v>
      </c>
      <c r="D721" s="5">
        <f t="shared" si="310"/>
        <v>-111.1759246192743</v>
      </c>
      <c r="E721" s="2">
        <f t="shared" si="311"/>
        <v>487.02657450655062</v>
      </c>
      <c r="F721" s="2">
        <f t="shared" si="312"/>
        <v>6.4442030791298412</v>
      </c>
      <c r="G721" s="3">
        <f t="shared" si="313"/>
        <v>7.8185174128666919</v>
      </c>
      <c r="H721" s="3">
        <f t="shared" si="314"/>
        <v>53.00834049398081</v>
      </c>
      <c r="I721" s="3">
        <f t="shared" si="315"/>
        <v>-78.891362741253729</v>
      </c>
      <c r="J721" s="2">
        <f t="shared" si="316"/>
        <v>95.366977993607321</v>
      </c>
      <c r="K721" s="2">
        <f t="shared" si="317"/>
        <v>95.366977993607321</v>
      </c>
      <c r="L721" s="2">
        <f t="shared" si="318"/>
        <v>65.008164958150857</v>
      </c>
      <c r="M721" s="5">
        <f t="shared" si="304"/>
        <v>0.3788834501686531</v>
      </c>
      <c r="N721" s="4">
        <f t="shared" si="305"/>
        <v>0.35536814808364903</v>
      </c>
      <c r="O721" s="4">
        <f t="shared" si="306"/>
        <v>0.28186366791364914</v>
      </c>
      <c r="P721" s="4">
        <f t="shared" si="319"/>
        <v>0</v>
      </c>
      <c r="Q721" s="4">
        <f t="shared" si="320"/>
        <v>0</v>
      </c>
      <c r="R721" s="5">
        <f t="shared" si="321"/>
        <v>-1.5164804622961372</v>
      </c>
      <c r="S721" s="5">
        <f t="shared" si="322"/>
        <v>-10.281503314883475</v>
      </c>
      <c r="T721" s="5">
        <f t="shared" si="323"/>
        <v>15.301777040765485</v>
      </c>
      <c r="U721" s="6">
        <f t="shared" si="324"/>
        <v>2673.4461303601311</v>
      </c>
      <c r="V721" s="5">
        <f t="shared" si="325"/>
        <v>0.48497534323646468</v>
      </c>
      <c r="W721" s="5">
        <f t="shared" si="326"/>
        <v>10.477494196601365</v>
      </c>
      <c r="X721" s="5">
        <f t="shared" si="327"/>
        <v>7.0880556328715763</v>
      </c>
      <c r="Y721" s="5">
        <f t="shared" si="328"/>
        <v>-1.0315051190596725</v>
      </c>
      <c r="Z721" s="5">
        <f t="shared" si="303"/>
        <v>0.19599088171788992</v>
      </c>
      <c r="AA721" s="5">
        <f t="shared" si="307"/>
        <v>-9.7841673263629403</v>
      </c>
      <c r="AB721">
        <f t="shared" si="329"/>
        <v>0</v>
      </c>
    </row>
    <row r="722" spans="1:28" x14ac:dyDescent="0.2">
      <c r="A722">
        <f t="shared" si="302"/>
        <v>6.8999999999998973</v>
      </c>
      <c r="B722" s="5">
        <f t="shared" si="308"/>
        <v>54.739843782957848</v>
      </c>
      <c r="C722" s="5">
        <f t="shared" si="309"/>
        <v>484.47945183133015</v>
      </c>
      <c r="D722" s="5">
        <f t="shared" si="310"/>
        <v>-111.96532745505316</v>
      </c>
      <c r="E722" s="2">
        <f t="shared" si="311"/>
        <v>487.56208809152582</v>
      </c>
      <c r="F722" s="2">
        <f t="shared" si="312"/>
        <v>6.4463353392266747</v>
      </c>
      <c r="G722" s="3">
        <f t="shared" si="313"/>
        <v>7.8082023616760949</v>
      </c>
      <c r="H722" s="3">
        <f t="shared" si="314"/>
        <v>53.010300402797988</v>
      </c>
      <c r="I722" s="3">
        <f t="shared" si="315"/>
        <v>-78.98920441451736</v>
      </c>
      <c r="J722" s="2">
        <f t="shared" si="316"/>
        <v>95.448176446457992</v>
      </c>
      <c r="K722" s="2">
        <f t="shared" si="317"/>
        <v>95.448176446457992</v>
      </c>
      <c r="L722" s="2">
        <f t="shared" si="318"/>
        <v>65.063514960094068</v>
      </c>
      <c r="M722" s="5">
        <f t="shared" si="304"/>
        <v>0.37888336958683466</v>
      </c>
      <c r="N722" s="4">
        <f t="shared" si="305"/>
        <v>0.35506546740770561</v>
      </c>
      <c r="O722" s="4">
        <f t="shared" si="306"/>
        <v>0.28176449943175524</v>
      </c>
      <c r="P722" s="4">
        <f t="shared" si="319"/>
        <v>0</v>
      </c>
      <c r="Q722" s="4">
        <f t="shared" si="320"/>
        <v>0</v>
      </c>
      <c r="R722" s="5">
        <f t="shared" si="321"/>
        <v>-1.5157689073293223</v>
      </c>
      <c r="S722" s="5">
        <f t="shared" si="322"/>
        <v>-10.290635590225682</v>
      </c>
      <c r="T722" s="5">
        <f t="shared" si="323"/>
        <v>15.33379573432374</v>
      </c>
      <c r="U722" s="6">
        <f t="shared" si="324"/>
        <v>2673.4434569153377</v>
      </c>
      <c r="V722" s="5">
        <f t="shared" si="325"/>
        <v>0.48322733410841151</v>
      </c>
      <c r="W722" s="5">
        <f t="shared" si="326"/>
        <v>10.496539598430502</v>
      </c>
      <c r="X722" s="5">
        <f t="shared" si="327"/>
        <v>7.092081231433685</v>
      </c>
      <c r="Y722" s="5">
        <f t="shared" si="328"/>
        <v>-1.0325415732209109</v>
      </c>
      <c r="Z722" s="5">
        <f t="shared" si="303"/>
        <v>0.20590400820482024</v>
      </c>
      <c r="AA722" s="5">
        <f t="shared" si="307"/>
        <v>-9.7481230342425746</v>
      </c>
      <c r="AB722">
        <f t="shared" si="329"/>
        <v>0</v>
      </c>
    </row>
    <row r="723" spans="1:28" x14ac:dyDescent="0.2">
      <c r="A723">
        <f t="shared" si="302"/>
        <v>6.9099999999998971</v>
      </c>
      <c r="B723" s="5">
        <f t="shared" si="308"/>
        <v>54.817874179495945</v>
      </c>
      <c r="C723" s="5">
        <f t="shared" si="309"/>
        <v>485.00956513055854</v>
      </c>
      <c r="D723" s="5">
        <f t="shared" si="310"/>
        <v>-112.75570690535004</v>
      </c>
      <c r="E723" s="2">
        <f t="shared" si="311"/>
        <v>488.0976107272935</v>
      </c>
      <c r="F723" s="2">
        <f t="shared" si="312"/>
        <v>6.4484506177514636</v>
      </c>
      <c r="G723" s="3">
        <f t="shared" si="313"/>
        <v>7.7978769459438855</v>
      </c>
      <c r="H723" s="3">
        <f t="shared" si="314"/>
        <v>53.012359442880033</v>
      </c>
      <c r="I723" s="3">
        <f t="shared" si="315"/>
        <v>-79.086685644859784</v>
      </c>
      <c r="J723" s="2">
        <f t="shared" si="316"/>
        <v>95.529163007188885</v>
      </c>
      <c r="K723" s="2">
        <f t="shared" si="317"/>
        <v>95.529163007188885</v>
      </c>
      <c r="L723" s="2">
        <f t="shared" si="318"/>
        <v>65.118720522964466</v>
      </c>
      <c r="M723" s="5">
        <f t="shared" si="304"/>
        <v>0.37888328899659407</v>
      </c>
      <c r="N723" s="4">
        <f t="shared" si="305"/>
        <v>0.35476408813737204</v>
      </c>
      <c r="O723" s="4">
        <f t="shared" si="306"/>
        <v>0.28166565868998444</v>
      </c>
      <c r="P723" s="4">
        <f t="shared" si="319"/>
        <v>0</v>
      </c>
      <c r="Q723" s="4">
        <f t="shared" si="320"/>
        <v>0</v>
      </c>
      <c r="R723" s="5">
        <f t="shared" si="321"/>
        <v>-1.5150485714587851</v>
      </c>
      <c r="S723" s="5">
        <f t="shared" si="322"/>
        <v>-10.299764923242609</v>
      </c>
      <c r="T723" s="5">
        <f t="shared" si="323"/>
        <v>15.36574261664645</v>
      </c>
      <c r="U723" s="6">
        <f t="shared" si="324"/>
        <v>2673.4407834732169</v>
      </c>
      <c r="V723" s="5">
        <f t="shared" si="325"/>
        <v>0.48148820199505327</v>
      </c>
      <c r="W723" s="5">
        <f t="shared" si="326"/>
        <v>10.515532456647032</v>
      </c>
      <c r="X723" s="5">
        <f t="shared" si="327"/>
        <v>7.0961093830033377</v>
      </c>
      <c r="Y723" s="5">
        <f t="shared" si="328"/>
        <v>-1.0335603694637319</v>
      </c>
      <c r="Z723" s="5">
        <f t="shared" si="303"/>
        <v>0.21576753340442245</v>
      </c>
      <c r="AA723" s="5">
        <f t="shared" si="307"/>
        <v>-9.7121480003502114</v>
      </c>
      <c r="AB723">
        <f t="shared" si="329"/>
        <v>0</v>
      </c>
    </row>
    <row r="724" spans="1:28" x14ac:dyDescent="0.2">
      <c r="A724">
        <f t="shared" si="302"/>
        <v>6.9199999999998969</v>
      </c>
      <c r="B724" s="5">
        <f t="shared" si="308"/>
        <v>54.895801270936914</v>
      </c>
      <c r="C724" s="5">
        <f t="shared" si="309"/>
        <v>485.53969951336398</v>
      </c>
      <c r="D724" s="5">
        <f t="shared" si="310"/>
        <v>-113.54705936919866</v>
      </c>
      <c r="E724" s="2">
        <f t="shared" si="311"/>
        <v>488.63314337108369</v>
      </c>
      <c r="F724" s="2">
        <f t="shared" si="312"/>
        <v>6.4505489454234404</v>
      </c>
      <c r="G724" s="3">
        <f t="shared" si="313"/>
        <v>7.7875413422492485</v>
      </c>
      <c r="H724" s="3">
        <f t="shared" si="314"/>
        <v>53.01451711821408</v>
      </c>
      <c r="I724" s="3">
        <f t="shared" si="315"/>
        <v>-79.183807124863293</v>
      </c>
      <c r="J724" s="2">
        <f t="shared" si="316"/>
        <v>95.609937434464442</v>
      </c>
      <c r="K724" s="2">
        <f t="shared" si="317"/>
        <v>95.609937434464442</v>
      </c>
      <c r="L724" s="2">
        <f t="shared" si="318"/>
        <v>65.173781482252508</v>
      </c>
      <c r="M724" s="5">
        <f t="shared" si="304"/>
        <v>0.37888320839835865</v>
      </c>
      <c r="N724" s="4">
        <f t="shared" si="305"/>
        <v>0.35446400585847793</v>
      </c>
      <c r="O724" s="4">
        <f t="shared" si="306"/>
        <v>0.28156714536733229</v>
      </c>
      <c r="P724" s="4">
        <f t="shared" si="319"/>
        <v>0</v>
      </c>
      <c r="Q724" s="4">
        <f t="shared" si="320"/>
        <v>0</v>
      </c>
      <c r="R724" s="5">
        <f t="shared" si="321"/>
        <v>-1.5143194934337998</v>
      </c>
      <c r="S724" s="5">
        <f t="shared" si="322"/>
        <v>-10.308891237796523</v>
      </c>
      <c r="T724" s="5">
        <f t="shared" si="323"/>
        <v>15.397617479466199</v>
      </c>
      <c r="U724" s="6">
        <f t="shared" si="324"/>
        <v>2673.4381100337705</v>
      </c>
      <c r="V724" s="5">
        <f t="shared" si="325"/>
        <v>0.47975794004027</v>
      </c>
      <c r="W724" s="5">
        <f t="shared" si="326"/>
        <v>10.534472734823312</v>
      </c>
      <c r="X724" s="5">
        <f t="shared" si="327"/>
        <v>7.1001400455201535</v>
      </c>
      <c r="Y724" s="5">
        <f t="shared" si="328"/>
        <v>-1.0345615533935297</v>
      </c>
      <c r="Z724" s="5">
        <f t="shared" si="303"/>
        <v>0.22558149702678953</v>
      </c>
      <c r="AA724" s="5">
        <f t="shared" si="307"/>
        <v>-9.6762424750136482</v>
      </c>
      <c r="AB724">
        <f t="shared" si="329"/>
        <v>0</v>
      </c>
    </row>
    <row r="725" spans="1:28" x14ac:dyDescent="0.2">
      <c r="A725">
        <f t="shared" si="302"/>
        <v>6.9299999999998967</v>
      </c>
      <c r="B725" s="5">
        <f t="shared" si="308"/>
        <v>54.973624956281732</v>
      </c>
      <c r="C725" s="5">
        <f t="shared" si="309"/>
        <v>486.06985596362097</v>
      </c>
      <c r="D725" s="5">
        <f t="shared" si="310"/>
        <v>-114.33938125257104</v>
      </c>
      <c r="E725" s="2">
        <f t="shared" si="311"/>
        <v>489.16868697549432</v>
      </c>
      <c r="F725" s="2">
        <f t="shared" si="312"/>
        <v>6.4526303530832845</v>
      </c>
      <c r="G725" s="3">
        <f t="shared" si="313"/>
        <v>7.7771957267153136</v>
      </c>
      <c r="H725" s="3">
        <f t="shared" si="314"/>
        <v>53.016772933184349</v>
      </c>
      <c r="I725" s="3">
        <f t="shared" si="315"/>
        <v>-79.280569549613432</v>
      </c>
      <c r="J725" s="2">
        <f t="shared" si="316"/>
        <v>95.690499495673862</v>
      </c>
      <c r="K725" s="2">
        <f t="shared" si="317"/>
        <v>95.690499495673862</v>
      </c>
      <c r="L725" s="2">
        <f t="shared" si="318"/>
        <v>65.22869767939595</v>
      </c>
      <c r="M725" s="5">
        <f t="shared" si="304"/>
        <v>0.37888312779255284</v>
      </c>
      <c r="N725" s="4">
        <f t="shared" si="305"/>
        <v>0.35416521615369062</v>
      </c>
      <c r="O725" s="4">
        <f t="shared" si="306"/>
        <v>0.28146895913401299</v>
      </c>
      <c r="P725" s="4">
        <f t="shared" si="319"/>
        <v>0</v>
      </c>
      <c r="Q725" s="4">
        <f t="shared" si="320"/>
        <v>0</v>
      </c>
      <c r="R725" s="5">
        <f t="shared" si="321"/>
        <v>-1.5135817122156825</v>
      </c>
      <c r="S725" s="5">
        <f t="shared" si="322"/>
        <v>-10.318014458181915</v>
      </c>
      <c r="T725" s="5">
        <f t="shared" si="323"/>
        <v>15.429420117605707</v>
      </c>
      <c r="U725" s="6">
        <f t="shared" si="324"/>
        <v>2673.4354365969966</v>
      </c>
      <c r="V725" s="5">
        <f t="shared" si="325"/>
        <v>0.47803654117501548</v>
      </c>
      <c r="W725" s="5">
        <f t="shared" si="326"/>
        <v>10.553360398107566</v>
      </c>
      <c r="X725" s="5">
        <f t="shared" si="327"/>
        <v>7.1041731770267669</v>
      </c>
      <c r="Y725" s="5">
        <f t="shared" si="328"/>
        <v>-1.0355451710406669</v>
      </c>
      <c r="Z725" s="5">
        <f t="shared" si="303"/>
        <v>0.23534593992565078</v>
      </c>
      <c r="AA725" s="5">
        <f t="shared" si="307"/>
        <v>-9.6404067053675249</v>
      </c>
      <c r="AB725">
        <f t="shared" si="329"/>
        <v>0</v>
      </c>
    </row>
    <row r="726" spans="1:28" x14ac:dyDescent="0.2">
      <c r="A726">
        <f t="shared" si="302"/>
        <v>6.9399999999998965</v>
      </c>
      <c r="B726" s="5">
        <f t="shared" si="308"/>
        <v>55.05134513629033</v>
      </c>
      <c r="C726" s="5">
        <f t="shared" si="309"/>
        <v>486.60003546024979</v>
      </c>
      <c r="D726" s="5">
        <f t="shared" si="310"/>
        <v>-115.13266896840244</v>
      </c>
      <c r="E726" s="2">
        <f t="shared" si="311"/>
        <v>489.70424248849559</v>
      </c>
      <c r="F726" s="2">
        <f t="shared" si="312"/>
        <v>6.4546948716923174</v>
      </c>
      <c r="G726" s="3">
        <f t="shared" si="313"/>
        <v>7.766840275004907</v>
      </c>
      <c r="H726" s="3">
        <f t="shared" si="314"/>
        <v>53.019126392583608</v>
      </c>
      <c r="I726" s="3">
        <f t="shared" si="315"/>
        <v>-79.376973616667101</v>
      </c>
      <c r="J726" s="2">
        <f t="shared" si="316"/>
        <v>95.770848966850338</v>
      </c>
      <c r="K726" s="2">
        <f t="shared" si="317"/>
        <v>95.770848966850338</v>
      </c>
      <c r="L726" s="2">
        <f t="shared" si="318"/>
        <v>65.283468961724836</v>
      </c>
      <c r="M726" s="5">
        <f t="shared" si="304"/>
        <v>0.37888304717959864</v>
      </c>
      <c r="N726" s="4">
        <f t="shared" si="305"/>
        <v>0.35386771460289723</v>
      </c>
      <c r="O726" s="4">
        <f t="shared" si="306"/>
        <v>0.28137109965159179</v>
      </c>
      <c r="P726" s="4">
        <f t="shared" si="319"/>
        <v>0</v>
      </c>
      <c r="Q726" s="4">
        <f t="shared" si="320"/>
        <v>0</v>
      </c>
      <c r="R726" s="5">
        <f t="shared" si="321"/>
        <v>-1.5128352669736864</v>
      </c>
      <c r="S726" s="5">
        <f t="shared" si="322"/>
        <v>-10.327134509121235</v>
      </c>
      <c r="T726" s="5">
        <f t="shared" si="323"/>
        <v>15.461150328967975</v>
      </c>
      <c r="U726" s="6">
        <f t="shared" si="324"/>
        <v>2673.4327631628976</v>
      </c>
      <c r="V726" s="5">
        <f t="shared" si="325"/>
        <v>0.47632399811838794</v>
      </c>
      <c r="W726" s="5">
        <f t="shared" si="326"/>
        <v>10.572195413214283</v>
      </c>
      <c r="X726" s="5">
        <f t="shared" si="327"/>
        <v>7.1082087356674526</v>
      </c>
      <c r="Y726" s="5">
        <f t="shared" si="328"/>
        <v>-1.0365112688552984</v>
      </c>
      <c r="Z726" s="5">
        <f t="shared" si="303"/>
        <v>0.24506090409304804</v>
      </c>
      <c r="AA726" s="5">
        <f t="shared" si="307"/>
        <v>-9.6046409353645714</v>
      </c>
      <c r="AB726">
        <f t="shared" si="329"/>
        <v>0</v>
      </c>
    </row>
    <row r="727" spans="1:28" x14ac:dyDescent="0.2">
      <c r="A727">
        <f t="shared" si="302"/>
        <v>6.9499999999998963</v>
      </c>
      <c r="B727" s="5">
        <f t="shared" si="308"/>
        <v>55.128961713476933</v>
      </c>
      <c r="C727" s="5">
        <f t="shared" si="309"/>
        <v>487.13023897722081</v>
      </c>
      <c r="D727" s="5">
        <f t="shared" si="310"/>
        <v>-115.92691893661588</v>
      </c>
      <c r="E727" s="2">
        <f t="shared" si="311"/>
        <v>490.23981085343348</v>
      </c>
      <c r="F727" s="2">
        <f t="shared" si="312"/>
        <v>6.4567425323316554</v>
      </c>
      <c r="G727" s="3">
        <f t="shared" si="313"/>
        <v>7.7564751623163541</v>
      </c>
      <c r="H727" s="3">
        <f t="shared" si="314"/>
        <v>53.021577001624536</v>
      </c>
      <c r="I727" s="3">
        <f t="shared" si="315"/>
        <v>-79.473020026020748</v>
      </c>
      <c r="J727" s="2">
        <f t="shared" si="316"/>
        <v>95.850985632590778</v>
      </c>
      <c r="K727" s="2">
        <f t="shared" si="317"/>
        <v>95.850985632590778</v>
      </c>
      <c r="L727" s="2">
        <f t="shared" si="318"/>
        <v>65.338095182406803</v>
      </c>
      <c r="M727" s="5">
        <f t="shared" si="304"/>
        <v>0.3788829665599151</v>
      </c>
      <c r="N727" s="4">
        <f t="shared" si="305"/>
        <v>0.35357149678357941</v>
      </c>
      <c r="O727" s="4">
        <f t="shared" si="306"/>
        <v>0.28127356657311586</v>
      </c>
      <c r="P727" s="4">
        <f t="shared" si="319"/>
        <v>0</v>
      </c>
      <c r="Q727" s="4">
        <f t="shared" si="320"/>
        <v>0</v>
      </c>
      <c r="R727" s="5">
        <f t="shared" si="321"/>
        <v>-1.5120801970809143</v>
      </c>
      <c r="S727" s="5">
        <f t="shared" si="322"/>
        <v>-10.336251315760661</v>
      </c>
      <c r="T727" s="5">
        <f t="shared" si="323"/>
        <v>15.492807914526226</v>
      </c>
      <c r="U727" s="6">
        <f t="shared" si="324"/>
        <v>2673.4300897314706</v>
      </c>
      <c r="V727" s="5">
        <f t="shared" si="325"/>
        <v>0.47462030337871297</v>
      </c>
      <c r="W727" s="5">
        <f t="shared" si="326"/>
        <v>10.590977748414614</v>
      </c>
      <c r="X727" s="5">
        <f t="shared" si="327"/>
        <v>7.1122466796867609</v>
      </c>
      <c r="Y727" s="5">
        <f t="shared" si="328"/>
        <v>-1.0374598937022013</v>
      </c>
      <c r="Z727" s="5">
        <f t="shared" si="303"/>
        <v>0.25472643265395334</v>
      </c>
      <c r="AA727" s="5">
        <f t="shared" si="307"/>
        <v>-9.5689454057870122</v>
      </c>
      <c r="AB727">
        <f t="shared" si="329"/>
        <v>0</v>
      </c>
    </row>
    <row r="728" spans="1:28" x14ac:dyDescent="0.2">
      <c r="A728">
        <f t="shared" si="302"/>
        <v>6.959999999999896</v>
      </c>
      <c r="B728" s="5">
        <f t="shared" si="308"/>
        <v>55.206474592105415</v>
      </c>
      <c r="C728" s="5">
        <f t="shared" si="309"/>
        <v>487.6604674835587</v>
      </c>
      <c r="D728" s="5">
        <f t="shared" si="310"/>
        <v>-116.72212758414636</v>
      </c>
      <c r="E728" s="2">
        <f t="shared" si="311"/>
        <v>490.77539300903402</v>
      </c>
      <c r="F728" s="2">
        <f t="shared" si="312"/>
        <v>6.4587733662013829</v>
      </c>
      <c r="G728" s="3">
        <f t="shared" si="313"/>
        <v>7.7461005633793318</v>
      </c>
      <c r="H728" s="3">
        <f t="shared" si="314"/>
        <v>53.024124265951073</v>
      </c>
      <c r="I728" s="3">
        <f t="shared" si="315"/>
        <v>-79.568709480078624</v>
      </c>
      <c r="J728" s="2">
        <f t="shared" si="316"/>
        <v>95.930909285976028</v>
      </c>
      <c r="K728" s="2">
        <f t="shared" si="317"/>
        <v>95.930909285976028</v>
      </c>
      <c r="L728" s="2">
        <f t="shared" si="318"/>
        <v>65.392576200392654</v>
      </c>
      <c r="M728" s="5">
        <f t="shared" si="304"/>
        <v>0.37888288593391872</v>
      </c>
      <c r="N728" s="4">
        <f t="shared" si="305"/>
        <v>0.35327655827118065</v>
      </c>
      <c r="O728" s="4">
        <f t="shared" si="306"/>
        <v>0.28117635954324377</v>
      </c>
      <c r="P728" s="4">
        <f t="shared" si="319"/>
        <v>0</v>
      </c>
      <c r="Q728" s="4">
        <f t="shared" si="320"/>
        <v>0</v>
      </c>
      <c r="R728" s="5">
        <f t="shared" si="321"/>
        <v>-1.5113165421102568</v>
      </c>
      <c r="S728" s="5">
        <f t="shared" si="322"/>
        <v>-10.345364803665976</v>
      </c>
      <c r="T728" s="5">
        <f t="shared" si="323"/>
        <v>15.524392678313738</v>
      </c>
      <c r="U728" s="6">
        <f t="shared" si="324"/>
        <v>2673.4274163027176</v>
      </c>
      <c r="V728" s="5">
        <f t="shared" si="325"/>
        <v>0.47292544925464791</v>
      </c>
      <c r="W728" s="5">
        <f t="shared" si="326"/>
        <v>10.609707373526724</v>
      </c>
      <c r="X728" s="5">
        <f t="shared" si="327"/>
        <v>7.116286967428227</v>
      </c>
      <c r="Y728" s="5">
        <f t="shared" si="328"/>
        <v>-1.0383910928556088</v>
      </c>
      <c r="Z728" s="5">
        <f t="shared" si="303"/>
        <v>0.264342569860748</v>
      </c>
      <c r="AA728" s="5">
        <f t="shared" si="307"/>
        <v>-9.5333203542580343</v>
      </c>
      <c r="AB728">
        <f t="shared" si="329"/>
        <v>0</v>
      </c>
    </row>
    <row r="729" spans="1:28" x14ac:dyDescent="0.2">
      <c r="A729">
        <f t="shared" ref="A729:A745" si="330">A728+dt</f>
        <v>6.9699999999998958</v>
      </c>
      <c r="B729" s="5">
        <f t="shared" si="308"/>
        <v>55.283883678184566</v>
      </c>
      <c r="C729" s="5">
        <f t="shared" si="309"/>
        <v>488.19072194334666</v>
      </c>
      <c r="D729" s="5">
        <f t="shared" si="310"/>
        <v>-117.51829134496487</v>
      </c>
      <c r="E729" s="2">
        <f t="shared" si="311"/>
        <v>491.31098988940704</v>
      </c>
      <c r="F729" s="2">
        <f t="shared" si="312"/>
        <v>6.4607874046197127</v>
      </c>
      <c r="G729" s="3">
        <f t="shared" si="313"/>
        <v>7.7357166524507761</v>
      </c>
      <c r="H729" s="3">
        <f t="shared" si="314"/>
        <v>53.026767691649681</v>
      </c>
      <c r="I729" s="3">
        <f t="shared" si="315"/>
        <v>-79.664042683621204</v>
      </c>
      <c r="J729" s="2">
        <f t="shared" si="316"/>
        <v>96.010619728491534</v>
      </c>
      <c r="K729" s="2">
        <f t="shared" si="317"/>
        <v>96.010619728491534</v>
      </c>
      <c r="L729" s="2">
        <f t="shared" si="318"/>
        <v>65.446911880362322</v>
      </c>
      <c r="M729" s="5">
        <f t="shared" si="304"/>
        <v>0.3788828053020234</v>
      </c>
      <c r="N729" s="4">
        <f t="shared" si="305"/>
        <v>0.35298289463946741</v>
      </c>
      <c r="O729" s="4">
        <f t="shared" si="306"/>
        <v>0.2810794781983742</v>
      </c>
      <c r="P729" s="4">
        <f t="shared" si="319"/>
        <v>0</v>
      </c>
      <c r="Q729" s="4">
        <f t="shared" si="320"/>
        <v>0</v>
      </c>
      <c r="R729" s="5">
        <f t="shared" si="321"/>
        <v>-1.5105443418303517</v>
      </c>
      <c r="S729" s="5">
        <f t="shared" si="322"/>
        <v>-10.354474898818511</v>
      </c>
      <c r="T729" s="5">
        <f t="shared" si="323"/>
        <v>15.555904427413534</v>
      </c>
      <c r="U729" s="6">
        <f t="shared" si="324"/>
        <v>2673.4247428766384</v>
      </c>
      <c r="V729" s="5">
        <f t="shared" si="325"/>
        <v>0.47123942783630085</v>
      </c>
      <c r="W729" s="5">
        <f t="shared" si="326"/>
        <v>10.628384259906177</v>
      </c>
      <c r="X729" s="5">
        <f t="shared" si="327"/>
        <v>7.1203295573331227</v>
      </c>
      <c r="Y729" s="5">
        <f t="shared" si="328"/>
        <v>-1.0393049139940509</v>
      </c>
      <c r="Z729" s="5">
        <f t="shared" ref="Z729:Z745" si="331">S729+W729</f>
        <v>0.27390936108766617</v>
      </c>
      <c r="AA729" s="5">
        <f t="shared" si="307"/>
        <v>-9.4977660152533439</v>
      </c>
      <c r="AB729">
        <f t="shared" si="329"/>
        <v>0</v>
      </c>
    </row>
    <row r="730" spans="1:28" x14ac:dyDescent="0.2">
      <c r="A730">
        <f t="shared" si="330"/>
        <v>6.9799999999998956</v>
      </c>
      <c r="B730" s="5">
        <f t="shared" si="308"/>
        <v>55.36118887946337</v>
      </c>
      <c r="C730" s="5">
        <f t="shared" si="309"/>
        <v>488.7210033157312</v>
      </c>
      <c r="D730" s="5">
        <f t="shared" si="310"/>
        <v>-118.31540666010183</v>
      </c>
      <c r="E730" s="2">
        <f t="shared" si="311"/>
        <v>491.84660242405107</v>
      </c>
      <c r="F730" s="2">
        <f t="shared" si="312"/>
        <v>6.4627846790221382</v>
      </c>
      <c r="G730" s="3">
        <f t="shared" si="313"/>
        <v>7.7253236033108355</v>
      </c>
      <c r="H730" s="3">
        <f t="shared" si="314"/>
        <v>53.029506785260558</v>
      </c>
      <c r="I730" s="3">
        <f t="shared" si="315"/>
        <v>-79.759020343773742</v>
      </c>
      <c r="J730" s="2">
        <f t="shared" si="316"/>
        <v>96.090116769948722</v>
      </c>
      <c r="K730" s="2">
        <f t="shared" si="317"/>
        <v>96.090116769948722</v>
      </c>
      <c r="L730" s="2">
        <f t="shared" si="318"/>
        <v>65.501102092671246</v>
      </c>
      <c r="M730" s="5">
        <f t="shared" si="304"/>
        <v>0.37888272466464012</v>
      </c>
      <c r="N730" s="4">
        <f t="shared" si="305"/>
        <v>0.35269050146088116</v>
      </c>
      <c r="O730" s="4">
        <f t="shared" si="306"/>
        <v>0.2809829221667719</v>
      </c>
      <c r="P730" s="4">
        <f t="shared" si="319"/>
        <v>0</v>
      </c>
      <c r="Q730" s="4">
        <f t="shared" si="320"/>
        <v>0</v>
      </c>
      <c r="R730" s="5">
        <f t="shared" si="321"/>
        <v>-1.5097636362015698</v>
      </c>
      <c r="S730" s="5">
        <f t="shared" si="322"/>
        <v>-10.36358152761118</v>
      </c>
      <c r="T730" s="5">
        <f t="shared" si="323"/>
        <v>15.58734297194796</v>
      </c>
      <c r="U730" s="6">
        <f t="shared" si="324"/>
        <v>2673.4220694532319</v>
      </c>
      <c r="V730" s="5">
        <f t="shared" si="325"/>
        <v>0.46956223100636196</v>
      </c>
      <c r="W730" s="5">
        <f t="shared" si="326"/>
        <v>10.647008380436278</v>
      </c>
      <c r="X730" s="5">
        <f t="shared" si="327"/>
        <v>7.1243744079392588</v>
      </c>
      <c r="Y730" s="5">
        <f t="shared" si="328"/>
        <v>-1.0402014051952078</v>
      </c>
      <c r="Z730" s="5">
        <f t="shared" si="331"/>
        <v>0.28342685282509805</v>
      </c>
      <c r="AA730" s="5">
        <f t="shared" si="307"/>
        <v>-9.4622826201127808</v>
      </c>
      <c r="AB730">
        <f t="shared" si="329"/>
        <v>0</v>
      </c>
    </row>
    <row r="731" spans="1:28" x14ac:dyDescent="0.2">
      <c r="A731">
        <f t="shared" si="330"/>
        <v>6.9899999999998954</v>
      </c>
      <c r="B731" s="5">
        <f t="shared" si="308"/>
        <v>55.438390105426215</v>
      </c>
      <c r="C731" s="5">
        <f t="shared" si="309"/>
        <v>489.25131255492641</v>
      </c>
      <c r="D731" s="5">
        <f t="shared" si="310"/>
        <v>-119.11346997767058</v>
      </c>
      <c r="E731" s="2">
        <f t="shared" si="311"/>
        <v>492.38223153785691</v>
      </c>
      <c r="F731" s="2">
        <f t="shared" si="312"/>
        <v>6.4647652209605937</v>
      </c>
      <c r="G731" s="3">
        <f t="shared" si="313"/>
        <v>7.7149215892588829</v>
      </c>
      <c r="H731" s="3">
        <f t="shared" si="314"/>
        <v>53.032341053788812</v>
      </c>
      <c r="I731" s="3">
        <f t="shared" si="315"/>
        <v>-79.853643169974873</v>
      </c>
      <c r="J731" s="2">
        <f t="shared" si="316"/>
        <v>96.169400228406644</v>
      </c>
      <c r="K731" s="2">
        <f t="shared" si="317"/>
        <v>96.169400228406644</v>
      </c>
      <c r="L731" s="2">
        <f t="shared" si="318"/>
        <v>65.555146713296963</v>
      </c>
      <c r="M731" s="5">
        <f t="shared" si="304"/>
        <v>0.37888264402217747</v>
      </c>
      <c r="N731" s="4">
        <f t="shared" si="305"/>
        <v>0.35239937430688567</v>
      </c>
      <c r="O731" s="4">
        <f t="shared" si="306"/>
        <v>0.28088669106869379</v>
      </c>
      <c r="P731" s="4">
        <f t="shared" si="319"/>
        <v>0</v>
      </c>
      <c r="Q731" s="4">
        <f t="shared" si="320"/>
        <v>0</v>
      </c>
      <c r="R731" s="5">
        <f t="shared" si="321"/>
        <v>-1.5089744653720216</v>
      </c>
      <c r="S731" s="5">
        <f t="shared" si="322"/>
        <v>-10.372684616844571</v>
      </c>
      <c r="T731" s="5">
        <f t="shared" si="323"/>
        <v>15.618708125068101</v>
      </c>
      <c r="U731" s="6">
        <f t="shared" si="324"/>
        <v>2673.4193960324992</v>
      </c>
      <c r="V731" s="5">
        <f t="shared" si="325"/>
        <v>0.46789385044125859</v>
      </c>
      <c r="W731" s="5">
        <f t="shared" si="326"/>
        <v>10.665579709518399</v>
      </c>
      <c r="X731" s="5">
        <f t="shared" si="327"/>
        <v>7.1284214778798232</v>
      </c>
      <c r="Y731" s="5">
        <f t="shared" si="328"/>
        <v>-1.041080614930763</v>
      </c>
      <c r="Z731" s="5">
        <f t="shared" si="331"/>
        <v>0.29289509267382741</v>
      </c>
      <c r="AA731" s="5">
        <f t="shared" si="307"/>
        <v>-9.426870397052074</v>
      </c>
      <c r="AB731">
        <f t="shared" si="329"/>
        <v>0</v>
      </c>
    </row>
    <row r="732" spans="1:28" x14ac:dyDescent="0.2">
      <c r="A732">
        <f t="shared" si="330"/>
        <v>6.9999999999998952</v>
      </c>
      <c r="B732" s="5">
        <f t="shared" si="308"/>
        <v>55.515487267288059</v>
      </c>
      <c r="C732" s="5">
        <f t="shared" si="309"/>
        <v>489.78165061021895</v>
      </c>
      <c r="D732" s="5">
        <f t="shared" si="310"/>
        <v>-119.91247775289017</v>
      </c>
      <c r="E732" s="2">
        <f t="shared" si="311"/>
        <v>492.91787815111252</v>
      </c>
      <c r="F732" s="2">
        <f t="shared" si="312"/>
        <v>6.4667290621025924</v>
      </c>
      <c r="G732" s="3">
        <f t="shared" si="313"/>
        <v>7.7045107831095754</v>
      </c>
      <c r="H732" s="3">
        <f t="shared" si="314"/>
        <v>53.035270004715549</v>
      </c>
      <c r="I732" s="3">
        <f t="shared" si="315"/>
        <v>-79.947911873945401</v>
      </c>
      <c r="J732" s="2">
        <f t="shared" si="316"/>
        <v>96.24846993009433</v>
      </c>
      <c r="K732" s="2">
        <f t="shared" si="317"/>
        <v>96.24846993009433</v>
      </c>
      <c r="L732" s="2">
        <f t="shared" si="318"/>
        <v>65.609045623786173</v>
      </c>
      <c r="M732" s="5">
        <f t="shared" si="304"/>
        <v>0.37888256337504123</v>
      </c>
      <c r="N732" s="4">
        <f t="shared" si="305"/>
        <v>0.35210950874830615</v>
      </c>
      <c r="O732" s="4">
        <f t="shared" si="306"/>
        <v>0.28079078451651263</v>
      </c>
      <c r="P732" s="4">
        <f t="shared" si="319"/>
        <v>0</v>
      </c>
      <c r="Q732" s="4">
        <f t="shared" si="320"/>
        <v>0</v>
      </c>
      <c r="R732" s="5">
        <f t="shared" si="321"/>
        <v>-1.5081768696735887</v>
      </c>
      <c r="S732" s="5">
        <f t="shared" si="322"/>
        <v>-10.381784093723148</v>
      </c>
      <c r="T732" s="5">
        <f t="shared" si="323"/>
        <v>15.649999702943118</v>
      </c>
      <c r="U732" s="6">
        <f t="shared" si="324"/>
        <v>2673.4167226144395</v>
      </c>
      <c r="V732" s="5">
        <f t="shared" si="325"/>
        <v>0.46623427761231673</v>
      </c>
      <c r="W732" s="5">
        <f t="shared" si="326"/>
        <v>10.684098223062334</v>
      </c>
      <c r="X732" s="5">
        <f t="shared" si="327"/>
        <v>7.1324707258822793</v>
      </c>
      <c r="Y732" s="5">
        <f t="shared" si="328"/>
        <v>-1.0419425920612719</v>
      </c>
      <c r="Z732" s="5">
        <f t="shared" si="331"/>
        <v>0.30231412933918556</v>
      </c>
      <c r="AA732" s="5">
        <f t="shared" si="307"/>
        <v>-9.3915295711746012</v>
      </c>
      <c r="AB732">
        <f t="shared" si="329"/>
        <v>0</v>
      </c>
    </row>
    <row r="733" spans="1:28" x14ac:dyDescent="0.2">
      <c r="A733">
        <f t="shared" si="330"/>
        <v>7.009999999999895</v>
      </c>
      <c r="B733" s="5">
        <f t="shared" si="308"/>
        <v>55.592480277989551</v>
      </c>
      <c r="C733" s="5">
        <f t="shared" si="309"/>
        <v>490.31201842597255</v>
      </c>
      <c r="D733" s="5">
        <f t="shared" si="310"/>
        <v>-120.71242644810819</v>
      </c>
      <c r="E733" s="2">
        <f t="shared" si="311"/>
        <v>493.45354317950734</v>
      </c>
      <c r="F733" s="2">
        <f t="shared" si="312"/>
        <v>6.4686762342303776</v>
      </c>
      <c r="G733" s="3">
        <f t="shared" si="313"/>
        <v>7.6940913571889631</v>
      </c>
      <c r="H733" s="3">
        <f t="shared" si="314"/>
        <v>53.03829314600894</v>
      </c>
      <c r="I733" s="3">
        <f t="shared" si="315"/>
        <v>-80.041827169657154</v>
      </c>
      <c r="J733" s="2">
        <f t="shared" si="316"/>
        <v>96.327325709333465</v>
      </c>
      <c r="K733" s="2">
        <f t="shared" si="317"/>
        <v>96.327325709333465</v>
      </c>
      <c r="L733" s="2">
        <f t="shared" si="318"/>
        <v>65.662798711202086</v>
      </c>
      <c r="M733" s="5">
        <f t="shared" si="304"/>
        <v>0.37888248272363445</v>
      </c>
      <c r="N733" s="4">
        <f t="shared" si="305"/>
        <v>0.35182090035566171</v>
      </c>
      <c r="O733" s="4">
        <f t="shared" si="306"/>
        <v>0.28069520211483989</v>
      </c>
      <c r="P733" s="4">
        <f t="shared" si="319"/>
        <v>0</v>
      </c>
      <c r="Q733" s="4">
        <f t="shared" si="320"/>
        <v>0</v>
      </c>
      <c r="R733" s="5">
        <f t="shared" si="321"/>
        <v>-1.5073708896179769</v>
      </c>
      <c r="S733" s="5">
        <f t="shared" si="322"/>
        <v>-10.390879885851485</v>
      </c>
      <c r="T733" s="5">
        <f t="shared" si="323"/>
        <v>15.6812175247494</v>
      </c>
      <c r="U733" s="6">
        <f t="shared" si="324"/>
        <v>2673.4140491990543</v>
      </c>
      <c r="V733" s="5">
        <f t="shared" si="325"/>
        <v>0.46458350378694346</v>
      </c>
      <c r="W733" s="5">
        <f t="shared" si="326"/>
        <v>10.702563898476578</v>
      </c>
      <c r="X733" s="5">
        <f t="shared" si="327"/>
        <v>7.1365221107672951</v>
      </c>
      <c r="Y733" s="5">
        <f t="shared" si="328"/>
        <v>-1.0427873858310335</v>
      </c>
      <c r="Z733" s="5">
        <f t="shared" si="331"/>
        <v>0.31168401262509349</v>
      </c>
      <c r="AA733" s="5">
        <f t="shared" si="307"/>
        <v>-9.3562603644833047</v>
      </c>
      <c r="AB733">
        <f t="shared" si="329"/>
        <v>0</v>
      </c>
    </row>
    <row r="734" spans="1:28" x14ac:dyDescent="0.2">
      <c r="A734">
        <f t="shared" si="330"/>
        <v>7.0199999999998948</v>
      </c>
      <c r="B734" s="5">
        <f t="shared" si="308"/>
        <v>55.669369052192145</v>
      </c>
      <c r="C734" s="5">
        <f t="shared" si="309"/>
        <v>490.8424169416333</v>
      </c>
      <c r="D734" s="5">
        <f t="shared" si="310"/>
        <v>-121.51331253282298</v>
      </c>
      <c r="E734" s="2">
        <f t="shared" si="311"/>
        <v>493.989227534137</v>
      </c>
      <c r="F734" s="2">
        <f t="shared" si="312"/>
        <v>6.4706067692400575</v>
      </c>
      <c r="G734" s="3">
        <f t="shared" si="313"/>
        <v>7.683663483330653</v>
      </c>
      <c r="H734" s="3">
        <f t="shared" si="314"/>
        <v>53.041409986135193</v>
      </c>
      <c r="I734" s="3">
        <f t="shared" si="315"/>
        <v>-80.135389773301981</v>
      </c>
      <c r="J734" s="2">
        <f t="shared" si="316"/>
        <v>96.40596740846172</v>
      </c>
      <c r="K734" s="2">
        <f t="shared" si="317"/>
        <v>96.40596740846172</v>
      </c>
      <c r="L734" s="2">
        <f t="shared" si="318"/>
        <v>65.716405868072059</v>
      </c>
      <c r="M734" s="5">
        <f t="shared" si="304"/>
        <v>0.37888240206835777</v>
      </c>
      <c r="N734" s="4">
        <f t="shared" si="305"/>
        <v>0.35153354469949227</v>
      </c>
      <c r="O734" s="4">
        <f t="shared" si="306"/>
        <v>0.28059994346064732</v>
      </c>
      <c r="P734" s="4">
        <f t="shared" si="319"/>
        <v>0</v>
      </c>
      <c r="Q734" s="4">
        <f t="shared" si="320"/>
        <v>0</v>
      </c>
      <c r="R734" s="5">
        <f t="shared" si="321"/>
        <v>-1.506556565892798</v>
      </c>
      <c r="S734" s="5">
        <f t="shared" si="322"/>
        <v>-10.399971921230613</v>
      </c>
      <c r="T734" s="5">
        <f t="shared" si="323"/>
        <v>15.712361412659661</v>
      </c>
      <c r="U734" s="6">
        <f t="shared" si="324"/>
        <v>2673.4113757863415</v>
      </c>
      <c r="V734" s="5">
        <f t="shared" si="325"/>
        <v>0.46294152002982247</v>
      </c>
      <c r="W734" s="5">
        <f t="shared" si="326"/>
        <v>10.72097671465867</v>
      </c>
      <c r="X734" s="5">
        <f t="shared" si="327"/>
        <v>7.1405755914477291</v>
      </c>
      <c r="Y734" s="5">
        <f t="shared" si="328"/>
        <v>-1.0436150458629756</v>
      </c>
      <c r="Z734" s="5">
        <f t="shared" si="331"/>
        <v>0.32100479342805777</v>
      </c>
      <c r="AA734" s="5">
        <f t="shared" si="307"/>
        <v>-9.3210629958926106</v>
      </c>
      <c r="AB734">
        <f t="shared" si="329"/>
        <v>0</v>
      </c>
    </row>
    <row r="735" spans="1:28" x14ac:dyDescent="0.2">
      <c r="A735">
        <f t="shared" si="330"/>
        <v>7.0299999999998946</v>
      </c>
      <c r="B735" s="5">
        <f t="shared" si="308"/>
        <v>55.74615350627316</v>
      </c>
      <c r="C735" s="5">
        <f t="shared" si="309"/>
        <v>491.37284709173429</v>
      </c>
      <c r="D735" s="5">
        <f t="shared" si="310"/>
        <v>-122.3151324837058</v>
      </c>
      <c r="E735" s="2">
        <f t="shared" si="311"/>
        <v>494.52493212150773</v>
      </c>
      <c r="F735" s="2">
        <f t="shared" si="312"/>
        <v>6.4725206991407456</v>
      </c>
      <c r="G735" s="3">
        <f t="shared" si="313"/>
        <v>7.6732273328720231</v>
      </c>
      <c r="H735" s="3">
        <f t="shared" si="314"/>
        <v>53.044620034069474</v>
      </c>
      <c r="I735" s="3">
        <f t="shared" si="315"/>
        <v>-80.228600403260913</v>
      </c>
      <c r="J735" s="2">
        <f t="shared" si="316"/>
        <v>96.484394877756557</v>
      </c>
      <c r="K735" s="2">
        <f t="shared" si="317"/>
        <v>96.484394877756557</v>
      </c>
      <c r="L735" s="2">
        <f t="shared" si="318"/>
        <v>65.76986699233575</v>
      </c>
      <c r="M735" s="5">
        <f t="shared" si="304"/>
        <v>0.37888232140960898</v>
      </c>
      <c r="N735" s="4">
        <f t="shared" si="305"/>
        <v>0.35124743735067704</v>
      </c>
      <c r="O735" s="4">
        <f t="shared" si="306"/>
        <v>0.28050500814338636</v>
      </c>
      <c r="P735" s="4">
        <f t="shared" si="319"/>
        <v>0</v>
      </c>
      <c r="Q735" s="4">
        <f t="shared" si="320"/>
        <v>0</v>
      </c>
      <c r="R735" s="5">
        <f t="shared" si="321"/>
        <v>-1.5057339393576683</v>
      </c>
      <c r="S735" s="5">
        <f t="shared" si="322"/>
        <v>-10.409060128254414</v>
      </c>
      <c r="T735" s="5">
        <f t="shared" si="323"/>
        <v>15.743431191831871</v>
      </c>
      <c r="U735" s="6">
        <f t="shared" si="324"/>
        <v>2673.4087023763027</v>
      </c>
      <c r="V735" s="5">
        <f t="shared" si="325"/>
        <v>0.46130831720411797</v>
      </c>
      <c r="W735" s="5">
        <f t="shared" si="326"/>
        <v>10.739336651985482</v>
      </c>
      <c r="X735" s="5">
        <f t="shared" si="327"/>
        <v>7.1446311269276421</v>
      </c>
      <c r="Y735" s="5">
        <f t="shared" si="328"/>
        <v>-1.0444256221535504</v>
      </c>
      <c r="Z735" s="5">
        <f t="shared" si="331"/>
        <v>0.33027652373106875</v>
      </c>
      <c r="AA735" s="5">
        <f t="shared" si="307"/>
        <v>-9.2859376812404868</v>
      </c>
      <c r="AB735">
        <f t="shared" si="329"/>
        <v>0</v>
      </c>
    </row>
    <row r="736" spans="1:28" x14ac:dyDescent="0.2">
      <c r="A736">
        <f t="shared" si="330"/>
        <v>7.0399999999998943</v>
      </c>
      <c r="B736" s="5">
        <f t="shared" si="308"/>
        <v>55.822833558320774</v>
      </c>
      <c r="C736" s="5">
        <f t="shared" si="309"/>
        <v>491.90330980590119</v>
      </c>
      <c r="D736" s="5">
        <f t="shared" si="310"/>
        <v>-123.11788278462247</v>
      </c>
      <c r="E736" s="2">
        <f t="shared" si="311"/>
        <v>495.06065784354183</v>
      </c>
      <c r="F736" s="2">
        <f t="shared" si="312"/>
        <v>6.4744180560536861</v>
      </c>
      <c r="G736" s="3">
        <f t="shared" si="313"/>
        <v>7.6627830766504879</v>
      </c>
      <c r="H736" s="3">
        <f t="shared" si="314"/>
        <v>53.047922799306782</v>
      </c>
      <c r="I736" s="3">
        <f t="shared" si="315"/>
        <v>-80.321459780073312</v>
      </c>
      <c r="J736" s="2">
        <f t="shared" si="316"/>
        <v>96.562607975359427</v>
      </c>
      <c r="K736" s="2">
        <f t="shared" si="317"/>
        <v>96.562607975359427</v>
      </c>
      <c r="L736" s="2">
        <f t="shared" si="318"/>
        <v>65.823181987293395</v>
      </c>
      <c r="M736" s="5">
        <f t="shared" ref="M736:M799" si="332">cd0+cdspin*(spin/1000)*EXP(-A736/(tau*146.7/K736))</f>
        <v>0.37888224074778332</v>
      </c>
      <c r="N736" s="4">
        <f t="shared" ref="N736:N799" si="333">(romega/K736)*EXP(-A736/(tau*146.7/K736))</f>
        <v>0.3509625738807487</v>
      </c>
      <c r="O736" s="4">
        <f t="shared" ref="O736:O799" si="334">cl2_*N736/(cl0+cl1_*N736)</f>
        <v>0.28041039574510762</v>
      </c>
      <c r="P736" s="4">
        <f t="shared" si="319"/>
        <v>0</v>
      </c>
      <c r="Q736" s="4">
        <f t="shared" si="320"/>
        <v>0</v>
      </c>
      <c r="R736" s="5">
        <f t="shared" si="321"/>
        <v>-1.5049030510403394</v>
      </c>
      <c r="S736" s="5">
        <f t="shared" si="322"/>
        <v>-10.4181444357061</v>
      </c>
      <c r="T736" s="5">
        <f t="shared" si="323"/>
        <v>15.774426690398087</v>
      </c>
      <c r="U736" s="6">
        <f t="shared" si="324"/>
        <v>2673.4060289689364</v>
      </c>
      <c r="V736" s="5">
        <f t="shared" si="325"/>
        <v>0.45968388597270093</v>
      </c>
      <c r="W736" s="5">
        <f t="shared" si="326"/>
        <v>10.757643692303505</v>
      </c>
      <c r="X736" s="5">
        <f t="shared" si="327"/>
        <v>7.1486886763013757</v>
      </c>
      <c r="Y736" s="5">
        <f t="shared" si="328"/>
        <v>-1.0452191650676386</v>
      </c>
      <c r="Z736" s="5">
        <f t="shared" si="331"/>
        <v>0.33949925659740465</v>
      </c>
      <c r="AA736" s="5">
        <f t="shared" ref="AA736:AA799" si="335">T736+X736-32.174</f>
        <v>-9.2508846333005366</v>
      </c>
      <c r="AB736">
        <f t="shared" si="329"/>
        <v>0</v>
      </c>
    </row>
    <row r="737" spans="1:28" x14ac:dyDescent="0.2">
      <c r="A737">
        <f t="shared" si="330"/>
        <v>7.0499999999998941</v>
      </c>
      <c r="B737" s="5">
        <f t="shared" si="308"/>
        <v>55.899409128129022</v>
      </c>
      <c r="C737" s="5">
        <f t="shared" si="309"/>
        <v>492.43380600885706</v>
      </c>
      <c r="D737" s="5">
        <f t="shared" si="310"/>
        <v>-123.92155992665487</v>
      </c>
      <c r="E737" s="2">
        <f t="shared" si="311"/>
        <v>495.59640559758157</v>
      </c>
      <c r="F737" s="2">
        <f t="shared" si="312"/>
        <v>6.4762988722113901</v>
      </c>
      <c r="G737" s="3">
        <f t="shared" si="313"/>
        <v>7.6523308849998113</v>
      </c>
      <c r="H737" s="3">
        <f t="shared" si="314"/>
        <v>53.051317791872755</v>
      </c>
      <c r="I737" s="3">
        <f t="shared" si="315"/>
        <v>-80.413968626406316</v>
      </c>
      <c r="J737" s="2">
        <f t="shared" si="316"/>
        <v>96.640606567200592</v>
      </c>
      <c r="K737" s="2">
        <f t="shared" si="317"/>
        <v>96.640606567200592</v>
      </c>
      <c r="L737" s="2">
        <f t="shared" si="318"/>
        <v>65.87635076155459</v>
      </c>
      <c r="M737" s="5">
        <f t="shared" si="332"/>
        <v>0.37888216008327352</v>
      </c>
      <c r="N737" s="4">
        <f t="shared" si="333"/>
        <v>0.35067894986219972</v>
      </c>
      <c r="O737" s="4">
        <f t="shared" si="334"/>
        <v>0.28031610584057798</v>
      </c>
      <c r="P737" s="4">
        <f t="shared" si="319"/>
        <v>0</v>
      </c>
      <c r="Q737" s="4">
        <f t="shared" si="320"/>
        <v>0</v>
      </c>
      <c r="R737" s="5">
        <f t="shared" si="321"/>
        <v>-1.5040639421328457</v>
      </c>
      <c r="S737" s="5">
        <f t="shared" si="322"/>
        <v>-10.427224772754775</v>
      </c>
      <c r="T737" s="5">
        <f t="shared" si="323"/>
        <v>15.805347739453197</v>
      </c>
      <c r="U737" s="6">
        <f t="shared" si="324"/>
        <v>2673.4033555642441</v>
      </c>
      <c r="V737" s="5">
        <f t="shared" si="325"/>
        <v>0.4580682167993817</v>
      </c>
      <c r="W737" s="5">
        <f t="shared" si="326"/>
        <v>10.775897818919168</v>
      </c>
      <c r="X737" s="5">
        <f t="shared" si="327"/>
        <v>7.1527481987526507</v>
      </c>
      <c r="Y737" s="5">
        <f t="shared" si="328"/>
        <v>-1.045995725333464</v>
      </c>
      <c r="Z737" s="5">
        <f t="shared" si="331"/>
        <v>0.34867304616439299</v>
      </c>
      <c r="AA737" s="5">
        <f t="shared" si="335"/>
        <v>-9.2159040617941521</v>
      </c>
      <c r="AB737">
        <f t="shared" si="329"/>
        <v>0</v>
      </c>
    </row>
    <row r="738" spans="1:28" x14ac:dyDescent="0.2">
      <c r="A738">
        <f t="shared" si="330"/>
        <v>7.0599999999998939</v>
      </c>
      <c r="B738" s="5">
        <f t="shared" ref="B738:B801" si="336">B737+G737*dt+0.5*Y737*dt*dt</f>
        <v>55.975880137192753</v>
      </c>
      <c r="C738" s="5">
        <f t="shared" ref="C738:C801" si="337">C737+H737*dt+0.5*Z737*dt*dt</f>
        <v>492.96433662042813</v>
      </c>
      <c r="D738" s="5">
        <f t="shared" ref="D738:D801" si="338">D737+I737*dt+0.5*AA737*dt*dt</f>
        <v>-124.72616040812203</v>
      </c>
      <c r="E738" s="2">
        <f t="shared" ref="E738:E801" si="339">SQRT(B738^2+C738^2)</f>
        <v>496.13217627639528</v>
      </c>
      <c r="F738" s="2">
        <f t="shared" ref="F738:F801" si="340">ATAN2(C738,B738)*180/PI()</f>
        <v>6.4781631799567494</v>
      </c>
      <c r="G738" s="3">
        <f t="shared" ref="G738:G801" si="341">G737+Y737*dt</f>
        <v>7.6418709277464769</v>
      </c>
      <c r="H738" s="3">
        <f t="shared" ref="H738:H801" si="342">H737+Z737*dt</f>
        <v>53.0548045223344</v>
      </c>
      <c r="I738" s="3">
        <f t="shared" ref="I738:I801" si="343">I737+AA737*dt</f>
        <v>-80.506127667024259</v>
      </c>
      <c r="J738" s="2">
        <f t="shared" ref="J738:J801" si="344">SQRT(G738^2+H738^2+I738^2)</f>
        <v>96.718390526924409</v>
      </c>
      <c r="K738" s="2">
        <f t="shared" ref="K738:K801" si="345">IF(D738&gt;=hwind,SQRT((G738-vxw)^2+(H738-vyw)^2+I738^2),J738)</f>
        <v>96.718390526924409</v>
      </c>
      <c r="L738" s="2">
        <f t="shared" ref="L738:L801" si="346">J738/1.467</f>
        <v>65.92937322898733</v>
      </c>
      <c r="M738" s="5">
        <f t="shared" si="332"/>
        <v>0.37888207941646945</v>
      </c>
      <c r="N738" s="4">
        <f t="shared" si="333"/>
        <v>0.35039656086878307</v>
      </c>
      <c r="O738" s="4">
        <f t="shared" si="334"/>
        <v>0.28022213799739681</v>
      </c>
      <c r="P738" s="4">
        <f t="shared" ref="P738:P801" si="347">IF(D738&gt;=hwind,vxw,0)</f>
        <v>0</v>
      </c>
      <c r="Q738" s="4">
        <f t="shared" ref="Q738:Q801" si="348">IF(D738&gt;=hwind,vyw,0)</f>
        <v>0</v>
      </c>
      <c r="R738" s="5">
        <f t="shared" ref="R738:R801" si="349">-const*$M738*$K738*(G738-P738)</f>
        <v>-1.5032166539876801</v>
      </c>
      <c r="S738" s="5">
        <f t="shared" ref="S738:S801" si="350">-const*$M738*$K738*(H738-Q738)</f>
        <v>-10.436301068952025</v>
      </c>
      <c r="T738" s="5">
        <f t="shared" ref="T738:T801" si="351">-const*$M738*$K738*I738</f>
        <v>15.83619417304349</v>
      </c>
      <c r="U738" s="6">
        <f t="shared" ref="U738:U801" si="352">omega*EXP(-A738/tau)*30/PI()</f>
        <v>2673.4006821622256</v>
      </c>
      <c r="V738" s="5">
        <f t="shared" ref="V738:V801" si="353">const*($O738/omega)*K738*(wy*I738-wz*(H738-Q738))</f>
        <v>0.45646129995015911</v>
      </c>
      <c r="W738" s="5">
        <f t="shared" ref="W738:W801" si="354">const*($O738/omega)*K738*(wz*(G738-P738)-wx*I738)</f>
        <v>10.794099016589106</v>
      </c>
      <c r="X738" s="5">
        <f t="shared" ref="X738:X801" si="355">const*($O738/omega)*K738*(wx*(H738-Q738)-wy*(G738-P738))</f>
        <v>7.1568096535537205</v>
      </c>
      <c r="Y738" s="5">
        <f t="shared" ref="Y738:Y801" si="356">R738+V738</f>
        <v>-1.046755354037521</v>
      </c>
      <c r="Z738" s="5">
        <f t="shared" si="331"/>
        <v>0.35779794763708139</v>
      </c>
      <c r="AA738" s="5">
        <f t="shared" si="335"/>
        <v>-9.1809961734027894</v>
      </c>
      <c r="AB738">
        <f t="shared" si="329"/>
        <v>0</v>
      </c>
    </row>
    <row r="739" spans="1:28" x14ac:dyDescent="0.2">
      <c r="A739">
        <f t="shared" si="330"/>
        <v>7.0699999999998937</v>
      </c>
      <c r="B739" s="5">
        <f t="shared" si="336"/>
        <v>56.052246508702517</v>
      </c>
      <c r="C739" s="5">
        <f t="shared" si="337"/>
        <v>493.49490255554883</v>
      </c>
      <c r="D739" s="5">
        <f t="shared" si="338"/>
        <v>-125.53168073460094</v>
      </c>
      <c r="E739" s="2">
        <f t="shared" si="339"/>
        <v>496.66797076818131</v>
      </c>
      <c r="F739" s="2">
        <f t="shared" si="340"/>
        <v>6.4800110117421754</v>
      </c>
      <c r="G739" s="3">
        <f t="shared" si="341"/>
        <v>7.6314033742061014</v>
      </c>
      <c r="H739" s="3">
        <f t="shared" si="342"/>
        <v>53.058382501810769</v>
      </c>
      <c r="I739" s="3">
        <f t="shared" si="343"/>
        <v>-80.597937628758288</v>
      </c>
      <c r="J739" s="2">
        <f t="shared" si="344"/>
        <v>96.795959735814975</v>
      </c>
      <c r="K739" s="2">
        <f t="shared" si="345"/>
        <v>96.795959735814975</v>
      </c>
      <c r="L739" s="2">
        <f t="shared" si="346"/>
        <v>65.982249308667335</v>
      </c>
      <c r="M739" s="5">
        <f t="shared" si="332"/>
        <v>0.37888199874775863</v>
      </c>
      <c r="N739" s="4">
        <f t="shared" si="333"/>
        <v>0.35011540247580725</v>
      </c>
      <c r="O739" s="4">
        <f t="shared" si="334"/>
        <v>0.28012849177611093</v>
      </c>
      <c r="P739" s="4">
        <f t="shared" si="347"/>
        <v>0</v>
      </c>
      <c r="Q739" s="4">
        <f t="shared" si="348"/>
        <v>0</v>
      </c>
      <c r="R739" s="5">
        <f t="shared" si="349"/>
        <v>-1.5023612281139915</v>
      </c>
      <c r="S739" s="5">
        <f t="shared" si="350"/>
        <v>-10.445373254228604</v>
      </c>
      <c r="T739" s="5">
        <f t="shared" si="351"/>
        <v>15.866965828155159</v>
      </c>
      <c r="U739" s="6">
        <f t="shared" si="352"/>
        <v>2673.3980087628802</v>
      </c>
      <c r="V739" s="5">
        <f t="shared" si="353"/>
        <v>0.45486312549447877</v>
      </c>
      <c r="W739" s="5">
        <f t="shared" si="354"/>
        <v>10.812247271510435</v>
      </c>
      <c r="X739" s="5">
        <f t="shared" si="355"/>
        <v>7.1608730000645391</v>
      </c>
      <c r="Y739" s="5">
        <f t="shared" si="356"/>
        <v>-1.0474981026195127</v>
      </c>
      <c r="Z739" s="5">
        <f t="shared" si="331"/>
        <v>0.36687401728183033</v>
      </c>
      <c r="AA739" s="5">
        <f t="shared" si="335"/>
        <v>-9.1461611717802995</v>
      </c>
      <c r="AB739">
        <f t="shared" si="329"/>
        <v>0</v>
      </c>
    </row>
    <row r="740" spans="1:28" x14ac:dyDescent="0.2">
      <c r="A740">
        <f t="shared" si="330"/>
        <v>7.0799999999998935</v>
      </c>
      <c r="B740" s="5">
        <f t="shared" si="336"/>
        <v>56.128508167539444</v>
      </c>
      <c r="C740" s="5">
        <f t="shared" si="337"/>
        <v>494.02550472426776</v>
      </c>
      <c r="D740" s="5">
        <f t="shared" si="338"/>
        <v>-126.33811741894711</v>
      </c>
      <c r="E740" s="2">
        <f t="shared" si="339"/>
        <v>497.2037899565741</v>
      </c>
      <c r="F740" s="2">
        <f t="shared" si="340"/>
        <v>6.4818424001286941</v>
      </c>
      <c r="G740" s="3">
        <f t="shared" si="341"/>
        <v>7.6209283931799066</v>
      </c>
      <c r="H740" s="3">
        <f t="shared" si="342"/>
        <v>53.062051241983589</v>
      </c>
      <c r="I740" s="3">
        <f t="shared" si="343"/>
        <v>-80.689399240476092</v>
      </c>
      <c r="J740" s="2">
        <f t="shared" si="344"/>
        <v>96.873314082722544</v>
      </c>
      <c r="K740" s="2">
        <f t="shared" si="345"/>
        <v>96.873314082722544</v>
      </c>
      <c r="L740" s="2">
        <f t="shared" si="346"/>
        <v>66.034978924827911</v>
      </c>
      <c r="M740" s="5">
        <f t="shared" si="332"/>
        <v>0.37888191807752569</v>
      </c>
      <c r="N740" s="4">
        <f t="shared" si="333"/>
        <v>0.34983547026042383</v>
      </c>
      <c r="O740" s="4">
        <f t="shared" si="334"/>
        <v>0.28003516673032791</v>
      </c>
      <c r="P740" s="4">
        <f t="shared" si="347"/>
        <v>0</v>
      </c>
      <c r="Q740" s="4">
        <f t="shared" si="348"/>
        <v>0</v>
      </c>
      <c r="R740" s="5">
        <f t="shared" si="349"/>
        <v>-1.5014977061738113</v>
      </c>
      <c r="S740" s="5">
        <f t="shared" si="350"/>
        <v>-10.454441258891221</v>
      </c>
      <c r="T740" s="5">
        <f t="shared" si="351"/>
        <v>15.897662544702726</v>
      </c>
      <c r="U740" s="6">
        <f t="shared" si="352"/>
        <v>2673.3953353662082</v>
      </c>
      <c r="V740" s="5">
        <f t="shared" si="353"/>
        <v>0.45327368330650442</v>
      </c>
      <c r="W740" s="5">
        <f t="shared" si="354"/>
        <v>10.830342571311055</v>
      </c>
      <c r="X740" s="5">
        <f t="shared" si="355"/>
        <v>7.1649381977320079</v>
      </c>
      <c r="Y740" s="5">
        <f t="shared" si="356"/>
        <v>-1.048224022867307</v>
      </c>
      <c r="Z740" s="5">
        <f t="shared" si="331"/>
        <v>0.37590131241983471</v>
      </c>
      <c r="AA740" s="5">
        <f t="shared" si="335"/>
        <v>-9.1113992575652674</v>
      </c>
      <c r="AB740">
        <f t="shared" si="329"/>
        <v>0</v>
      </c>
    </row>
    <row r="741" spans="1:28" x14ac:dyDescent="0.2">
      <c r="A741">
        <f t="shared" si="330"/>
        <v>7.0899999999998933</v>
      </c>
      <c r="B741" s="5">
        <f t="shared" si="336"/>
        <v>56.204665040270093</v>
      </c>
      <c r="C741" s="5">
        <f t="shared" si="337"/>
        <v>494.55614403175321</v>
      </c>
      <c r="D741" s="5">
        <f t="shared" si="338"/>
        <v>-127.14546698131475</v>
      </c>
      <c r="E741" s="2">
        <f t="shared" si="339"/>
        <v>497.73963472064912</v>
      </c>
      <c r="F741" s="2">
        <f t="shared" si="340"/>
        <v>6.4836573777850779</v>
      </c>
      <c r="G741" s="3">
        <f t="shared" si="341"/>
        <v>7.6104461529512335</v>
      </c>
      <c r="H741" s="3">
        <f t="shared" si="342"/>
        <v>53.065810255107785</v>
      </c>
      <c r="I741" s="3">
        <f t="shared" si="343"/>
        <v>-80.780513233051749</v>
      </c>
      <c r="J741" s="2">
        <f t="shared" si="344"/>
        <v>96.950453463990158</v>
      </c>
      <c r="K741" s="2">
        <f t="shared" si="345"/>
        <v>96.950453463990158</v>
      </c>
      <c r="L741" s="2">
        <f t="shared" si="346"/>
        <v>66.087562006809918</v>
      </c>
      <c r="M741" s="5">
        <f t="shared" si="332"/>
        <v>0.37888183740615305</v>
      </c>
      <c r="N741" s="4">
        <f t="shared" si="333"/>
        <v>0.34955675980191109</v>
      </c>
      <c r="O741" s="4">
        <f t="shared" si="334"/>
        <v>0.27994216240682895</v>
      </c>
      <c r="P741" s="4">
        <f t="shared" si="347"/>
        <v>0</v>
      </c>
      <c r="Q741" s="4">
        <f t="shared" si="348"/>
        <v>0</v>
      </c>
      <c r="R741" s="5">
        <f t="shared" si="349"/>
        <v>-1.5006261299782999</v>
      </c>
      <c r="S741" s="5">
        <f t="shared" si="350"/>
        <v>-10.463505013619329</v>
      </c>
      <c r="T741" s="5">
        <f t="shared" si="351"/>
        <v>15.928284165517313</v>
      </c>
      <c r="U741" s="6">
        <f t="shared" si="352"/>
        <v>2673.3926619722092</v>
      </c>
      <c r="V741" s="5">
        <f t="shared" si="353"/>
        <v>0.45169296306640261</v>
      </c>
      <c r="W741" s="5">
        <f t="shared" si="354"/>
        <v>10.848384905039923</v>
      </c>
      <c r="X741" s="5">
        <f t="shared" si="355"/>
        <v>7.1690052060892304</v>
      </c>
      <c r="Y741" s="5">
        <f t="shared" si="356"/>
        <v>-1.0489331669118973</v>
      </c>
      <c r="Z741" s="5">
        <f t="shared" si="331"/>
        <v>0.38487989142059398</v>
      </c>
      <c r="AA741" s="5">
        <f t="shared" si="335"/>
        <v>-9.0767106283934567</v>
      </c>
      <c r="AB741">
        <f t="shared" si="329"/>
        <v>0</v>
      </c>
    </row>
    <row r="742" spans="1:28" x14ac:dyDescent="0.2">
      <c r="A742">
        <f t="shared" si="330"/>
        <v>7.0999999999998931</v>
      </c>
      <c r="B742" s="5">
        <f t="shared" si="336"/>
        <v>56.28071705514126</v>
      </c>
      <c r="C742" s="5">
        <f t="shared" si="337"/>
        <v>495.08682137829885</v>
      </c>
      <c r="D742" s="5">
        <f t="shared" si="338"/>
        <v>-127.95372594917669</v>
      </c>
      <c r="E742" s="2">
        <f t="shared" si="339"/>
        <v>498.27550593492799</v>
      </c>
      <c r="F742" s="2">
        <f t="shared" si="340"/>
        <v>6.48545597748695</v>
      </c>
      <c r="G742" s="3">
        <f t="shared" si="341"/>
        <v>7.5999568212821149</v>
      </c>
      <c r="H742" s="3">
        <f t="shared" si="342"/>
        <v>53.06965905402199</v>
      </c>
      <c r="I742" s="3">
        <f t="shared" si="343"/>
        <v>-80.871280339335684</v>
      </c>
      <c r="J742" s="2">
        <f t="shared" si="344"/>
        <v>97.027377783380885</v>
      </c>
      <c r="K742" s="2">
        <f t="shared" si="345"/>
        <v>97.027377783380885</v>
      </c>
      <c r="L742" s="2">
        <f t="shared" si="346"/>
        <v>66.139998489012186</v>
      </c>
      <c r="M742" s="5">
        <f t="shared" si="332"/>
        <v>0.37888175673402019</v>
      </c>
      <c r="N742" s="4">
        <f t="shared" si="333"/>
        <v>0.34927926668195008</v>
      </c>
      <c r="O742" s="4">
        <f t="shared" si="334"/>
        <v>0.27984947834567958</v>
      </c>
      <c r="P742" s="4">
        <f t="shared" si="347"/>
        <v>0</v>
      </c>
      <c r="Q742" s="4">
        <f t="shared" si="348"/>
        <v>0</v>
      </c>
      <c r="R742" s="5">
        <f t="shared" si="349"/>
        <v>-1.4997465414840159</v>
      </c>
      <c r="S742" s="5">
        <f t="shared" si="350"/>
        <v>-10.472564449462009</v>
      </c>
      <c r="T742" s="5">
        <f t="shared" si="351"/>
        <v>15.958830536334801</v>
      </c>
      <c r="U742" s="6">
        <f t="shared" si="352"/>
        <v>2673.3899885808846</v>
      </c>
      <c r="V742" s="5">
        <f t="shared" si="353"/>
        <v>0.4501209542616369</v>
      </c>
      <c r="W742" s="5">
        <f t="shared" si="354"/>
        <v>10.866374263157326</v>
      </c>
      <c r="X742" s="5">
        <f t="shared" si="355"/>
        <v>7.1730739847548053</v>
      </c>
      <c r="Y742" s="5">
        <f t="shared" si="356"/>
        <v>-1.049625587222379</v>
      </c>
      <c r="Z742" s="5">
        <f t="shared" si="331"/>
        <v>0.39380981369531654</v>
      </c>
      <c r="AA742" s="5">
        <f t="shared" si="335"/>
        <v>-9.0420954789103938</v>
      </c>
      <c r="AB742">
        <f t="shared" si="329"/>
        <v>0</v>
      </c>
    </row>
    <row r="743" spans="1:28" x14ac:dyDescent="0.2">
      <c r="A743">
        <f t="shared" si="330"/>
        <v>7.1099999999998929</v>
      </c>
      <c r="B743" s="5">
        <f t="shared" si="336"/>
        <v>56.35666414207472</v>
      </c>
      <c r="C743" s="5">
        <f t="shared" si="337"/>
        <v>495.61753765932974</v>
      </c>
      <c r="D743" s="5">
        <f t="shared" si="338"/>
        <v>-128.76289085734399</v>
      </c>
      <c r="E743" s="2">
        <f t="shared" si="339"/>
        <v>498.81140446938434</v>
      </c>
      <c r="F743" s="2">
        <f t="shared" si="340"/>
        <v>6.4872382321158897</v>
      </c>
      <c r="G743" s="3">
        <f t="shared" si="341"/>
        <v>7.5894605654098912</v>
      </c>
      <c r="H743" s="3">
        <f t="shared" si="342"/>
        <v>53.073597152158946</v>
      </c>
      <c r="I743" s="3">
        <f t="shared" si="343"/>
        <v>-80.961701294124794</v>
      </c>
      <c r="J743" s="2">
        <f t="shared" si="344"/>
        <v>97.104086952005559</v>
      </c>
      <c r="K743" s="2">
        <f t="shared" si="345"/>
        <v>97.104086952005559</v>
      </c>
      <c r="L743" s="2">
        <f t="shared" si="346"/>
        <v>66.19228831084223</v>
      </c>
      <c r="M743" s="5">
        <f t="shared" si="332"/>
        <v>0.37888167606150414</v>
      </c>
      <c r="N743" s="4">
        <f t="shared" si="333"/>
        <v>0.34900298648489597</v>
      </c>
      <c r="O743" s="4">
        <f t="shared" si="334"/>
        <v>0.27975711408033987</v>
      </c>
      <c r="P743" s="4">
        <f t="shared" si="347"/>
        <v>0</v>
      </c>
      <c r="Q743" s="4">
        <f t="shared" si="348"/>
        <v>0</v>
      </c>
      <c r="R743" s="5">
        <f t="shared" si="349"/>
        <v>-1.4988589827892178</v>
      </c>
      <c r="S743" s="5">
        <f t="shared" si="350"/>
        <v>-10.481619497834938</v>
      </c>
      <c r="T743" s="5">
        <f t="shared" si="351"/>
        <v>15.989301505783963</v>
      </c>
      <c r="U743" s="6">
        <f t="shared" si="352"/>
        <v>2673.3873151922321</v>
      </c>
      <c r="V743" s="5">
        <f t="shared" si="353"/>
        <v>0.44855764618827082</v>
      </c>
      <c r="W743" s="5">
        <f t="shared" si="354"/>
        <v>10.884310637525182</v>
      </c>
      <c r="X743" s="5">
        <f t="shared" si="355"/>
        <v>7.1771444934321815</v>
      </c>
      <c r="Y743" s="5">
        <f t="shared" si="356"/>
        <v>-1.050301336600947</v>
      </c>
      <c r="Z743" s="5">
        <f t="shared" si="331"/>
        <v>0.40269113969024417</v>
      </c>
      <c r="AA743" s="5">
        <f t="shared" si="335"/>
        <v>-9.0075540007838555</v>
      </c>
      <c r="AB743">
        <f t="shared" si="329"/>
        <v>0</v>
      </c>
    </row>
    <row r="744" spans="1:28" x14ac:dyDescent="0.2">
      <c r="A744">
        <f t="shared" si="330"/>
        <v>7.1199999999998926</v>
      </c>
      <c r="B744" s="5">
        <f t="shared" si="336"/>
        <v>56.432506232661993</v>
      </c>
      <c r="C744" s="5">
        <f t="shared" si="337"/>
        <v>496.14829376540831</v>
      </c>
      <c r="D744" s="5">
        <f t="shared" si="338"/>
        <v>-129.5729582479853</v>
      </c>
      <c r="E744" s="2">
        <f t="shared" si="339"/>
        <v>499.34733118944911</v>
      </c>
      <c r="F744" s="2">
        <f t="shared" si="340"/>
        <v>6.4890041746585467</v>
      </c>
      <c r="G744" s="3">
        <f t="shared" si="341"/>
        <v>7.5789575520438817</v>
      </c>
      <c r="H744" s="3">
        <f t="shared" si="342"/>
        <v>53.077624063555845</v>
      </c>
      <c r="I744" s="3">
        <f t="shared" si="343"/>
        <v>-81.051776834132639</v>
      </c>
      <c r="J744" s="2">
        <f t="shared" si="344"/>
        <v>97.180580888250944</v>
      </c>
      <c r="K744" s="2">
        <f t="shared" si="345"/>
        <v>97.180580888250944</v>
      </c>
      <c r="L744" s="2">
        <f t="shared" si="346"/>
        <v>66.244431416667311</v>
      </c>
      <c r="M744" s="5">
        <f t="shared" si="332"/>
        <v>0.37888159538897948</v>
      </c>
      <c r="N744" s="4">
        <f t="shared" si="333"/>
        <v>0.34872791479804349</v>
      </c>
      <c r="O744" s="4">
        <f t="shared" si="334"/>
        <v>0.27966506913777295</v>
      </c>
      <c r="P744" s="4">
        <f t="shared" si="347"/>
        <v>0</v>
      </c>
      <c r="Q744" s="4">
        <f t="shared" si="348"/>
        <v>0</v>
      </c>
      <c r="R744" s="5">
        <f t="shared" si="349"/>
        <v>-1.4979634961301818</v>
      </c>
      <c r="S744" s="5">
        <f t="shared" si="350"/>
        <v>-10.49067009051738</v>
      </c>
      <c r="T744" s="5">
        <f t="shared" si="351"/>
        <v>16.019696925374419</v>
      </c>
      <c r="U744" s="6">
        <f t="shared" si="352"/>
        <v>2673.384641806254</v>
      </c>
      <c r="V744" s="5">
        <f t="shared" si="353"/>
        <v>0.44700302795228514</v>
      </c>
      <c r="W744" s="5">
        <f t="shared" si="354"/>
        <v>10.902194021397291</v>
      </c>
      <c r="X744" s="5">
        <f t="shared" si="355"/>
        <v>7.1812166919090057</v>
      </c>
      <c r="Y744" s="5">
        <f t="shared" si="356"/>
        <v>-1.0509604681778966</v>
      </c>
      <c r="Z744" s="5">
        <f t="shared" si="331"/>
        <v>0.41152393087991079</v>
      </c>
      <c r="AA744" s="5">
        <f t="shared" si="335"/>
        <v>-8.9730863827165734</v>
      </c>
      <c r="AB744">
        <f t="shared" si="329"/>
        <v>0</v>
      </c>
    </row>
    <row r="745" spans="1:28" x14ac:dyDescent="0.2">
      <c r="A745">
        <f t="shared" si="330"/>
        <v>7.1299999999998924</v>
      </c>
      <c r="B745" s="5">
        <f t="shared" si="336"/>
        <v>56.50824326015902</v>
      </c>
      <c r="C745" s="5">
        <f t="shared" si="337"/>
        <v>496.67909058224041</v>
      </c>
      <c r="D745" s="5">
        <f t="shared" si="338"/>
        <v>-130.38392467064577</v>
      </c>
      <c r="E745" s="2">
        <f t="shared" si="339"/>
        <v>499.88328695601604</v>
      </c>
      <c r="F745" s="2">
        <f t="shared" si="340"/>
        <v>6.4907538382057304</v>
      </c>
      <c r="G745" s="3">
        <f t="shared" si="341"/>
        <v>7.5684479473621025</v>
      </c>
      <c r="H745" s="3">
        <f t="shared" si="342"/>
        <v>53.081739302864648</v>
      </c>
      <c r="I745" s="3">
        <f t="shared" si="343"/>
        <v>-81.14150769795981</v>
      </c>
      <c r="J745" s="2">
        <f t="shared" si="344"/>
        <v>97.256859517708492</v>
      </c>
      <c r="K745" s="2">
        <f t="shared" si="345"/>
        <v>97.256859517708492</v>
      </c>
      <c r="L745" s="2">
        <f t="shared" si="346"/>
        <v>66.296427755765833</v>
      </c>
      <c r="M745" s="5">
        <f t="shared" si="332"/>
        <v>0.37888151471681808</v>
      </c>
      <c r="N745" s="4">
        <f t="shared" si="333"/>
        <v>0.34845404721188628</v>
      </c>
      <c r="O745" s="4">
        <f t="shared" si="334"/>
        <v>0.27957334303855236</v>
      </c>
      <c r="P745" s="4">
        <f t="shared" si="347"/>
        <v>0</v>
      </c>
      <c r="Q745" s="4">
        <f t="shared" si="348"/>
        <v>0</v>
      </c>
      <c r="R745" s="5">
        <f t="shared" si="349"/>
        <v>-1.4970601238775509</v>
      </c>
      <c r="S745" s="5">
        <f t="shared" si="350"/>
        <v>-10.499716159649296</v>
      </c>
      <c r="T745" s="5">
        <f t="shared" si="351"/>
        <v>16.050016649484558</v>
      </c>
      <c r="U745" s="6">
        <f t="shared" si="352"/>
        <v>2673.3819684229488</v>
      </c>
      <c r="V745" s="5">
        <f t="shared" si="353"/>
        <v>0.44545708847090337</v>
      </c>
      <c r="W745" s="5">
        <f t="shared" si="354"/>
        <v>10.920024409409653</v>
      </c>
      <c r="X745" s="5">
        <f t="shared" si="355"/>
        <v>7.1852905400565596</v>
      </c>
      <c r="Y745" s="5">
        <f t="shared" si="356"/>
        <v>-1.0516030354066475</v>
      </c>
      <c r="Z745" s="5">
        <f t="shared" si="331"/>
        <v>0.42030824976035674</v>
      </c>
      <c r="AA745" s="5">
        <f t="shared" si="335"/>
        <v>-8.9386928104588819</v>
      </c>
      <c r="AB745">
        <f t="shared" si="329"/>
        <v>0</v>
      </c>
    </row>
    <row r="746" spans="1:28" x14ac:dyDescent="0.2">
      <c r="A746">
        <f t="shared" ref="A746:A809" si="357">A745+dt</f>
        <v>7.1399999999998922</v>
      </c>
      <c r="B746" s="5">
        <f t="shared" si="336"/>
        <v>56.583875159480876</v>
      </c>
      <c r="C746" s="5">
        <f t="shared" si="337"/>
        <v>497.20992899068153</v>
      </c>
      <c r="D746" s="5">
        <f t="shared" si="338"/>
        <v>-131.19578668226589</v>
      </c>
      <c r="E746" s="2">
        <f t="shared" si="339"/>
        <v>500.41927262544783</v>
      </c>
      <c r="F746" s="2">
        <f t="shared" si="340"/>
        <v>6.4924872559515201</v>
      </c>
      <c r="G746" s="3">
        <f t="shared" si="341"/>
        <v>7.5579319170080357</v>
      </c>
      <c r="H746" s="3">
        <f t="shared" si="342"/>
        <v>53.085942385362252</v>
      </c>
      <c r="I746" s="3">
        <f t="shared" si="343"/>
        <v>-81.230894626064398</v>
      </c>
      <c r="J746" s="2">
        <f t="shared" si="344"/>
        <v>97.332922773103377</v>
      </c>
      <c r="K746" s="2">
        <f t="shared" si="345"/>
        <v>97.332922773103377</v>
      </c>
      <c r="L746" s="2">
        <f t="shared" si="346"/>
        <v>66.348277282279057</v>
      </c>
      <c r="M746" s="5">
        <f t="shared" si="332"/>
        <v>0.37888143404538921</v>
      </c>
      <c r="N746" s="4">
        <f t="shared" si="333"/>
        <v>0.34818137932037219</v>
      </c>
      <c r="O746" s="4">
        <f t="shared" si="334"/>
        <v>0.27948193529696869</v>
      </c>
      <c r="P746" s="4">
        <f t="shared" si="347"/>
        <v>0</v>
      </c>
      <c r="Q746" s="4">
        <f t="shared" si="348"/>
        <v>0</v>
      </c>
      <c r="R746" s="5">
        <f t="shared" si="349"/>
        <v>-1.4961489085327029</v>
      </c>
      <c r="S746" s="5">
        <f t="shared" si="350"/>
        <v>-10.508757637728431</v>
      </c>
      <c r="T746" s="5">
        <f t="shared" si="351"/>
        <v>16.080260535349307</v>
      </c>
      <c r="U746" s="6">
        <f t="shared" si="352"/>
        <v>2673.3792950423172</v>
      </c>
      <c r="V746" s="5">
        <f t="shared" si="353"/>
        <v>0.44391981647392448</v>
      </c>
      <c r="W746" s="5">
        <f t="shared" si="354"/>
        <v>10.937801797570735</v>
      </c>
      <c r="X746" s="5">
        <f t="shared" si="355"/>
        <v>7.1893659978291797</v>
      </c>
      <c r="Y746" s="5">
        <f t="shared" si="356"/>
        <v>-1.0522290920587785</v>
      </c>
      <c r="Z746" s="5">
        <f t="shared" ref="Z746:Z809" si="358">S746+W746</f>
        <v>0.42904415984230404</v>
      </c>
      <c r="AA746" s="5">
        <f t="shared" si="335"/>
        <v>-8.9043734668215109</v>
      </c>
      <c r="AB746">
        <f t="shared" si="329"/>
        <v>0</v>
      </c>
    </row>
    <row r="747" spans="1:28" x14ac:dyDescent="0.2">
      <c r="A747">
        <f t="shared" si="357"/>
        <v>7.149999999999892</v>
      </c>
      <c r="B747" s="5">
        <f t="shared" si="336"/>
        <v>56.659401867196351</v>
      </c>
      <c r="C747" s="5">
        <f t="shared" si="337"/>
        <v>497.74080986674312</v>
      </c>
      <c r="D747" s="5">
        <f t="shared" si="338"/>
        <v>-132.0085408471999</v>
      </c>
      <c r="E747" s="2">
        <f t="shared" si="339"/>
        <v>500.95528904958149</v>
      </c>
      <c r="F747" s="2">
        <f t="shared" si="340"/>
        <v>6.4942044611923562</v>
      </c>
      <c r="G747" s="3">
        <f t="shared" si="341"/>
        <v>7.5474096260874477</v>
      </c>
      <c r="H747" s="3">
        <f t="shared" si="342"/>
        <v>53.090232826960673</v>
      </c>
      <c r="I747" s="3">
        <f t="shared" si="343"/>
        <v>-81.319938360732607</v>
      </c>
      <c r="J747" s="2">
        <f t="shared" si="344"/>
        <v>97.408770594224222</v>
      </c>
      <c r="K747" s="2">
        <f t="shared" si="345"/>
        <v>97.408770594224222</v>
      </c>
      <c r="L747" s="2">
        <f t="shared" si="346"/>
        <v>66.399979955163062</v>
      </c>
      <c r="M747" s="5">
        <f t="shared" si="332"/>
        <v>0.37888135337505979</v>
      </c>
      <c r="N747" s="4">
        <f t="shared" si="333"/>
        <v>0.34790990672115146</v>
      </c>
      <c r="O747" s="4">
        <f t="shared" si="334"/>
        <v>0.27939084542113451</v>
      </c>
      <c r="P747" s="4">
        <f t="shared" si="347"/>
        <v>0</v>
      </c>
      <c r="Q747" s="4">
        <f t="shared" si="348"/>
        <v>0</v>
      </c>
      <c r="R747" s="5">
        <f t="shared" si="349"/>
        <v>-1.4952298927241499</v>
      </c>
      <c r="S747" s="5">
        <f t="shared" si="350"/>
        <v>-10.517794457607565</v>
      </c>
      <c r="T747" s="5">
        <f t="shared" si="351"/>
        <v>16.110428443047894</v>
      </c>
      <c r="U747" s="6">
        <f t="shared" si="352"/>
        <v>2673.3766216643589</v>
      </c>
      <c r="V747" s="5">
        <f t="shared" si="353"/>
        <v>0.44239120050507075</v>
      </c>
      <c r="W747" s="5">
        <f t="shared" si="354"/>
        <v>10.955526183251781</v>
      </c>
      <c r="X747" s="5">
        <f t="shared" si="355"/>
        <v>7.1934430252637407</v>
      </c>
      <c r="Y747" s="5">
        <f t="shared" si="356"/>
        <v>-1.0528386922190791</v>
      </c>
      <c r="Z747" s="5">
        <f t="shared" si="358"/>
        <v>0.43773172564421614</v>
      </c>
      <c r="AA747" s="5">
        <f t="shared" si="335"/>
        <v>-8.8701285316883656</v>
      </c>
      <c r="AB747">
        <f t="shared" si="329"/>
        <v>0</v>
      </c>
    </row>
    <row r="748" spans="1:28" x14ac:dyDescent="0.2">
      <c r="A748">
        <f t="shared" si="357"/>
        <v>7.1599999999998918</v>
      </c>
      <c r="B748" s="5">
        <f t="shared" si="336"/>
        <v>56.734823321522619</v>
      </c>
      <c r="C748" s="5">
        <f t="shared" si="337"/>
        <v>498.27173408159905</v>
      </c>
      <c r="D748" s="5">
        <f t="shared" si="338"/>
        <v>-132.82218373723381</v>
      </c>
      <c r="E748" s="2">
        <f t="shared" si="339"/>
        <v>501.49133707573469</v>
      </c>
      <c r="F748" s="2">
        <f t="shared" si="340"/>
        <v>6.495905487326131</v>
      </c>
      <c r="G748" s="3">
        <f t="shared" si="341"/>
        <v>7.5368812391652567</v>
      </c>
      <c r="H748" s="3">
        <f t="shared" si="342"/>
        <v>53.094610144217114</v>
      </c>
      <c r="I748" s="3">
        <f t="shared" si="343"/>
        <v>-81.408639646049494</v>
      </c>
      <c r="J748" s="2">
        <f t="shared" si="344"/>
        <v>97.484402927853154</v>
      </c>
      <c r="K748" s="2">
        <f t="shared" si="345"/>
        <v>97.484402927853154</v>
      </c>
      <c r="L748" s="2">
        <f t="shared" si="346"/>
        <v>66.451535738141203</v>
      </c>
      <c r="M748" s="5">
        <f t="shared" si="332"/>
        <v>0.37888127270619409</v>
      </c>
      <c r="N748" s="4">
        <f t="shared" si="333"/>
        <v>0.34763962501582091</v>
      </c>
      <c r="O748" s="4">
        <f t="shared" si="334"/>
        <v>0.27930007291308806</v>
      </c>
      <c r="P748" s="4">
        <f t="shared" si="347"/>
        <v>0</v>
      </c>
      <c r="Q748" s="4">
        <f t="shared" si="348"/>
        <v>0</v>
      </c>
      <c r="R748" s="5">
        <f t="shared" si="349"/>
        <v>-1.4943031192039544</v>
      </c>
      <c r="S748" s="5">
        <f t="shared" si="350"/>
        <v>-10.526826552491725</v>
      </c>
      <c r="T748" s="5">
        <f t="shared" si="351"/>
        <v>16.140520235491419</v>
      </c>
      <c r="U748" s="6">
        <f t="shared" si="352"/>
        <v>2673.3739482890737</v>
      </c>
      <c r="V748" s="5">
        <f t="shared" si="353"/>
        <v>0.44087122892333874</v>
      </c>
      <c r="W748" s="5">
        <f t="shared" si="354"/>
        <v>10.973197565177093</v>
      </c>
      <c r="X748" s="5">
        <f t="shared" si="355"/>
        <v>7.1975215824791654</v>
      </c>
      <c r="Y748" s="5">
        <f t="shared" si="356"/>
        <v>-1.0534318902806157</v>
      </c>
      <c r="Z748" s="5">
        <f t="shared" si="358"/>
        <v>0.44637101268536838</v>
      </c>
      <c r="AA748" s="5">
        <f t="shared" si="335"/>
        <v>-8.8359581820294153</v>
      </c>
      <c r="AB748">
        <f t="shared" si="329"/>
        <v>0</v>
      </c>
    </row>
    <row r="749" spans="1:28" x14ac:dyDescent="0.2">
      <c r="A749">
        <f t="shared" si="357"/>
        <v>7.1699999999998916</v>
      </c>
      <c r="B749" s="5">
        <f t="shared" si="336"/>
        <v>56.810139462319754</v>
      </c>
      <c r="C749" s="5">
        <f t="shared" si="337"/>
        <v>498.80270250159185</v>
      </c>
      <c r="D749" s="5">
        <f t="shared" si="338"/>
        <v>-133.6367119316034</v>
      </c>
      <c r="E749" s="2">
        <f t="shared" si="339"/>
        <v>502.02741754671104</v>
      </c>
      <c r="F749" s="2">
        <f t="shared" si="340"/>
        <v>6.4975903678512879</v>
      </c>
      <c r="G749" s="3">
        <f t="shared" si="341"/>
        <v>7.5263469202624504</v>
      </c>
      <c r="H749" s="3">
        <f t="shared" si="342"/>
        <v>53.09907385434397</v>
      </c>
      <c r="I749" s="3">
        <f t="shared" si="343"/>
        <v>-81.496999227869793</v>
      </c>
      <c r="J749" s="2">
        <f t="shared" si="344"/>
        <v>97.55981972769645</v>
      </c>
      <c r="K749" s="2">
        <f t="shared" si="345"/>
        <v>97.55981972769645</v>
      </c>
      <c r="L749" s="2">
        <f t="shared" si="346"/>
        <v>66.502944599656743</v>
      </c>
      <c r="M749" s="5">
        <f t="shared" si="332"/>
        <v>0.37888119203915377</v>
      </c>
      <c r="N749" s="4">
        <f t="shared" si="333"/>
        <v>0.34737052981016209</v>
      </c>
      <c r="O749" s="4">
        <f t="shared" si="334"/>
        <v>0.27920961726889637</v>
      </c>
      <c r="P749" s="4">
        <f t="shared" si="347"/>
        <v>0</v>
      </c>
      <c r="Q749" s="4">
        <f t="shared" si="348"/>
        <v>0</v>
      </c>
      <c r="R749" s="5">
        <f t="shared" si="349"/>
        <v>-1.4933686308441796</v>
      </c>
      <c r="S749" s="5">
        <f t="shared" si="350"/>
        <v>-10.535853855935528</v>
      </c>
      <c r="T749" s="5">
        <f t="shared" si="351"/>
        <v>16.170535778410425</v>
      </c>
      <c r="U749" s="6">
        <f t="shared" si="352"/>
        <v>2673.371274916462</v>
      </c>
      <c r="V749" s="5">
        <f t="shared" si="353"/>
        <v>0.43935988990436114</v>
      </c>
      <c r="W749" s="5">
        <f t="shared" si="354"/>
        <v>10.990815943414347</v>
      </c>
      <c r="X749" s="5">
        <f t="shared" si="355"/>
        <v>7.2016016296759657</v>
      </c>
      <c r="Y749" s="5">
        <f t="shared" si="356"/>
        <v>-1.0540087409398184</v>
      </c>
      <c r="Z749" s="5">
        <f t="shared" si="358"/>
        <v>0.45496208747881894</v>
      </c>
      <c r="AA749" s="5">
        <f t="shared" si="335"/>
        <v>-8.8018625919136078</v>
      </c>
      <c r="AB749">
        <f t="shared" si="329"/>
        <v>0</v>
      </c>
    </row>
    <row r="750" spans="1:28" x14ac:dyDescent="0.2">
      <c r="A750">
        <f t="shared" si="357"/>
        <v>7.1799999999998914</v>
      </c>
      <c r="B750" s="5">
        <f t="shared" si="336"/>
        <v>56.885350231085333</v>
      </c>
      <c r="C750" s="5">
        <f t="shared" si="337"/>
        <v>499.33371598823965</v>
      </c>
      <c r="D750" s="5">
        <f t="shared" si="338"/>
        <v>-134.45212201701167</v>
      </c>
      <c r="E750" s="2">
        <f t="shared" si="339"/>
        <v>502.56353130080697</v>
      </c>
      <c r="F750" s="2">
        <f t="shared" si="340"/>
        <v>6.4992591363659038</v>
      </c>
      <c r="G750" s="3">
        <f t="shared" si="341"/>
        <v>7.5158068328530518</v>
      </c>
      <c r="H750" s="3">
        <f t="shared" si="342"/>
        <v>53.103623475218761</v>
      </c>
      <c r="I750" s="3">
        <f t="shared" si="343"/>
        <v>-81.585017853788926</v>
      </c>
      <c r="J750" s="2">
        <f t="shared" si="344"/>
        <v>97.635020954315479</v>
      </c>
      <c r="K750" s="2">
        <f t="shared" si="345"/>
        <v>97.635020954315479</v>
      </c>
      <c r="L750" s="2">
        <f t="shared" si="346"/>
        <v>66.554206512825814</v>
      </c>
      <c r="M750" s="5">
        <f t="shared" si="332"/>
        <v>0.37888111137429814</v>
      </c>
      <c r="N750" s="4">
        <f t="shared" si="333"/>
        <v>0.34710261671437537</v>
      </c>
      <c r="O750" s="4">
        <f t="shared" si="334"/>
        <v>0.27911947797875664</v>
      </c>
      <c r="P750" s="4">
        <f t="shared" si="347"/>
        <v>0</v>
      </c>
      <c r="Q750" s="4">
        <f t="shared" si="348"/>
        <v>0</v>
      </c>
      <c r="R750" s="5">
        <f t="shared" si="349"/>
        <v>-1.4924264706333561</v>
      </c>
      <c r="S750" s="5">
        <f t="shared" si="350"/>
        <v>-10.544876301840542</v>
      </c>
      <c r="T750" s="5">
        <f t="shared" si="351"/>
        <v>16.200474940342335</v>
      </c>
      <c r="U750" s="6">
        <f t="shared" si="352"/>
        <v>2673.3686015465237</v>
      </c>
      <c r="V750" s="5">
        <f t="shared" si="353"/>
        <v>0.43785717144177799</v>
      </c>
      <c r="W750" s="5">
        <f t="shared" si="354"/>
        <v>11.008381319364888</v>
      </c>
      <c r="X750" s="5">
        <f t="shared" si="355"/>
        <v>7.2056831271358099</v>
      </c>
      <c r="Y750" s="5">
        <f t="shared" si="356"/>
        <v>-1.054569299191578</v>
      </c>
      <c r="Z750" s="5">
        <f t="shared" si="358"/>
        <v>0.46350501752434603</v>
      </c>
      <c r="AA750" s="5">
        <f t="shared" si="335"/>
        <v>-8.7678419325218542</v>
      </c>
      <c r="AB750">
        <f t="shared" si="329"/>
        <v>0</v>
      </c>
    </row>
    <row r="751" spans="1:28" x14ac:dyDescent="0.2">
      <c r="A751">
        <f t="shared" si="357"/>
        <v>7.1899999999998911</v>
      </c>
      <c r="B751" s="5">
        <f t="shared" si="336"/>
        <v>56.960455570948909</v>
      </c>
      <c r="C751" s="5">
        <f t="shared" si="337"/>
        <v>499.86477539824273</v>
      </c>
      <c r="D751" s="5">
        <f t="shared" si="338"/>
        <v>-135.26841058764617</v>
      </c>
      <c r="E751" s="2">
        <f t="shared" si="339"/>
        <v>503.09967917181751</v>
      </c>
      <c r="F751" s="2">
        <f t="shared" si="340"/>
        <v>6.5009118265667789</v>
      </c>
      <c r="G751" s="3">
        <f t="shared" si="341"/>
        <v>7.505261139861136</v>
      </c>
      <c r="H751" s="3">
        <f t="shared" si="342"/>
        <v>53.108258525394007</v>
      </c>
      <c r="I751" s="3">
        <f t="shared" si="343"/>
        <v>-81.672696273114141</v>
      </c>
      <c r="J751" s="2">
        <f t="shared" si="344"/>
        <v>97.710006575058358</v>
      </c>
      <c r="K751" s="2">
        <f t="shared" si="345"/>
        <v>97.710006575058358</v>
      </c>
      <c r="L751" s="2">
        <f t="shared" si="346"/>
        <v>66.605321455390836</v>
      </c>
      <c r="M751" s="5">
        <f t="shared" si="332"/>
        <v>0.37888103071198381</v>
      </c>
      <c r="N751" s="4">
        <f t="shared" si="333"/>
        <v>0.34683588134330756</v>
      </c>
      <c r="O751" s="4">
        <f t="shared" si="334"/>
        <v>0.27902965452709688</v>
      </c>
      <c r="P751" s="4">
        <f t="shared" si="347"/>
        <v>0</v>
      </c>
      <c r="Q751" s="4">
        <f t="shared" si="348"/>
        <v>0</v>
      </c>
      <c r="R751" s="5">
        <f t="shared" si="349"/>
        <v>-1.4914766816729805</v>
      </c>
      <c r="S751" s="5">
        <f t="shared" si="350"/>
        <v>-10.553893824452722</v>
      </c>
      <c r="T751" s="5">
        <f t="shared" si="351"/>
        <v>16.230337592618834</v>
      </c>
      <c r="U751" s="6">
        <f t="shared" si="352"/>
        <v>2673.3659281792588</v>
      </c>
      <c r="V751" s="5">
        <f t="shared" si="353"/>
        <v>0.43636306134861497</v>
      </c>
      <c r="W751" s="5">
        <f t="shared" si="354"/>
        <v>11.025893695754078</v>
      </c>
      <c r="X751" s="5">
        <f t="shared" si="355"/>
        <v>7.2097660352211363</v>
      </c>
      <c r="Y751" s="5">
        <f t="shared" si="356"/>
        <v>-1.0551136203243656</v>
      </c>
      <c r="Z751" s="5">
        <f t="shared" si="358"/>
        <v>0.47199987130135668</v>
      </c>
      <c r="AA751" s="5">
        <f t="shared" si="335"/>
        <v>-8.7338963721600287</v>
      </c>
      <c r="AB751">
        <f t="shared" si="329"/>
        <v>0</v>
      </c>
    </row>
    <row r="752" spans="1:28" x14ac:dyDescent="0.2">
      <c r="A752">
        <f t="shared" si="357"/>
        <v>7.1999999999998909</v>
      </c>
      <c r="B752" s="5">
        <f t="shared" si="336"/>
        <v>57.035455426666502</v>
      </c>
      <c r="C752" s="5">
        <f t="shared" si="337"/>
        <v>500.39588158349022</v>
      </c>
      <c r="D752" s="5">
        <f t="shared" si="338"/>
        <v>-136.08557424519591</v>
      </c>
      <c r="E752" s="2">
        <f t="shared" si="339"/>
        <v>503.63586198904227</v>
      </c>
      <c r="F752" s="2">
        <f t="shared" si="340"/>
        <v>6.502548472248515</v>
      </c>
      <c r="G752" s="3">
        <f t="shared" si="341"/>
        <v>7.4947100036578922</v>
      </c>
      <c r="H752" s="3">
        <f t="shared" si="342"/>
        <v>53.112978524107021</v>
      </c>
      <c r="I752" s="3">
        <f t="shared" si="343"/>
        <v>-81.760035236835748</v>
      </c>
      <c r="J752" s="2">
        <f t="shared" si="344"/>
        <v>97.784776563991826</v>
      </c>
      <c r="K752" s="2">
        <f t="shared" si="345"/>
        <v>97.784776563991826</v>
      </c>
      <c r="L752" s="2">
        <f t="shared" si="346"/>
        <v>66.656289409674045</v>
      </c>
      <c r="M752" s="5">
        <f t="shared" si="332"/>
        <v>0.37888095005256506</v>
      </c>
      <c r="N752" s="4">
        <f t="shared" si="333"/>
        <v>0.34657031931667609</v>
      </c>
      <c r="O752" s="4">
        <f t="shared" si="334"/>
        <v>0.27894014639267511</v>
      </c>
      <c r="P752" s="4">
        <f t="shared" si="347"/>
        <v>0</v>
      </c>
      <c r="Q752" s="4">
        <f t="shared" si="348"/>
        <v>0</v>
      </c>
      <c r="R752" s="5">
        <f t="shared" si="349"/>
        <v>-1.4905193071740348</v>
      </c>
      <c r="S752" s="5">
        <f t="shared" si="350"/>
        <v>-10.562906358359886</v>
      </c>
      <c r="T752" s="5">
        <f t="shared" si="351"/>
        <v>16.260123609353172</v>
      </c>
      <c r="U752" s="6">
        <f t="shared" si="352"/>
        <v>2673.363254814667</v>
      </c>
      <c r="V752" s="5">
        <f t="shared" si="353"/>
        <v>0.43487754725866828</v>
      </c>
      <c r="W752" s="5">
        <f t="shared" si="354"/>
        <v>11.043353076621591</v>
      </c>
      <c r="X752" s="5">
        <f t="shared" si="355"/>
        <v>7.213850314374767</v>
      </c>
      <c r="Y752" s="5">
        <f t="shared" si="356"/>
        <v>-1.0556417599153665</v>
      </c>
      <c r="Z752" s="5">
        <f t="shared" si="358"/>
        <v>0.48044671826170493</v>
      </c>
      <c r="AA752" s="5">
        <f t="shared" si="335"/>
        <v>-8.70002607627206</v>
      </c>
      <c r="AB752">
        <f t="shared" si="329"/>
        <v>0</v>
      </c>
    </row>
    <row r="753" spans="1:28" x14ac:dyDescent="0.2">
      <c r="A753">
        <f t="shared" si="357"/>
        <v>7.2099999999998907</v>
      </c>
      <c r="B753" s="5">
        <f t="shared" si="336"/>
        <v>57.110349744615085</v>
      </c>
      <c r="C753" s="5">
        <f t="shared" si="337"/>
        <v>500.92703539106725</v>
      </c>
      <c r="D753" s="5">
        <f t="shared" si="338"/>
        <v>-136.90360959886809</v>
      </c>
      <c r="E753" s="2">
        <f t="shared" si="339"/>
        <v>504.17208057729238</v>
      </c>
      <c r="F753" s="2">
        <f t="shared" si="340"/>
        <v>6.5041691073026042</v>
      </c>
      <c r="G753" s="3">
        <f t="shared" si="341"/>
        <v>7.4841535860587385</v>
      </c>
      <c r="H753" s="3">
        <f t="shared" si="342"/>
        <v>53.117782991289637</v>
      </c>
      <c r="I753" s="3">
        <f t="shared" si="343"/>
        <v>-81.847035497598469</v>
      </c>
      <c r="J753" s="2">
        <f t="shared" si="344"/>
        <v>97.859330901833772</v>
      </c>
      <c r="K753" s="2">
        <f t="shared" si="345"/>
        <v>97.859330901833772</v>
      </c>
      <c r="L753" s="2">
        <f t="shared" si="346"/>
        <v>66.707110362531537</v>
      </c>
      <c r="M753" s="5">
        <f t="shared" si="332"/>
        <v>0.37888086939639354</v>
      </c>
      <c r="N753" s="4">
        <f t="shared" si="333"/>
        <v>0.34630592625928686</v>
      </c>
      <c r="O753" s="4">
        <f t="shared" si="334"/>
        <v>0.27885095304867769</v>
      </c>
      <c r="P753" s="4">
        <f t="shared" si="347"/>
        <v>0</v>
      </c>
      <c r="Q753" s="4">
        <f t="shared" si="348"/>
        <v>0</v>
      </c>
      <c r="R753" s="5">
        <f t="shared" si="349"/>
        <v>-1.4895543904535329</v>
      </c>
      <c r="S753" s="5">
        <f t="shared" si="350"/>
        <v>-10.571913838489269</v>
      </c>
      <c r="T753" s="5">
        <f t="shared" si="351"/>
        <v>16.289832867427357</v>
      </c>
      <c r="U753" s="6">
        <f t="shared" si="352"/>
        <v>2673.3605814527491</v>
      </c>
      <c r="V753" s="5">
        <f t="shared" si="353"/>
        <v>0.43340061662789864</v>
      </c>
      <c r="W753" s="5">
        <f t="shared" si="354"/>
        <v>11.060759467311771</v>
      </c>
      <c r="X753" s="5">
        <f t="shared" si="355"/>
        <v>7.2179359251195958</v>
      </c>
      <c r="Y753" s="5">
        <f t="shared" si="356"/>
        <v>-1.0561537738256344</v>
      </c>
      <c r="Z753" s="5">
        <f t="shared" si="358"/>
        <v>0.48884562882250115</v>
      </c>
      <c r="AA753" s="5">
        <f t="shared" si="335"/>
        <v>-8.6662312074530448</v>
      </c>
      <c r="AB753">
        <f t="shared" si="329"/>
        <v>0</v>
      </c>
    </row>
    <row r="754" spans="1:28" x14ac:dyDescent="0.2">
      <c r="A754">
        <f t="shared" si="357"/>
        <v>7.2199999999998905</v>
      </c>
      <c r="B754" s="5">
        <f t="shared" si="336"/>
        <v>57.185138472786981</v>
      </c>
      <c r="C754" s="5">
        <f t="shared" si="337"/>
        <v>501.45823766326157</v>
      </c>
      <c r="D754" s="5">
        <f t="shared" si="338"/>
        <v>-137.72251326540444</v>
      </c>
      <c r="E754" s="2">
        <f t="shared" si="339"/>
        <v>504.7083357568963</v>
      </c>
      <c r="F754" s="2">
        <f t="shared" si="340"/>
        <v>6.5057737657165084</v>
      </c>
      <c r="G754" s="3">
        <f t="shared" si="341"/>
        <v>7.4735920483204819</v>
      </c>
      <c r="H754" s="3">
        <f t="shared" si="342"/>
        <v>53.122671447577865</v>
      </c>
      <c r="I754" s="3">
        <f t="shared" si="343"/>
        <v>-81.933697809673006</v>
      </c>
      <c r="J754" s="2">
        <f t="shared" si="344"/>
        <v>97.9336695758861</v>
      </c>
      <c r="K754" s="2">
        <f t="shared" si="345"/>
        <v>97.9336695758861</v>
      </c>
      <c r="L754" s="2">
        <f t="shared" si="346"/>
        <v>66.757784305307496</v>
      </c>
      <c r="M754" s="5">
        <f t="shared" si="332"/>
        <v>0.37888078874381853</v>
      </c>
      <c r="N754" s="4">
        <f t="shared" si="333"/>
        <v>0.34604269780124858</v>
      </c>
      <c r="O754" s="4">
        <f t="shared" si="334"/>
        <v>0.27876207396281616</v>
      </c>
      <c r="P754" s="4">
        <f t="shared" si="347"/>
        <v>0</v>
      </c>
      <c r="Q754" s="4">
        <f t="shared" si="348"/>
        <v>0</v>
      </c>
      <c r="R754" s="5">
        <f t="shared" si="349"/>
        <v>-1.4885819749310896</v>
      </c>
      <c r="S754" s="5">
        <f t="shared" si="350"/>
        <v>-10.580916200105102</v>
      </c>
      <c r="T754" s="5">
        <f t="shared" si="351"/>
        <v>16.319465246479297</v>
      </c>
      <c r="U754" s="6">
        <f t="shared" si="352"/>
        <v>2673.3579080935046</v>
      </c>
      <c r="V754" s="5">
        <f t="shared" si="353"/>
        <v>0.43193225673583074</v>
      </c>
      <c r="W754" s="5">
        <f t="shared" si="354"/>
        <v>11.078112874463951</v>
      </c>
      <c r="X754" s="5">
        <f t="shared" si="355"/>
        <v>7.2220228280582521</v>
      </c>
      <c r="Y754" s="5">
        <f t="shared" si="356"/>
        <v>-1.0566497181952588</v>
      </c>
      <c r="Z754" s="5">
        <f t="shared" si="358"/>
        <v>0.49719667435884851</v>
      </c>
      <c r="AA754" s="5">
        <f t="shared" si="335"/>
        <v>-8.6325119254624525</v>
      </c>
      <c r="AB754">
        <f t="shared" si="329"/>
        <v>0</v>
      </c>
    </row>
    <row r="755" spans="1:28" x14ac:dyDescent="0.2">
      <c r="A755">
        <f t="shared" si="357"/>
        <v>7.2299999999998903</v>
      </c>
      <c r="B755" s="5">
        <f t="shared" si="336"/>
        <v>57.259821560784275</v>
      </c>
      <c r="C755" s="5">
        <f t="shared" si="337"/>
        <v>501.98948923757109</v>
      </c>
      <c r="D755" s="5">
        <f t="shared" si="338"/>
        <v>-138.54228186909745</v>
      </c>
      <c r="E755" s="2">
        <f t="shared" si="339"/>
        <v>505.24462834370678</v>
      </c>
      <c r="F755" s="2">
        <f t="shared" si="340"/>
        <v>6.5073624815727262</v>
      </c>
      <c r="G755" s="3">
        <f t="shared" si="341"/>
        <v>7.4630255511385295</v>
      </c>
      <c r="H755" s="3">
        <f t="shared" si="342"/>
        <v>53.127643414321454</v>
      </c>
      <c r="I755" s="3">
        <f t="shared" si="343"/>
        <v>-82.020022928927631</v>
      </c>
      <c r="J755" s="2">
        <f t="shared" si="344"/>
        <v>98.007792579968125</v>
      </c>
      <c r="K755" s="2">
        <f t="shared" si="345"/>
        <v>98.007792579968125</v>
      </c>
      <c r="L755" s="2">
        <f t="shared" si="346"/>
        <v>66.808311233788771</v>
      </c>
      <c r="M755" s="5">
        <f t="shared" si="332"/>
        <v>0.3788807080951867</v>
      </c>
      <c r="N755" s="4">
        <f t="shared" si="333"/>
        <v>0.34578062957818173</v>
      </c>
      <c r="O755" s="4">
        <f t="shared" si="334"/>
        <v>0.27867350859742374</v>
      </c>
      <c r="P755" s="4">
        <f t="shared" si="347"/>
        <v>0</v>
      </c>
      <c r="Q755" s="4">
        <f t="shared" si="348"/>
        <v>0</v>
      </c>
      <c r="R755" s="5">
        <f t="shared" si="349"/>
        <v>-1.4876021041255207</v>
      </c>
      <c r="S755" s="5">
        <f t="shared" si="350"/>
        <v>-10.589913378806273</v>
      </c>
      <c r="T755" s="5">
        <f t="shared" si="351"/>
        <v>16.349020628889896</v>
      </c>
      <c r="U755" s="6">
        <f t="shared" si="352"/>
        <v>2673.3552347369332</v>
      </c>
      <c r="V755" s="5">
        <f t="shared" si="353"/>
        <v>0.43047245468696121</v>
      </c>
      <c r="W755" s="5">
        <f t="shared" si="354"/>
        <v>11.095413306002831</v>
      </c>
      <c r="X755" s="5">
        <f t="shared" si="355"/>
        <v>7.2261109838728395</v>
      </c>
      <c r="Y755" s="5">
        <f t="shared" si="356"/>
        <v>-1.0571296494385596</v>
      </c>
      <c r="Z755" s="5">
        <f t="shared" si="358"/>
        <v>0.50549992719655812</v>
      </c>
      <c r="AA755" s="5">
        <f t="shared" si="335"/>
        <v>-8.598868387237264</v>
      </c>
      <c r="AB755">
        <f t="shared" si="329"/>
        <v>0</v>
      </c>
    </row>
    <row r="756" spans="1:28" x14ac:dyDescent="0.2">
      <c r="A756">
        <f t="shared" si="357"/>
        <v>7.2399999999998901</v>
      </c>
      <c r="B756" s="5">
        <f t="shared" si="336"/>
        <v>57.334398959813193</v>
      </c>
      <c r="C756" s="5">
        <f t="shared" si="337"/>
        <v>502.52079094671063</v>
      </c>
      <c r="D756" s="5">
        <f t="shared" si="338"/>
        <v>-139.36291204180608</v>
      </c>
      <c r="E756" s="2">
        <f t="shared" si="339"/>
        <v>505.78095914910705</v>
      </c>
      <c r="F756" s="2">
        <f t="shared" si="340"/>
        <v>6.5089352890478889</v>
      </c>
      <c r="G756" s="3">
        <f t="shared" si="341"/>
        <v>7.4524542546441435</v>
      </c>
      <c r="H756" s="3">
        <f t="shared" si="342"/>
        <v>53.132698413593417</v>
      </c>
      <c r="I756" s="3">
        <f t="shared" si="343"/>
        <v>-82.106011612800003</v>
      </c>
      <c r="J756" s="2">
        <f t="shared" si="344"/>
        <v>98.081699914350409</v>
      </c>
      <c r="K756" s="2">
        <f t="shared" si="345"/>
        <v>98.081699914350409</v>
      </c>
      <c r="L756" s="2">
        <f t="shared" si="346"/>
        <v>66.858691148159778</v>
      </c>
      <c r="M756" s="5">
        <f t="shared" si="332"/>
        <v>0.37888062745084228</v>
      </c>
      <c r="N756" s="4">
        <f t="shared" si="333"/>
        <v>0.34551971723142294</v>
      </c>
      <c r="O756" s="4">
        <f t="shared" si="334"/>
        <v>0.2785852564095499</v>
      </c>
      <c r="P756" s="4">
        <f t="shared" si="347"/>
        <v>0</v>
      </c>
      <c r="Q756" s="4">
        <f t="shared" si="348"/>
        <v>0</v>
      </c>
      <c r="R756" s="5">
        <f t="shared" si="349"/>
        <v>-1.4866148216514596</v>
      </c>
      <c r="S756" s="5">
        <f t="shared" si="350"/>
        <v>-10.598905310523998</v>
      </c>
      <c r="T756" s="5">
        <f t="shared" si="351"/>
        <v>16.378498899769998</v>
      </c>
      <c r="U756" s="6">
        <f t="shared" si="352"/>
        <v>2673.3525613830357</v>
      </c>
      <c r="V756" s="5">
        <f t="shared" si="353"/>
        <v>0.4290211974121701</v>
      </c>
      <c r="W756" s="5">
        <f t="shared" si="354"/>
        <v>11.112660771128862</v>
      </c>
      <c r="X756" s="5">
        <f t="shared" si="355"/>
        <v>7.2302003533246832</v>
      </c>
      <c r="Y756" s="5">
        <f t="shared" si="356"/>
        <v>-1.0575936242392896</v>
      </c>
      <c r="Z756" s="5">
        <f t="shared" si="358"/>
        <v>0.51375546060486421</v>
      </c>
      <c r="AA756" s="5">
        <f t="shared" si="335"/>
        <v>-8.5653007469053186</v>
      </c>
      <c r="AB756">
        <f t="shared" si="329"/>
        <v>0</v>
      </c>
    </row>
    <row r="757" spans="1:28" x14ac:dyDescent="0.2">
      <c r="A757">
        <f t="shared" si="357"/>
        <v>7.2499999999998899</v>
      </c>
      <c r="B757" s="5">
        <f t="shared" si="336"/>
        <v>57.408870622678421</v>
      </c>
      <c r="C757" s="5">
        <f t="shared" si="337"/>
        <v>503.0521436186196</v>
      </c>
      <c r="D757" s="5">
        <f t="shared" si="338"/>
        <v>-140.18440042297144</v>
      </c>
      <c r="E757" s="2">
        <f t="shared" si="339"/>
        <v>506.31732898001792</v>
      </c>
      <c r="F757" s="2">
        <f t="shared" si="340"/>
        <v>6.5104922224118074</v>
      </c>
      <c r="G757" s="3">
        <f t="shared" si="341"/>
        <v>7.4418783184017503</v>
      </c>
      <c r="H757" s="3">
        <f t="shared" si="342"/>
        <v>53.137835968199468</v>
      </c>
      <c r="I757" s="3">
        <f t="shared" si="343"/>
        <v>-82.191664620269052</v>
      </c>
      <c r="J757" s="2">
        <f t="shared" si="344"/>
        <v>98.15539158568906</v>
      </c>
      <c r="K757" s="2">
        <f t="shared" si="345"/>
        <v>98.15539158568906</v>
      </c>
      <c r="L757" s="2">
        <f t="shared" si="346"/>
        <v>66.908924052957772</v>
      </c>
      <c r="M757" s="5">
        <f t="shared" si="332"/>
        <v>0.37888054681112715</v>
      </c>
      <c r="N757" s="4">
        <f t="shared" si="333"/>
        <v>0.34525995640822499</v>
      </c>
      <c r="O757" s="4">
        <f t="shared" si="334"/>
        <v>0.27849731685105422</v>
      </c>
      <c r="P757" s="4">
        <f t="shared" si="347"/>
        <v>0</v>
      </c>
      <c r="Q757" s="4">
        <f t="shared" si="348"/>
        <v>0</v>
      </c>
      <c r="R757" s="5">
        <f t="shared" si="349"/>
        <v>-1.4856201712160086</v>
      </c>
      <c r="S757" s="5">
        <f t="shared" si="350"/>
        <v>-10.607891931519614</v>
      </c>
      <c r="T757" s="5">
        <f t="shared" si="351"/>
        <v>16.407899946947371</v>
      </c>
      <c r="U757" s="6">
        <f t="shared" si="352"/>
        <v>2673.3498880318107</v>
      </c>
      <c r="V757" s="5">
        <f t="shared" si="353"/>
        <v>0.42757847167014218</v>
      </c>
      <c r="W757" s="5">
        <f t="shared" si="354"/>
        <v>11.129855280308576</v>
      </c>
      <c r="X757" s="5">
        <f t="shared" si="355"/>
        <v>7.2342908972540876</v>
      </c>
      <c r="Y757" s="5">
        <f t="shared" si="356"/>
        <v>-1.0580416995458664</v>
      </c>
      <c r="Z757" s="5">
        <f t="shared" si="358"/>
        <v>0.52196334878896167</v>
      </c>
      <c r="AA757" s="5">
        <f t="shared" si="335"/>
        <v>-8.5318091557985412</v>
      </c>
      <c r="AB757">
        <f t="shared" si="329"/>
        <v>0</v>
      </c>
    </row>
    <row r="758" spans="1:28" x14ac:dyDescent="0.2">
      <c r="A758">
        <f t="shared" si="357"/>
        <v>7.2599999999998897</v>
      </c>
      <c r="B758" s="5">
        <f t="shared" si="336"/>
        <v>57.483236503777462</v>
      </c>
      <c r="C758" s="5">
        <f t="shared" si="337"/>
        <v>503.58354807646901</v>
      </c>
      <c r="D758" s="5">
        <f t="shared" si="338"/>
        <v>-141.00674365963189</v>
      </c>
      <c r="E758" s="2">
        <f t="shared" si="339"/>
        <v>506.85373863890419</v>
      </c>
      <c r="F758" s="2">
        <f t="shared" si="340"/>
        <v>6.51203331602657</v>
      </c>
      <c r="G758" s="3">
        <f t="shared" si="341"/>
        <v>7.4312979014062917</v>
      </c>
      <c r="H758" s="3">
        <f t="shared" si="342"/>
        <v>53.143055601687358</v>
      </c>
      <c r="I758" s="3">
        <f t="shared" si="343"/>
        <v>-82.276982711827031</v>
      </c>
      <c r="J758" s="2">
        <f t="shared" si="344"/>
        <v>98.228867606960449</v>
      </c>
      <c r="K758" s="2">
        <f t="shared" si="345"/>
        <v>98.228867606960449</v>
      </c>
      <c r="L758" s="2">
        <f t="shared" si="346"/>
        <v>66.959009957028258</v>
      </c>
      <c r="M758" s="5">
        <f t="shared" si="332"/>
        <v>0.37888046617638049</v>
      </c>
      <c r="N758" s="4">
        <f t="shared" si="333"/>
        <v>0.3450013427619521</v>
      </c>
      <c r="O758" s="4">
        <f t="shared" si="334"/>
        <v>0.2784096893686992</v>
      </c>
      <c r="P758" s="4">
        <f t="shared" si="347"/>
        <v>0</v>
      </c>
      <c r="Q758" s="4">
        <f t="shared" si="348"/>
        <v>0</v>
      </c>
      <c r="R758" s="5">
        <f t="shared" si="349"/>
        <v>-1.4846181966154075</v>
      </c>
      <c r="S758" s="5">
        <f t="shared" si="350"/>
        <v>-10.616873178382338</v>
      </c>
      <c r="T758" s="5">
        <f t="shared" si="351"/>
        <v>16.437223660953517</v>
      </c>
      <c r="U758" s="6">
        <f t="shared" si="352"/>
        <v>2673.3472146832592</v>
      </c>
      <c r="V758" s="5">
        <f t="shared" si="353"/>
        <v>0.42614426404878958</v>
      </c>
      <c r="W758" s="5">
        <f t="shared" si="354"/>
        <v>11.146996845265006</v>
      </c>
      <c r="X758" s="5">
        <f t="shared" si="355"/>
        <v>7.2383825765801371</v>
      </c>
      <c r="Y758" s="5">
        <f t="shared" si="356"/>
        <v>-1.0584739325666179</v>
      </c>
      <c r="Z758" s="5">
        <f t="shared" si="358"/>
        <v>0.53012366688266788</v>
      </c>
      <c r="AA758" s="5">
        <f t="shared" si="335"/>
        <v>-8.4983937624663461</v>
      </c>
      <c r="AB758">
        <f t="shared" si="329"/>
        <v>0</v>
      </c>
    </row>
    <row r="759" spans="1:28" x14ac:dyDescent="0.2">
      <c r="A759">
        <f t="shared" si="357"/>
        <v>7.2699999999998894</v>
      </c>
      <c r="B759" s="5">
        <f t="shared" si="336"/>
        <v>57.557496559094893</v>
      </c>
      <c r="C759" s="5">
        <f t="shared" si="337"/>
        <v>504.11500513866923</v>
      </c>
      <c r="D759" s="5">
        <f t="shared" si="338"/>
        <v>-141.82993840643829</v>
      </c>
      <c r="E759" s="2">
        <f t="shared" si="339"/>
        <v>507.39018892378158</v>
      </c>
      <c r="F759" s="2">
        <f t="shared" si="340"/>
        <v>6.5135586043455973</v>
      </c>
      <c r="G759" s="3">
        <f t="shared" si="341"/>
        <v>7.4207131620806255</v>
      </c>
      <c r="H759" s="3">
        <f t="shared" si="342"/>
        <v>53.148356838356186</v>
      </c>
      <c r="I759" s="3">
        <f t="shared" si="343"/>
        <v>-82.361966649451688</v>
      </c>
      <c r="J759" s="2">
        <f t="shared" si="344"/>
        <v>98.30212799739644</v>
      </c>
      <c r="K759" s="2">
        <f t="shared" si="345"/>
        <v>98.30212799739644</v>
      </c>
      <c r="L759" s="2">
        <f t="shared" si="346"/>
        <v>67.008948873480875</v>
      </c>
      <c r="M759" s="5">
        <f t="shared" si="332"/>
        <v>0.37888038554693937</v>
      </c>
      <c r="N759" s="4">
        <f t="shared" si="333"/>
        <v>0.34474387195227107</v>
      </c>
      <c r="O759" s="4">
        <f t="shared" si="334"/>
        <v>0.27832237340424215</v>
      </c>
      <c r="P759" s="4">
        <f t="shared" si="347"/>
        <v>0</v>
      </c>
      <c r="Q759" s="4">
        <f t="shared" si="348"/>
        <v>0</v>
      </c>
      <c r="R759" s="5">
        <f t="shared" si="349"/>
        <v>-1.4836089417317329</v>
      </c>
      <c r="S759" s="5">
        <f t="shared" si="350"/>
        <v>-10.625848988027146</v>
      </c>
      <c r="T759" s="5">
        <f t="shared" si="351"/>
        <v>16.466469935010497</v>
      </c>
      <c r="U759" s="6">
        <f t="shared" si="352"/>
        <v>2673.3445413373806</v>
      </c>
      <c r="V759" s="5">
        <f t="shared" si="353"/>
        <v>0.42471856096668525</v>
      </c>
      <c r="W759" s="5">
        <f t="shared" si="354"/>
        <v>11.164085478968115</v>
      </c>
      <c r="X759" s="5">
        <f t="shared" si="355"/>
        <v>7.242475352300545</v>
      </c>
      <c r="Y759" s="5">
        <f t="shared" si="356"/>
        <v>-1.0588903807650476</v>
      </c>
      <c r="Z759" s="5">
        <f t="shared" si="358"/>
        <v>0.53823649094096915</v>
      </c>
      <c r="AA759" s="5">
        <f t="shared" si="335"/>
        <v>-8.465054712688957</v>
      </c>
      <c r="AB759">
        <f t="shared" si="329"/>
        <v>0</v>
      </c>
    </row>
    <row r="760" spans="1:28" x14ac:dyDescent="0.2">
      <c r="A760">
        <f t="shared" si="357"/>
        <v>7.2799999999998892</v>
      </c>
      <c r="B760" s="5">
        <f t="shared" si="336"/>
        <v>57.631650746196662</v>
      </c>
      <c r="C760" s="5">
        <f t="shared" si="337"/>
        <v>504.64651561887734</v>
      </c>
      <c r="D760" s="5">
        <f t="shared" si="338"/>
        <v>-142.65398132566844</v>
      </c>
      <c r="E760" s="2">
        <f t="shared" si="339"/>
        <v>507.92668062822355</v>
      </c>
      <c r="F760" s="2">
        <f t="shared" si="340"/>
        <v>6.5150681219127176</v>
      </c>
      <c r="G760" s="3">
        <f t="shared" si="341"/>
        <v>7.4101242582729752</v>
      </c>
      <c r="H760" s="3">
        <f t="shared" si="342"/>
        <v>53.153739203265594</v>
      </c>
      <c r="I760" s="3">
        <f t="shared" si="343"/>
        <v>-82.446617196578572</v>
      </c>
      <c r="J760" s="2">
        <f t="shared" si="344"/>
        <v>98.37517278241998</v>
      </c>
      <c r="K760" s="2">
        <f t="shared" si="345"/>
        <v>98.37517278241998</v>
      </c>
      <c r="L760" s="2">
        <f t="shared" si="346"/>
        <v>67.058740819645521</v>
      </c>
      <c r="M760" s="5">
        <f t="shared" si="332"/>
        <v>0.37888030492313807</v>
      </c>
      <c r="N760" s="4">
        <f t="shared" si="333"/>
        <v>0.34448753964533807</v>
      </c>
      <c r="O760" s="4">
        <f t="shared" si="334"/>
        <v>0.27823536839452578</v>
      </c>
      <c r="P760" s="4">
        <f t="shared" si="347"/>
        <v>0</v>
      </c>
      <c r="Q760" s="4">
        <f t="shared" si="348"/>
        <v>0</v>
      </c>
      <c r="R760" s="5">
        <f t="shared" si="349"/>
        <v>-1.482592450529618</v>
      </c>
      <c r="S760" s="5">
        <f t="shared" si="350"/>
        <v>-10.634819297692635</v>
      </c>
      <c r="T760" s="5">
        <f t="shared" si="351"/>
        <v>16.49563866501763</v>
      </c>
      <c r="U760" s="6">
        <f t="shared" si="352"/>
        <v>2673.341867994176</v>
      </c>
      <c r="V760" s="5">
        <f t="shared" si="353"/>
        <v>0.42330134867449537</v>
      </c>
      <c r="W760" s="5">
        <f t="shared" si="354"/>
        <v>11.18112119562517</v>
      </c>
      <c r="X760" s="5">
        <f t="shared" si="355"/>
        <v>7.2465691854914773</v>
      </c>
      <c r="Y760" s="5">
        <f t="shared" si="356"/>
        <v>-1.0592911018551225</v>
      </c>
      <c r="Z760" s="5">
        <f t="shared" si="358"/>
        <v>0.54630189793253514</v>
      </c>
      <c r="AA760" s="5">
        <f t="shared" si="335"/>
        <v>-8.4317921494908923</v>
      </c>
      <c r="AB760">
        <f t="shared" si="329"/>
        <v>0</v>
      </c>
    </row>
    <row r="761" spans="1:28" x14ac:dyDescent="0.2">
      <c r="A761">
        <f t="shared" si="357"/>
        <v>7.289999999999889</v>
      </c>
      <c r="B761" s="5">
        <f t="shared" si="336"/>
        <v>57.705699024224295</v>
      </c>
      <c r="C761" s="5">
        <f t="shared" si="337"/>
        <v>505.17808032600487</v>
      </c>
      <c r="D761" s="5">
        <f t="shared" si="338"/>
        <v>-143.47886908724169</v>
      </c>
      <c r="E761" s="2">
        <f t="shared" si="339"/>
        <v>508.46321454136853</v>
      </c>
      <c r="F761" s="2">
        <f t="shared" si="340"/>
        <v>6.5165619033612314</v>
      </c>
      <c r="G761" s="3">
        <f t="shared" si="341"/>
        <v>7.399531347254424</v>
      </c>
      <c r="H761" s="3">
        <f t="shared" si="342"/>
        <v>53.159202222244922</v>
      </c>
      <c r="I761" s="3">
        <f t="shared" si="343"/>
        <v>-82.530935118073486</v>
      </c>
      <c r="J761" s="2">
        <f t="shared" si="344"/>
        <v>98.448001993581286</v>
      </c>
      <c r="K761" s="2">
        <f t="shared" si="345"/>
        <v>98.448001993581286</v>
      </c>
      <c r="L761" s="2">
        <f t="shared" si="346"/>
        <v>67.108385817028818</v>
      </c>
      <c r="M761" s="5">
        <f t="shared" si="332"/>
        <v>0.3788802243053086</v>
      </c>
      <c r="N761" s="4">
        <f t="shared" si="333"/>
        <v>0.34423234151398074</v>
      </c>
      <c r="O761" s="4">
        <f t="shared" si="334"/>
        <v>0.27814867377156749</v>
      </c>
      <c r="P761" s="4">
        <f t="shared" si="347"/>
        <v>0</v>
      </c>
      <c r="Q761" s="4">
        <f t="shared" si="348"/>
        <v>0</v>
      </c>
      <c r="R761" s="5">
        <f t="shared" si="349"/>
        <v>-1.4815687670530036</v>
      </c>
      <c r="S761" s="5">
        <f t="shared" si="350"/>
        <v>-10.643784044939011</v>
      </c>
      <c r="T761" s="5">
        <f t="shared" si="351"/>
        <v>16.524729749538189</v>
      </c>
      <c r="U761" s="6">
        <f t="shared" si="352"/>
        <v>2673.3391946536453</v>
      </c>
      <c r="V761" s="5">
        <f t="shared" si="353"/>
        <v>0.4218926132564233</v>
      </c>
      <c r="W761" s="5">
        <f t="shared" si="354"/>
        <v>11.198104010671194</v>
      </c>
      <c r="X761" s="5">
        <f t="shared" si="355"/>
        <v>7.250664037307426</v>
      </c>
      <c r="Y761" s="5">
        <f t="shared" si="356"/>
        <v>-1.0596761537965802</v>
      </c>
      <c r="Z761" s="5">
        <f t="shared" si="358"/>
        <v>0.55431996573218356</v>
      </c>
      <c r="AA761" s="5">
        <f t="shared" si="335"/>
        <v>-8.3986062131543839</v>
      </c>
      <c r="AB761">
        <f t="shared" si="329"/>
        <v>0</v>
      </c>
    </row>
    <row r="762" spans="1:28" x14ac:dyDescent="0.2">
      <c r="A762">
        <f t="shared" si="357"/>
        <v>7.2999999999998888</v>
      </c>
      <c r="B762" s="5">
        <f t="shared" si="336"/>
        <v>57.779641353889147</v>
      </c>
      <c r="C762" s="5">
        <f t="shared" si="337"/>
        <v>505.70970006422561</v>
      </c>
      <c r="D762" s="5">
        <f t="shared" si="338"/>
        <v>-144.30459836873308</v>
      </c>
      <c r="E762" s="2">
        <f t="shared" si="339"/>
        <v>508.9997914479269</v>
      </c>
      <c r="F762" s="2">
        <f t="shared" si="340"/>
        <v>6.518039983412975</v>
      </c>
      <c r="G762" s="3">
        <f t="shared" si="341"/>
        <v>7.3889345857164583</v>
      </c>
      <c r="H762" s="3">
        <f t="shared" si="342"/>
        <v>53.164745421902246</v>
      </c>
      <c r="I762" s="3">
        <f t="shared" si="343"/>
        <v>-82.61492118020503</v>
      </c>
      <c r="J762" s="2">
        <f t="shared" si="344"/>
        <v>98.520615668494301</v>
      </c>
      <c r="K762" s="2">
        <f t="shared" si="345"/>
        <v>98.520615668494301</v>
      </c>
      <c r="L762" s="2">
        <f t="shared" si="346"/>
        <v>67.157883891270828</v>
      </c>
      <c r="M762" s="5">
        <f t="shared" si="332"/>
        <v>0.37888014369378065</v>
      </c>
      <c r="N762" s="4">
        <f t="shared" si="333"/>
        <v>0.34397827323787683</v>
      </c>
      <c r="O762" s="4">
        <f t="shared" si="334"/>
        <v>0.27806228896264856</v>
      </c>
      <c r="P762" s="4">
        <f t="shared" si="347"/>
        <v>0</v>
      </c>
      <c r="Q762" s="4">
        <f t="shared" si="348"/>
        <v>0</v>
      </c>
      <c r="R762" s="5">
        <f t="shared" si="349"/>
        <v>-1.4805379354219106</v>
      </c>
      <c r="S762" s="5">
        <f t="shared" si="350"/>
        <v>-10.652743167646054</v>
      </c>
      <c r="T762" s="5">
        <f t="shared" si="351"/>
        <v>16.553743089786003</v>
      </c>
      <c r="U762" s="6">
        <f t="shared" si="352"/>
        <v>2673.3365213157872</v>
      </c>
      <c r="V762" s="5">
        <f t="shared" si="353"/>
        <v>0.42049234063165314</v>
      </c>
      <c r="W762" s="5">
        <f t="shared" si="354"/>
        <v>11.21503394075944</v>
      </c>
      <c r="X762" s="5">
        <f t="shared" si="355"/>
        <v>7.2547598689811332</v>
      </c>
      <c r="Y762" s="5">
        <f t="shared" si="356"/>
        <v>-1.0600455947902574</v>
      </c>
      <c r="Z762" s="5">
        <f t="shared" si="358"/>
        <v>0.56229077311338571</v>
      </c>
      <c r="AA762" s="5">
        <f t="shared" si="335"/>
        <v>-8.3654970412328638</v>
      </c>
      <c r="AB762">
        <f t="shared" si="329"/>
        <v>0</v>
      </c>
    </row>
    <row r="763" spans="1:28" x14ac:dyDescent="0.2">
      <c r="A763">
        <f t="shared" si="357"/>
        <v>7.3099999999998886</v>
      </c>
      <c r="B763" s="5">
        <f t="shared" si="336"/>
        <v>57.853477697466573</v>
      </c>
      <c r="C763" s="5">
        <f t="shared" si="337"/>
        <v>506.24137563298331</v>
      </c>
      <c r="D763" s="5">
        <f t="shared" si="338"/>
        <v>-145.1311658553872</v>
      </c>
      <c r="E763" s="2">
        <f t="shared" si="339"/>
        <v>509.53641212818792</v>
      </c>
      <c r="F763" s="2">
        <f t="shared" si="340"/>
        <v>6.5195023968773933</v>
      </c>
      <c r="G763" s="3">
        <f t="shared" si="341"/>
        <v>7.3783341297685556</v>
      </c>
      <c r="H763" s="3">
        <f t="shared" si="342"/>
        <v>53.170368329633384</v>
      </c>
      <c r="I763" s="3">
        <f t="shared" si="343"/>
        <v>-82.698576150617356</v>
      </c>
      <c r="J763" s="2">
        <f t="shared" si="344"/>
        <v>98.593013850773659</v>
      </c>
      <c r="K763" s="2">
        <f t="shared" si="345"/>
        <v>98.593013850773659</v>
      </c>
      <c r="L763" s="2">
        <f t="shared" si="346"/>
        <v>67.207235072102009</v>
      </c>
      <c r="M763" s="5">
        <f t="shared" si="332"/>
        <v>0.37888006308888134</v>
      </c>
      <c r="N763" s="4">
        <f t="shared" si="333"/>
        <v>0.34372533050372839</v>
      </c>
      <c r="O763" s="4">
        <f t="shared" si="334"/>
        <v>0.27797621339040157</v>
      </c>
      <c r="P763" s="4">
        <f t="shared" si="347"/>
        <v>0</v>
      </c>
      <c r="Q763" s="4">
        <f t="shared" si="348"/>
        <v>0</v>
      </c>
      <c r="R763" s="5">
        <f t="shared" si="349"/>
        <v>-1.4794999998292349</v>
      </c>
      <c r="S763" s="5">
        <f t="shared" si="350"/>
        <v>-10.661696604011146</v>
      </c>
      <c r="T763" s="5">
        <f t="shared" si="351"/>
        <v>16.582678589611977</v>
      </c>
      <c r="U763" s="6">
        <f t="shared" si="352"/>
        <v>2673.3338479806025</v>
      </c>
      <c r="V763" s="5">
        <f t="shared" si="353"/>
        <v>0.41910051655579894</v>
      </c>
      <c r="W763" s="5">
        <f t="shared" si="354"/>
        <v>11.231911003751819</v>
      </c>
      <c r="X763" s="5">
        <f t="shared" si="355"/>
        <v>7.2588566418234803</v>
      </c>
      <c r="Y763" s="5">
        <f t="shared" si="356"/>
        <v>-1.0603994832734358</v>
      </c>
      <c r="Z763" s="5">
        <f t="shared" si="358"/>
        <v>0.57021439974067256</v>
      </c>
      <c r="AA763" s="5">
        <f t="shared" si="335"/>
        <v>-8.3324647685645417</v>
      </c>
      <c r="AB763">
        <f t="shared" si="329"/>
        <v>0</v>
      </c>
    </row>
    <row r="764" spans="1:28" x14ac:dyDescent="0.2">
      <c r="A764">
        <f t="shared" si="357"/>
        <v>7.3199999999998884</v>
      </c>
      <c r="B764" s="5">
        <f t="shared" si="336"/>
        <v>57.927208018790097</v>
      </c>
      <c r="C764" s="5">
        <f t="shared" si="337"/>
        <v>506.77310782699959</v>
      </c>
      <c r="D764" s="5">
        <f t="shared" si="338"/>
        <v>-145.9585682401318</v>
      </c>
      <c r="E764" s="2">
        <f t="shared" si="339"/>
        <v>510.07307735802715</v>
      </c>
      <c r="F764" s="2">
        <f t="shared" si="340"/>
        <v>6.5209491786505929</v>
      </c>
      <c r="G764" s="3">
        <f t="shared" si="341"/>
        <v>7.3677301349358215</v>
      </c>
      <c r="H764" s="3">
        <f t="shared" si="342"/>
        <v>53.176070473630787</v>
      </c>
      <c r="I764" s="3">
        <f t="shared" si="343"/>
        <v>-82.781900798302999</v>
      </c>
      <c r="J764" s="2">
        <f t="shared" si="344"/>
        <v>98.665196589972226</v>
      </c>
      <c r="K764" s="2">
        <f t="shared" si="345"/>
        <v>98.665196589972226</v>
      </c>
      <c r="L764" s="2">
        <f t="shared" si="346"/>
        <v>67.256439393300766</v>
      </c>
      <c r="M764" s="5">
        <f t="shared" si="332"/>
        <v>0.37887998249093535</v>
      </c>
      <c r="N764" s="4">
        <f t="shared" si="333"/>
        <v>0.34347350900543133</v>
      </c>
      <c r="O764" s="4">
        <f t="shared" si="334"/>
        <v>0.27789044647289651</v>
      </c>
      <c r="P764" s="4">
        <f t="shared" si="347"/>
        <v>0</v>
      </c>
      <c r="Q764" s="4">
        <f t="shared" si="348"/>
        <v>0</v>
      </c>
      <c r="R764" s="5">
        <f t="shared" si="349"/>
        <v>-1.4784550045375762</v>
      </c>
      <c r="S764" s="5">
        <f t="shared" si="350"/>
        <v>-10.670644292547383</v>
      </c>
      <c r="T764" s="5">
        <f t="shared" si="351"/>
        <v>16.611536155490629</v>
      </c>
      <c r="U764" s="6">
        <f t="shared" si="352"/>
        <v>2673.3311746480908</v>
      </c>
      <c r="V764" s="5">
        <f t="shared" si="353"/>
        <v>0.41771712662236021</v>
      </c>
      <c r="W764" s="5">
        <f t="shared" si="354"/>
        <v>11.248735218709401</v>
      </c>
      <c r="X764" s="5">
        <f t="shared" si="355"/>
        <v>7.262954317223449</v>
      </c>
      <c r="Y764" s="5">
        <f t="shared" si="356"/>
        <v>-1.0607378779152159</v>
      </c>
      <c r="Z764" s="5">
        <f t="shared" si="358"/>
        <v>0.57809092616201774</v>
      </c>
      <c r="AA764" s="5">
        <f t="shared" si="335"/>
        <v>-8.2995095272859203</v>
      </c>
      <c r="AB764">
        <f t="shared" si="329"/>
        <v>0</v>
      </c>
    </row>
    <row r="765" spans="1:28" x14ac:dyDescent="0.2">
      <c r="A765">
        <f t="shared" si="357"/>
        <v>7.3299999999998882</v>
      </c>
      <c r="B765" s="5">
        <f t="shared" si="336"/>
        <v>58.000832283245558</v>
      </c>
      <c r="C765" s="5">
        <f t="shared" si="337"/>
        <v>507.3048974362822</v>
      </c>
      <c r="D765" s="5">
        <f t="shared" si="338"/>
        <v>-146.7868022235912</v>
      </c>
      <c r="E765" s="2">
        <f t="shared" si="339"/>
        <v>510.60978790891386</v>
      </c>
      <c r="F765" s="2">
        <f t="shared" si="340"/>
        <v>6.5223803637144115</v>
      </c>
      <c r="G765" s="3">
        <f t="shared" si="341"/>
        <v>7.3571227561566692</v>
      </c>
      <c r="H765" s="3">
        <f t="shared" si="342"/>
        <v>53.181851382892404</v>
      </c>
      <c r="I765" s="3">
        <f t="shared" si="343"/>
        <v>-82.864895893575863</v>
      </c>
      <c r="J765" s="2">
        <f t="shared" si="344"/>
        <v>98.737163941518901</v>
      </c>
      <c r="K765" s="2">
        <f t="shared" si="345"/>
        <v>98.737163941518901</v>
      </c>
      <c r="L765" s="2">
        <f t="shared" si="346"/>
        <v>67.305496892650922</v>
      </c>
      <c r="M765" s="5">
        <f t="shared" si="332"/>
        <v>0.37887990190026516</v>
      </c>
      <c r="N765" s="4">
        <f t="shared" si="333"/>
        <v>0.34322280444424169</v>
      </c>
      <c r="O765" s="4">
        <f t="shared" si="334"/>
        <v>0.27780498762372713</v>
      </c>
      <c r="P765" s="4">
        <f t="shared" si="347"/>
        <v>0</v>
      </c>
      <c r="Q765" s="4">
        <f t="shared" si="348"/>
        <v>0</v>
      </c>
      <c r="R765" s="5">
        <f t="shared" si="349"/>
        <v>-1.4774029938760855</v>
      </c>
      <c r="S765" s="5">
        <f t="shared" si="350"/>
        <v>-10.679586172081688</v>
      </c>
      <c r="T765" s="5">
        <f t="shared" si="351"/>
        <v>16.640315696506519</v>
      </c>
      <c r="U765" s="6">
        <f t="shared" si="352"/>
        <v>2673.3285013182531</v>
      </c>
      <c r="V765" s="5">
        <f t="shared" si="353"/>
        <v>0.41634215626417748</v>
      </c>
      <c r="W765" s="5">
        <f t="shared" si="354"/>
        <v>11.265506605882932</v>
      </c>
      <c r="X765" s="5">
        <f t="shared" si="355"/>
        <v>7.2670528566480934</v>
      </c>
      <c r="Y765" s="5">
        <f t="shared" si="356"/>
        <v>-1.0610608376119082</v>
      </c>
      <c r="Z765" s="5">
        <f t="shared" si="358"/>
        <v>0.58592043380124359</v>
      </c>
      <c r="AA765" s="5">
        <f t="shared" si="335"/>
        <v>-8.2666314468453876</v>
      </c>
      <c r="AB765">
        <f t="shared" si="329"/>
        <v>0</v>
      </c>
    </row>
    <row r="766" spans="1:28" x14ac:dyDescent="0.2">
      <c r="A766">
        <f t="shared" si="357"/>
        <v>7.3399999999998879</v>
      </c>
      <c r="B766" s="5">
        <f t="shared" si="336"/>
        <v>58.074350457765242</v>
      </c>
      <c r="C766" s="5">
        <f t="shared" si="337"/>
        <v>507.83674524613281</v>
      </c>
      <c r="D766" s="5">
        <f t="shared" si="338"/>
        <v>-147.61586451409929</v>
      </c>
      <c r="E766" s="2">
        <f t="shared" si="339"/>
        <v>511.14654454791821</v>
      </c>
      <c r="F766" s="2">
        <f t="shared" si="340"/>
        <v>6.5237959871354763</v>
      </c>
      <c r="G766" s="3">
        <f t="shared" si="341"/>
        <v>7.3465121477805502</v>
      </c>
      <c r="H766" s="3">
        <f t="shared" si="342"/>
        <v>53.18771058723042</v>
      </c>
      <c r="I766" s="3">
        <f t="shared" si="343"/>
        <v>-82.947562208044317</v>
      </c>
      <c r="J766" s="2">
        <f t="shared" si="344"/>
        <v>98.808915966656841</v>
      </c>
      <c r="K766" s="2">
        <f t="shared" si="345"/>
        <v>98.808915966656841</v>
      </c>
      <c r="L766" s="2">
        <f t="shared" si="346"/>
        <v>67.354407611899688</v>
      </c>
      <c r="M766" s="5">
        <f t="shared" si="332"/>
        <v>0.37887982131719067</v>
      </c>
      <c r="N766" s="4">
        <f t="shared" si="333"/>
        <v>0.34297321252893848</v>
      </c>
      <c r="O766" s="4">
        <f t="shared" si="334"/>
        <v>0.27771983625209479</v>
      </c>
      <c r="P766" s="4">
        <f t="shared" si="347"/>
        <v>0</v>
      </c>
      <c r="Q766" s="4">
        <f t="shared" si="348"/>
        <v>0</v>
      </c>
      <c r="R766" s="5">
        <f t="shared" si="349"/>
        <v>-1.476344012237337</v>
      </c>
      <c r="S766" s="5">
        <f t="shared" si="350"/>
        <v>-10.688522181752967</v>
      </c>
      <c r="T766" s="5">
        <f t="shared" si="351"/>
        <v>16.669017124340602</v>
      </c>
      <c r="U766" s="6">
        <f t="shared" si="352"/>
        <v>2673.3258279910888</v>
      </c>
      <c r="V766" s="5">
        <f t="shared" si="353"/>
        <v>0.41497559075489565</v>
      </c>
      <c r="W766" s="5">
        <f t="shared" si="354"/>
        <v>11.282225186703306</v>
      </c>
      <c r="X766" s="5">
        <f t="shared" si="355"/>
        <v>7.2711522216424926</v>
      </c>
      <c r="Y766" s="5">
        <f t="shared" si="356"/>
        <v>-1.0613684214824413</v>
      </c>
      <c r="Z766" s="5">
        <f t="shared" si="358"/>
        <v>0.59370300495033845</v>
      </c>
      <c r="AA766" s="5">
        <f t="shared" si="335"/>
        <v>-8.2338306540169057</v>
      </c>
      <c r="AB766">
        <f t="shared" si="329"/>
        <v>0</v>
      </c>
    </row>
    <row r="767" spans="1:28" x14ac:dyDescent="0.2">
      <c r="A767">
        <f t="shared" si="357"/>
        <v>7.3499999999998877</v>
      </c>
      <c r="B767" s="5">
        <f t="shared" si="336"/>
        <v>58.14776251082197</v>
      </c>
      <c r="C767" s="5">
        <f t="shared" si="337"/>
        <v>508.36865203715536</v>
      </c>
      <c r="D767" s="5">
        <f t="shared" si="338"/>
        <v>-148.44575182771243</v>
      </c>
      <c r="E767" s="2">
        <f t="shared" si="339"/>
        <v>511.68334803771882</v>
      </c>
      <c r="F767" s="2">
        <f t="shared" si="340"/>
        <v>6.5251960840642633</v>
      </c>
      <c r="G767" s="3">
        <f t="shared" si="341"/>
        <v>7.3358984635657256</v>
      </c>
      <c r="H767" s="3">
        <f t="shared" si="342"/>
        <v>53.193647617279922</v>
      </c>
      <c r="I767" s="3">
        <f t="shared" si="343"/>
        <v>-83.029900514584483</v>
      </c>
      <c r="J767" s="2">
        <f t="shared" si="344"/>
        <v>98.880452732382309</v>
      </c>
      <c r="K767" s="2">
        <f t="shared" si="345"/>
        <v>98.880452732382309</v>
      </c>
      <c r="L767" s="2">
        <f t="shared" si="346"/>
        <v>67.40317159671595</v>
      </c>
      <c r="M767" s="5">
        <f t="shared" si="332"/>
        <v>0.37887974074202946</v>
      </c>
      <c r="N767" s="4">
        <f t="shared" si="333"/>
        <v>0.34272472897598127</v>
      </c>
      <c r="O767" s="4">
        <f t="shared" si="334"/>
        <v>0.27763499176289291</v>
      </c>
      <c r="P767" s="4">
        <f t="shared" si="347"/>
        <v>0</v>
      </c>
      <c r="Q767" s="4">
        <f t="shared" si="348"/>
        <v>0</v>
      </c>
      <c r="R767" s="5">
        <f t="shared" si="349"/>
        <v>-1.4752781040742309</v>
      </c>
      <c r="S767" s="5">
        <f t="shared" si="350"/>
        <v>-10.697452261010341</v>
      </c>
      <c r="T767" s="5">
        <f t="shared" si="351"/>
        <v>16.697640353256606</v>
      </c>
      <c r="U767" s="6">
        <f t="shared" si="352"/>
        <v>2673.323154666597</v>
      </c>
      <c r="V767" s="5">
        <f t="shared" si="353"/>
        <v>0.41361741521042611</v>
      </c>
      <c r="W767" s="5">
        <f t="shared" si="354"/>
        <v>11.298890983772152</v>
      </c>
      <c r="X767" s="5">
        <f t="shared" si="355"/>
        <v>7.2752523738298054</v>
      </c>
      <c r="Y767" s="5">
        <f t="shared" si="356"/>
        <v>-1.0616606888638047</v>
      </c>
      <c r="Z767" s="5">
        <f t="shared" si="358"/>
        <v>0.60143872276181121</v>
      </c>
      <c r="AA767" s="5">
        <f t="shared" si="335"/>
        <v>-8.201107272913589</v>
      </c>
      <c r="AB767">
        <f t="shared" si="329"/>
        <v>0</v>
      </c>
    </row>
    <row r="768" spans="1:28" x14ac:dyDescent="0.2">
      <c r="A768">
        <f t="shared" si="357"/>
        <v>7.3599999999998875</v>
      </c>
      <c r="B768" s="5">
        <f t="shared" si="336"/>
        <v>58.221068412423179</v>
      </c>
      <c r="C768" s="5">
        <f t="shared" si="337"/>
        <v>508.90061858526428</v>
      </c>
      <c r="D768" s="5">
        <f t="shared" si="338"/>
        <v>-149.27646088822192</v>
      </c>
      <c r="E768" s="2">
        <f t="shared" si="339"/>
        <v>512.22019913661029</v>
      </c>
      <c r="F768" s="2">
        <f t="shared" si="340"/>
        <v>6.5265806897341561</v>
      </c>
      <c r="G768" s="3">
        <f t="shared" si="341"/>
        <v>7.3252818566770879</v>
      </c>
      <c r="H768" s="3">
        <f t="shared" si="342"/>
        <v>53.199662004507537</v>
      </c>
      <c r="I768" s="3">
        <f t="shared" si="343"/>
        <v>-83.111911587313614</v>
      </c>
      <c r="J768" s="2">
        <f t="shared" si="344"/>
        <v>98.951774311383829</v>
      </c>
      <c r="K768" s="2">
        <f t="shared" si="345"/>
        <v>98.951774311383829</v>
      </c>
      <c r="L768" s="2">
        <f t="shared" si="346"/>
        <v>67.451788896648821</v>
      </c>
      <c r="M768" s="5">
        <f t="shared" si="332"/>
        <v>0.37887966017509672</v>
      </c>
      <c r="N768" s="4">
        <f t="shared" si="333"/>
        <v>0.34247734950966496</v>
      </c>
      <c r="O768" s="4">
        <f t="shared" si="334"/>
        <v>0.27755045355678865</v>
      </c>
      <c r="P768" s="4">
        <f t="shared" si="347"/>
        <v>0</v>
      </c>
      <c r="Q768" s="4">
        <f t="shared" si="348"/>
        <v>0</v>
      </c>
      <c r="R768" s="5">
        <f t="shared" si="349"/>
        <v>-1.4742053138969189</v>
      </c>
      <c r="S768" s="5">
        <f t="shared" si="350"/>
        <v>-10.706376349611395</v>
      </c>
      <c r="T768" s="5">
        <f t="shared" si="351"/>
        <v>16.726185300087316</v>
      </c>
      <c r="U768" s="6">
        <f t="shared" si="352"/>
        <v>2673.3204813447796</v>
      </c>
      <c r="V768" s="5">
        <f t="shared" si="353"/>
        <v>0.41226761459041705</v>
      </c>
      <c r="W768" s="5">
        <f t="shared" si="354"/>
        <v>11.315504020852357</v>
      </c>
      <c r="X768" s="5">
        <f t="shared" si="355"/>
        <v>7.2793532749112559</v>
      </c>
      <c r="Y768" s="5">
        <f t="shared" si="356"/>
        <v>-1.0619376993065019</v>
      </c>
      <c r="Z768" s="5">
        <f t="shared" si="358"/>
        <v>0.60912767124096234</v>
      </c>
      <c r="AA768" s="5">
        <f t="shared" si="335"/>
        <v>-8.1684614250014285</v>
      </c>
      <c r="AB768">
        <f t="shared" si="329"/>
        <v>0</v>
      </c>
    </row>
    <row r="769" spans="1:28" x14ac:dyDescent="0.2">
      <c r="A769">
        <f t="shared" si="357"/>
        <v>7.3699999999998873</v>
      </c>
      <c r="B769" s="5">
        <f t="shared" si="336"/>
        <v>58.294268134104982</v>
      </c>
      <c r="C769" s="5">
        <f t="shared" si="337"/>
        <v>509.4326456616929</v>
      </c>
      <c r="D769" s="5">
        <f t="shared" si="338"/>
        <v>-150.1079884271663</v>
      </c>
      <c r="E769" s="2">
        <f t="shared" si="339"/>
        <v>512.75709859851077</v>
      </c>
      <c r="F769" s="2">
        <f t="shared" si="340"/>
        <v>6.5279498394605069</v>
      </c>
      <c r="G769" s="3">
        <f t="shared" si="341"/>
        <v>7.3146624796840225</v>
      </c>
      <c r="H769" s="3">
        <f t="shared" si="342"/>
        <v>53.205753281219948</v>
      </c>
      <c r="I769" s="3">
        <f t="shared" si="343"/>
        <v>-83.193596201563622</v>
      </c>
      <c r="J769" s="2">
        <f t="shared" si="344"/>
        <v>99.022880781981726</v>
      </c>
      <c r="K769" s="2">
        <f t="shared" si="345"/>
        <v>99.022880781981726</v>
      </c>
      <c r="L769" s="2">
        <f t="shared" si="346"/>
        <v>67.500259565086381</v>
      </c>
      <c r="M769" s="5">
        <f t="shared" si="332"/>
        <v>0.37887957961670538</v>
      </c>
      <c r="N769" s="4">
        <f t="shared" si="333"/>
        <v>0.34223106986227081</v>
      </c>
      <c r="O769" s="4">
        <f t="shared" si="334"/>
        <v>0.27746622103030555</v>
      </c>
      <c r="P769" s="4">
        <f t="shared" si="347"/>
        <v>0</v>
      </c>
      <c r="Q769" s="4">
        <f t="shared" si="348"/>
        <v>0</v>
      </c>
      <c r="R769" s="5">
        <f t="shared" si="349"/>
        <v>-1.4731256862697517</v>
      </c>
      <c r="S769" s="5">
        <f t="shared" si="350"/>
        <v>-10.715294387620469</v>
      </c>
      <c r="T769" s="5">
        <f t="shared" si="351"/>
        <v>16.754651884220792</v>
      </c>
      <c r="U769" s="6">
        <f t="shared" si="352"/>
        <v>2673.3178080256343</v>
      </c>
      <c r="V769" s="5">
        <f t="shared" si="353"/>
        <v>0.41092617369971973</v>
      </c>
      <c r="W769" s="5">
        <f t="shared" si="354"/>
        <v>11.332064322858651</v>
      </c>
      <c r="X769" s="5">
        <f t="shared" si="355"/>
        <v>7.283454886666207</v>
      </c>
      <c r="Y769" s="5">
        <f t="shared" si="356"/>
        <v>-1.0621995125700319</v>
      </c>
      <c r="Z769" s="5">
        <f t="shared" si="358"/>
        <v>0.61676993523818169</v>
      </c>
      <c r="AA769" s="5">
        <f t="shared" si="335"/>
        <v>-8.1358932291130017</v>
      </c>
      <c r="AB769">
        <f t="shared" si="329"/>
        <v>0</v>
      </c>
    </row>
    <row r="770" spans="1:28" x14ac:dyDescent="0.2">
      <c r="A770">
        <f t="shared" si="357"/>
        <v>7.3799999999998871</v>
      </c>
      <c r="B770" s="5">
        <f t="shared" si="336"/>
        <v>58.367361648926192</v>
      </c>
      <c r="C770" s="5">
        <f t="shared" si="337"/>
        <v>509.96473403300183</v>
      </c>
      <c r="D770" s="5">
        <f t="shared" si="338"/>
        <v>-150.9403311838434</v>
      </c>
      <c r="E770" s="2">
        <f t="shared" si="339"/>
        <v>513.29404717296961</v>
      </c>
      <c r="F770" s="2">
        <f t="shared" si="340"/>
        <v>6.5293035686396923</v>
      </c>
      <c r="G770" s="3">
        <f t="shared" si="341"/>
        <v>7.304040484558322</v>
      </c>
      <c r="H770" s="3">
        <f t="shared" si="342"/>
        <v>53.21192098057233</v>
      </c>
      <c r="I770" s="3">
        <f t="shared" si="343"/>
        <v>-83.274955133854746</v>
      </c>
      <c r="J770" s="2">
        <f t="shared" si="344"/>
        <v>99.093772228068204</v>
      </c>
      <c r="K770" s="2">
        <f t="shared" si="345"/>
        <v>99.093772228068204</v>
      </c>
      <c r="L770" s="2">
        <f t="shared" si="346"/>
        <v>67.548583659214856</v>
      </c>
      <c r="M770" s="5">
        <f t="shared" si="332"/>
        <v>0.37887949906716584</v>
      </c>
      <c r="N770" s="4">
        <f t="shared" si="333"/>
        <v>0.34198588577421346</v>
      </c>
      <c r="O770" s="4">
        <f t="shared" si="334"/>
        <v>0.27738229357590366</v>
      </c>
      <c r="P770" s="4">
        <f t="shared" si="347"/>
        <v>0</v>
      </c>
      <c r="Q770" s="4">
        <f t="shared" si="348"/>
        <v>0</v>
      </c>
      <c r="R770" s="5">
        <f t="shared" si="349"/>
        <v>-1.4720392658082584</v>
      </c>
      <c r="S770" s="5">
        <f t="shared" si="350"/>
        <v>-10.724206315406999</v>
      </c>
      <c r="T770" s="5">
        <f t="shared" si="351"/>
        <v>16.78304002758658</v>
      </c>
      <c r="U770" s="6">
        <f t="shared" si="352"/>
        <v>2673.315134709163</v>
      </c>
      <c r="V770" s="5">
        <f t="shared" si="353"/>
        <v>0.40959307718986698</v>
      </c>
      <c r="W770" s="5">
        <f t="shared" si="354"/>
        <v>11.348571915848215</v>
      </c>
      <c r="X770" s="5">
        <f t="shared" si="355"/>
        <v>7.2875571709522156</v>
      </c>
      <c r="Y770" s="5">
        <f t="shared" si="356"/>
        <v>-1.0624461886183914</v>
      </c>
      <c r="Z770" s="5">
        <f t="shared" si="358"/>
        <v>0.62436560044121592</v>
      </c>
      <c r="AA770" s="5">
        <f t="shared" si="335"/>
        <v>-8.1034028014612041</v>
      </c>
      <c r="AB770">
        <f t="shared" si="329"/>
        <v>0</v>
      </c>
    </row>
    <row r="771" spans="1:28" x14ac:dyDescent="0.2">
      <c r="A771">
        <f t="shared" si="357"/>
        <v>7.3899999999998869</v>
      </c>
      <c r="B771" s="5">
        <f t="shared" si="336"/>
        <v>58.440348931462346</v>
      </c>
      <c r="C771" s="5">
        <f t="shared" si="337"/>
        <v>510.49688446108757</v>
      </c>
      <c r="D771" s="5">
        <f t="shared" si="338"/>
        <v>-151.77348590532202</v>
      </c>
      <c r="E771" s="2">
        <f t="shared" si="339"/>
        <v>513.83104560517563</v>
      </c>
      <c r="F771" s="2">
        <f t="shared" si="340"/>
        <v>6.530641912748167</v>
      </c>
      <c r="G771" s="3">
        <f t="shared" si="341"/>
        <v>7.2934160226721385</v>
      </c>
      <c r="H771" s="3">
        <f t="shared" si="342"/>
        <v>53.218164636576745</v>
      </c>
      <c r="I771" s="3">
        <f t="shared" si="343"/>
        <v>-83.35598916186936</v>
      </c>
      <c r="J771" s="2">
        <f t="shared" si="344"/>
        <v>99.164448739047799</v>
      </c>
      <c r="K771" s="2">
        <f t="shared" si="345"/>
        <v>99.164448739047799</v>
      </c>
      <c r="L771" s="2">
        <f t="shared" si="346"/>
        <v>67.596761239978051</v>
      </c>
      <c r="M771" s="5">
        <f t="shared" si="332"/>
        <v>0.3788794185267863</v>
      </c>
      <c r="N771" s="4">
        <f t="shared" si="333"/>
        <v>0.34174179299418461</v>
      </c>
      <c r="O771" s="4">
        <f t="shared" si="334"/>
        <v>0.27729867058205965</v>
      </c>
      <c r="P771" s="4">
        <f t="shared" si="347"/>
        <v>0</v>
      </c>
      <c r="Q771" s="4">
        <f t="shared" si="348"/>
        <v>0</v>
      </c>
      <c r="R771" s="5">
        <f t="shared" si="349"/>
        <v>-1.4709460971761454</v>
      </c>
      <c r="S771" s="5">
        <f t="shared" si="350"/>
        <v>-10.733112073643889</v>
      </c>
      <c r="T771" s="5">
        <f t="shared" si="351"/>
        <v>16.81134965464188</v>
      </c>
      <c r="U771" s="6">
        <f t="shared" si="352"/>
        <v>2673.3124613953646</v>
      </c>
      <c r="V771" s="5">
        <f t="shared" si="353"/>
        <v>0.40826830956054277</v>
      </c>
      <c r="W771" s="5">
        <f t="shared" si="354"/>
        <v>11.365026827011276</v>
      </c>
      <c r="X771" s="5">
        <f t="shared" si="355"/>
        <v>7.2916600897051227</v>
      </c>
      <c r="Y771" s="5">
        <f t="shared" si="356"/>
        <v>-1.0626777876156026</v>
      </c>
      <c r="Z771" s="5">
        <f t="shared" si="358"/>
        <v>0.63191475336738634</v>
      </c>
      <c r="AA771" s="5">
        <f t="shared" si="335"/>
        <v>-8.0709902556529975</v>
      </c>
      <c r="AB771">
        <f t="shared" si="329"/>
        <v>0</v>
      </c>
    </row>
    <row r="772" spans="1:28" x14ac:dyDescent="0.2">
      <c r="A772">
        <f t="shared" si="357"/>
        <v>7.3999999999998867</v>
      </c>
      <c r="B772" s="5">
        <f t="shared" si="336"/>
        <v>58.513229957799687</v>
      </c>
      <c r="C772" s="5">
        <f t="shared" si="337"/>
        <v>511.02909770319098</v>
      </c>
      <c r="D772" s="5">
        <f t="shared" si="338"/>
        <v>-152.60744934645351</v>
      </c>
      <c r="E772" s="2">
        <f t="shared" si="339"/>
        <v>514.36809463596387</v>
      </c>
      <c r="F772" s="2">
        <f t="shared" si="340"/>
        <v>6.531964907341524</v>
      </c>
      <c r="G772" s="3">
        <f t="shared" si="341"/>
        <v>7.2827892447959828</v>
      </c>
      <c r="H772" s="3">
        <f t="shared" si="342"/>
        <v>53.224483784110419</v>
      </c>
      <c r="I772" s="3">
        <f t="shared" si="343"/>
        <v>-83.436699064425895</v>
      </c>
      <c r="J772" s="2">
        <f t="shared" si="344"/>
        <v>99.234910409778266</v>
      </c>
      <c r="K772" s="2">
        <f t="shared" si="345"/>
        <v>99.234910409778266</v>
      </c>
      <c r="L772" s="2">
        <f t="shared" si="346"/>
        <v>67.644792372036989</v>
      </c>
      <c r="M772" s="5">
        <f t="shared" si="332"/>
        <v>0.37887933799587253</v>
      </c>
      <c r="N772" s="4">
        <f t="shared" si="333"/>
        <v>0.34149878727929289</v>
      </c>
      <c r="O772" s="4">
        <f t="shared" si="334"/>
        <v>0.27721535143334536</v>
      </c>
      <c r="P772" s="4">
        <f t="shared" si="347"/>
        <v>0</v>
      </c>
      <c r="Q772" s="4">
        <f t="shared" si="348"/>
        <v>0</v>
      </c>
      <c r="R772" s="5">
        <f t="shared" si="349"/>
        <v>-1.4698462250823232</v>
      </c>
      <c r="S772" s="5">
        <f t="shared" si="350"/>
        <v>-10.742011603305922</v>
      </c>
      <c r="T772" s="5">
        <f t="shared" si="351"/>
        <v>16.839580692357625</v>
      </c>
      <c r="U772" s="6">
        <f t="shared" si="352"/>
        <v>2673.3097880842402</v>
      </c>
      <c r="V772" s="5">
        <f t="shared" si="353"/>
        <v>0.40695185516106347</v>
      </c>
      <c r="W772" s="5">
        <f t="shared" si="354"/>
        <v>11.381429084661756</v>
      </c>
      <c r="X772" s="5">
        <f t="shared" si="355"/>
        <v>7.2957636049391521</v>
      </c>
      <c r="Y772" s="5">
        <f t="shared" si="356"/>
        <v>-1.0628943699212599</v>
      </c>
      <c r="Z772" s="5">
        <f t="shared" si="358"/>
        <v>0.63941748135583332</v>
      </c>
      <c r="AA772" s="5">
        <f t="shared" si="335"/>
        <v>-8.0386557027032239</v>
      </c>
      <c r="AB772">
        <f t="shared" si="329"/>
        <v>0</v>
      </c>
    </row>
    <row r="773" spans="1:28" x14ac:dyDescent="0.2">
      <c r="A773">
        <f t="shared" si="357"/>
        <v>7.4099999999998865</v>
      </c>
      <c r="B773" s="5">
        <f t="shared" si="336"/>
        <v>58.586004705529156</v>
      </c>
      <c r="C773" s="5">
        <f t="shared" si="337"/>
        <v>511.56137451190619</v>
      </c>
      <c r="D773" s="5">
        <f t="shared" si="338"/>
        <v>-153.44221826988291</v>
      </c>
      <c r="E773" s="2">
        <f t="shared" si="339"/>
        <v>514.90519500182461</v>
      </c>
      <c r="F773" s="2">
        <f t="shared" si="340"/>
        <v>6.5332725880535456</v>
      </c>
      <c r="G773" s="3">
        <f t="shared" si="341"/>
        <v>7.2721603010967701</v>
      </c>
      <c r="H773" s="3">
        <f t="shared" si="342"/>
        <v>53.230877958923976</v>
      </c>
      <c r="I773" s="3">
        <f t="shared" si="343"/>
        <v>-83.517085621452921</v>
      </c>
      <c r="J773" s="2">
        <f t="shared" si="344"/>
        <v>99.305157340511798</v>
      </c>
      <c r="K773" s="2">
        <f t="shared" si="345"/>
        <v>99.305157340511798</v>
      </c>
      <c r="L773" s="2">
        <f t="shared" si="346"/>
        <v>67.692677123729922</v>
      </c>
      <c r="M773" s="5">
        <f t="shared" si="332"/>
        <v>0.378879257474728</v>
      </c>
      <c r="N773" s="4">
        <f t="shared" si="333"/>
        <v>0.34125686439520103</v>
      </c>
      <c r="O773" s="4">
        <f t="shared" si="334"/>
        <v>0.27713233551050614</v>
      </c>
      <c r="P773" s="4">
        <f t="shared" si="347"/>
        <v>0</v>
      </c>
      <c r="Q773" s="4">
        <f t="shared" si="348"/>
        <v>0</v>
      </c>
      <c r="R773" s="5">
        <f t="shared" si="349"/>
        <v>-1.4687396942779585</v>
      </c>
      <c r="S773" s="5">
        <f t="shared" si="350"/>
        <v>-10.75090484566822</v>
      </c>
      <c r="T773" s="5">
        <f t="shared" si="351"/>
        <v>16.867733070204576</v>
      </c>
      <c r="U773" s="6">
        <f t="shared" si="352"/>
        <v>2673.3071147757887</v>
      </c>
      <c r="V773" s="5">
        <f t="shared" si="353"/>
        <v>0.40564369819185536</v>
      </c>
      <c r="W773" s="5">
        <f t="shared" si="354"/>
        <v>11.397778718227924</v>
      </c>
      <c r="X773" s="5">
        <f t="shared" si="355"/>
        <v>7.2998676787470291</v>
      </c>
      <c r="Y773" s="5">
        <f t="shared" si="356"/>
        <v>-1.0630959960861031</v>
      </c>
      <c r="Z773" s="5">
        <f t="shared" si="358"/>
        <v>0.64687387255970386</v>
      </c>
      <c r="AA773" s="5">
        <f t="shared" si="335"/>
        <v>-8.0063992510483928</v>
      </c>
      <c r="AB773">
        <f t="shared" ref="AB773:AB836" si="359">IF(($D773-height)*($D774-height)&lt;0,1,0)</f>
        <v>0</v>
      </c>
    </row>
    <row r="774" spans="1:28" x14ac:dyDescent="0.2">
      <c r="A774">
        <f t="shared" si="357"/>
        <v>7.4199999999998862</v>
      </c>
      <c r="B774" s="5">
        <f t="shared" si="336"/>
        <v>58.658673153740324</v>
      </c>
      <c r="C774" s="5">
        <f t="shared" si="337"/>
        <v>512.09371563518903</v>
      </c>
      <c r="D774" s="5">
        <f t="shared" si="338"/>
        <v>-154.27778944605998</v>
      </c>
      <c r="E774" s="2">
        <f t="shared" si="339"/>
        <v>515.44234743491063</v>
      </c>
      <c r="F774" s="2">
        <f t="shared" si="340"/>
        <v>6.5345649905952659</v>
      </c>
      <c r="G774" s="3">
        <f t="shared" si="341"/>
        <v>7.2615293411359092</v>
      </c>
      <c r="H774" s="3">
        <f t="shared" si="342"/>
        <v>53.237346697649571</v>
      </c>
      <c r="I774" s="3">
        <f t="shared" si="343"/>
        <v>-83.59714961396341</v>
      </c>
      <c r="J774" s="2">
        <f t="shared" si="344"/>
        <v>99.375189636836922</v>
      </c>
      <c r="K774" s="2">
        <f t="shared" si="345"/>
        <v>99.375189636836922</v>
      </c>
      <c r="L774" s="2">
        <f t="shared" si="346"/>
        <v>67.740415567032656</v>
      </c>
      <c r="M774" s="5">
        <f t="shared" si="332"/>
        <v>0.37887917696365386</v>
      </c>
      <c r="N774" s="4">
        <f t="shared" si="333"/>
        <v>0.34101602011625809</v>
      </c>
      <c r="O774" s="4">
        <f t="shared" si="334"/>
        <v>0.27704962219053775</v>
      </c>
      <c r="P774" s="4">
        <f t="shared" si="347"/>
        <v>0</v>
      </c>
      <c r="Q774" s="4">
        <f t="shared" si="348"/>
        <v>0</v>
      </c>
      <c r="R774" s="5">
        <f t="shared" si="349"/>
        <v>-1.4676265495535517</v>
      </c>
      <c r="S774" s="5">
        <f t="shared" si="350"/>
        <v>-10.759791742304722</v>
      </c>
      <c r="T774" s="5">
        <f t="shared" si="351"/>
        <v>16.895806720139348</v>
      </c>
      <c r="U774" s="6">
        <f t="shared" si="352"/>
        <v>2673.3044414700107</v>
      </c>
      <c r="V774" s="5">
        <f t="shared" si="353"/>
        <v>0.40434382270593489</v>
      </c>
      <c r="W774" s="5">
        <f t="shared" si="354"/>
        <v>11.414075758243104</v>
      </c>
      <c r="X774" s="5">
        <f t="shared" si="355"/>
        <v>7.3039722733001327</v>
      </c>
      <c r="Y774" s="5">
        <f t="shared" si="356"/>
        <v>-1.0632827268476168</v>
      </c>
      <c r="Z774" s="5">
        <f t="shared" si="358"/>
        <v>0.65428401593838181</v>
      </c>
      <c r="AA774" s="5">
        <f t="shared" si="335"/>
        <v>-7.9742210065605192</v>
      </c>
      <c r="AB774">
        <f t="shared" si="359"/>
        <v>0</v>
      </c>
    </row>
    <row r="775" spans="1:28" x14ac:dyDescent="0.2">
      <c r="A775">
        <f t="shared" si="357"/>
        <v>7.429999999999886</v>
      </c>
      <c r="B775" s="5">
        <f t="shared" si="336"/>
        <v>58.731235283015344</v>
      </c>
      <c r="C775" s="5">
        <f t="shared" si="337"/>
        <v>512.62612181636632</v>
      </c>
      <c r="D775" s="5">
        <f t="shared" si="338"/>
        <v>-155.11415965324994</v>
      </c>
      <c r="E775" s="2">
        <f t="shared" si="339"/>
        <v>515.97955266304587</v>
      </c>
      <c r="F775" s="2">
        <f t="shared" si="340"/>
        <v>6.535842150754017</v>
      </c>
      <c r="G775" s="3">
        <f t="shared" si="341"/>
        <v>7.2508965138674331</v>
      </c>
      <c r="H775" s="3">
        <f t="shared" si="342"/>
        <v>53.243889537808954</v>
      </c>
      <c r="I775" s="3">
        <f t="shared" si="343"/>
        <v>-83.676891824029013</v>
      </c>
      <c r="J775" s="2">
        <f t="shared" si="344"/>
        <v>99.445007409620473</v>
      </c>
      <c r="K775" s="2">
        <f t="shared" si="345"/>
        <v>99.445007409620473</v>
      </c>
      <c r="L775" s="2">
        <f t="shared" si="346"/>
        <v>67.78800777751907</v>
      </c>
      <c r="M775" s="5">
        <f t="shared" si="332"/>
        <v>0.37887909646294898</v>
      </c>
      <c r="N775" s="4">
        <f t="shared" si="333"/>
        <v>0.34077625022563041</v>
      </c>
      <c r="O775" s="4">
        <f t="shared" si="334"/>
        <v>0.27696721084676235</v>
      </c>
      <c r="P775" s="4">
        <f t="shared" si="347"/>
        <v>0</v>
      </c>
      <c r="Q775" s="4">
        <f t="shared" si="348"/>
        <v>0</v>
      </c>
      <c r="R775" s="5">
        <f t="shared" si="349"/>
        <v>-1.466506835736038</v>
      </c>
      <c r="S775" s="5">
        <f t="shared" si="350"/>
        <v>-10.768672235086726</v>
      </c>
      <c r="T775" s="5">
        <f t="shared" si="351"/>
        <v>16.923801576590407</v>
      </c>
      <c r="U775" s="6">
        <f t="shared" si="352"/>
        <v>2673.3017681669057</v>
      </c>
      <c r="V775" s="5">
        <f t="shared" si="353"/>
        <v>0.40305221261039403</v>
      </c>
      <c r="W775" s="5">
        <f t="shared" si="354"/>
        <v>11.430320236336343</v>
      </c>
      <c r="X775" s="5">
        <f t="shared" si="355"/>
        <v>7.3080773508486354</v>
      </c>
      <c r="Y775" s="5">
        <f t="shared" si="356"/>
        <v>-1.0634546231256441</v>
      </c>
      <c r="Z775" s="5">
        <f t="shared" si="358"/>
        <v>0.66164800124961687</v>
      </c>
      <c r="AA775" s="5">
        <f t="shared" si="335"/>
        <v>-7.9421210725609583</v>
      </c>
      <c r="AB775">
        <f t="shared" si="359"/>
        <v>0</v>
      </c>
    </row>
    <row r="776" spans="1:28" x14ac:dyDescent="0.2">
      <c r="A776">
        <f t="shared" si="357"/>
        <v>7.4399999999998858</v>
      </c>
      <c r="B776" s="5">
        <f t="shared" si="336"/>
        <v>58.803691075422861</v>
      </c>
      <c r="C776" s="5">
        <f t="shared" si="337"/>
        <v>513.15859379414439</v>
      </c>
      <c r="D776" s="5">
        <f t="shared" si="338"/>
        <v>-155.95132567754388</v>
      </c>
      <c r="E776" s="2">
        <f t="shared" si="339"/>
        <v>516.51681140973278</v>
      </c>
      <c r="F776" s="2">
        <f t="shared" si="340"/>
        <v>6.5371041043924878</v>
      </c>
      <c r="G776" s="3">
        <f t="shared" si="341"/>
        <v>7.2402619676361768</v>
      </c>
      <c r="H776" s="3">
        <f t="shared" si="342"/>
        <v>53.250506017821451</v>
      </c>
      <c r="I776" s="3">
        <f t="shared" si="343"/>
        <v>-83.756313034754626</v>
      </c>
      <c r="J776" s="2">
        <f t="shared" si="344"/>
        <v>99.514610774950256</v>
      </c>
      <c r="K776" s="2">
        <f t="shared" si="345"/>
        <v>99.514610774950256</v>
      </c>
      <c r="L776" s="2">
        <f t="shared" si="346"/>
        <v>67.83545383432191</v>
      </c>
      <c r="M776" s="5">
        <f t="shared" si="332"/>
        <v>0.37887901597290985</v>
      </c>
      <c r="N776" s="4">
        <f t="shared" si="333"/>
        <v>0.340537550515427</v>
      </c>
      <c r="O776" s="4">
        <f t="shared" si="334"/>
        <v>0.27688510084890394</v>
      </c>
      <c r="P776" s="4">
        <f t="shared" si="347"/>
        <v>0</v>
      </c>
      <c r="Q776" s="4">
        <f t="shared" si="348"/>
        <v>0</v>
      </c>
      <c r="R776" s="5">
        <f t="shared" si="349"/>
        <v>-1.465380597685916</v>
      </c>
      <c r="S776" s="5">
        <f t="shared" si="350"/>
        <v>-10.777546266181426</v>
      </c>
      <c r="T776" s="5">
        <f t="shared" si="351"/>
        <v>16.951717576444029</v>
      </c>
      <c r="U776" s="6">
        <f t="shared" si="352"/>
        <v>2673.2990948664742</v>
      </c>
      <c r="V776" s="5">
        <f t="shared" si="353"/>
        <v>0.40176885166787846</v>
      </c>
      <c r="W776" s="5">
        <f t="shared" si="354"/>
        <v>11.446512185223169</v>
      </c>
      <c r="X776" s="5">
        <f t="shared" si="355"/>
        <v>7.3121828737216799</v>
      </c>
      <c r="Y776" s="5">
        <f t="shared" si="356"/>
        <v>-1.0636117460180374</v>
      </c>
      <c r="Z776" s="5">
        <f t="shared" si="358"/>
        <v>0.6689659190417423</v>
      </c>
      <c r="AA776" s="5">
        <f t="shared" si="335"/>
        <v>-7.9100995498342925</v>
      </c>
      <c r="AB776">
        <f t="shared" si="359"/>
        <v>0</v>
      </c>
    </row>
    <row r="777" spans="1:28" x14ac:dyDescent="0.2">
      <c r="A777">
        <f t="shared" si="357"/>
        <v>7.4499999999998856</v>
      </c>
      <c r="B777" s="5">
        <f t="shared" si="336"/>
        <v>58.876040514511921</v>
      </c>
      <c r="C777" s="5">
        <f t="shared" si="337"/>
        <v>513.6911323026186</v>
      </c>
      <c r="D777" s="5">
        <f t="shared" si="338"/>
        <v>-156.78928431286892</v>
      </c>
      <c r="E777" s="2">
        <f t="shared" si="339"/>
        <v>517.05412439416136</v>
      </c>
      <c r="F777" s="2">
        <f t="shared" si="340"/>
        <v>6.538350887447776</v>
      </c>
      <c r="G777" s="3">
        <f t="shared" si="341"/>
        <v>7.2296258501759967</v>
      </c>
      <c r="H777" s="3">
        <f t="shared" si="342"/>
        <v>53.257195677011865</v>
      </c>
      <c r="I777" s="3">
        <f t="shared" si="343"/>
        <v>-83.835414030252963</v>
      </c>
      <c r="J777" s="2">
        <f t="shared" si="344"/>
        <v>99.583999854077959</v>
      </c>
      <c r="K777" s="2">
        <f t="shared" si="345"/>
        <v>99.583999854077959</v>
      </c>
      <c r="L777" s="2">
        <f t="shared" si="346"/>
        <v>67.882753820094038</v>
      </c>
      <c r="M777" s="5">
        <f t="shared" si="332"/>
        <v>0.37887893549383073</v>
      </c>
      <c r="N777" s="4">
        <f t="shared" si="333"/>
        <v>0.34029991678682386</v>
      </c>
      <c r="O777" s="4">
        <f t="shared" si="334"/>
        <v>0.27680329156316258</v>
      </c>
      <c r="P777" s="4">
        <f t="shared" si="347"/>
        <v>0</v>
      </c>
      <c r="Q777" s="4">
        <f t="shared" si="348"/>
        <v>0</v>
      </c>
      <c r="R777" s="5">
        <f t="shared" si="349"/>
        <v>-1.4642478802943997</v>
      </c>
      <c r="S777" s="5">
        <f t="shared" si="350"/>
        <v>-10.786413778050536</v>
      </c>
      <c r="T777" s="5">
        <f t="shared" si="351"/>
        <v>16.979554659030235</v>
      </c>
      <c r="U777" s="6">
        <f t="shared" si="352"/>
        <v>2673.2964215687161</v>
      </c>
      <c r="V777" s="5">
        <f t="shared" si="353"/>
        <v>0.40049372349807744</v>
      </c>
      <c r="W777" s="5">
        <f t="shared" si="354"/>
        <v>11.462651638696325</v>
      </c>
      <c r="X777" s="5">
        <f t="shared" si="355"/>
        <v>7.3162888043275656</v>
      </c>
      <c r="Y777" s="5">
        <f t="shared" si="356"/>
        <v>-1.0637541567963222</v>
      </c>
      <c r="Z777" s="5">
        <f t="shared" si="358"/>
        <v>0.67623786064578972</v>
      </c>
      <c r="AA777" s="5">
        <f t="shared" si="335"/>
        <v>-7.8781565366421979</v>
      </c>
      <c r="AB777">
        <f t="shared" si="359"/>
        <v>0</v>
      </c>
    </row>
    <row r="778" spans="1:28" x14ac:dyDescent="0.2">
      <c r="A778">
        <f t="shared" si="357"/>
        <v>7.4599999999998854</v>
      </c>
      <c r="B778" s="5">
        <f t="shared" si="336"/>
        <v>58.948283585305838</v>
      </c>
      <c r="C778" s="5">
        <f t="shared" si="337"/>
        <v>514.22373807128167</v>
      </c>
      <c r="D778" s="5">
        <f t="shared" si="338"/>
        <v>-157.62803236099828</v>
      </c>
      <c r="E778" s="2">
        <f t="shared" si="339"/>
        <v>517.5914923312165</v>
      </c>
      <c r="F778" s="2">
        <f t="shared" si="340"/>
        <v>6.5395825359304451</v>
      </c>
      <c r="G778" s="3">
        <f t="shared" si="341"/>
        <v>7.2189883086080338</v>
      </c>
      <c r="H778" s="3">
        <f t="shared" si="342"/>
        <v>53.263958055618325</v>
      </c>
      <c r="I778" s="3">
        <f t="shared" si="343"/>
        <v>-83.91419559561939</v>
      </c>
      <c r="J778" s="2">
        <f t="shared" si="344"/>
        <v>99.653174773362622</v>
      </c>
      <c r="K778" s="2">
        <f t="shared" si="345"/>
        <v>99.653174773362622</v>
      </c>
      <c r="L778" s="2">
        <f t="shared" si="346"/>
        <v>67.929907820969746</v>
      </c>
      <c r="M778" s="5">
        <f t="shared" si="332"/>
        <v>0.37887885502600355</v>
      </c>
      <c r="N778" s="4">
        <f t="shared" si="333"/>
        <v>0.3400633448501833</v>
      </c>
      <c r="O778" s="4">
        <f t="shared" si="334"/>
        <v>0.27672178235228795</v>
      </c>
      <c r="P778" s="4">
        <f t="shared" si="347"/>
        <v>0</v>
      </c>
      <c r="Q778" s="4">
        <f t="shared" si="348"/>
        <v>0</v>
      </c>
      <c r="R778" s="5">
        <f t="shared" si="349"/>
        <v>-1.4631087284805966</v>
      </c>
      <c r="S778" s="5">
        <f t="shared" si="350"/>
        <v>-10.795274713448901</v>
      </c>
      <c r="T778" s="5">
        <f t="shared" si="351"/>
        <v>17.007312766108686</v>
      </c>
      <c r="U778" s="6">
        <f t="shared" si="352"/>
        <v>2673.2937482736315</v>
      </c>
      <c r="V778" s="5">
        <f t="shared" si="353"/>
        <v>0.39922681157920409</v>
      </c>
      <c r="W778" s="5">
        <f t="shared" si="354"/>
        <v>11.478738631616567</v>
      </c>
      <c r="X778" s="5">
        <f t="shared" si="355"/>
        <v>7.3203951051539535</v>
      </c>
      <c r="Y778" s="5">
        <f t="shared" si="356"/>
        <v>-1.0638819169013924</v>
      </c>
      <c r="Z778" s="5">
        <f t="shared" si="358"/>
        <v>0.68346391816766605</v>
      </c>
      <c r="AA778" s="5">
        <f t="shared" si="335"/>
        <v>-7.8462921287373604</v>
      </c>
      <c r="AB778">
        <f t="shared" si="359"/>
        <v>0</v>
      </c>
    </row>
    <row r="779" spans="1:28" x14ac:dyDescent="0.2">
      <c r="A779">
        <f t="shared" si="357"/>
        <v>7.4699999999998852</v>
      </c>
      <c r="B779" s="5">
        <f t="shared" si="336"/>
        <v>59.020420274296072</v>
      </c>
      <c r="C779" s="5">
        <f t="shared" si="337"/>
        <v>514.75641182503375</v>
      </c>
      <c r="D779" s="5">
        <f t="shared" si="338"/>
        <v>-158.46756663156091</v>
      </c>
      <c r="E779" s="2">
        <f t="shared" si="339"/>
        <v>518.12891593148731</v>
      </c>
      <c r="F779" s="2">
        <f t="shared" si="340"/>
        <v>6.5407990859235721</v>
      </c>
      <c r="G779" s="3">
        <f t="shared" si="341"/>
        <v>7.2083494894390201</v>
      </c>
      <c r="H779" s="3">
        <f t="shared" si="342"/>
        <v>53.270792694800001</v>
      </c>
      <c r="I779" s="3">
        <f t="shared" si="343"/>
        <v>-83.992658516906758</v>
      </c>
      <c r="J779" s="2">
        <f t="shared" si="344"/>
        <v>99.722135664214306</v>
      </c>
      <c r="K779" s="2">
        <f t="shared" si="345"/>
        <v>99.722135664214306</v>
      </c>
      <c r="L779" s="2">
        <f t="shared" si="346"/>
        <v>67.976915926526445</v>
      </c>
      <c r="M779" s="5">
        <f t="shared" si="332"/>
        <v>0.37887877456971797</v>
      </c>
      <c r="N779" s="4">
        <f t="shared" si="333"/>
        <v>0.33982783052517135</v>
      </c>
      <c r="O779" s="4">
        <f t="shared" si="334"/>
        <v>0.27664057257565172</v>
      </c>
      <c r="P779" s="4">
        <f t="shared" si="347"/>
        <v>0</v>
      </c>
      <c r="Q779" s="4">
        <f t="shared" si="348"/>
        <v>0</v>
      </c>
      <c r="R779" s="5">
        <f t="shared" si="349"/>
        <v>-1.46196318718871</v>
      </c>
      <c r="S779" s="5">
        <f t="shared" si="350"/>
        <v>-10.804129015423163</v>
      </c>
      <c r="T779" s="5">
        <f t="shared" si="351"/>
        <v>17.034991841854527</v>
      </c>
      <c r="U779" s="6">
        <f t="shared" si="352"/>
        <v>2673.2910749812199</v>
      </c>
      <c r="V779" s="5">
        <f t="shared" si="353"/>
        <v>0.39796809924948473</v>
      </c>
      <c r="W779" s="5">
        <f t="shared" si="354"/>
        <v>11.494773199903427</v>
      </c>
      <c r="X779" s="5">
        <f t="shared" si="355"/>
        <v>7.3245017387680704</v>
      </c>
      <c r="Y779" s="5">
        <f t="shared" si="356"/>
        <v>-1.0639950879392253</v>
      </c>
      <c r="Z779" s="5">
        <f t="shared" si="358"/>
        <v>0.69064418448026466</v>
      </c>
      <c r="AA779" s="5">
        <f t="shared" si="335"/>
        <v>-7.8145064193774019</v>
      </c>
      <c r="AB779">
        <f t="shared" si="359"/>
        <v>0</v>
      </c>
    </row>
    <row r="780" spans="1:28" x14ac:dyDescent="0.2">
      <c r="A780">
        <f t="shared" si="357"/>
        <v>7.479999999999885</v>
      </c>
      <c r="B780" s="5">
        <f t="shared" si="336"/>
        <v>59.092450569436068</v>
      </c>
      <c r="C780" s="5">
        <f t="shared" si="337"/>
        <v>515.289154284191</v>
      </c>
      <c r="D780" s="5">
        <f t="shared" si="338"/>
        <v>-159.30788394205095</v>
      </c>
      <c r="E780" s="2">
        <f t="shared" si="339"/>
        <v>518.66639590127488</v>
      </c>
      <c r="F780" s="2">
        <f t="shared" si="340"/>
        <v>6.5420005735818085</v>
      </c>
      <c r="G780" s="3">
        <f t="shared" si="341"/>
        <v>7.1977095385596277</v>
      </c>
      <c r="H780" s="3">
        <f t="shared" si="342"/>
        <v>53.277699136644806</v>
      </c>
      <c r="I780" s="3">
        <f t="shared" si="343"/>
        <v>-84.070803581100535</v>
      </c>
      <c r="J780" s="2">
        <f t="shared" si="344"/>
        <v>99.790882663038417</v>
      </c>
      <c r="K780" s="2">
        <f t="shared" si="345"/>
        <v>99.790882663038417</v>
      </c>
      <c r="L780" s="2">
        <f t="shared" si="346"/>
        <v>68.023778229746696</v>
      </c>
      <c r="M780" s="5">
        <f t="shared" si="332"/>
        <v>0.37887869412526143</v>
      </c>
      <c r="N780" s="4">
        <f t="shared" si="333"/>
        <v>0.33959336964087161</v>
      </c>
      <c r="O780" s="4">
        <f t="shared" si="334"/>
        <v>0.27655966158931994</v>
      </c>
      <c r="P780" s="4">
        <f t="shared" si="347"/>
        <v>0</v>
      </c>
      <c r="Q780" s="4">
        <f t="shared" si="348"/>
        <v>0</v>
      </c>
      <c r="R780" s="5">
        <f t="shared" si="349"/>
        <v>-1.4608113013852682</v>
      </c>
      <c r="S780" s="5">
        <f t="shared" si="350"/>
        <v>-10.812976627310469</v>
      </c>
      <c r="T780" s="5">
        <f t="shared" si="351"/>
        <v>17.062591832844262</v>
      </c>
      <c r="U780" s="6">
        <f t="shared" si="352"/>
        <v>2673.2884016914809</v>
      </c>
      <c r="V780" s="5">
        <f t="shared" si="353"/>
        <v>0.39671756970864269</v>
      </c>
      <c r="W780" s="5">
        <f t="shared" si="354"/>
        <v>11.51075538052609</v>
      </c>
      <c r="X780" s="5">
        <f t="shared" si="355"/>
        <v>7.32860866781696</v>
      </c>
      <c r="Y780" s="5">
        <f t="shared" si="356"/>
        <v>-1.0640937316766255</v>
      </c>
      <c r="Z780" s="5">
        <f t="shared" si="358"/>
        <v>0.69777875321562099</v>
      </c>
      <c r="AA780" s="5">
        <f t="shared" si="335"/>
        <v>-7.782799499338779</v>
      </c>
      <c r="AB780">
        <f t="shared" si="359"/>
        <v>0</v>
      </c>
    </row>
    <row r="781" spans="1:28" x14ac:dyDescent="0.2">
      <c r="A781">
        <f t="shared" si="357"/>
        <v>7.4899999999998847</v>
      </c>
      <c r="B781" s="5">
        <f t="shared" si="336"/>
        <v>59.164374460135079</v>
      </c>
      <c r="C781" s="5">
        <f t="shared" si="337"/>
        <v>515.82196616449505</v>
      </c>
      <c r="D781" s="5">
        <f t="shared" si="338"/>
        <v>-160.14898111783694</v>
      </c>
      <c r="E781" s="2">
        <f t="shared" si="339"/>
        <v>519.20393294260066</v>
      </c>
      <c r="F781" s="2">
        <f t="shared" si="340"/>
        <v>6.543187035130428</v>
      </c>
      <c r="G781" s="3">
        <f t="shared" si="341"/>
        <v>7.1870686012428617</v>
      </c>
      <c r="H781" s="3">
        <f t="shared" si="342"/>
        <v>53.284676924176964</v>
      </c>
      <c r="I781" s="3">
        <f t="shared" si="343"/>
        <v>-84.148631576093919</v>
      </c>
      <c r="J781" s="2">
        <f t="shared" si="344"/>
        <v>99.85941591118025</v>
      </c>
      <c r="K781" s="2">
        <f t="shared" si="345"/>
        <v>99.85941591118025</v>
      </c>
      <c r="L781" s="2">
        <f t="shared" si="346"/>
        <v>68.070494826980394</v>
      </c>
      <c r="M781" s="5">
        <f t="shared" si="332"/>
        <v>0.37887861369291909</v>
      </c>
      <c r="N781" s="4">
        <f t="shared" si="333"/>
        <v>0.33935995803589608</v>
      </c>
      <c r="O781" s="4">
        <f t="shared" si="334"/>
        <v>0.27647904874612317</v>
      </c>
      <c r="P781" s="4">
        <f t="shared" si="347"/>
        <v>0</v>
      </c>
      <c r="Q781" s="4">
        <f t="shared" si="348"/>
        <v>0</v>
      </c>
      <c r="R781" s="5">
        <f t="shared" si="349"/>
        <v>-1.4596531160563775</v>
      </c>
      <c r="S781" s="5">
        <f t="shared" si="350"/>
        <v>-10.821817492737198</v>
      </c>
      <c r="T781" s="5">
        <f t="shared" si="351"/>
        <v>17.090112688041536</v>
      </c>
      <c r="U781" s="6">
        <f t="shared" si="352"/>
        <v>2673.2857284044162</v>
      </c>
      <c r="V781" s="5">
        <f t="shared" si="353"/>
        <v>0.3954752060193848</v>
      </c>
      <c r="W781" s="5">
        <f t="shared" si="354"/>
        <v>11.526685211494213</v>
      </c>
      <c r="X781" s="5">
        <f t="shared" si="355"/>
        <v>7.3327158550277138</v>
      </c>
      <c r="Y781" s="5">
        <f t="shared" si="356"/>
        <v>-1.0641779100369928</v>
      </c>
      <c r="Z781" s="5">
        <f t="shared" si="358"/>
        <v>0.70486771875701493</v>
      </c>
      <c r="AA781" s="5">
        <f t="shared" si="335"/>
        <v>-7.7511714569307486</v>
      </c>
      <c r="AB781">
        <f t="shared" si="359"/>
        <v>0</v>
      </c>
    </row>
    <row r="782" spans="1:28" x14ac:dyDescent="0.2">
      <c r="A782">
        <f t="shared" si="357"/>
        <v>7.4999999999998845</v>
      </c>
      <c r="B782" s="5">
        <f t="shared" si="336"/>
        <v>59.236191937252009</v>
      </c>
      <c r="C782" s="5">
        <f t="shared" si="337"/>
        <v>516.35484817712279</v>
      </c>
      <c r="D782" s="5">
        <f t="shared" si="338"/>
        <v>-160.99085499217071</v>
      </c>
      <c r="E782" s="2">
        <f t="shared" si="339"/>
        <v>519.74152775321556</v>
      </c>
      <c r="F782" s="2">
        <f t="shared" si="340"/>
        <v>6.5443585068643824</v>
      </c>
      <c r="G782" s="3">
        <f t="shared" si="341"/>
        <v>7.1764268221424921</v>
      </c>
      <c r="H782" s="3">
        <f t="shared" si="342"/>
        <v>53.291725601364533</v>
      </c>
      <c r="I782" s="3">
        <f t="shared" si="343"/>
        <v>-84.226143290663231</v>
      </c>
      <c r="J782" s="2">
        <f t="shared" si="344"/>
        <v>99.927735554870011</v>
      </c>
      <c r="K782" s="2">
        <f t="shared" si="345"/>
        <v>99.927735554870011</v>
      </c>
      <c r="L782" s="2">
        <f t="shared" si="346"/>
        <v>68.117065817907303</v>
      </c>
      <c r="M782" s="5">
        <f t="shared" si="332"/>
        <v>0.37887853327297372</v>
      </c>
      <c r="N782" s="4">
        <f t="shared" si="333"/>
        <v>0.33912759155849292</v>
      </c>
      <c r="O782" s="4">
        <f t="shared" si="334"/>
        <v>0.27639873339572696</v>
      </c>
      <c r="P782" s="4">
        <f t="shared" si="347"/>
        <v>0</v>
      </c>
      <c r="Q782" s="4">
        <f t="shared" si="348"/>
        <v>0</v>
      </c>
      <c r="R782" s="5">
        <f t="shared" si="349"/>
        <v>-1.4584886762049978</v>
      </c>
      <c r="S782" s="5">
        <f t="shared" si="350"/>
        <v>-10.830651555617697</v>
      </c>
      <c r="T782" s="5">
        <f t="shared" si="351"/>
        <v>17.117554358782918</v>
      </c>
      <c r="U782" s="6">
        <f t="shared" si="352"/>
        <v>2673.2830551200245</v>
      </c>
      <c r="V782" s="5">
        <f t="shared" si="353"/>
        <v>0.39424099110888905</v>
      </c>
      <c r="W782" s="5">
        <f t="shared" si="354"/>
        <v>11.542562731848813</v>
      </c>
      <c r="X782" s="5">
        <f t="shared" si="355"/>
        <v>7.3368232632077275</v>
      </c>
      <c r="Y782" s="5">
        <f t="shared" si="356"/>
        <v>-1.0642476850961087</v>
      </c>
      <c r="Z782" s="5">
        <f t="shared" si="358"/>
        <v>0.71191117623111566</v>
      </c>
      <c r="AA782" s="5">
        <f t="shared" si="335"/>
        <v>-7.7196223780093547</v>
      </c>
      <c r="AB782">
        <f t="shared" si="359"/>
        <v>0</v>
      </c>
    </row>
    <row r="783" spans="1:28" x14ac:dyDescent="0.2">
      <c r="A783">
        <f t="shared" si="357"/>
        <v>7.5099999999998843</v>
      </c>
      <c r="B783" s="5">
        <f t="shared" si="336"/>
        <v>59.307902993089179</v>
      </c>
      <c r="C783" s="5">
        <f t="shared" si="337"/>
        <v>516.88780102869521</v>
      </c>
      <c r="D783" s="5">
        <f t="shared" si="338"/>
        <v>-161.83350240619626</v>
      </c>
      <c r="E783" s="2">
        <f t="shared" si="339"/>
        <v>520.27918102660772</v>
      </c>
      <c r="F783" s="2">
        <f t="shared" si="340"/>
        <v>6.5455150251473562</v>
      </c>
      <c r="G783" s="3">
        <f t="shared" si="341"/>
        <v>7.1657843452915309</v>
      </c>
      <c r="H783" s="3">
        <f t="shared" si="342"/>
        <v>53.298844713126847</v>
      </c>
      <c r="I783" s="3">
        <f t="shared" si="343"/>
        <v>-84.303339514443323</v>
      </c>
      <c r="J783" s="2">
        <f t="shared" si="344"/>
        <v>99.995841745168264</v>
      </c>
      <c r="K783" s="2">
        <f t="shared" si="345"/>
        <v>99.995841745168264</v>
      </c>
      <c r="L783" s="2">
        <f t="shared" si="346"/>
        <v>68.163491305499832</v>
      </c>
      <c r="M783" s="5">
        <f t="shared" si="332"/>
        <v>0.37887845286570604</v>
      </c>
      <c r="N783" s="4">
        <f t="shared" si="333"/>
        <v>0.33889626606665185</v>
      </c>
      <c r="O783" s="4">
        <f t="shared" si="334"/>
        <v>0.27631871488470111</v>
      </c>
      <c r="P783" s="4">
        <f t="shared" si="347"/>
        <v>0</v>
      </c>
      <c r="Q783" s="4">
        <f t="shared" si="348"/>
        <v>0</v>
      </c>
      <c r="R783" s="5">
        <f t="shared" si="349"/>
        <v>-1.4573180268482495</v>
      </c>
      <c r="S783" s="5">
        <f t="shared" si="350"/>
        <v>-10.839478760153119</v>
      </c>
      <c r="T783" s="5">
        <f t="shared" si="351"/>
        <v>17.144916798763685</v>
      </c>
      <c r="U783" s="6">
        <f t="shared" si="352"/>
        <v>2673.2803818383059</v>
      </c>
      <c r="V783" s="5">
        <f t="shared" si="353"/>
        <v>0.3930149077702883</v>
      </c>
      <c r="W783" s="5">
        <f t="shared" si="354"/>
        <v>11.558387981653182</v>
      </c>
      <c r="X783" s="5">
        <f t="shared" si="355"/>
        <v>7.3409308552449888</v>
      </c>
      <c r="Y783" s="5">
        <f t="shared" si="356"/>
        <v>-1.0643031190779613</v>
      </c>
      <c r="Z783" s="5">
        <f t="shared" si="358"/>
        <v>0.71890922150006276</v>
      </c>
      <c r="AA783" s="5">
        <f t="shared" si="335"/>
        <v>-7.6881523459913268</v>
      </c>
      <c r="AB783">
        <f t="shared" si="359"/>
        <v>0</v>
      </c>
    </row>
    <row r="784" spans="1:28" x14ac:dyDescent="0.2">
      <c r="A784">
        <f t="shared" si="357"/>
        <v>7.5199999999998841</v>
      </c>
      <c r="B784" s="5">
        <f t="shared" si="336"/>
        <v>59.379507621386146</v>
      </c>
      <c r="C784" s="5">
        <f t="shared" si="337"/>
        <v>517.42082542128753</v>
      </c>
      <c r="D784" s="5">
        <f t="shared" si="338"/>
        <v>-162.67692020895799</v>
      </c>
      <c r="E784" s="2">
        <f t="shared" si="339"/>
        <v>520.81689345201232</v>
      </c>
      <c r="F784" s="2">
        <f t="shared" si="340"/>
        <v>6.546656626410817</v>
      </c>
      <c r="G784" s="3">
        <f t="shared" si="341"/>
        <v>7.1551413141007512</v>
      </c>
      <c r="H784" s="3">
        <f t="shared" si="342"/>
        <v>53.306033805341848</v>
      </c>
      <c r="I784" s="3">
        <f t="shared" si="343"/>
        <v>-84.38022103790324</v>
      </c>
      <c r="J784" s="2">
        <f t="shared" si="344"/>
        <v>100.06373463791168</v>
      </c>
      <c r="K784" s="2">
        <f t="shared" si="345"/>
        <v>100.06373463791168</v>
      </c>
      <c r="L784" s="2">
        <f t="shared" si="346"/>
        <v>68.209771395986138</v>
      </c>
      <c r="M784" s="5">
        <f t="shared" si="332"/>
        <v>0.37887837247139444</v>
      </c>
      <c r="N784" s="4">
        <f t="shared" si="333"/>
        <v>0.33866597742820559</v>
      </c>
      <c r="O784" s="4">
        <f t="shared" si="334"/>
        <v>0.27623899255658768</v>
      </c>
      <c r="P784" s="4">
        <f t="shared" si="347"/>
        <v>0</v>
      </c>
      <c r="Q784" s="4">
        <f t="shared" si="348"/>
        <v>0</v>
      </c>
      <c r="R784" s="5">
        <f t="shared" si="349"/>
        <v>-1.4561412130147391</v>
      </c>
      <c r="S784" s="5">
        <f t="shared" si="350"/>
        <v>-10.848299050830205</v>
      </c>
      <c r="T784" s="5">
        <f t="shared" si="351"/>
        <v>17.172199964023534</v>
      </c>
      <c r="U784" s="6">
        <f t="shared" si="352"/>
        <v>2673.2777085592606</v>
      </c>
      <c r="V784" s="5">
        <f t="shared" si="353"/>
        <v>0.39179693866415488</v>
      </c>
      <c r="W784" s="5">
        <f t="shared" si="354"/>
        <v>11.574161001983793</v>
      </c>
      <c r="X784" s="5">
        <f t="shared" si="355"/>
        <v>7.3450385941083338</v>
      </c>
      <c r="Y784" s="5">
        <f t="shared" si="356"/>
        <v>-1.0643442743505842</v>
      </c>
      <c r="Z784" s="5">
        <f t="shared" si="358"/>
        <v>0.72586195115358798</v>
      </c>
      <c r="AA784" s="5">
        <f t="shared" si="335"/>
        <v>-7.6567614418681309</v>
      </c>
      <c r="AB784">
        <f t="shared" si="359"/>
        <v>0</v>
      </c>
    </row>
    <row r="785" spans="1:28" x14ac:dyDescent="0.2">
      <c r="A785">
        <f t="shared" si="357"/>
        <v>7.5299999999998839</v>
      </c>
      <c r="B785" s="5">
        <f t="shared" si="336"/>
        <v>59.451005817313437</v>
      </c>
      <c r="C785" s="5">
        <f t="shared" si="337"/>
        <v>517.95392205243854</v>
      </c>
      <c r="D785" s="5">
        <f t="shared" si="338"/>
        <v>-163.52110525740912</v>
      </c>
      <c r="E785" s="2">
        <f t="shared" si="339"/>
        <v>521.35466571441918</v>
      </c>
      <c r="F785" s="2">
        <f t="shared" si="340"/>
        <v>6.5477833471530769</v>
      </c>
      <c r="G785" s="3">
        <f t="shared" si="341"/>
        <v>7.1444978713572453</v>
      </c>
      <c r="H785" s="3">
        <f t="shared" si="342"/>
        <v>53.313292424853387</v>
      </c>
      <c r="I785" s="3">
        <f t="shared" si="343"/>
        <v>-84.456788652321919</v>
      </c>
      <c r="J785" s="2">
        <f t="shared" si="344"/>
        <v>100.13141439365936</v>
      </c>
      <c r="K785" s="2">
        <f t="shared" si="345"/>
        <v>100.13141439365936</v>
      </c>
      <c r="L785" s="2">
        <f t="shared" si="346"/>
        <v>68.255906198813463</v>
      </c>
      <c r="M785" s="5">
        <f t="shared" si="332"/>
        <v>0.37887829209031515</v>
      </c>
      <c r="N785" s="4">
        <f t="shared" si="333"/>
        <v>0.33843672152092996</v>
      </c>
      <c r="O785" s="4">
        <f t="shared" si="334"/>
        <v>0.27615956575196904</v>
      </c>
      <c r="P785" s="4">
        <f t="shared" si="347"/>
        <v>0</v>
      </c>
      <c r="Q785" s="4">
        <f t="shared" si="348"/>
        <v>0</v>
      </c>
      <c r="R785" s="5">
        <f t="shared" si="349"/>
        <v>-1.4549582797419141</v>
      </c>
      <c r="S785" s="5">
        <f t="shared" si="350"/>
        <v>-10.857112372420168</v>
      </c>
      <c r="T785" s="5">
        <f t="shared" si="351"/>
        <v>17.199403812932328</v>
      </c>
      <c r="U785" s="6">
        <f t="shared" si="352"/>
        <v>2673.2750352828893</v>
      </c>
      <c r="V785" s="5">
        <f t="shared" si="353"/>
        <v>0.39058706631998991</v>
      </c>
      <c r="W785" s="5">
        <f t="shared" si="354"/>
        <v>11.589881834921291</v>
      </c>
      <c r="X785" s="5">
        <f t="shared" si="355"/>
        <v>7.3491464428477764</v>
      </c>
      <c r="Y785" s="5">
        <f t="shared" si="356"/>
        <v>-1.0643712134219241</v>
      </c>
      <c r="Z785" s="5">
        <f t="shared" si="358"/>
        <v>0.73276946250112296</v>
      </c>
      <c r="AA785" s="5">
        <f t="shared" si="335"/>
        <v>-7.6254497442198961</v>
      </c>
      <c r="AB785">
        <f t="shared" si="359"/>
        <v>0</v>
      </c>
    </row>
    <row r="786" spans="1:28" x14ac:dyDescent="0.2">
      <c r="A786">
        <f t="shared" si="357"/>
        <v>7.5399999999998837</v>
      </c>
      <c r="B786" s="5">
        <f t="shared" si="336"/>
        <v>59.522397577466336</v>
      </c>
      <c r="C786" s="5">
        <f t="shared" si="337"/>
        <v>518.48709161516024</v>
      </c>
      <c r="D786" s="5">
        <f t="shared" si="338"/>
        <v>-164.36605441641953</v>
      </c>
      <c r="E786" s="2">
        <f t="shared" si="339"/>
        <v>521.89249849458224</v>
      </c>
      <c r="F786" s="2">
        <f t="shared" si="340"/>
        <v>6.5488952239383433</v>
      </c>
      <c r="G786" s="3">
        <f t="shared" si="341"/>
        <v>7.1338541592230262</v>
      </c>
      <c r="H786" s="3">
        <f t="shared" si="342"/>
        <v>53.320620119478399</v>
      </c>
      <c r="I786" s="3">
        <f t="shared" si="343"/>
        <v>-84.533043149764111</v>
      </c>
      <c r="J786" s="2">
        <f t="shared" si="344"/>
        <v>100.19888117763925</v>
      </c>
      <c r="K786" s="2">
        <f t="shared" si="345"/>
        <v>100.19888117763925</v>
      </c>
      <c r="L786" s="2">
        <f t="shared" si="346"/>
        <v>68.301895826611613</v>
      </c>
      <c r="M786" s="5">
        <f t="shared" si="332"/>
        <v>0.37887821172274211</v>
      </c>
      <c r="N786" s="4">
        <f t="shared" si="333"/>
        <v>0.33820849423264004</v>
      </c>
      <c r="O786" s="4">
        <f t="shared" si="334"/>
        <v>0.27608043380853448</v>
      </c>
      <c r="P786" s="4">
        <f t="shared" si="347"/>
        <v>0</v>
      </c>
      <c r="Q786" s="4">
        <f t="shared" si="348"/>
        <v>0</v>
      </c>
      <c r="R786" s="5">
        <f t="shared" si="349"/>
        <v>-1.453769272073437</v>
      </c>
      <c r="S786" s="5">
        <f t="shared" si="350"/>
        <v>-10.865918669977534</v>
      </c>
      <c r="T786" s="5">
        <f t="shared" si="351"/>
        <v>17.226528306175741</v>
      </c>
      <c r="U786" s="6">
        <f t="shared" si="352"/>
        <v>2673.2723620091897</v>
      </c>
      <c r="V786" s="5">
        <f t="shared" si="353"/>
        <v>0.38938527313770166</v>
      </c>
      <c r="W786" s="5">
        <f t="shared" si="354"/>
        <v>11.605550523541472</v>
      </c>
      <c r="X786" s="5">
        <f t="shared" si="355"/>
        <v>7.3532543645947825</v>
      </c>
      <c r="Y786" s="5">
        <f t="shared" si="356"/>
        <v>-1.0643839989357353</v>
      </c>
      <c r="Z786" s="5">
        <f t="shared" si="358"/>
        <v>0.73963185356393879</v>
      </c>
      <c r="AA786" s="5">
        <f t="shared" si="335"/>
        <v>-7.5942173292294761</v>
      </c>
      <c r="AB786">
        <f t="shared" si="359"/>
        <v>0</v>
      </c>
    </row>
    <row r="787" spans="1:28" x14ac:dyDescent="0.2">
      <c r="A787">
        <f t="shared" si="357"/>
        <v>7.5499999999998835</v>
      </c>
      <c r="B787" s="5">
        <f t="shared" si="336"/>
        <v>59.593682899858621</v>
      </c>
      <c r="C787" s="5">
        <f t="shared" si="337"/>
        <v>519.02033479794761</v>
      </c>
      <c r="D787" s="5">
        <f t="shared" si="338"/>
        <v>-165.21176455878364</v>
      </c>
      <c r="E787" s="2">
        <f t="shared" si="339"/>
        <v>522.43039246902788</v>
      </c>
      <c r="F787" s="2">
        <f t="shared" si="340"/>
        <v>6.5499922933957704</v>
      </c>
      <c r="G787" s="3">
        <f t="shared" si="341"/>
        <v>7.1232103192336691</v>
      </c>
      <c r="H787" s="3">
        <f t="shared" si="342"/>
        <v>53.328016438014039</v>
      </c>
      <c r="I787" s="3">
        <f t="shared" si="343"/>
        <v>-84.608985323056402</v>
      </c>
      <c r="J787" s="2">
        <f t="shared" si="344"/>
        <v>100.26613515969541</v>
      </c>
      <c r="K787" s="2">
        <f t="shared" si="345"/>
        <v>100.26613515969541</v>
      </c>
      <c r="L787" s="2">
        <f t="shared" si="346"/>
        <v>68.347740395157061</v>
      </c>
      <c r="M787" s="5">
        <f t="shared" si="332"/>
        <v>0.37887813136894705</v>
      </c>
      <c r="N787" s="4">
        <f t="shared" si="333"/>
        <v>0.33798129146128381</v>
      </c>
      <c r="O787" s="4">
        <f t="shared" si="334"/>
        <v>0.27600159606114588</v>
      </c>
      <c r="P787" s="4">
        <f t="shared" si="347"/>
        <v>0</v>
      </c>
      <c r="Q787" s="4">
        <f t="shared" si="348"/>
        <v>0</v>
      </c>
      <c r="R787" s="5">
        <f t="shared" si="349"/>
        <v>-1.4525742350565924</v>
      </c>
      <c r="S787" s="5">
        <f t="shared" si="350"/>
        <v>-10.874717888839095</v>
      </c>
      <c r="T787" s="5">
        <f t="shared" si="351"/>
        <v>17.253573406741001</v>
      </c>
      <c r="U787" s="6">
        <f t="shared" si="352"/>
        <v>2673.2696887381649</v>
      </c>
      <c r="V787" s="5">
        <f t="shared" si="353"/>
        <v>0.3881915413890914</v>
      </c>
      <c r="W787" s="5">
        <f t="shared" si="354"/>
        <v>11.621167111906287</v>
      </c>
      <c r="X787" s="5">
        <f t="shared" si="355"/>
        <v>7.3573623225626177</v>
      </c>
      <c r="Y787" s="5">
        <f t="shared" si="356"/>
        <v>-1.0643826936675009</v>
      </c>
      <c r="Z787" s="5">
        <f t="shared" si="358"/>
        <v>0.74644922306719153</v>
      </c>
      <c r="AA787" s="5">
        <f t="shared" si="335"/>
        <v>-7.5630642706963798</v>
      </c>
      <c r="AB787">
        <f t="shared" si="359"/>
        <v>0</v>
      </c>
    </row>
    <row r="788" spans="1:28" x14ac:dyDescent="0.2">
      <c r="A788">
        <f t="shared" si="357"/>
        <v>7.5599999999998833</v>
      </c>
      <c r="B788" s="5">
        <f t="shared" si="336"/>
        <v>59.664861783916272</v>
      </c>
      <c r="C788" s="5">
        <f t="shared" si="337"/>
        <v>519.55365228478888</v>
      </c>
      <c r="D788" s="5">
        <f t="shared" si="338"/>
        <v>-166.05823256522774</v>
      </c>
      <c r="E788" s="2">
        <f t="shared" si="339"/>
        <v>522.9683483100647</v>
      </c>
      <c r="F788" s="2">
        <f t="shared" si="340"/>
        <v>6.5510745922185203</v>
      </c>
      <c r="G788" s="3">
        <f t="shared" si="341"/>
        <v>7.1125664922969944</v>
      </c>
      <c r="H788" s="3">
        <f t="shared" si="342"/>
        <v>53.335480930244714</v>
      </c>
      <c r="I788" s="3">
        <f t="shared" si="343"/>
        <v>-84.684615965763371</v>
      </c>
      <c r="J788" s="2">
        <f t="shared" si="344"/>
        <v>100.33317651423515</v>
      </c>
      <c r="K788" s="2">
        <f t="shared" si="345"/>
        <v>100.33317651423515</v>
      </c>
      <c r="L788" s="2">
        <f t="shared" si="346"/>
        <v>68.393440023336836</v>
      </c>
      <c r="M788" s="5">
        <f t="shared" si="332"/>
        <v>0.37887805102919958</v>
      </c>
      <c r="N788" s="4">
        <f t="shared" si="333"/>
        <v>0.33775510911503365</v>
      </c>
      <c r="O788" s="4">
        <f t="shared" si="334"/>
        <v>0.27592305184190341</v>
      </c>
      <c r="P788" s="4">
        <f t="shared" si="347"/>
        <v>0</v>
      </c>
      <c r="Q788" s="4">
        <f t="shared" si="348"/>
        <v>0</v>
      </c>
      <c r="R788" s="5">
        <f t="shared" si="349"/>
        <v>-1.4513732137397117</v>
      </c>
      <c r="S788" s="5">
        <f t="shared" si="350"/>
        <v>-10.88350997462282</v>
      </c>
      <c r="T788" s="5">
        <f t="shared" si="351"/>
        <v>17.280539079902503</v>
      </c>
      <c r="U788" s="6">
        <f t="shared" si="352"/>
        <v>2673.2670154698126</v>
      </c>
      <c r="V788" s="5">
        <f t="shared" si="353"/>
        <v>0.38700585321933495</v>
      </c>
      <c r="W788" s="5">
        <f t="shared" si="354"/>
        <v>11.63673164505491</v>
      </c>
      <c r="X788" s="5">
        <f t="shared" si="355"/>
        <v>7.3614702800466612</v>
      </c>
      <c r="Y788" s="5">
        <f t="shared" si="356"/>
        <v>-1.0643673605203767</v>
      </c>
      <c r="Z788" s="5">
        <f t="shared" si="358"/>
        <v>0.75322167043209021</v>
      </c>
      <c r="AA788" s="5">
        <f t="shared" si="335"/>
        <v>-7.5319906400508359</v>
      </c>
      <c r="AB788">
        <f t="shared" si="359"/>
        <v>0</v>
      </c>
    </row>
    <row r="789" spans="1:28" x14ac:dyDescent="0.2">
      <c r="A789">
        <f t="shared" si="357"/>
        <v>7.569999999999883</v>
      </c>
      <c r="B789" s="5">
        <f t="shared" si="336"/>
        <v>59.735934230471216</v>
      </c>
      <c r="C789" s="5">
        <f t="shared" si="337"/>
        <v>520.08704475517482</v>
      </c>
      <c r="D789" s="5">
        <f t="shared" si="338"/>
        <v>-166.90545532441737</v>
      </c>
      <c r="E789" s="2">
        <f t="shared" si="339"/>
        <v>523.50636668579148</v>
      </c>
      <c r="F789" s="2">
        <f t="shared" si="340"/>
        <v>6.5521421571628178</v>
      </c>
      <c r="G789" s="3">
        <f t="shared" si="341"/>
        <v>7.1019228186917909</v>
      </c>
      <c r="H789" s="3">
        <f t="shared" si="342"/>
        <v>53.343013146949033</v>
      </c>
      <c r="I789" s="3">
        <f t="shared" si="343"/>
        <v>-84.759935872163879</v>
      </c>
      <c r="J789" s="2">
        <f t="shared" si="344"/>
        <v>100.40000542017697</v>
      </c>
      <c r="K789" s="2">
        <f t="shared" si="345"/>
        <v>100.40000542017697</v>
      </c>
      <c r="L789" s="2">
        <f t="shared" si="346"/>
        <v>68.438994833113128</v>
      </c>
      <c r="M789" s="5">
        <f t="shared" si="332"/>
        <v>0.378877970703767</v>
      </c>
      <c r="N789" s="4">
        <f t="shared" si="333"/>
        <v>0.33752994311237461</v>
      </c>
      <c r="O789" s="4">
        <f t="shared" si="334"/>
        <v>0.27584480048020954</v>
      </c>
      <c r="P789" s="4">
        <f t="shared" si="347"/>
        <v>0</v>
      </c>
      <c r="Q789" s="4">
        <f t="shared" si="348"/>
        <v>0</v>
      </c>
      <c r="R789" s="5">
        <f t="shared" si="349"/>
        <v>-1.450166253169626</v>
      </c>
      <c r="S789" s="5">
        <f t="shared" si="350"/>
        <v>-10.892294873226824</v>
      </c>
      <c r="T789" s="5">
        <f t="shared" si="351"/>
        <v>17.30742529320748</v>
      </c>
      <c r="U789" s="6">
        <f t="shared" si="352"/>
        <v>2673.2643422041333</v>
      </c>
      <c r="V789" s="5">
        <f t="shared" si="353"/>
        <v>0.38582819064846263</v>
      </c>
      <c r="W789" s="5">
        <f t="shared" si="354"/>
        <v>11.652244168994782</v>
      </c>
      <c r="X789" s="5">
        <f t="shared" si="355"/>
        <v>7.3655782004247472</v>
      </c>
      <c r="Y789" s="5">
        <f t="shared" si="356"/>
        <v>-1.0643380625211634</v>
      </c>
      <c r="Z789" s="5">
        <f t="shared" si="358"/>
        <v>0.75994929576795833</v>
      </c>
      <c r="AA789" s="5">
        <f t="shared" si="335"/>
        <v>-7.5009965063677733</v>
      </c>
      <c r="AB789">
        <f t="shared" si="359"/>
        <v>0</v>
      </c>
    </row>
    <row r="790" spans="1:28" x14ac:dyDescent="0.2">
      <c r="A790">
        <f t="shared" si="357"/>
        <v>7.5799999999998828</v>
      </c>
      <c r="B790" s="5">
        <f t="shared" si="336"/>
        <v>59.80690024175501</v>
      </c>
      <c r="C790" s="5">
        <f t="shared" si="337"/>
        <v>520.62051288410908</v>
      </c>
      <c r="D790" s="5">
        <f t="shared" si="338"/>
        <v>-167.75342973296435</v>
      </c>
      <c r="E790" s="2">
        <f t="shared" si="339"/>
        <v>524.04444826010706</v>
      </c>
      <c r="F790" s="2">
        <f t="shared" si="340"/>
        <v>6.5531950250470059</v>
      </c>
      <c r="G790" s="3">
        <f t="shared" si="341"/>
        <v>7.0912794380665796</v>
      </c>
      <c r="H790" s="3">
        <f t="shared" si="342"/>
        <v>53.350612639906714</v>
      </c>
      <c r="I790" s="3">
        <f t="shared" si="343"/>
        <v>-84.834945837227551</v>
      </c>
      <c r="J790" s="2">
        <f t="shared" si="344"/>
        <v>100.46662206089867</v>
      </c>
      <c r="K790" s="2">
        <f t="shared" si="345"/>
        <v>100.46662206089867</v>
      </c>
      <c r="L790" s="2">
        <f t="shared" si="346"/>
        <v>68.484404949487839</v>
      </c>
      <c r="M790" s="5">
        <f t="shared" si="332"/>
        <v>0.37887789039291458</v>
      </c>
      <c r="N790" s="4">
        <f t="shared" si="333"/>
        <v>0.33730578938219047</v>
      </c>
      <c r="O790" s="4">
        <f t="shared" si="334"/>
        <v>0.27576684130283274</v>
      </c>
      <c r="P790" s="4">
        <f t="shared" si="347"/>
        <v>0</v>
      </c>
      <c r="Q790" s="4">
        <f t="shared" si="348"/>
        <v>0</v>
      </c>
      <c r="R790" s="5">
        <f t="shared" si="349"/>
        <v>-1.4489533983891432</v>
      </c>
      <c r="S790" s="5">
        <f t="shared" si="350"/>
        <v>-10.901072530828367</v>
      </c>
      <c r="T790" s="5">
        <f t="shared" si="351"/>
        <v>17.33423201646163</v>
      </c>
      <c r="U790" s="6">
        <f t="shared" si="352"/>
        <v>2673.2616689411284</v>
      </c>
      <c r="V790" s="5">
        <f t="shared" si="353"/>
        <v>0.38465853557283808</v>
      </c>
      <c r="W790" s="5">
        <f t="shared" si="354"/>
        <v>11.667704730692746</v>
      </c>
      <c r="X790" s="5">
        <f t="shared" si="355"/>
        <v>7.3696860471575247</v>
      </c>
      <c r="Y790" s="5">
        <f t="shared" si="356"/>
        <v>-1.0642948628163051</v>
      </c>
      <c r="Z790" s="5">
        <f t="shared" si="358"/>
        <v>0.7666321998643788</v>
      </c>
      <c r="AA790" s="5">
        <f t="shared" si="335"/>
        <v>-7.4700819363808435</v>
      </c>
      <c r="AB790">
        <f t="shared" si="359"/>
        <v>0</v>
      </c>
    </row>
    <row r="791" spans="1:28" x14ac:dyDescent="0.2">
      <c r="A791">
        <f t="shared" si="357"/>
        <v>7.5899999999998826</v>
      </c>
      <c r="B791" s="5">
        <f t="shared" si="336"/>
        <v>59.877759821392537</v>
      </c>
      <c r="C791" s="5">
        <f t="shared" si="337"/>
        <v>521.15405734211811</v>
      </c>
      <c r="D791" s="5">
        <f t="shared" si="338"/>
        <v>-168.60215269543343</v>
      </c>
      <c r="E791" s="2">
        <f t="shared" si="339"/>
        <v>524.58259369271877</v>
      </c>
      <c r="F791" s="2">
        <f t="shared" si="340"/>
        <v>6.5542332327506054</v>
      </c>
      <c r="G791" s="3">
        <f t="shared" si="341"/>
        <v>7.0806364894384162</v>
      </c>
      <c r="H791" s="3">
        <f t="shared" si="342"/>
        <v>53.358278961905356</v>
      </c>
      <c r="I791" s="3">
        <f t="shared" si="343"/>
        <v>-84.909646656591363</v>
      </c>
      <c r="J791" s="2">
        <f t="shared" si="344"/>
        <v>100.53302662418592</v>
      </c>
      <c r="K791" s="2">
        <f t="shared" si="345"/>
        <v>100.53302662418592</v>
      </c>
      <c r="L791" s="2">
        <f t="shared" si="346"/>
        <v>68.52967050046756</v>
      </c>
      <c r="M791" s="5">
        <f t="shared" si="332"/>
        <v>0.3788778100969053</v>
      </c>
      <c r="N791" s="4">
        <f t="shared" si="333"/>
        <v>0.33708264386384729</v>
      </c>
      <c r="O791" s="4">
        <f t="shared" si="334"/>
        <v>0.27568917363397039</v>
      </c>
      <c r="P791" s="4">
        <f t="shared" si="347"/>
        <v>0</v>
      </c>
      <c r="Q791" s="4">
        <f t="shared" si="348"/>
        <v>0</v>
      </c>
      <c r="R791" s="5">
        <f t="shared" si="349"/>
        <v>-1.4477346944345471</v>
      </c>
      <c r="S791" s="5">
        <f t="shared" si="350"/>
        <v>-10.909842893882857</v>
      </c>
      <c r="T791" s="5">
        <f t="shared" si="351"/>
        <v>17.360959221714726</v>
      </c>
      <c r="U791" s="6">
        <f t="shared" si="352"/>
        <v>2673.2589956807965</v>
      </c>
      <c r="V791" s="5">
        <f t="shared" si="353"/>
        <v>0.38349686976663422</v>
      </c>
      <c r="W791" s="5">
        <f t="shared" si="354"/>
        <v>11.68311337806615</v>
      </c>
      <c r="X791" s="5">
        <f t="shared" si="355"/>
        <v>7.3737937837888019</v>
      </c>
      <c r="Y791" s="5">
        <f t="shared" si="356"/>
        <v>-1.0642378246679129</v>
      </c>
      <c r="Z791" s="5">
        <f t="shared" si="358"/>
        <v>0.77327048418329269</v>
      </c>
      <c r="AA791" s="5">
        <f t="shared" si="335"/>
        <v>-7.4392469944964716</v>
      </c>
      <c r="AB791">
        <f t="shared" si="359"/>
        <v>0</v>
      </c>
    </row>
    <row r="792" spans="1:28" x14ac:dyDescent="0.2">
      <c r="A792">
        <f t="shared" si="357"/>
        <v>7.5999999999998824</v>
      </c>
      <c r="B792" s="5">
        <f t="shared" si="336"/>
        <v>59.948512974395683</v>
      </c>
      <c r="C792" s="5">
        <f t="shared" si="337"/>
        <v>521.68767879526138</v>
      </c>
      <c r="D792" s="5">
        <f t="shared" si="338"/>
        <v>-169.45162112434909</v>
      </c>
      <c r="E792" s="2">
        <f t="shared" si="339"/>
        <v>525.12080363915231</v>
      </c>
      <c r="F792" s="2">
        <f t="shared" si="340"/>
        <v>6.5552568172133689</v>
      </c>
      <c r="G792" s="3">
        <f t="shared" si="341"/>
        <v>7.069994111191737</v>
      </c>
      <c r="H792" s="3">
        <f t="shared" si="342"/>
        <v>53.366011666747191</v>
      </c>
      <c r="I792" s="3">
        <f t="shared" si="343"/>
        <v>-84.984039126536331</v>
      </c>
      <c r="J792" s="2">
        <f t="shared" si="344"/>
        <v>100.59921930218117</v>
      </c>
      <c r="K792" s="2">
        <f t="shared" si="345"/>
        <v>100.59921930218117</v>
      </c>
      <c r="L792" s="2">
        <f t="shared" si="346"/>
        <v>68.574791617028737</v>
      </c>
      <c r="M792" s="5">
        <f t="shared" si="332"/>
        <v>0.37887772981599999</v>
      </c>
      <c r="N792" s="4">
        <f t="shared" si="333"/>
        <v>0.33686050250727406</v>
      </c>
      <c r="O792" s="4">
        <f t="shared" si="334"/>
        <v>0.27561179679531078</v>
      </c>
      <c r="P792" s="4">
        <f t="shared" si="347"/>
        <v>0</v>
      </c>
      <c r="Q792" s="4">
        <f t="shared" si="348"/>
        <v>0</v>
      </c>
      <c r="R792" s="5">
        <f t="shared" si="349"/>
        <v>-1.4465101863331264</v>
      </c>
      <c r="S792" s="5">
        <f t="shared" si="350"/>
        <v>-10.91860590912291</v>
      </c>
      <c r="T792" s="5">
        <f t="shared" si="351"/>
        <v>17.387606883246232</v>
      </c>
      <c r="U792" s="6">
        <f t="shared" si="352"/>
        <v>2673.2563224231367</v>
      </c>
      <c r="V792" s="5">
        <f t="shared" si="353"/>
        <v>0.38234317488331154</v>
      </c>
      <c r="W792" s="5">
        <f t="shared" si="354"/>
        <v>11.69847015997404</v>
      </c>
      <c r="X792" s="5">
        <f t="shared" si="355"/>
        <v>7.3779013739459387</v>
      </c>
      <c r="Y792" s="5">
        <f t="shared" si="356"/>
        <v>-1.064167011449815</v>
      </c>
      <c r="Z792" s="5">
        <f t="shared" si="358"/>
        <v>0.77986425085112998</v>
      </c>
      <c r="AA792" s="5">
        <f t="shared" si="335"/>
        <v>-7.4084917428078292</v>
      </c>
      <c r="AB792">
        <f t="shared" si="359"/>
        <v>0</v>
      </c>
    </row>
    <row r="793" spans="1:28" x14ac:dyDescent="0.2">
      <c r="A793">
        <f t="shared" si="357"/>
        <v>7.6099999999998822</v>
      </c>
      <c r="B793" s="5">
        <f t="shared" si="336"/>
        <v>60.01915970715703</v>
      </c>
      <c r="C793" s="5">
        <f t="shared" si="337"/>
        <v>522.22137790514137</v>
      </c>
      <c r="D793" s="5">
        <f t="shared" si="338"/>
        <v>-170.30183194020159</v>
      </c>
      <c r="E793" s="2">
        <f t="shared" si="339"/>
        <v>525.65907875076005</v>
      </c>
      <c r="F793" s="2">
        <f t="shared" si="340"/>
        <v>6.5562658154343474</v>
      </c>
      <c r="G793" s="3">
        <f t="shared" si="341"/>
        <v>7.0593524410772392</v>
      </c>
      <c r="H793" s="3">
        <f t="shared" si="342"/>
        <v>53.373810309255703</v>
      </c>
      <c r="I793" s="3">
        <f t="shared" si="343"/>
        <v>-85.058124043964412</v>
      </c>
      <c r="J793" s="2">
        <f t="shared" si="344"/>
        <v>100.66520029133301</v>
      </c>
      <c r="K793" s="2">
        <f t="shared" si="345"/>
        <v>100.66520029133301</v>
      </c>
      <c r="L793" s="2">
        <f t="shared" si="346"/>
        <v>68.619768433083166</v>
      </c>
      <c r="M793" s="5">
        <f t="shared" si="332"/>
        <v>0.37887764955045738</v>
      </c>
      <c r="N793" s="4">
        <f t="shared" si="333"/>
        <v>0.33663936127304139</v>
      </c>
      <c r="O793" s="4">
        <f t="shared" si="334"/>
        <v>0.27553471010609465</v>
      </c>
      <c r="P793" s="4">
        <f t="shared" si="347"/>
        <v>0</v>
      </c>
      <c r="Q793" s="4">
        <f t="shared" si="348"/>
        <v>0</v>
      </c>
      <c r="R793" s="5">
        <f t="shared" si="349"/>
        <v>-1.4452799191007233</v>
      </c>
      <c r="S793" s="5">
        <f t="shared" si="350"/>
        <v>-10.9273615235574</v>
      </c>
      <c r="T793" s="5">
        <f t="shared" si="351"/>
        <v>17.414174977550907</v>
      </c>
      <c r="U793" s="6">
        <f t="shared" si="352"/>
        <v>2673.2536491681508</v>
      </c>
      <c r="V793" s="5">
        <f t="shared" si="353"/>
        <v>0.38119743245708804</v>
      </c>
      <c r="W793" s="5">
        <f t="shared" si="354"/>
        <v>11.713775126208336</v>
      </c>
      <c r="X793" s="5">
        <f t="shared" si="355"/>
        <v>7.3820087813402058</v>
      </c>
      <c r="Y793" s="5">
        <f t="shared" si="356"/>
        <v>-1.0640824866436351</v>
      </c>
      <c r="Z793" s="5">
        <f t="shared" si="358"/>
        <v>0.78641360265093674</v>
      </c>
      <c r="AA793" s="5">
        <f t="shared" si="335"/>
        <v>-7.3778162411088886</v>
      </c>
      <c r="AB793">
        <f t="shared" si="359"/>
        <v>0</v>
      </c>
    </row>
    <row r="794" spans="1:28" x14ac:dyDescent="0.2">
      <c r="A794">
        <f t="shared" si="357"/>
        <v>7.619999999999882</v>
      </c>
      <c r="B794" s="5">
        <f t="shared" si="336"/>
        <v>60.08970002744347</v>
      </c>
      <c r="C794" s="5">
        <f t="shared" si="337"/>
        <v>522.75515532891404</v>
      </c>
      <c r="D794" s="5">
        <f t="shared" si="338"/>
        <v>-171.15278207145332</v>
      </c>
      <c r="E794" s="2">
        <f t="shared" si="339"/>
        <v>526.19741967473124</v>
      </c>
      <c r="F794" s="2">
        <f t="shared" si="340"/>
        <v>6.5572602644709477</v>
      </c>
      <c r="G794" s="3">
        <f t="shared" si="341"/>
        <v>7.0487116162108032</v>
      </c>
      <c r="H794" s="3">
        <f t="shared" si="342"/>
        <v>53.381674445282215</v>
      </c>
      <c r="I794" s="3">
        <f t="shared" si="343"/>
        <v>-85.1319022063755</v>
      </c>
      <c r="J794" s="2">
        <f t="shared" si="344"/>
        <v>100.7309697923458</v>
      </c>
      <c r="K794" s="2">
        <f t="shared" si="345"/>
        <v>100.7309697923458</v>
      </c>
      <c r="L794" s="2">
        <f t="shared" si="346"/>
        <v>68.664601085443621</v>
      </c>
      <c r="M794" s="5">
        <f t="shared" si="332"/>
        <v>0.37887756930053407</v>
      </c>
      <c r="N794" s="4">
        <f t="shared" si="333"/>
        <v>0.33641921613243764</v>
      </c>
      <c r="O794" s="4">
        <f t="shared" si="334"/>
        <v>0.27545791288317545</v>
      </c>
      <c r="P794" s="4">
        <f t="shared" si="347"/>
        <v>0</v>
      </c>
      <c r="Q794" s="4">
        <f t="shared" si="348"/>
        <v>0</v>
      </c>
      <c r="R794" s="5">
        <f t="shared" si="349"/>
        <v>-1.4440439377393075</v>
      </c>
      <c r="S794" s="5">
        <f t="shared" si="350"/>
        <v>-10.936109684470559</v>
      </c>
      <c r="T794" s="5">
        <f t="shared" si="351"/>
        <v>17.440663483324379</v>
      </c>
      <c r="U794" s="6">
        <f t="shared" si="352"/>
        <v>2673.2509759158388</v>
      </c>
      <c r="V794" s="5">
        <f t="shared" si="353"/>
        <v>0.38005962390441211</v>
      </c>
      <c r="W794" s="5">
        <f t="shared" si="354"/>
        <v>11.729028327485054</v>
      </c>
      <c r="X794" s="5">
        <f t="shared" si="355"/>
        <v>7.3861159697671797</v>
      </c>
      <c r="Y794" s="5">
        <f t="shared" si="356"/>
        <v>-1.0639843138348954</v>
      </c>
      <c r="Z794" s="5">
        <f t="shared" si="358"/>
        <v>0.79291864301449522</v>
      </c>
      <c r="AA794" s="5">
        <f t="shared" si="335"/>
        <v>-7.3472205469084422</v>
      </c>
      <c r="AB794">
        <f t="shared" si="359"/>
        <v>0</v>
      </c>
    </row>
    <row r="795" spans="1:28" x14ac:dyDescent="0.2">
      <c r="A795">
        <f t="shared" si="357"/>
        <v>7.6299999999998818</v>
      </c>
      <c r="B795" s="5">
        <f t="shared" si="336"/>
        <v>60.160133944389884</v>
      </c>
      <c r="C795" s="5">
        <f t="shared" si="337"/>
        <v>523.28901171929897</v>
      </c>
      <c r="D795" s="5">
        <f t="shared" si="338"/>
        <v>-172.00446845454442</v>
      </c>
      <c r="E795" s="2">
        <f t="shared" si="339"/>
        <v>526.73582705410081</v>
      </c>
      <c r="F795" s="2">
        <f t="shared" si="340"/>
        <v>6.5582402014379824</v>
      </c>
      <c r="G795" s="3">
        <f t="shared" si="341"/>
        <v>7.0380717730724545</v>
      </c>
      <c r="H795" s="3">
        <f t="shared" si="342"/>
        <v>53.389603631712362</v>
      </c>
      <c r="I795" s="3">
        <f t="shared" si="343"/>
        <v>-85.205374411844588</v>
      </c>
      <c r="J795" s="2">
        <f t="shared" si="344"/>
        <v>100.79652801012986</v>
      </c>
      <c r="K795" s="2">
        <f t="shared" si="345"/>
        <v>100.79652801012986</v>
      </c>
      <c r="L795" s="2">
        <f t="shared" si="346"/>
        <v>68.709289713789943</v>
      </c>
      <c r="M795" s="5">
        <f t="shared" si="332"/>
        <v>0.37887748906648439</v>
      </c>
      <c r="N795" s="4">
        <f t="shared" si="333"/>
        <v>0.3362000630675423</v>
      </c>
      <c r="O795" s="4">
        <f t="shared" si="334"/>
        <v>0.27538140444107945</v>
      </c>
      <c r="P795" s="4">
        <f t="shared" si="347"/>
        <v>0</v>
      </c>
      <c r="Q795" s="4">
        <f t="shared" si="348"/>
        <v>0</v>
      </c>
      <c r="R795" s="5">
        <f t="shared" si="349"/>
        <v>-1.4428022872345767</v>
      </c>
      <c r="S795" s="5">
        <f t="shared" si="350"/>
        <v>-10.944850339421093</v>
      </c>
      <c r="T795" s="5">
        <f t="shared" si="351"/>
        <v>17.467072381448745</v>
      </c>
      <c r="U795" s="6">
        <f t="shared" si="352"/>
        <v>2673.2483026661994</v>
      </c>
      <c r="V795" s="5">
        <f t="shared" si="353"/>
        <v>0.37892973052543133</v>
      </c>
      <c r="W795" s="5">
        <f t="shared" si="354"/>
        <v>11.744229815435579</v>
      </c>
      <c r="X795" s="5">
        <f t="shared" si="355"/>
        <v>7.3902229031071407</v>
      </c>
      <c r="Y795" s="5">
        <f t="shared" si="356"/>
        <v>-1.0638725567091454</v>
      </c>
      <c r="Z795" s="5">
        <f t="shared" si="358"/>
        <v>0.79937947601448656</v>
      </c>
      <c r="AA795" s="5">
        <f t="shared" si="335"/>
        <v>-7.3167047154441143</v>
      </c>
      <c r="AB795">
        <f t="shared" si="359"/>
        <v>0</v>
      </c>
    </row>
    <row r="796" spans="1:28" x14ac:dyDescent="0.2">
      <c r="A796">
        <f t="shared" si="357"/>
        <v>7.6399999999998816</v>
      </c>
      <c r="B796" s="5">
        <f t="shared" si="336"/>
        <v>60.23046146849277</v>
      </c>
      <c r="C796" s="5">
        <f t="shared" si="337"/>
        <v>523.82294772458999</v>
      </c>
      <c r="D796" s="5">
        <f t="shared" si="338"/>
        <v>-172.85688803389866</v>
      </c>
      <c r="E796" s="2">
        <f t="shared" si="339"/>
        <v>527.27430152775901</v>
      </c>
      <c r="F796" s="2">
        <f t="shared" si="340"/>
        <v>6.5592056635067504</v>
      </c>
      <c r="G796" s="3">
        <f t="shared" si="341"/>
        <v>7.0274330475053626</v>
      </c>
      <c r="H796" s="3">
        <f t="shared" si="342"/>
        <v>53.397597426472508</v>
      </c>
      <c r="I796" s="3">
        <f t="shared" si="343"/>
        <v>-85.27854145899903</v>
      </c>
      <c r="J796" s="2">
        <f t="shared" si="344"/>
        <v>100.86187515375178</v>
      </c>
      <c r="K796" s="2">
        <f t="shared" si="345"/>
        <v>100.86187515375178</v>
      </c>
      <c r="L796" s="2">
        <f t="shared" si="346"/>
        <v>68.753834460635161</v>
      </c>
      <c r="M796" s="5">
        <f t="shared" si="332"/>
        <v>0.37887740884856064</v>
      </c>
      <c r="N796" s="4">
        <f t="shared" si="333"/>
        <v>0.33598189807129764</v>
      </c>
      <c r="O796" s="4">
        <f t="shared" si="334"/>
        <v>0.27530518409206461</v>
      </c>
      <c r="P796" s="4">
        <f t="shared" si="347"/>
        <v>0</v>
      </c>
      <c r="Q796" s="4">
        <f t="shared" si="348"/>
        <v>0</v>
      </c>
      <c r="R796" s="5">
        <f t="shared" si="349"/>
        <v>-1.4415550125535801</v>
      </c>
      <c r="S796" s="5">
        <f t="shared" si="350"/>
        <v>-10.953583436241319</v>
      </c>
      <c r="T796" s="5">
        <f t="shared" si="351"/>
        <v>17.493401654978133</v>
      </c>
      <c r="U796" s="6">
        <f t="shared" si="352"/>
        <v>2673.2456294192334</v>
      </c>
      <c r="V796" s="5">
        <f t="shared" si="353"/>
        <v>0.37780773350545738</v>
      </c>
      <c r="W796" s="5">
        <f t="shared" si="354"/>
        <v>11.759379642597926</v>
      </c>
      <c r="X796" s="5">
        <f t="shared" si="355"/>
        <v>7.3943295453254709</v>
      </c>
      <c r="Y796" s="5">
        <f t="shared" si="356"/>
        <v>-1.0637472790481226</v>
      </c>
      <c r="Z796" s="5">
        <f t="shared" si="358"/>
        <v>0.80579620635660731</v>
      </c>
      <c r="AA796" s="5">
        <f t="shared" si="335"/>
        <v>-7.2862687996963942</v>
      </c>
      <c r="AB796">
        <f t="shared" si="359"/>
        <v>0</v>
      </c>
    </row>
    <row r="797" spans="1:28" x14ac:dyDescent="0.2">
      <c r="A797">
        <f t="shared" si="357"/>
        <v>7.6499999999998813</v>
      </c>
      <c r="B797" s="5">
        <f t="shared" si="336"/>
        <v>60.300682611603868</v>
      </c>
      <c r="C797" s="5">
        <f t="shared" si="337"/>
        <v>524.35696398866503</v>
      </c>
      <c r="D797" s="5">
        <f t="shared" si="338"/>
        <v>-173.71003776192862</v>
      </c>
      <c r="E797" s="2">
        <f t="shared" si="339"/>
        <v>527.81284373046049</v>
      </c>
      <c r="F797" s="2">
        <f t="shared" si="340"/>
        <v>6.5601566879040867</v>
      </c>
      <c r="G797" s="3">
        <f t="shared" si="341"/>
        <v>7.0167955747148811</v>
      </c>
      <c r="H797" s="3">
        <f t="shared" si="342"/>
        <v>53.405655388536076</v>
      </c>
      <c r="I797" s="3">
        <f t="shared" si="343"/>
        <v>-85.351404146995989</v>
      </c>
      <c r="J797" s="2">
        <f t="shared" si="344"/>
        <v>100.92701143638533</v>
      </c>
      <c r="K797" s="2">
        <f t="shared" si="345"/>
        <v>100.92701143638533</v>
      </c>
      <c r="L797" s="2">
        <f t="shared" si="346"/>
        <v>68.798235471291974</v>
      </c>
      <c r="M797" s="5">
        <f t="shared" si="332"/>
        <v>0.37887732864701307</v>
      </c>
      <c r="N797" s="4">
        <f t="shared" si="333"/>
        <v>0.33576471714757816</v>
      </c>
      <c r="O797" s="4">
        <f t="shared" si="334"/>
        <v>0.27522925114617941</v>
      </c>
      <c r="P797" s="4">
        <f t="shared" si="347"/>
        <v>0</v>
      </c>
      <c r="Q797" s="4">
        <f t="shared" si="348"/>
        <v>0</v>
      </c>
      <c r="R797" s="5">
        <f t="shared" si="349"/>
        <v>-1.4403021586423637</v>
      </c>
      <c r="S797" s="5">
        <f t="shared" si="350"/>
        <v>-10.962308923036318</v>
      </c>
      <c r="T797" s="5">
        <f t="shared" si="351"/>
        <v>17.51965128912428</v>
      </c>
      <c r="U797" s="6">
        <f t="shared" si="352"/>
        <v>2673.2429561749404</v>
      </c>
      <c r="V797" s="5">
        <f t="shared" si="353"/>
        <v>0.37669361391643191</v>
      </c>
      <c r="W797" s="5">
        <f t="shared" si="354"/>
        <v>11.774477862408096</v>
      </c>
      <c r="X797" s="5">
        <f t="shared" si="355"/>
        <v>7.3984358604730796</v>
      </c>
      <c r="Y797" s="5">
        <f t="shared" si="356"/>
        <v>-1.0636085447259318</v>
      </c>
      <c r="Z797" s="5">
        <f t="shared" si="358"/>
        <v>0.81216893937177836</v>
      </c>
      <c r="AA797" s="5">
        <f t="shared" si="335"/>
        <v>-7.2559128504026411</v>
      </c>
      <c r="AB797">
        <f t="shared" si="359"/>
        <v>0</v>
      </c>
    </row>
    <row r="798" spans="1:28" x14ac:dyDescent="0.2">
      <c r="A798">
        <f t="shared" si="357"/>
        <v>7.6599999999998811</v>
      </c>
      <c r="B798" s="5">
        <f t="shared" si="336"/>
        <v>60.370797386923783</v>
      </c>
      <c r="C798" s="5">
        <f t="shared" si="337"/>
        <v>524.8910611509973</v>
      </c>
      <c r="D798" s="5">
        <f t="shared" si="338"/>
        <v>-174.56391459904111</v>
      </c>
      <c r="E798" s="2">
        <f t="shared" si="339"/>
        <v>528.35145429283432</v>
      </c>
      <c r="F798" s="2">
        <f t="shared" si="340"/>
        <v>6.5610933119114332</v>
      </c>
      <c r="G798" s="3">
        <f t="shared" si="341"/>
        <v>7.0061594892676222</v>
      </c>
      <c r="H798" s="3">
        <f t="shared" si="342"/>
        <v>53.413777077929794</v>
      </c>
      <c r="I798" s="3">
        <f t="shared" si="343"/>
        <v>-85.423963275500014</v>
      </c>
      <c r="J798" s="2">
        <f t="shared" si="344"/>
        <v>100.99193707526264</v>
      </c>
      <c r="K798" s="2">
        <f t="shared" si="345"/>
        <v>100.99193707526264</v>
      </c>
      <c r="L798" s="2">
        <f t="shared" si="346"/>
        <v>68.842492893839562</v>
      </c>
      <c r="M798" s="5">
        <f t="shared" si="332"/>
        <v>0.3788772484620897</v>
      </c>
      <c r="N798" s="4">
        <f t="shared" si="333"/>
        <v>0.33554851631125693</v>
      </c>
      <c r="O798" s="4">
        <f t="shared" si="334"/>
        <v>0.27515360491131996</v>
      </c>
      <c r="P798" s="4">
        <f t="shared" si="347"/>
        <v>0</v>
      </c>
      <c r="Q798" s="4">
        <f t="shared" si="348"/>
        <v>0</v>
      </c>
      <c r="R798" s="5">
        <f t="shared" si="349"/>
        <v>-1.4390437704236456</v>
      </c>
      <c r="S798" s="5">
        <f t="shared" si="350"/>
        <v>-10.971026748183137</v>
      </c>
      <c r="T798" s="5">
        <f t="shared" si="351"/>
        <v>17.545821271242108</v>
      </c>
      <c r="U798" s="6">
        <f t="shared" si="352"/>
        <v>2673.2402829333214</v>
      </c>
      <c r="V798" s="5">
        <f t="shared" si="353"/>
        <v>0.37558735271838423</v>
      </c>
      <c r="W798" s="5">
        <f t="shared" si="354"/>
        <v>11.789524529191375</v>
      </c>
      <c r="X798" s="5">
        <f t="shared" si="355"/>
        <v>7.4025418126867955</v>
      </c>
      <c r="Y798" s="5">
        <f t="shared" si="356"/>
        <v>-1.0634564177052614</v>
      </c>
      <c r="Z798" s="5">
        <f t="shared" si="358"/>
        <v>0.81849778100823833</v>
      </c>
      <c r="AA798" s="5">
        <f t="shared" si="335"/>
        <v>-7.225636916071096</v>
      </c>
      <c r="AB798">
        <f t="shared" si="359"/>
        <v>0</v>
      </c>
    </row>
    <row r="799" spans="1:28" x14ac:dyDescent="0.2">
      <c r="A799">
        <f t="shared" si="357"/>
        <v>7.6699999999998809</v>
      </c>
      <c r="B799" s="5">
        <f t="shared" si="336"/>
        <v>60.440805808995577</v>
      </c>
      <c r="C799" s="5">
        <f t="shared" si="337"/>
        <v>525.4252398466657</v>
      </c>
      <c r="D799" s="5">
        <f t="shared" si="338"/>
        <v>-175.41851551364192</v>
      </c>
      <c r="E799" s="2">
        <f t="shared" si="339"/>
        <v>528.89013384139332</v>
      </c>
      <c r="F799" s="2">
        <f t="shared" si="340"/>
        <v>6.5620155728638947</v>
      </c>
      <c r="G799" s="3">
        <f t="shared" si="341"/>
        <v>6.99552492509057</v>
      </c>
      <c r="H799" s="3">
        <f t="shared" si="342"/>
        <v>53.421962055739876</v>
      </c>
      <c r="I799" s="3">
        <f t="shared" si="343"/>
        <v>-85.496219644660727</v>
      </c>
      <c r="J799" s="2">
        <f t="shared" si="344"/>
        <v>101.05665229162574</v>
      </c>
      <c r="K799" s="2">
        <f t="shared" si="345"/>
        <v>101.05665229162574</v>
      </c>
      <c r="L799" s="2">
        <f t="shared" si="346"/>
        <v>68.886606879090479</v>
      </c>
      <c r="M799" s="5">
        <f t="shared" si="332"/>
        <v>0.37887716829403645</v>
      </c>
      <c r="N799" s="4">
        <f t="shared" si="333"/>
        <v>0.33533329158827058</v>
      </c>
      <c r="O799" s="4">
        <f t="shared" si="334"/>
        <v>0.27507824469328751</v>
      </c>
      <c r="P799" s="4">
        <f t="shared" si="347"/>
        <v>0</v>
      </c>
      <c r="Q799" s="4">
        <f t="shared" si="348"/>
        <v>0</v>
      </c>
      <c r="R799" s="5">
        <f t="shared" si="349"/>
        <v>-1.437779892794508</v>
      </c>
      <c r="S799" s="5">
        <f t="shared" si="350"/>
        <v>-10.979736860329966</v>
      </c>
      <c r="T799" s="5">
        <f t="shared" si="351"/>
        <v>17.571911590815258</v>
      </c>
      <c r="U799" s="6">
        <f t="shared" si="352"/>
        <v>2673.2376096943749</v>
      </c>
      <c r="V799" s="5">
        <f t="shared" si="353"/>
        <v>0.37448893076089224</v>
      </c>
      <c r="W799" s="5">
        <f t="shared" si="354"/>
        <v>11.804519698153777</v>
      </c>
      <c r="X799" s="5">
        <f t="shared" si="355"/>
        <v>7.4066473661898273</v>
      </c>
      <c r="Y799" s="5">
        <f t="shared" si="356"/>
        <v>-1.0632909620336157</v>
      </c>
      <c r="Z799" s="5">
        <f t="shared" si="358"/>
        <v>0.82478283782381112</v>
      </c>
      <c r="AA799" s="5">
        <f t="shared" si="335"/>
        <v>-7.1954410429949149</v>
      </c>
      <c r="AB799">
        <f t="shared" si="359"/>
        <v>0</v>
      </c>
    </row>
    <row r="800" spans="1:28" x14ac:dyDescent="0.2">
      <c r="A800">
        <f t="shared" si="357"/>
        <v>7.6799999999998807</v>
      </c>
      <c r="B800" s="5">
        <f t="shared" si="336"/>
        <v>60.510707893698381</v>
      </c>
      <c r="C800" s="5">
        <f t="shared" si="337"/>
        <v>525.95950070636502</v>
      </c>
      <c r="D800" s="5">
        <f t="shared" si="338"/>
        <v>-176.27383748214069</v>
      </c>
      <c r="E800" s="2">
        <f t="shared" si="339"/>
        <v>529.42888299854326</v>
      </c>
      <c r="F800" s="2">
        <f t="shared" si="340"/>
        <v>6.5629235081493178</v>
      </c>
      <c r="G800" s="3">
        <f t="shared" si="341"/>
        <v>6.9848920154702334</v>
      </c>
      <c r="H800" s="3">
        <f t="shared" si="342"/>
        <v>53.430209884118113</v>
      </c>
      <c r="I800" s="3">
        <f t="shared" si="343"/>
        <v>-85.56817405509068</v>
      </c>
      <c r="J800" s="2">
        <f t="shared" si="344"/>
        <v>101.1211573106785</v>
      </c>
      <c r="K800" s="2">
        <f t="shared" si="345"/>
        <v>101.1211573106785</v>
      </c>
      <c r="L800" s="2">
        <f t="shared" si="346"/>
        <v>68.930577580557937</v>
      </c>
      <c r="M800" s="5">
        <f t="shared" ref="M800:M863" si="360">cd0+cdspin*(spin/1000)*EXP(-A800/(tau*146.7/K800))</f>
        <v>0.37887708814309723</v>
      </c>
      <c r="N800" s="4">
        <f t="shared" ref="N800:N863" si="361">(romega/K800)*EXP(-A800/(tau*146.7/K800))</f>
        <v>0.33511903901568191</v>
      </c>
      <c r="O800" s="4">
        <f t="shared" ref="O800:O863" si="362">cl2_*N800/(cl0+cl1_*N800)</f>
        <v>0.27500316979584422</v>
      </c>
      <c r="P800" s="4">
        <f t="shared" si="347"/>
        <v>0</v>
      </c>
      <c r="Q800" s="4">
        <f t="shared" si="348"/>
        <v>0</v>
      </c>
      <c r="R800" s="5">
        <f t="shared" si="349"/>
        <v>-1.4365105706241204</v>
      </c>
      <c r="S800" s="5">
        <f t="shared" si="350"/>
        <v>-10.988439208395393</v>
      </c>
      <c r="T800" s="5">
        <f t="shared" si="351"/>
        <v>17.597922239441697</v>
      </c>
      <c r="U800" s="6">
        <f t="shared" si="352"/>
        <v>2673.2349364581009</v>
      </c>
      <c r="V800" s="5">
        <f t="shared" si="353"/>
        <v>0.37339832878453566</v>
      </c>
      <c r="W800" s="5">
        <f t="shared" si="354"/>
        <v>11.81946342537341</v>
      </c>
      <c r="X800" s="5">
        <f t="shared" si="355"/>
        <v>7.4107524852921678</v>
      </c>
      <c r="Y800" s="5">
        <f t="shared" si="356"/>
        <v>-1.0631122418395846</v>
      </c>
      <c r="Z800" s="5">
        <f t="shared" si="358"/>
        <v>0.83102421697801709</v>
      </c>
      <c r="AA800" s="5">
        <f t="shared" ref="AA800:AA863" si="363">T800+X800-32.174</f>
        <v>-7.1653252752661345</v>
      </c>
      <c r="AB800">
        <f t="shared" si="359"/>
        <v>0</v>
      </c>
    </row>
    <row r="801" spans="1:28" x14ac:dyDescent="0.2">
      <c r="A801">
        <f t="shared" si="357"/>
        <v>7.6899999999998805</v>
      </c>
      <c r="B801" s="5">
        <f t="shared" si="336"/>
        <v>60.580503658240993</v>
      </c>
      <c r="C801" s="5">
        <f t="shared" si="337"/>
        <v>526.49384435641707</v>
      </c>
      <c r="D801" s="5">
        <f t="shared" si="338"/>
        <v>-177.12987748895537</v>
      </c>
      <c r="E801" s="2">
        <f t="shared" si="339"/>
        <v>529.96770238259353</v>
      </c>
      <c r="F801" s="2">
        <f t="shared" si="340"/>
        <v>6.5638171552073521</v>
      </c>
      <c r="G801" s="3">
        <f t="shared" si="341"/>
        <v>6.9742608930518379</v>
      </c>
      <c r="H801" s="3">
        <f t="shared" si="342"/>
        <v>53.438520126287891</v>
      </c>
      <c r="I801" s="3">
        <f t="shared" si="343"/>
        <v>-85.639827307843348</v>
      </c>
      <c r="J801" s="2">
        <f t="shared" si="344"/>
        <v>101.18545236153891</v>
      </c>
      <c r="K801" s="2">
        <f t="shared" si="345"/>
        <v>101.18545236153891</v>
      </c>
      <c r="L801" s="2">
        <f t="shared" si="346"/>
        <v>68.974405154423252</v>
      </c>
      <c r="M801" s="5">
        <f t="shared" si="360"/>
        <v>0.37887700800951385</v>
      </c>
      <c r="N801" s="4">
        <f t="shared" si="361"/>
        <v>0.33490575464174038</v>
      </c>
      <c r="O801" s="4">
        <f t="shared" si="362"/>
        <v>0.27492837952076921</v>
      </c>
      <c r="P801" s="4">
        <f t="shared" si="347"/>
        <v>0</v>
      </c>
      <c r="Q801" s="4">
        <f t="shared" si="348"/>
        <v>0</v>
      </c>
      <c r="R801" s="5">
        <f t="shared" si="349"/>
        <v>-1.4352358487514809</v>
      </c>
      <c r="S801" s="5">
        <f t="shared" si="350"/>
        <v>-10.997133741567621</v>
      </c>
      <c r="T801" s="5">
        <f t="shared" si="351"/>
        <v>17.623853210819256</v>
      </c>
      <c r="U801" s="6">
        <f t="shared" si="352"/>
        <v>2673.2322632245018</v>
      </c>
      <c r="V801" s="5">
        <f t="shared" si="353"/>
        <v>0.3723155274223483</v>
      </c>
      <c r="W801" s="5">
        <f t="shared" si="354"/>
        <v>11.834355767791953</v>
      </c>
      <c r="X801" s="5">
        <f t="shared" si="355"/>
        <v>7.4148571343910428</v>
      </c>
      <c r="Y801" s="5">
        <f t="shared" si="356"/>
        <v>-1.0629203213291327</v>
      </c>
      <c r="Z801" s="5">
        <f t="shared" si="358"/>
        <v>0.83722202622433173</v>
      </c>
      <c r="AA801" s="5">
        <f t="shared" si="363"/>
        <v>-7.1352896547897018</v>
      </c>
      <c r="AB801">
        <f t="shared" si="359"/>
        <v>0</v>
      </c>
    </row>
    <row r="802" spans="1:28" x14ac:dyDescent="0.2">
      <c r="A802">
        <f t="shared" si="357"/>
        <v>7.6999999999998803</v>
      </c>
      <c r="B802" s="5">
        <f t="shared" ref="B802:B865" si="364">B801+G801*dt+0.5*Y801*dt*dt</f>
        <v>60.650193121155446</v>
      </c>
      <c r="C802" s="5">
        <f t="shared" ref="C802:C865" si="365">C801+H801*dt+0.5*Z801*dt*dt</f>
        <v>527.02827141878129</v>
      </c>
      <c r="D802" s="5">
        <f t="shared" ref="D802:D865" si="366">D801+I801*dt+0.5*AA801*dt*dt</f>
        <v>-177.98663252651656</v>
      </c>
      <c r="E802" s="2">
        <f t="shared" ref="E802:E865" si="367">SQRT(B802^2+C802^2)</f>
        <v>530.50659260776581</v>
      </c>
      <c r="F802" s="2">
        <f t="shared" ref="F802:F865" si="368">ATAN2(C802,B802)*180/PI()</f>
        <v>6.5646965515285149</v>
      </c>
      <c r="G802" s="3">
        <f t="shared" ref="G802:G865" si="369">G801+Y801*dt</f>
        <v>6.9636316898385466</v>
      </c>
      <c r="H802" s="3">
        <f t="shared" ref="H802:H865" si="370">H801+Z801*dt</f>
        <v>53.446892346550136</v>
      </c>
      <c r="I802" s="3">
        <f t="shared" ref="I802:I865" si="371">I801+AA801*dt</f>
        <v>-85.711180204391241</v>
      </c>
      <c r="J802" s="2">
        <f t="shared" ref="J802:J865" si="372">SQRT(G802^2+H802^2+I802^2)</f>
        <v>101.24953767719175</v>
      </c>
      <c r="K802" s="2">
        <f t="shared" ref="K802:K865" si="373">IF(D802&gt;=hwind,SQRT((G802-vxw)^2+(H802-vyw)^2+I802^2),J802)</f>
        <v>101.24953767719175</v>
      </c>
      <c r="L802" s="2">
        <f t="shared" ref="L802:L865" si="374">J802/1.467</f>
        <v>69.018089759503582</v>
      </c>
      <c r="M802" s="5">
        <f t="shared" si="360"/>
        <v>0.37887692789352601</v>
      </c>
      <c r="N802" s="4">
        <f t="shared" si="361"/>
        <v>0.33469343452594019</v>
      </c>
      <c r="O802" s="4">
        <f t="shared" si="362"/>
        <v>0.27485387316791321</v>
      </c>
      <c r="P802" s="4">
        <f t="shared" ref="P802:P865" si="375">IF(D802&gt;=hwind,vxw,0)</f>
        <v>0</v>
      </c>
      <c r="Q802" s="4">
        <f t="shared" ref="Q802:Q865" si="376">IF(D802&gt;=hwind,vyw,0)</f>
        <v>0</v>
      </c>
      <c r="R802" s="5">
        <f t="shared" ref="R802:R865" si="377">-const*$M802*$K802*(G802-P802)</f>
        <v>-1.433955771983185</v>
      </c>
      <c r="S802" s="5">
        <f t="shared" ref="S802:S865" si="378">-const*$M802*$K802*(H802-Q802)</f>
        <v>-11.005820409303757</v>
      </c>
      <c r="T802" s="5">
        <f t="shared" ref="T802:T865" si="379">-const*$M802*$K802*I802</f>
        <v>17.64970450073119</v>
      </c>
      <c r="U802" s="6">
        <f t="shared" ref="U802:U865" si="380">omega*EXP(-A802/tau)*30/PI()</f>
        <v>2673.2295899935748</v>
      </c>
      <c r="V802" s="5">
        <f t="shared" ref="V802:V865" si="381">const*($O802/omega)*K802*(wy*I802-wz*(H802-Q802))</f>
        <v>0.37124050720126617</v>
      </c>
      <c r="W802" s="5">
        <f t="shared" ref="W802:W865" si="382">const*($O802/omega)*K802*(wz*(G802-P802)-wx*I802)</f>
        <v>11.849196783206118</v>
      </c>
      <c r="X802" s="5">
        <f t="shared" ref="X802:X865" si="383">const*($O802/omega)*K802*(wx*(H802-Q802)-wy*(G802-P802))</f>
        <v>7.4189612779713601</v>
      </c>
      <c r="Y802" s="5">
        <f t="shared" ref="Y802:Y865" si="384">R802+V802</f>
        <v>-1.0627152647819189</v>
      </c>
      <c r="Z802" s="5">
        <f t="shared" si="358"/>
        <v>0.84337637390236075</v>
      </c>
      <c r="AA802" s="5">
        <f t="shared" si="363"/>
        <v>-7.1053342212974506</v>
      </c>
      <c r="AB802">
        <f t="shared" si="359"/>
        <v>0</v>
      </c>
    </row>
    <row r="803" spans="1:28" x14ac:dyDescent="0.2">
      <c r="A803">
        <f t="shared" si="357"/>
        <v>7.7099999999998801</v>
      </c>
      <c r="B803" s="5">
        <f t="shared" si="364"/>
        <v>60.71977630229059</v>
      </c>
      <c r="C803" s="5">
        <f t="shared" si="365"/>
        <v>527.56278251106551</v>
      </c>
      <c r="D803" s="5">
        <f t="shared" si="366"/>
        <v>-178.84409959527153</v>
      </c>
      <c r="E803" s="2">
        <f t="shared" si="367"/>
        <v>531.04555428420451</v>
      </c>
      <c r="F803" s="2">
        <f t="shared" si="368"/>
        <v>6.5655617346532722</v>
      </c>
      <c r="G803" s="3">
        <f t="shared" si="369"/>
        <v>6.9530045371907274</v>
      </c>
      <c r="H803" s="3">
        <f t="shared" si="370"/>
        <v>53.455326110289157</v>
      </c>
      <c r="I803" s="3">
        <f t="shared" si="371"/>
        <v>-85.782233546604218</v>
      </c>
      <c r="J803" s="2">
        <f t="shared" si="372"/>
        <v>101.31341349444162</v>
      </c>
      <c r="K803" s="2">
        <f t="shared" si="373"/>
        <v>101.31341349444162</v>
      </c>
      <c r="L803" s="2">
        <f t="shared" si="374"/>
        <v>69.061631557219911</v>
      </c>
      <c r="M803" s="5">
        <f t="shared" si="360"/>
        <v>0.37887684779537134</v>
      </c>
      <c r="N803" s="4">
        <f t="shared" si="361"/>
        <v>0.33448207473907693</v>
      </c>
      <c r="O803" s="4">
        <f t="shared" si="362"/>
        <v>0.27477965003525268</v>
      </c>
      <c r="P803" s="4">
        <f t="shared" si="375"/>
        <v>0</v>
      </c>
      <c r="Q803" s="4">
        <f t="shared" si="376"/>
        <v>0</v>
      </c>
      <c r="R803" s="5">
        <f t="shared" si="377"/>
        <v>-1.432670385091217</v>
      </c>
      <c r="S803" s="5">
        <f t="shared" si="378"/>
        <v>-11.014499161329081</v>
      </c>
      <c r="T803" s="5">
        <f t="shared" si="379"/>
        <v>17.67547610703177</v>
      </c>
      <c r="U803" s="6">
        <f t="shared" si="380"/>
        <v>2673.2269167653221</v>
      </c>
      <c r="V803" s="5">
        <f t="shared" si="381"/>
        <v>0.37017324854357125</v>
      </c>
      <c r="W803" s="5">
        <f t="shared" si="382"/>
        <v>11.863986530259188</v>
      </c>
      <c r="X803" s="5">
        <f t="shared" si="383"/>
        <v>7.4230648806061543</v>
      </c>
      <c r="Y803" s="5">
        <f t="shared" si="384"/>
        <v>-1.0624971365476457</v>
      </c>
      <c r="Z803" s="5">
        <f t="shared" si="358"/>
        <v>0.84948736893010768</v>
      </c>
      <c r="AA803" s="5">
        <f t="shared" si="363"/>
        <v>-7.0754590123620744</v>
      </c>
      <c r="AB803">
        <f t="shared" si="359"/>
        <v>0</v>
      </c>
    </row>
    <row r="804" spans="1:28" x14ac:dyDescent="0.2">
      <c r="A804">
        <f t="shared" si="357"/>
        <v>7.7199999999998798</v>
      </c>
      <c r="B804" s="5">
        <f t="shared" si="364"/>
        <v>60.789253222805669</v>
      </c>
      <c r="C804" s="5">
        <f t="shared" si="365"/>
        <v>528.09737824653689</v>
      </c>
      <c r="D804" s="5">
        <f t="shared" si="366"/>
        <v>-179.7022757036882</v>
      </c>
      <c r="E804" s="2">
        <f t="shared" si="367"/>
        <v>531.58458801798633</v>
      </c>
      <c r="F804" s="2">
        <f t="shared" si="368"/>
        <v>6.5664127421711029</v>
      </c>
      <c r="G804" s="3">
        <f t="shared" si="369"/>
        <v>6.9423795658252514</v>
      </c>
      <c r="H804" s="3">
        <f t="shared" si="370"/>
        <v>53.463820983978458</v>
      </c>
      <c r="I804" s="3">
        <f t="shared" si="371"/>
        <v>-85.852988136727845</v>
      </c>
      <c r="J804" s="2">
        <f t="shared" si="372"/>
        <v>101.37708005386629</v>
      </c>
      <c r="K804" s="2">
        <f t="shared" si="373"/>
        <v>101.37708005386629</v>
      </c>
      <c r="L804" s="2">
        <f t="shared" si="374"/>
        <v>69.105030711565291</v>
      </c>
      <c r="M804" s="5">
        <f t="shared" si="360"/>
        <v>0.3788767677152855</v>
      </c>
      <c r="N804" s="4">
        <f t="shared" si="361"/>
        <v>0.33427167136330155</v>
      </c>
      <c r="O804" s="4">
        <f t="shared" si="362"/>
        <v>0.2747057094189434</v>
      </c>
      <c r="P804" s="4">
        <f t="shared" si="375"/>
        <v>0</v>
      </c>
      <c r="Q804" s="4">
        <f t="shared" si="376"/>
        <v>0</v>
      </c>
      <c r="R804" s="5">
        <f t="shared" si="377"/>
        <v>-1.4313797328107654</v>
      </c>
      <c r="S804" s="5">
        <f t="shared" si="378"/>
        <v>-11.023169947636362</v>
      </c>
      <c r="T804" s="5">
        <f t="shared" si="379"/>
        <v>17.701168029631841</v>
      </c>
      <c r="U804" s="6">
        <f t="shared" si="380"/>
        <v>2673.2242435397411</v>
      </c>
      <c r="V804" s="5">
        <f t="shared" si="381"/>
        <v>0.36911373176833528</v>
      </c>
      <c r="W804" s="5">
        <f t="shared" si="382"/>
        <v>11.878725068432544</v>
      </c>
      <c r="X804" s="5">
        <f t="shared" si="383"/>
        <v>7.4271679069570427</v>
      </c>
      <c r="Y804" s="5">
        <f t="shared" si="384"/>
        <v>-1.0622660010424301</v>
      </c>
      <c r="Z804" s="5">
        <f t="shared" si="358"/>
        <v>0.85555512079618268</v>
      </c>
      <c r="AA804" s="5">
        <f t="shared" si="363"/>
        <v>-7.0456640634111167</v>
      </c>
      <c r="AB804">
        <f t="shared" si="359"/>
        <v>0</v>
      </c>
    </row>
    <row r="805" spans="1:28" x14ac:dyDescent="0.2">
      <c r="A805">
        <f t="shared" si="357"/>
        <v>7.7299999999998796</v>
      </c>
      <c r="B805" s="5">
        <f t="shared" si="364"/>
        <v>60.858623905163867</v>
      </c>
      <c r="C805" s="5">
        <f t="shared" si="365"/>
        <v>528.63205923413273</v>
      </c>
      <c r="D805" s="5">
        <f t="shared" si="366"/>
        <v>-180.56115786825865</v>
      </c>
      <c r="E805" s="2">
        <f t="shared" si="367"/>
        <v>532.12369441113015</v>
      </c>
      <c r="F805" s="2">
        <f t="shared" si="368"/>
        <v>6.5672496117195749</v>
      </c>
      <c r="G805" s="3">
        <f t="shared" si="369"/>
        <v>6.9317569058148267</v>
      </c>
      <c r="H805" s="3">
        <f t="shared" si="370"/>
        <v>53.47237653518642</v>
      </c>
      <c r="I805" s="3">
        <f t="shared" si="371"/>
        <v>-85.923444777361951</v>
      </c>
      <c r="J805" s="2">
        <f t="shared" si="372"/>
        <v>101.44053759977041</v>
      </c>
      <c r="K805" s="2">
        <f t="shared" si="373"/>
        <v>101.44053759977041</v>
      </c>
      <c r="L805" s="2">
        <f t="shared" si="374"/>
        <v>69.148287389073218</v>
      </c>
      <c r="M805" s="5">
        <f t="shared" si="360"/>
        <v>0.37887668765350196</v>
      </c>
      <c r="N805" s="4">
        <f t="shared" si="361"/>
        <v>0.33406222049217349</v>
      </c>
      <c r="O805" s="4">
        <f t="shared" si="362"/>
        <v>0.27463205061337381</v>
      </c>
      <c r="P805" s="4">
        <f t="shared" si="375"/>
        <v>0</v>
      </c>
      <c r="Q805" s="4">
        <f t="shared" si="376"/>
        <v>0</v>
      </c>
      <c r="R805" s="5">
        <f t="shared" si="377"/>
        <v>-1.4300838598380596</v>
      </c>
      <c r="S805" s="5">
        <f t="shared" si="378"/>
        <v>-11.031832718485163</v>
      </c>
      <c r="T805" s="5">
        <f t="shared" si="379"/>
        <v>17.726780270484383</v>
      </c>
      <c r="U805" s="6">
        <f t="shared" si="380"/>
        <v>2673.2215703168349</v>
      </c>
      <c r="V805" s="5">
        <f t="shared" si="381"/>
        <v>0.36806193709285578</v>
      </c>
      <c r="W805" s="5">
        <f t="shared" si="382"/>
        <v>11.89341245803727</v>
      </c>
      <c r="X805" s="5">
        <f t="shared" si="383"/>
        <v>7.4312703217746972</v>
      </c>
      <c r="Y805" s="5">
        <f t="shared" si="384"/>
        <v>-1.0620219227452039</v>
      </c>
      <c r="Z805" s="5">
        <f t="shared" si="358"/>
        <v>0.86157973955210743</v>
      </c>
      <c r="AA805" s="5">
        <f t="shared" si="363"/>
        <v>-7.0159494077409192</v>
      </c>
      <c r="AB805">
        <f t="shared" si="359"/>
        <v>0</v>
      </c>
    </row>
    <row r="806" spans="1:28" x14ac:dyDescent="0.2">
      <c r="A806">
        <f t="shared" si="357"/>
        <v>7.7399999999998794</v>
      </c>
      <c r="B806" s="5">
        <f t="shared" si="364"/>
        <v>60.927888373125882</v>
      </c>
      <c r="C806" s="5">
        <f t="shared" si="365"/>
        <v>529.16682607847156</v>
      </c>
      <c r="D806" s="5">
        <f t="shared" si="366"/>
        <v>-181.42074311350265</v>
      </c>
      <c r="E806" s="2">
        <f t="shared" si="367"/>
        <v>532.662874061607</v>
      </c>
      <c r="F806" s="2">
        <f t="shared" si="368"/>
        <v>6.5680723809834181</v>
      </c>
      <c r="G806" s="3">
        <f t="shared" si="369"/>
        <v>6.9211366865873751</v>
      </c>
      <c r="H806" s="3">
        <f t="shared" si="370"/>
        <v>53.480992332581941</v>
      </c>
      <c r="I806" s="3">
        <f t="shared" si="371"/>
        <v>-85.993604271439366</v>
      </c>
      <c r="J806" s="2">
        <f t="shared" si="372"/>
        <v>101.50378638013967</v>
      </c>
      <c r="K806" s="2">
        <f t="shared" si="373"/>
        <v>101.50378638013967</v>
      </c>
      <c r="L806" s="2">
        <f t="shared" si="374"/>
        <v>69.191401758786412</v>
      </c>
      <c r="M806" s="5">
        <f t="shared" si="360"/>
        <v>0.37887660761025227</v>
      </c>
      <c r="N806" s="4">
        <f t="shared" si="361"/>
        <v>0.33385371823071003</v>
      </c>
      <c r="O806" s="4">
        <f t="shared" si="362"/>
        <v>0.27455867291121638</v>
      </c>
      <c r="P806" s="4">
        <f t="shared" si="375"/>
        <v>0</v>
      </c>
      <c r="Q806" s="4">
        <f t="shared" si="376"/>
        <v>0</v>
      </c>
      <c r="R806" s="5">
        <f t="shared" si="377"/>
        <v>-1.4287828108282361</v>
      </c>
      <c r="S806" s="5">
        <f t="shared" si="378"/>
        <v>-11.04048742440121</v>
      </c>
      <c r="T806" s="5">
        <f t="shared" si="379"/>
        <v>17.752312833570137</v>
      </c>
      <c r="U806" s="6">
        <f t="shared" si="380"/>
        <v>2673.2188970966008</v>
      </c>
      <c r="V806" s="5">
        <f t="shared" si="381"/>
        <v>0.36701784463408788</v>
      </c>
      <c r="W806" s="5">
        <f t="shared" si="382"/>
        <v>11.90804876020575</v>
      </c>
      <c r="X806" s="5">
        <f t="shared" si="383"/>
        <v>7.4353720898992917</v>
      </c>
      <c r="Y806" s="5">
        <f t="shared" si="384"/>
        <v>-1.0617649661941482</v>
      </c>
      <c r="Z806" s="5">
        <f t="shared" si="358"/>
        <v>0.86756133580453998</v>
      </c>
      <c r="AA806" s="5">
        <f t="shared" si="363"/>
        <v>-6.9863150765305697</v>
      </c>
      <c r="AB806">
        <f t="shared" si="359"/>
        <v>0</v>
      </c>
    </row>
    <row r="807" spans="1:28" x14ac:dyDescent="0.2">
      <c r="A807">
        <f t="shared" si="357"/>
        <v>7.7499999999998792</v>
      </c>
      <c r="B807" s="5">
        <f t="shared" si="364"/>
        <v>60.997046651743446</v>
      </c>
      <c r="C807" s="5">
        <f t="shared" si="365"/>
        <v>529.70167937986423</v>
      </c>
      <c r="D807" s="5">
        <f t="shared" si="366"/>
        <v>-182.28102847197087</v>
      </c>
      <c r="E807" s="2">
        <f t="shared" si="367"/>
        <v>533.20212756335047</v>
      </c>
      <c r="F807" s="2">
        <f t="shared" si="368"/>
        <v>6.5688810876936028</v>
      </c>
      <c r="G807" s="3">
        <f t="shared" si="369"/>
        <v>6.9105190369254332</v>
      </c>
      <c r="H807" s="3">
        <f t="shared" si="370"/>
        <v>53.489667945939985</v>
      </c>
      <c r="I807" s="3">
        <f t="shared" si="371"/>
        <v>-86.063467422204667</v>
      </c>
      <c r="J807" s="2">
        <f t="shared" si="372"/>
        <v>101.56682664659516</v>
      </c>
      <c r="K807" s="2">
        <f t="shared" si="373"/>
        <v>101.56682664659516</v>
      </c>
      <c r="L807" s="2">
        <f t="shared" si="374"/>
        <v>69.234373992225741</v>
      </c>
      <c r="M807" s="5">
        <f t="shared" si="360"/>
        <v>0.37887652758576595</v>
      </c>
      <c r="N807" s="4">
        <f t="shared" si="361"/>
        <v>0.33364616069543568</v>
      </c>
      <c r="O807" s="4">
        <f t="shared" si="362"/>
        <v>0.27448557560347975</v>
      </c>
      <c r="P807" s="4">
        <f t="shared" si="375"/>
        <v>0</v>
      </c>
      <c r="Q807" s="4">
        <f t="shared" si="376"/>
        <v>0</v>
      </c>
      <c r="R807" s="5">
        <f t="shared" si="377"/>
        <v>-1.4274766303932209</v>
      </c>
      <c r="S807" s="5">
        <f t="shared" si="378"/>
        <v>-11.049134016175723</v>
      </c>
      <c r="T807" s="5">
        <f t="shared" si="379"/>
        <v>17.77776572488315</v>
      </c>
      <c r="U807" s="6">
        <f t="shared" si="380"/>
        <v>2673.2162238790406</v>
      </c>
      <c r="V807" s="5">
        <f t="shared" si="381"/>
        <v>0.3659814344100783</v>
      </c>
      <c r="W807" s="5">
        <f t="shared" si="382"/>
        <v>11.922634036883309</v>
      </c>
      <c r="X807" s="5">
        <f t="shared" si="383"/>
        <v>7.4394731762609787</v>
      </c>
      <c r="Y807" s="5">
        <f t="shared" si="384"/>
        <v>-1.0614951959831427</v>
      </c>
      <c r="Z807" s="5">
        <f t="shared" si="358"/>
        <v>0.8735000207075867</v>
      </c>
      <c r="AA807" s="5">
        <f t="shared" si="363"/>
        <v>-6.9567610988558712</v>
      </c>
      <c r="AB807">
        <f t="shared" si="359"/>
        <v>0</v>
      </c>
    </row>
    <row r="808" spans="1:28" x14ac:dyDescent="0.2">
      <c r="A808">
        <f t="shared" si="357"/>
        <v>7.759999999999879</v>
      </c>
      <c r="B808" s="5">
        <f t="shared" si="364"/>
        <v>61.066098767352905</v>
      </c>
      <c r="C808" s="5">
        <f t="shared" si="365"/>
        <v>530.23661973432468</v>
      </c>
      <c r="D808" s="5">
        <f t="shared" si="366"/>
        <v>-183.14201098424786</v>
      </c>
      <c r="E808" s="2">
        <f t="shared" si="367"/>
        <v>533.74145550626565</v>
      </c>
      <c r="F808" s="2">
        <f t="shared" si="368"/>
        <v>6.5696757696264214</v>
      </c>
      <c r="G808" s="3">
        <f t="shared" si="369"/>
        <v>6.8999040849656019</v>
      </c>
      <c r="H808" s="3">
        <f t="shared" si="370"/>
        <v>53.49840294614706</v>
      </c>
      <c r="I808" s="3">
        <f t="shared" si="371"/>
        <v>-86.133035033193224</v>
      </c>
      <c r="J808" s="2">
        <f t="shared" si="372"/>
        <v>101.62965865434821</v>
      </c>
      <c r="K808" s="2">
        <f t="shared" si="373"/>
        <v>101.62965865434821</v>
      </c>
      <c r="L808" s="2">
        <f t="shared" si="374"/>
        <v>69.277204263359366</v>
      </c>
      <c r="M808" s="5">
        <f t="shared" si="360"/>
        <v>0.37887644758027039</v>
      </c>
      <c r="N808" s="4">
        <f t="shared" si="361"/>
        <v>0.33343954401442866</v>
      </c>
      <c r="O808" s="4">
        <f t="shared" si="362"/>
        <v>0.27441275797955966</v>
      </c>
      <c r="P808" s="4">
        <f t="shared" si="375"/>
        <v>0</v>
      </c>
      <c r="Q808" s="4">
        <f t="shared" si="376"/>
        <v>0</v>
      </c>
      <c r="R808" s="5">
        <f t="shared" si="377"/>
        <v>-1.4261653630996396</v>
      </c>
      <c r="S808" s="5">
        <f t="shared" si="378"/>
        <v>-11.057772444864792</v>
      </c>
      <c r="T808" s="5">
        <f t="shared" si="379"/>
        <v>17.803138952416376</v>
      </c>
      <c r="U808" s="6">
        <f t="shared" si="380"/>
        <v>2673.2135506641534</v>
      </c>
      <c r="V808" s="5">
        <f t="shared" si="381"/>
        <v>0.36495268634138728</v>
      </c>
      <c r="W808" s="5">
        <f t="shared" si="382"/>
        <v>11.93716835081994</v>
      </c>
      <c r="X808" s="5">
        <f t="shared" si="383"/>
        <v>7.4435735458803798</v>
      </c>
      <c r="Y808" s="5">
        <f t="shared" si="384"/>
        <v>-1.0612126767582524</v>
      </c>
      <c r="Z808" s="5">
        <f t="shared" si="358"/>
        <v>0.87939590595514794</v>
      </c>
      <c r="AA808" s="5">
        <f t="shared" si="363"/>
        <v>-6.927287501703244</v>
      </c>
      <c r="AB808">
        <f t="shared" si="359"/>
        <v>0</v>
      </c>
    </row>
    <row r="809" spans="1:28" x14ac:dyDescent="0.2">
      <c r="A809">
        <f t="shared" si="357"/>
        <v>7.7699999999998788</v>
      </c>
      <c r="B809" s="5">
        <f t="shared" si="364"/>
        <v>61.13504474756872</v>
      </c>
      <c r="C809" s="5">
        <f t="shared" si="365"/>
        <v>530.77164773358152</v>
      </c>
      <c r="D809" s="5">
        <f t="shared" si="366"/>
        <v>-184.00368769895488</v>
      </c>
      <c r="E809" s="2">
        <f t="shared" si="367"/>
        <v>534.28085847624038</v>
      </c>
      <c r="F809" s="2">
        <f t="shared" si="368"/>
        <v>6.5704564646025583</v>
      </c>
      <c r="G809" s="3">
        <f t="shared" si="369"/>
        <v>6.8892919581980196</v>
      </c>
      <c r="H809" s="3">
        <f t="shared" si="370"/>
        <v>53.507196905206612</v>
      </c>
      <c r="I809" s="3">
        <f t="shared" si="371"/>
        <v>-86.202307908210258</v>
      </c>
      <c r="J809" s="2">
        <f t="shared" si="372"/>
        <v>101.69228266215551</v>
      </c>
      <c r="K809" s="2">
        <f t="shared" si="373"/>
        <v>101.69228266215551</v>
      </c>
      <c r="L809" s="2">
        <f t="shared" si="374"/>
        <v>69.319892748572258</v>
      </c>
      <c r="M809" s="5">
        <f t="shared" si="360"/>
        <v>0.37887636759399107</v>
      </c>
      <c r="N809" s="4">
        <f t="shared" si="361"/>
        <v>0.33323386432736563</v>
      </c>
      <c r="O809" s="4">
        <f t="shared" si="362"/>
        <v>0.27434021932728908</v>
      </c>
      <c r="P809" s="4">
        <f t="shared" si="375"/>
        <v>0</v>
      </c>
      <c r="Q809" s="4">
        <f t="shared" si="376"/>
        <v>0</v>
      </c>
      <c r="R809" s="5">
        <f t="shared" si="377"/>
        <v>-1.4248490534667506</v>
      </c>
      <c r="S809" s="5">
        <f t="shared" si="378"/>
        <v>-11.066402661788793</v>
      </c>
      <c r="T809" s="5">
        <f t="shared" si="379"/>
        <v>17.828432526147328</v>
      </c>
      <c r="U809" s="6">
        <f t="shared" si="380"/>
        <v>2673.2108774519393</v>
      </c>
      <c r="V809" s="5">
        <f t="shared" si="381"/>
        <v>0.36393158025251204</v>
      </c>
      <c r="W809" s="5">
        <f t="shared" si="382"/>
        <v>11.951651765562</v>
      </c>
      <c r="X809" s="5">
        <f t="shared" si="383"/>
        <v>7.4476731638690472</v>
      </c>
      <c r="Y809" s="5">
        <f t="shared" si="384"/>
        <v>-1.0609174732142386</v>
      </c>
      <c r="Z809" s="5">
        <f t="shared" si="358"/>
        <v>0.88524910377320687</v>
      </c>
      <c r="AA809" s="5">
        <f t="shared" si="363"/>
        <v>-6.8978943099836236</v>
      </c>
      <c r="AB809">
        <f t="shared" si="359"/>
        <v>0</v>
      </c>
    </row>
    <row r="810" spans="1:28" x14ac:dyDescent="0.2">
      <c r="A810">
        <f t="shared" ref="A810:A873" si="385">A809+dt</f>
        <v>7.7799999999998786</v>
      </c>
      <c r="B810" s="5">
        <f t="shared" si="364"/>
        <v>61.203884621277034</v>
      </c>
      <c r="C810" s="5">
        <f t="shared" si="365"/>
        <v>531.30676396508875</v>
      </c>
      <c r="D810" s="5">
        <f t="shared" si="366"/>
        <v>-184.86605567275248</v>
      </c>
      <c r="E810" s="2">
        <f t="shared" si="367"/>
        <v>534.82033705515448</v>
      </c>
      <c r="F810" s="2">
        <f t="shared" si="368"/>
        <v>6.5712232104861839</v>
      </c>
      <c r="G810" s="3">
        <f t="shared" si="369"/>
        <v>6.8786827834658775</v>
      </c>
      <c r="H810" s="3">
        <f t="shared" si="370"/>
        <v>53.516049396244341</v>
      </c>
      <c r="I810" s="3">
        <f t="shared" si="371"/>
        <v>-86.271286851310094</v>
      </c>
      <c r="J810" s="2">
        <f t="shared" si="372"/>
        <v>101.75469893227459</v>
      </c>
      <c r="K810" s="2">
        <f t="shared" si="373"/>
        <v>101.75469893227459</v>
      </c>
      <c r="L810" s="2">
        <f t="shared" si="374"/>
        <v>69.362439626635705</v>
      </c>
      <c r="M810" s="5">
        <f t="shared" si="360"/>
        <v>0.37887628762715142</v>
      </c>
      <c r="N810" s="4">
        <f t="shared" si="361"/>
        <v>0.33302911778556471</v>
      </c>
      <c r="O810" s="4">
        <f t="shared" si="362"/>
        <v>0.27426795893298761</v>
      </c>
      <c r="P810" s="4">
        <f t="shared" si="375"/>
        <v>0</v>
      </c>
      <c r="Q810" s="4">
        <f t="shared" si="376"/>
        <v>0</v>
      </c>
      <c r="R810" s="5">
        <f t="shared" si="377"/>
        <v>-1.4235277459644007</v>
      </c>
      <c r="S810" s="5">
        <f t="shared" si="378"/>
        <v>-11.075024618531771</v>
      </c>
      <c r="T810" s="5">
        <f t="shared" si="379"/>
        <v>17.853646458023633</v>
      </c>
      <c r="U810" s="6">
        <f t="shared" si="380"/>
        <v>2673.2082042423981</v>
      </c>
      <c r="V810" s="5">
        <f t="shared" si="381"/>
        <v>0.36291809587330226</v>
      </c>
      <c r="W810" s="5">
        <f t="shared" si="382"/>
        <v>11.966084345443941</v>
      </c>
      <c r="X810" s="5">
        <f t="shared" si="383"/>
        <v>7.451771995429942</v>
      </c>
      <c r="Y810" s="5">
        <f t="shared" si="384"/>
        <v>-1.0606096500910984</v>
      </c>
      <c r="Z810" s="5">
        <f t="shared" ref="Z810:Z873" si="386">S810+W810</f>
        <v>0.89105972691216984</v>
      </c>
      <c r="AA810" s="5">
        <f t="shared" si="363"/>
        <v>-6.8685815465464231</v>
      </c>
      <c r="AB810">
        <f t="shared" si="359"/>
        <v>0</v>
      </c>
    </row>
    <row r="811" spans="1:28" x14ac:dyDescent="0.2">
      <c r="A811">
        <f t="shared" si="385"/>
        <v>7.7899999999998784</v>
      </c>
      <c r="B811" s="5">
        <f t="shared" si="364"/>
        <v>61.272618418629186</v>
      </c>
      <c r="C811" s="5">
        <f t="shared" si="365"/>
        <v>531.84196901203745</v>
      </c>
      <c r="D811" s="5">
        <f t="shared" si="366"/>
        <v>-185.72911197034293</v>
      </c>
      <c r="E811" s="2">
        <f t="shared" si="367"/>
        <v>535.35989182089088</v>
      </c>
      <c r="F811" s="2">
        <f t="shared" si="368"/>
        <v>6.571976045184031</v>
      </c>
      <c r="G811" s="3">
        <f t="shared" si="369"/>
        <v>6.8680766869649661</v>
      </c>
      <c r="H811" s="3">
        <f t="shared" si="370"/>
        <v>53.524959993513463</v>
      </c>
      <c r="I811" s="3">
        <f t="shared" si="371"/>
        <v>-86.339972666775552</v>
      </c>
      <c r="J811" s="2">
        <f t="shared" si="372"/>
        <v>101.81690773041969</v>
      </c>
      <c r="K811" s="2">
        <f t="shared" si="373"/>
        <v>101.81690773041969</v>
      </c>
      <c r="L811" s="2">
        <f t="shared" si="374"/>
        <v>69.404845078677354</v>
      </c>
      <c r="M811" s="5">
        <f t="shared" si="360"/>
        <v>0.37887620767997299</v>
      </c>
      <c r="N811" s="4">
        <f t="shared" si="361"/>
        <v>0.33282530055202719</v>
      </c>
      <c r="O811" s="4">
        <f t="shared" si="362"/>
        <v>0.27419597608151119</v>
      </c>
      <c r="P811" s="4">
        <f t="shared" si="375"/>
        <v>0</v>
      </c>
      <c r="Q811" s="4">
        <f t="shared" si="376"/>
        <v>0</v>
      </c>
      <c r="R811" s="5">
        <f t="shared" si="377"/>
        <v>-1.4222014850110034</v>
      </c>
      <c r="S811" s="5">
        <f t="shared" si="378"/>
        <v>-11.083638266940874</v>
      </c>
      <c r="T811" s="5">
        <f t="shared" si="379"/>
        <v>17.878780761948704</v>
      </c>
      <c r="U811" s="6">
        <f t="shared" si="380"/>
        <v>2673.2055310355313</v>
      </c>
      <c r="V811" s="5">
        <f t="shared" si="381"/>
        <v>0.36191221284037572</v>
      </c>
      <c r="W811" s="5">
        <f t="shared" si="382"/>
        <v>11.980466155580151</v>
      </c>
      <c r="X811" s="5">
        <f t="shared" si="383"/>
        <v>7.4558700058579443</v>
      </c>
      <c r="Y811" s="5">
        <f t="shared" si="384"/>
        <v>-1.0602892721706276</v>
      </c>
      <c r="Z811" s="5">
        <f t="shared" si="386"/>
        <v>0.89682788863927776</v>
      </c>
      <c r="AA811" s="5">
        <f t="shared" si="363"/>
        <v>-6.8393492321933493</v>
      </c>
      <c r="AB811">
        <f t="shared" si="359"/>
        <v>0</v>
      </c>
    </row>
    <row r="812" spans="1:28" x14ac:dyDescent="0.2">
      <c r="A812">
        <f t="shared" si="385"/>
        <v>7.7999999999998781</v>
      </c>
      <c r="B812" s="5">
        <f t="shared" si="364"/>
        <v>61.341246171035223</v>
      </c>
      <c r="C812" s="5">
        <f t="shared" si="365"/>
        <v>532.37726345336705</v>
      </c>
      <c r="D812" s="5">
        <f t="shared" si="366"/>
        <v>-186.5928536644723</v>
      </c>
      <c r="E812" s="2">
        <f t="shared" si="367"/>
        <v>535.89952334734483</v>
      </c>
      <c r="F812" s="2">
        <f t="shared" si="368"/>
        <v>6.5727150066444766</v>
      </c>
      <c r="G812" s="3">
        <f t="shared" si="369"/>
        <v>6.8574737942432602</v>
      </c>
      <c r="H812" s="3">
        <f t="shared" si="370"/>
        <v>53.533928272399855</v>
      </c>
      <c r="I812" s="3">
        <f t="shared" si="371"/>
        <v>-86.408366159097483</v>
      </c>
      <c r="J812" s="2">
        <f t="shared" si="372"/>
        <v>101.8789093257179</v>
      </c>
      <c r="K812" s="2">
        <f t="shared" si="373"/>
        <v>101.8789093257179</v>
      </c>
      <c r="L812" s="2">
        <f t="shared" si="374"/>
        <v>69.447109288151253</v>
      </c>
      <c r="M812" s="5">
        <f t="shared" si="360"/>
        <v>0.37887612775267521</v>
      </c>
      <c r="N812" s="4">
        <f t="shared" si="361"/>
        <v>0.33262240880147653</v>
      </c>
      <c r="O812" s="4">
        <f t="shared" si="362"/>
        <v>0.27412427005629975</v>
      </c>
      <c r="P812" s="4">
        <f t="shared" si="375"/>
        <v>0</v>
      </c>
      <c r="Q812" s="4">
        <f t="shared" si="376"/>
        <v>0</v>
      </c>
      <c r="R812" s="5">
        <f t="shared" si="377"/>
        <v>-1.4208703149715418</v>
      </c>
      <c r="S812" s="5">
        <f t="shared" si="378"/>
        <v>-11.092243559125793</v>
      </c>
      <c r="T812" s="5">
        <f t="shared" si="379"/>
        <v>17.903835453767375</v>
      </c>
      <c r="U812" s="6">
        <f t="shared" si="380"/>
        <v>2673.2028578313366</v>
      </c>
      <c r="V812" s="5">
        <f t="shared" si="381"/>
        <v>0.36091391069852297</v>
      </c>
      <c r="W812" s="5">
        <f t="shared" si="382"/>
        <v>11.994797261856741</v>
      </c>
      <c r="X812" s="5">
        <f t="shared" si="383"/>
        <v>7.4599671605403115</v>
      </c>
      <c r="Y812" s="5">
        <f t="shared" si="384"/>
        <v>-1.0599564042730187</v>
      </c>
      <c r="Z812" s="5">
        <f t="shared" si="386"/>
        <v>0.90255370273094826</v>
      </c>
      <c r="AA812" s="5">
        <f t="shared" si="363"/>
        <v>-6.8101973856923124</v>
      </c>
      <c r="AB812">
        <f t="shared" si="359"/>
        <v>0</v>
      </c>
    </row>
    <row r="813" spans="1:28" x14ac:dyDescent="0.2">
      <c r="A813">
        <f t="shared" si="385"/>
        <v>7.8099999999998779</v>
      </c>
      <c r="B813" s="5">
        <f t="shared" si="364"/>
        <v>61.409767911157445</v>
      </c>
      <c r="C813" s="5">
        <f t="shared" si="365"/>
        <v>532.9126478637761</v>
      </c>
      <c r="D813" s="5">
        <f t="shared" si="366"/>
        <v>-187.45727783593256</v>
      </c>
      <c r="E813" s="2">
        <f t="shared" si="367"/>
        <v>536.43923220443457</v>
      </c>
      <c r="F813" s="2">
        <f t="shared" si="368"/>
        <v>6.573440132856641</v>
      </c>
      <c r="G813" s="3">
        <f t="shared" si="369"/>
        <v>6.8468742302005303</v>
      </c>
      <c r="H813" s="3">
        <f t="shared" si="370"/>
        <v>53.542953809427168</v>
      </c>
      <c r="I813" s="3">
        <f t="shared" si="371"/>
        <v>-86.476468132954409</v>
      </c>
      <c r="J813" s="2">
        <f t="shared" si="372"/>
        <v>101.94070399066565</v>
      </c>
      <c r="K813" s="2">
        <f t="shared" si="373"/>
        <v>101.94070399066565</v>
      </c>
      <c r="L813" s="2">
        <f t="shared" si="374"/>
        <v>69.489232440808209</v>
      </c>
      <c r="M813" s="5">
        <f t="shared" si="360"/>
        <v>0.37887604784547557</v>
      </c>
      <c r="N813" s="4">
        <f t="shared" si="361"/>
        <v>0.332420438720397</v>
      </c>
      <c r="O813" s="4">
        <f t="shared" si="362"/>
        <v>0.27405284013942549</v>
      </c>
      <c r="P813" s="4">
        <f t="shared" si="375"/>
        <v>0</v>
      </c>
      <c r="Q813" s="4">
        <f t="shared" si="376"/>
        <v>0</v>
      </c>
      <c r="R813" s="5">
        <f t="shared" si="377"/>
        <v>-1.419534280155591</v>
      </c>
      <c r="S813" s="5">
        <f t="shared" si="378"/>
        <v>-11.100840447458198</v>
      </c>
      <c r="T813" s="5">
        <f t="shared" si="379"/>
        <v>17.928810551251512</v>
      </c>
      <c r="U813" s="6">
        <f t="shared" si="380"/>
        <v>2673.2001846298149</v>
      </c>
      <c r="V813" s="5">
        <f t="shared" si="381"/>
        <v>0.35992316890211296</v>
      </c>
      <c r="W813" s="5">
        <f t="shared" si="382"/>
        <v>12.009077730923435</v>
      </c>
      <c r="X813" s="5">
        <f t="shared" si="383"/>
        <v>7.4640634249572004</v>
      </c>
      <c r="Y813" s="5">
        <f t="shared" si="384"/>
        <v>-1.0596111112534781</v>
      </c>
      <c r="Z813" s="5">
        <f t="shared" si="386"/>
        <v>0.9082372834652368</v>
      </c>
      <c r="AA813" s="5">
        <f t="shared" si="363"/>
        <v>-6.7811260237912876</v>
      </c>
      <c r="AB813">
        <f t="shared" si="359"/>
        <v>0</v>
      </c>
    </row>
    <row r="814" spans="1:28" x14ac:dyDescent="0.2">
      <c r="A814">
        <f t="shared" si="385"/>
        <v>7.8199999999998777</v>
      </c>
      <c r="B814" s="5">
        <f t="shared" si="364"/>
        <v>61.478183672903882</v>
      </c>
      <c r="C814" s="5">
        <f t="shared" si="365"/>
        <v>533.44812281373459</v>
      </c>
      <c r="D814" s="5">
        <f t="shared" si="366"/>
        <v>-188.32238157356329</v>
      </c>
      <c r="E814" s="2">
        <f t="shared" si="367"/>
        <v>536.97901895811208</v>
      </c>
      <c r="F814" s="2">
        <f t="shared" si="368"/>
        <v>6.5741514618494659</v>
      </c>
      <c r="G814" s="3">
        <f t="shared" si="369"/>
        <v>6.8362781190879955</v>
      </c>
      <c r="H814" s="3">
        <f t="shared" si="370"/>
        <v>53.552036182261823</v>
      </c>
      <c r="I814" s="3">
        <f t="shared" si="371"/>
        <v>-86.544279393192326</v>
      </c>
      <c r="J814" s="2">
        <f t="shared" si="372"/>
        <v>102.00229200108562</v>
      </c>
      <c r="K814" s="2">
        <f t="shared" si="373"/>
        <v>102.00229200108562</v>
      </c>
      <c r="L814" s="2">
        <f t="shared" si="374"/>
        <v>69.531214724666398</v>
      </c>
      <c r="M814" s="5">
        <f t="shared" si="360"/>
        <v>0.37887596795858958</v>
      </c>
      <c r="N814" s="4">
        <f t="shared" si="361"/>
        <v>0.33221938650706928</v>
      </c>
      <c r="O814" s="4">
        <f t="shared" si="362"/>
        <v>0.27398168561164005</v>
      </c>
      <c r="P814" s="4">
        <f t="shared" si="375"/>
        <v>0</v>
      </c>
      <c r="Q814" s="4">
        <f t="shared" si="376"/>
        <v>0</v>
      </c>
      <c r="R814" s="5">
        <f t="shared" si="377"/>
        <v>-1.4181934248153696</v>
      </c>
      <c r="S814" s="5">
        <f t="shared" si="378"/>
        <v>-11.109428884571235</v>
      </c>
      <c r="T814" s="5">
        <f t="shared" si="379"/>
        <v>17.953706074085748</v>
      </c>
      <c r="U814" s="6">
        <f t="shared" si="380"/>
        <v>2673.1975114309671</v>
      </c>
      <c r="V814" s="5">
        <f t="shared" si="381"/>
        <v>0.35893996681649198</v>
      </c>
      <c r="W814" s="5">
        <f t="shared" si="382"/>
        <v>12.023307630185434</v>
      </c>
      <c r="X814" s="5">
        <f t="shared" si="383"/>
        <v>7.4681587646821352</v>
      </c>
      <c r="Y814" s="5">
        <f t="shared" si="384"/>
        <v>-1.0592534579988775</v>
      </c>
      <c r="Z814" s="5">
        <f t="shared" si="386"/>
        <v>0.91387874561419835</v>
      </c>
      <c r="AA814" s="5">
        <f t="shared" si="363"/>
        <v>-6.7521351612321183</v>
      </c>
      <c r="AB814">
        <f t="shared" si="359"/>
        <v>0</v>
      </c>
    </row>
    <row r="815" spans="1:28" x14ac:dyDescent="0.2">
      <c r="A815">
        <f t="shared" si="385"/>
        <v>7.8299999999998775</v>
      </c>
      <c r="B815" s="5">
        <f t="shared" si="364"/>
        <v>61.546493491421856</v>
      </c>
      <c r="C815" s="5">
        <f t="shared" si="365"/>
        <v>533.98368886949447</v>
      </c>
      <c r="D815" s="5">
        <f t="shared" si="366"/>
        <v>-189.18816197425326</v>
      </c>
      <c r="E815" s="2">
        <f t="shared" si="367"/>
        <v>537.51888417037287</v>
      </c>
      <c r="F815" s="2">
        <f t="shared" si="368"/>
        <v>6.5748490316908113</v>
      </c>
      <c r="G815" s="3">
        <f t="shared" si="369"/>
        <v>6.8256855845080064</v>
      </c>
      <c r="H815" s="3">
        <f t="shared" si="370"/>
        <v>53.561174969717968</v>
      </c>
      <c r="I815" s="3">
        <f t="shared" si="371"/>
        <v>-86.611800744804654</v>
      </c>
      <c r="J815" s="2">
        <f t="shared" si="372"/>
        <v>102.06367363608391</v>
      </c>
      <c r="K815" s="2">
        <f t="shared" si="373"/>
        <v>102.06367363608391</v>
      </c>
      <c r="L815" s="2">
        <f t="shared" si="374"/>
        <v>69.573056329982208</v>
      </c>
      <c r="M815" s="5">
        <f t="shared" si="360"/>
        <v>0.37887588809223083</v>
      </c>
      <c r="N815" s="4">
        <f t="shared" si="361"/>
        <v>0.3320192483716054</v>
      </c>
      <c r="O815" s="4">
        <f t="shared" si="362"/>
        <v>0.27391080575242083</v>
      </c>
      <c r="P815" s="4">
        <f t="shared" si="375"/>
        <v>0</v>
      </c>
      <c r="Q815" s="4">
        <f t="shared" si="376"/>
        <v>0</v>
      </c>
      <c r="R815" s="5">
        <f t="shared" si="377"/>
        <v>-1.4168477931438077</v>
      </c>
      <c r="S815" s="5">
        <f t="shared" si="378"/>
        <v>-11.118008823358986</v>
      </c>
      <c r="T815" s="5">
        <f t="shared" si="379"/>
        <v>17.978522043853122</v>
      </c>
      <c r="U815" s="6">
        <f t="shared" si="380"/>
        <v>2673.1948382347923</v>
      </c>
      <c r="V815" s="5">
        <f t="shared" si="381"/>
        <v>0.35796428371937733</v>
      </c>
      <c r="W815" s="5">
        <f t="shared" si="382"/>
        <v>12.037487027795379</v>
      </c>
      <c r="X815" s="5">
        <f t="shared" si="383"/>
        <v>7.4722531453825196</v>
      </c>
      <c r="Y815" s="5">
        <f t="shared" si="384"/>
        <v>-1.0588835094244304</v>
      </c>
      <c r="Z815" s="5">
        <f t="shared" si="386"/>
        <v>0.91947820443639294</v>
      </c>
      <c r="AA815" s="5">
        <f t="shared" si="363"/>
        <v>-6.7232248107643571</v>
      </c>
      <c r="AB815">
        <f t="shared" si="359"/>
        <v>0</v>
      </c>
    </row>
    <row r="816" spans="1:28" x14ac:dyDescent="0.2">
      <c r="A816">
        <f t="shared" si="385"/>
        <v>7.8399999999998773</v>
      </c>
      <c r="B816" s="5">
        <f t="shared" si="364"/>
        <v>61.614697403091462</v>
      </c>
      <c r="C816" s="5">
        <f t="shared" si="365"/>
        <v>534.51934659310189</v>
      </c>
      <c r="D816" s="5">
        <f t="shared" si="366"/>
        <v>-190.05461614294185</v>
      </c>
      <c r="E816" s="2">
        <f t="shared" si="367"/>
        <v>538.0588283992663</v>
      </c>
      <c r="F816" s="2">
        <f t="shared" si="368"/>
        <v>6.5755328804865441</v>
      </c>
      <c r="G816" s="3">
        <f t="shared" si="369"/>
        <v>6.8150967494137618</v>
      </c>
      <c r="H816" s="3">
        <f t="shared" si="370"/>
        <v>53.570369751762328</v>
      </c>
      <c r="I816" s="3">
        <f t="shared" si="371"/>
        <v>-86.679032992912298</v>
      </c>
      <c r="J816" s="2">
        <f t="shared" si="372"/>
        <v>102.12484917800751</v>
      </c>
      <c r="K816" s="2">
        <f t="shared" si="373"/>
        <v>102.12484917800751</v>
      </c>
      <c r="L816" s="2">
        <f t="shared" si="374"/>
        <v>69.614757449221202</v>
      </c>
      <c r="M816" s="5">
        <f t="shared" si="360"/>
        <v>0.37887580824661105</v>
      </c>
      <c r="N816" s="4">
        <f t="shared" si="361"/>
        <v>0.33182002053598164</v>
      </c>
      <c r="O816" s="4">
        <f t="shared" si="362"/>
        <v>0.27384019984001723</v>
      </c>
      <c r="P816" s="4">
        <f t="shared" si="375"/>
        <v>0</v>
      </c>
      <c r="Q816" s="4">
        <f t="shared" si="376"/>
        <v>0</v>
      </c>
      <c r="R816" s="5">
        <f t="shared" si="377"/>
        <v>-1.4154974292726394</v>
      </c>
      <c r="S816" s="5">
        <f t="shared" si="378"/>
        <v>-11.12658021697596</v>
      </c>
      <c r="T816" s="5">
        <f t="shared" si="379"/>
        <v>18.003258484020765</v>
      </c>
      <c r="U816" s="6">
        <f t="shared" si="380"/>
        <v>2673.1921650412905</v>
      </c>
      <c r="V816" s="5">
        <f t="shared" si="381"/>
        <v>0.35699609880224403</v>
      </c>
      <c r="W816" s="5">
        <f t="shared" si="382"/>
        <v>12.051615992645308</v>
      </c>
      <c r="X816" s="5">
        <f t="shared" si="383"/>
        <v>7.4763465328201342</v>
      </c>
      <c r="Y816" s="5">
        <f t="shared" si="384"/>
        <v>-1.0585013304703954</v>
      </c>
      <c r="Z816" s="5">
        <f t="shared" si="386"/>
        <v>0.92503577566934858</v>
      </c>
      <c r="AA816" s="5">
        <f t="shared" si="363"/>
        <v>-6.6943949831590999</v>
      </c>
      <c r="AB816">
        <f t="shared" si="359"/>
        <v>0</v>
      </c>
    </row>
    <row r="817" spans="1:28" x14ac:dyDescent="0.2">
      <c r="A817">
        <f t="shared" si="385"/>
        <v>7.8499999999998771</v>
      </c>
      <c r="B817" s="5">
        <f t="shared" si="364"/>
        <v>61.682795445519076</v>
      </c>
      <c r="C817" s="5">
        <f t="shared" si="365"/>
        <v>535.05509654240836</v>
      </c>
      <c r="D817" s="5">
        <f t="shared" si="366"/>
        <v>-190.92174119262015</v>
      </c>
      <c r="E817" s="2">
        <f t="shared" si="367"/>
        <v>538.59885219890668</v>
      </c>
      <c r="F817" s="2">
        <f t="shared" si="368"/>
        <v>6.5762030463796464</v>
      </c>
      <c r="G817" s="3">
        <f t="shared" si="369"/>
        <v>6.8045117361090579</v>
      </c>
      <c r="H817" s="3">
        <f t="shared" si="370"/>
        <v>53.57962010951902</v>
      </c>
      <c r="I817" s="3">
        <f t="shared" si="371"/>
        <v>-86.745976942743894</v>
      </c>
      <c r="J817" s="2">
        <f t="shared" si="372"/>
        <v>102.18581891240231</v>
      </c>
      <c r="K817" s="2">
        <f t="shared" si="373"/>
        <v>102.18581891240231</v>
      </c>
      <c r="L817" s="2">
        <f t="shared" si="374"/>
        <v>69.656318277029513</v>
      </c>
      <c r="M817" s="5">
        <f t="shared" si="360"/>
        <v>0.37887572842193978</v>
      </c>
      <c r="N817" s="4">
        <f t="shared" si="361"/>
        <v>0.33162169923406992</v>
      </c>
      <c r="O817" s="4">
        <f t="shared" si="362"/>
        <v>0.27376986715149593</v>
      </c>
      <c r="P817" s="4">
        <f t="shared" si="375"/>
        <v>0</v>
      </c>
      <c r="Q817" s="4">
        <f t="shared" si="376"/>
        <v>0</v>
      </c>
      <c r="R817" s="5">
        <f t="shared" si="377"/>
        <v>-1.4141423772705215</v>
      </c>
      <c r="S817" s="5">
        <f t="shared" si="378"/>
        <v>-11.135143018836626</v>
      </c>
      <c r="T817" s="5">
        <f t="shared" si="379"/>
        <v>18.027915419925673</v>
      </c>
      <c r="U817" s="6">
        <f t="shared" si="380"/>
        <v>2673.1894918504618</v>
      </c>
      <c r="V817" s="5">
        <f t="shared" si="381"/>
        <v>0.35603539117171396</v>
      </c>
      <c r="W817" s="5">
        <f t="shared" si="382"/>
        <v>12.065694594358668</v>
      </c>
      <c r="X817" s="5">
        <f t="shared" si="383"/>
        <v>7.4804388928516357</v>
      </c>
      <c r="Y817" s="5">
        <f t="shared" si="384"/>
        <v>-1.0581069860988075</v>
      </c>
      <c r="Z817" s="5">
        <f t="shared" si="386"/>
        <v>0.93055157552204193</v>
      </c>
      <c r="AA817" s="5">
        <f t="shared" si="363"/>
        <v>-6.6656456872226926</v>
      </c>
      <c r="AB817">
        <f t="shared" si="359"/>
        <v>0</v>
      </c>
    </row>
    <row r="818" spans="1:28" x14ac:dyDescent="0.2">
      <c r="A818">
        <f t="shared" si="385"/>
        <v>7.8599999999998769</v>
      </c>
      <c r="B818" s="5">
        <f t="shared" si="364"/>
        <v>61.750787657530857</v>
      </c>
      <c r="C818" s="5">
        <f t="shared" si="365"/>
        <v>535.59093927108233</v>
      </c>
      <c r="D818" s="5">
        <f t="shared" si="366"/>
        <v>-191.78953424433195</v>
      </c>
      <c r="E818" s="2">
        <f t="shared" si="367"/>
        <v>539.13895611948283</v>
      </c>
      <c r="F818" s="2">
        <f t="shared" si="368"/>
        <v>6.5768595675492927</v>
      </c>
      <c r="G818" s="3">
        <f t="shared" si="369"/>
        <v>6.7939306662480696</v>
      </c>
      <c r="H818" s="3">
        <f t="shared" si="370"/>
        <v>53.588925625274243</v>
      </c>
      <c r="I818" s="3">
        <f t="shared" si="371"/>
        <v>-86.812633399616118</v>
      </c>
      <c r="J818" s="2">
        <f t="shared" si="372"/>
        <v>102.24658312797111</v>
      </c>
      <c r="K818" s="2">
        <f t="shared" si="373"/>
        <v>102.24658312797111</v>
      </c>
      <c r="L818" s="2">
        <f t="shared" si="374"/>
        <v>69.697739010205254</v>
      </c>
      <c r="M818" s="5">
        <f t="shared" si="360"/>
        <v>0.37887564861842493</v>
      </c>
      <c r="N818" s="4">
        <f t="shared" si="361"/>
        <v>0.33142428071166802</v>
      </c>
      <c r="O818" s="4">
        <f t="shared" si="362"/>
        <v>0.27369980696278579</v>
      </c>
      <c r="P818" s="4">
        <f t="shared" si="375"/>
        <v>0</v>
      </c>
      <c r="Q818" s="4">
        <f t="shared" si="376"/>
        <v>0</v>
      </c>
      <c r="R818" s="5">
        <f t="shared" si="377"/>
        <v>-1.4127826811411701</v>
      </c>
      <c r="S818" s="5">
        <f t="shared" si="378"/>
        <v>-11.143697182614916</v>
      </c>
      <c r="T818" s="5">
        <f t="shared" si="379"/>
        <v>18.052492878760397</v>
      </c>
      <c r="U818" s="6">
        <f t="shared" si="380"/>
        <v>2673.1868186623065</v>
      </c>
      <c r="V818" s="5">
        <f t="shared" si="381"/>
        <v>0.35508213985093101</v>
      </c>
      <c r="W818" s="5">
        <f t="shared" si="382"/>
        <v>12.079722903282345</v>
      </c>
      <c r="X818" s="5">
        <f t="shared" si="383"/>
        <v>7.4845301914290596</v>
      </c>
      <c r="Y818" s="5">
        <f t="shared" si="384"/>
        <v>-1.0577005412902392</v>
      </c>
      <c r="Z818" s="5">
        <f t="shared" si="386"/>
        <v>0.93602572066742873</v>
      </c>
      <c r="AA818" s="5">
        <f t="shared" si="363"/>
        <v>-6.6369769298105439</v>
      </c>
      <c r="AB818">
        <f t="shared" si="359"/>
        <v>0</v>
      </c>
    </row>
    <row r="819" spans="1:28" x14ac:dyDescent="0.2">
      <c r="A819">
        <f t="shared" si="385"/>
        <v>7.8699999999998766</v>
      </c>
      <c r="B819" s="5">
        <f t="shared" si="364"/>
        <v>61.818674079166271</v>
      </c>
      <c r="C819" s="5">
        <f t="shared" si="365"/>
        <v>536.12687532862117</v>
      </c>
      <c r="D819" s="5">
        <f t="shared" si="366"/>
        <v>-192.65799242717461</v>
      </c>
      <c r="E819" s="2">
        <f t="shared" si="367"/>
        <v>539.67914070726977</v>
      </c>
      <c r="F819" s="2">
        <f t="shared" si="368"/>
        <v>6.5775024822099679</v>
      </c>
      <c r="G819" s="3">
        <f t="shared" si="369"/>
        <v>6.783353660835167</v>
      </c>
      <c r="H819" s="3">
        <f t="shared" si="370"/>
        <v>53.598285882480916</v>
      </c>
      <c r="I819" s="3">
        <f t="shared" si="371"/>
        <v>-86.879003168914224</v>
      </c>
      <c r="J819" s="2">
        <f t="shared" si="372"/>
        <v>102.30714211653225</v>
      </c>
      <c r="K819" s="2">
        <f t="shared" si="373"/>
        <v>102.30714211653225</v>
      </c>
      <c r="L819" s="2">
        <f t="shared" si="374"/>
        <v>69.739019847670235</v>
      </c>
      <c r="M819" s="5">
        <f t="shared" si="360"/>
        <v>0.37887556883627227</v>
      </c>
      <c r="N819" s="4">
        <f t="shared" si="361"/>
        <v>0.33122776122652758</v>
      </c>
      <c r="O819" s="4">
        <f t="shared" si="362"/>
        <v>0.27363001854872232</v>
      </c>
      <c r="P819" s="4">
        <f t="shared" si="375"/>
        <v>0</v>
      </c>
      <c r="Q819" s="4">
        <f t="shared" si="376"/>
        <v>0</v>
      </c>
      <c r="R819" s="5">
        <f t="shared" si="377"/>
        <v>-1.4114183848215198</v>
      </c>
      <c r="S819" s="5">
        <f t="shared" si="378"/>
        <v>-11.152242662243752</v>
      </c>
      <c r="T819" s="5">
        <f t="shared" si="379"/>
        <v>18.076990889558797</v>
      </c>
      <c r="U819" s="6">
        <f t="shared" si="380"/>
        <v>2673.1841454768251</v>
      </c>
      <c r="V819" s="5">
        <f t="shared" si="381"/>
        <v>0.35413632378093357</v>
      </c>
      <c r="W819" s="5">
        <f t="shared" si="382"/>
        <v>12.093700990478773</v>
      </c>
      <c r="X819" s="5">
        <f t="shared" si="383"/>
        <v>7.4886203946003329</v>
      </c>
      <c r="Y819" s="5">
        <f t="shared" si="384"/>
        <v>-1.0572820610405862</v>
      </c>
      <c r="Z819" s="5">
        <f t="shared" si="386"/>
        <v>0.9414583282350204</v>
      </c>
      <c r="AA819" s="5">
        <f t="shared" si="363"/>
        <v>-6.6083887158408707</v>
      </c>
      <c r="AB819">
        <f t="shared" si="359"/>
        <v>0</v>
      </c>
    </row>
    <row r="820" spans="1:28" x14ac:dyDescent="0.2">
      <c r="A820">
        <f t="shared" si="385"/>
        <v>7.8799999999998764</v>
      </c>
      <c r="B820" s="5">
        <f t="shared" si="364"/>
        <v>61.886454751671572</v>
      </c>
      <c r="C820" s="5">
        <f t="shared" si="365"/>
        <v>536.66290526036244</v>
      </c>
      <c r="D820" s="5">
        <f t="shared" si="366"/>
        <v>-193.52711287829953</v>
      </c>
      <c r="E820" s="2">
        <f t="shared" si="367"/>
        <v>540.21940650463807</v>
      </c>
      <c r="F820" s="2">
        <f t="shared" si="368"/>
        <v>6.5781318286105597</v>
      </c>
      <c r="G820" s="3">
        <f t="shared" si="369"/>
        <v>6.7727808402247609</v>
      </c>
      <c r="H820" s="3">
        <f t="shared" si="370"/>
        <v>53.607700465763266</v>
      </c>
      <c r="I820" s="3">
        <f t="shared" si="371"/>
        <v>-86.945087056072637</v>
      </c>
      <c r="J820" s="2">
        <f t="shared" si="372"/>
        <v>102.36749617297846</v>
      </c>
      <c r="K820" s="2">
        <f t="shared" si="373"/>
        <v>102.36749617297846</v>
      </c>
      <c r="L820" s="2">
        <f t="shared" si="374"/>
        <v>69.780160990442027</v>
      </c>
      <c r="M820" s="5">
        <f t="shared" si="360"/>
        <v>0.37887548907568575</v>
      </c>
      <c r="N820" s="4">
        <f t="shared" si="361"/>
        <v>0.33103213704838119</v>
      </c>
      <c r="O820" s="4">
        <f t="shared" si="362"/>
        <v>0.27356050118309089</v>
      </c>
      <c r="P820" s="4">
        <f t="shared" si="375"/>
        <v>0</v>
      </c>
      <c r="Q820" s="4">
        <f t="shared" si="376"/>
        <v>0</v>
      </c>
      <c r="R820" s="5">
        <f t="shared" si="377"/>
        <v>-1.4100495321799102</v>
      </c>
      <c r="S820" s="5">
        <f t="shared" si="378"/>
        <v>-11.160779411914611</v>
      </c>
      <c r="T820" s="5">
        <f t="shared" si="379"/>
        <v>18.101409483181847</v>
      </c>
      <c r="U820" s="6">
        <f t="shared" si="380"/>
        <v>2673.1814722940157</v>
      </c>
      <c r="V820" s="5">
        <f t="shared" si="381"/>
        <v>0.35319792182202731</v>
      </c>
      <c r="W820" s="5">
        <f t="shared" si="382"/>
        <v>12.107628927718018</v>
      </c>
      <c r="X820" s="5">
        <f t="shared" si="383"/>
        <v>7.4927094685097666</v>
      </c>
      <c r="Y820" s="5">
        <f t="shared" si="384"/>
        <v>-1.0568516103578829</v>
      </c>
      <c r="Z820" s="5">
        <f t="shared" si="386"/>
        <v>0.94684951580340737</v>
      </c>
      <c r="AA820" s="5">
        <f t="shared" si="363"/>
        <v>-6.5798810483083869</v>
      </c>
      <c r="AB820">
        <f t="shared" si="359"/>
        <v>0</v>
      </c>
    </row>
    <row r="821" spans="1:28" x14ac:dyDescent="0.2">
      <c r="A821">
        <f t="shared" si="385"/>
        <v>7.8899999999998762</v>
      </c>
      <c r="B821" s="5">
        <f t="shared" si="364"/>
        <v>61.954129717493302</v>
      </c>
      <c r="C821" s="5">
        <f t="shared" si="365"/>
        <v>537.19902960749585</v>
      </c>
      <c r="D821" s="5">
        <f t="shared" si="366"/>
        <v>-194.39689274291268</v>
      </c>
      <c r="E821" s="2">
        <f t="shared" si="367"/>
        <v>540.75975405006534</v>
      </c>
      <c r="F821" s="2">
        <f t="shared" si="368"/>
        <v>6.5787476450334639</v>
      </c>
      <c r="G821" s="3">
        <f t="shared" si="369"/>
        <v>6.7622123241211822</v>
      </c>
      <c r="H821" s="3">
        <f t="shared" si="370"/>
        <v>53.617168960921298</v>
      </c>
      <c r="I821" s="3">
        <f t="shared" si="371"/>
        <v>-87.010885866555725</v>
      </c>
      <c r="J821" s="2">
        <f t="shared" si="372"/>
        <v>102.42764559523599</v>
      </c>
      <c r="K821" s="2">
        <f t="shared" si="373"/>
        <v>102.42764559523599</v>
      </c>
      <c r="L821" s="2">
        <f t="shared" si="374"/>
        <v>69.82116264160598</v>
      </c>
      <c r="M821" s="5">
        <f t="shared" si="360"/>
        <v>0.37887540933686736</v>
      </c>
      <c r="N821" s="4">
        <f t="shared" si="361"/>
        <v>0.33083740445896792</v>
      </c>
      <c r="O821" s="4">
        <f t="shared" si="362"/>
        <v>0.27349125413867026</v>
      </c>
      <c r="P821" s="4">
        <f t="shared" si="375"/>
        <v>0</v>
      </c>
      <c r="Q821" s="4">
        <f t="shared" si="376"/>
        <v>0</v>
      </c>
      <c r="R821" s="5">
        <f t="shared" si="377"/>
        <v>-1.4086761670142882</v>
      </c>
      <c r="S821" s="5">
        <f t="shared" si="378"/>
        <v>-11.169307386077065</v>
      </c>
      <c r="T821" s="5">
        <f t="shared" si="379"/>
        <v>18.125748692303393</v>
      </c>
      <c r="U821" s="6">
        <f t="shared" si="380"/>
        <v>2673.1787991138804</v>
      </c>
      <c r="V821" s="5">
        <f t="shared" si="381"/>
        <v>0.35226691275514493</v>
      </c>
      <c r="W821" s="5">
        <f t="shared" si="382"/>
        <v>12.121506787469931</v>
      </c>
      <c r="X821" s="5">
        <f t="shared" si="383"/>
        <v>7.4967973793985649</v>
      </c>
      <c r="Y821" s="5">
        <f t="shared" si="384"/>
        <v>-1.0564092542591432</v>
      </c>
      <c r="Z821" s="5">
        <f t="shared" si="386"/>
        <v>0.95219940139286585</v>
      </c>
      <c r="AA821" s="5">
        <f t="shared" si="363"/>
        <v>-6.5514539282980415</v>
      </c>
      <c r="AB821">
        <f t="shared" si="359"/>
        <v>0</v>
      </c>
    </row>
    <row r="822" spans="1:28" x14ac:dyDescent="0.2">
      <c r="A822">
        <f t="shared" si="385"/>
        <v>7.899999999999876</v>
      </c>
      <c r="B822" s="5">
        <f t="shared" si="364"/>
        <v>62.021699020271804</v>
      </c>
      <c r="C822" s="5">
        <f t="shared" si="365"/>
        <v>537.73524890707517</v>
      </c>
      <c r="D822" s="5">
        <f t="shared" si="366"/>
        <v>-195.26732917427466</v>
      </c>
      <c r="E822" s="2">
        <f t="shared" si="367"/>
        <v>541.30018387814664</v>
      </c>
      <c r="F822" s="2">
        <f t="shared" si="368"/>
        <v>6.5793499697936957</v>
      </c>
      <c r="G822" s="3">
        <f t="shared" si="369"/>
        <v>6.7516482315785904</v>
      </c>
      <c r="H822" s="3">
        <f t="shared" si="370"/>
        <v>53.626690954935228</v>
      </c>
      <c r="I822" s="3">
        <f t="shared" si="371"/>
        <v>-87.076400405838712</v>
      </c>
      <c r="J822" s="2">
        <f t="shared" si="372"/>
        <v>102.4875906842241</v>
      </c>
      <c r="K822" s="2">
        <f t="shared" si="373"/>
        <v>102.4875906842241</v>
      </c>
      <c r="L822" s="2">
        <f t="shared" si="374"/>
        <v>69.862025006287723</v>
      </c>
      <c r="M822" s="5">
        <f t="shared" si="360"/>
        <v>0.37887532962001735</v>
      </c>
      <c r="N822" s="4">
        <f t="shared" si="361"/>
        <v>0.33064355975205723</v>
      </c>
      <c r="O822" s="4">
        <f t="shared" si="362"/>
        <v>0.27342227668727498</v>
      </c>
      <c r="P822" s="4">
        <f t="shared" si="375"/>
        <v>0</v>
      </c>
      <c r="Q822" s="4">
        <f t="shared" si="376"/>
        <v>0</v>
      </c>
      <c r="R822" s="5">
        <f t="shared" si="377"/>
        <v>-1.4072983330504361</v>
      </c>
      <c r="S822" s="5">
        <f t="shared" si="378"/>
        <v>-11.177826539438362</v>
      </c>
      <c r="T822" s="5">
        <f t="shared" si="379"/>
        <v>18.150008551396006</v>
      </c>
      <c r="U822" s="6">
        <f t="shared" si="380"/>
        <v>2673.1761259364175</v>
      </c>
      <c r="V822" s="5">
        <f t="shared" si="381"/>
        <v>0.35134327528320486</v>
      </c>
      <c r="W822" s="5">
        <f t="shared" si="382"/>
        <v>12.135334642896366</v>
      </c>
      <c r="X822" s="5">
        <f t="shared" si="383"/>
        <v>7.5008840936053449</v>
      </c>
      <c r="Y822" s="5">
        <f t="shared" si="384"/>
        <v>-1.0559550577672312</v>
      </c>
      <c r="Z822" s="5">
        <f t="shared" si="386"/>
        <v>0.95750810345800375</v>
      </c>
      <c r="AA822" s="5">
        <f t="shared" si="363"/>
        <v>-6.5231073549986505</v>
      </c>
      <c r="AB822">
        <f t="shared" si="359"/>
        <v>0</v>
      </c>
    </row>
    <row r="823" spans="1:28" x14ac:dyDescent="0.2">
      <c r="A823">
        <f t="shared" si="385"/>
        <v>7.9099999999998758</v>
      </c>
      <c r="B823" s="5">
        <f t="shared" si="364"/>
        <v>62.089162704834706</v>
      </c>
      <c r="C823" s="5">
        <f t="shared" si="365"/>
        <v>538.27156369202964</v>
      </c>
      <c r="D823" s="5">
        <f t="shared" si="366"/>
        <v>-196.13841933370082</v>
      </c>
      <c r="E823" s="2">
        <f t="shared" si="367"/>
        <v>541.84069651960453</v>
      </c>
      <c r="F823" s="2">
        <f t="shared" si="368"/>
        <v>6.5799388412379924</v>
      </c>
      <c r="G823" s="3">
        <f t="shared" si="369"/>
        <v>6.7410886810009183</v>
      </c>
      <c r="H823" s="3">
        <f t="shared" si="370"/>
        <v>53.636266035969811</v>
      </c>
      <c r="I823" s="3">
        <f t="shared" si="371"/>
        <v>-87.141631479388693</v>
      </c>
      <c r="J823" s="2">
        <f t="shared" si="372"/>
        <v>102.54733174381494</v>
      </c>
      <c r="K823" s="2">
        <f t="shared" si="373"/>
        <v>102.54733174381494</v>
      </c>
      <c r="L823" s="2">
        <f t="shared" si="374"/>
        <v>69.902748291625713</v>
      </c>
      <c r="M823" s="5">
        <f t="shared" si="360"/>
        <v>0.37887524992533383</v>
      </c>
      <c r="N823" s="4">
        <f t="shared" si="361"/>
        <v>0.33045059923347164</v>
      </c>
      <c r="O823" s="4">
        <f t="shared" si="362"/>
        <v>0.27335356809979761</v>
      </c>
      <c r="P823" s="4">
        <f t="shared" si="375"/>
        <v>0</v>
      </c>
      <c r="Q823" s="4">
        <f t="shared" si="376"/>
        <v>0</v>
      </c>
      <c r="R823" s="5">
        <f t="shared" si="377"/>
        <v>-1.4059160739402217</v>
      </c>
      <c r="S823" s="5">
        <f t="shared" si="378"/>
        <v>-11.186336826962989</v>
      </c>
      <c r="T823" s="5">
        <f t="shared" si="379"/>
        <v>18.174189096716777</v>
      </c>
      <c r="U823" s="6">
        <f t="shared" si="380"/>
        <v>2673.1734527616286</v>
      </c>
      <c r="V823" s="5">
        <f t="shared" si="381"/>
        <v>0.35042698803246292</v>
      </c>
      <c r="W823" s="5">
        <f t="shared" si="382"/>
        <v>12.149112567843384</v>
      </c>
      <c r="X823" s="5">
        <f t="shared" si="383"/>
        <v>7.5049695775666327</v>
      </c>
      <c r="Y823" s="5">
        <f t="shared" si="384"/>
        <v>-1.0554890859077588</v>
      </c>
      <c r="Z823" s="5">
        <f t="shared" si="386"/>
        <v>0.96277574088039408</v>
      </c>
      <c r="AA823" s="5">
        <f t="shared" si="363"/>
        <v>-6.4948413257165889</v>
      </c>
      <c r="AB823">
        <f t="shared" si="359"/>
        <v>0</v>
      </c>
    </row>
    <row r="824" spans="1:28" x14ac:dyDescent="0.2">
      <c r="A824">
        <f t="shared" si="385"/>
        <v>7.9199999999998756</v>
      </c>
      <c r="B824" s="5">
        <f t="shared" si="364"/>
        <v>62.156520817190419</v>
      </c>
      <c r="C824" s="5">
        <f t="shared" si="365"/>
        <v>538.80797449117642</v>
      </c>
      <c r="D824" s="5">
        <f t="shared" si="366"/>
        <v>-197.010160390561</v>
      </c>
      <c r="E824" s="2">
        <f t="shared" si="367"/>
        <v>542.38129250130123</v>
      </c>
      <c r="F824" s="2">
        <f t="shared" si="368"/>
        <v>6.5805142977439273</v>
      </c>
      <c r="G824" s="3">
        <f t="shared" si="369"/>
        <v>6.7305337901418403</v>
      </c>
      <c r="H824" s="3">
        <f t="shared" si="370"/>
        <v>53.645893793378612</v>
      </c>
      <c r="I824" s="3">
        <f t="shared" si="371"/>
        <v>-87.206579892645863</v>
      </c>
      <c r="J824" s="2">
        <f t="shared" si="372"/>
        <v>102.60686908079363</v>
      </c>
      <c r="K824" s="2">
        <f t="shared" si="373"/>
        <v>102.60686908079363</v>
      </c>
      <c r="L824" s="2">
        <f t="shared" si="374"/>
        <v>69.943332706744116</v>
      </c>
      <c r="M824" s="5">
        <f t="shared" si="360"/>
        <v>0.37887517025301332</v>
      </c>
      <c r="N824" s="4">
        <f t="shared" si="361"/>
        <v>0.33025851922110827</v>
      </c>
      <c r="O824" s="4">
        <f t="shared" si="362"/>
        <v>0.2732851276462499</v>
      </c>
      <c r="P824" s="4">
        <f t="shared" si="375"/>
        <v>0</v>
      </c>
      <c r="Q824" s="4">
        <f t="shared" si="376"/>
        <v>0</v>
      </c>
      <c r="R824" s="5">
        <f t="shared" si="377"/>
        <v>-1.4045294332598681</v>
      </c>
      <c r="S824" s="5">
        <f t="shared" si="378"/>
        <v>-11.194838203872276</v>
      </c>
      <c r="T824" s="5">
        <f t="shared" si="379"/>
        <v>18.198290366293229</v>
      </c>
      <c r="U824" s="6">
        <f t="shared" si="380"/>
        <v>2673.1707795895122</v>
      </c>
      <c r="V824" s="5">
        <f t="shared" si="381"/>
        <v>0.34951802955385747</v>
      </c>
      <c r="W824" s="5">
        <f t="shared" si="382"/>
        <v>12.162840636833533</v>
      </c>
      <c r="X824" s="5">
        <f t="shared" si="383"/>
        <v>7.509053797817379</v>
      </c>
      <c r="Y824" s="5">
        <f t="shared" si="384"/>
        <v>-1.0550114037060108</v>
      </c>
      <c r="Z824" s="5">
        <f t="shared" si="386"/>
        <v>0.96800243296125643</v>
      </c>
      <c r="AA824" s="5">
        <f t="shared" si="363"/>
        <v>-6.4666558358893909</v>
      </c>
      <c r="AB824">
        <f t="shared" si="359"/>
        <v>0</v>
      </c>
    </row>
    <row r="825" spans="1:28" x14ac:dyDescent="0.2">
      <c r="A825">
        <f t="shared" si="385"/>
        <v>7.9299999999998754</v>
      </c>
      <c r="B825" s="5">
        <f t="shared" si="364"/>
        <v>62.223773404521651</v>
      </c>
      <c r="C825" s="5">
        <f t="shared" si="365"/>
        <v>539.34448182923177</v>
      </c>
      <c r="D825" s="5">
        <f t="shared" si="366"/>
        <v>-197.88254952227925</v>
      </c>
      <c r="E825" s="2">
        <f t="shared" si="367"/>
        <v>542.92197234624768</v>
      </c>
      <c r="F825" s="2">
        <f t="shared" si="368"/>
        <v>6.5810763777190262</v>
      </c>
      <c r="G825" s="3">
        <f t="shared" si="369"/>
        <v>6.7199836761047802</v>
      </c>
      <c r="H825" s="3">
        <f t="shared" si="370"/>
        <v>53.655573817708223</v>
      </c>
      <c r="I825" s="3">
        <f t="shared" si="371"/>
        <v>-87.271246451004757</v>
      </c>
      <c r="J825" s="2">
        <f t="shared" si="372"/>
        <v>102.66620300481878</v>
      </c>
      <c r="K825" s="2">
        <f t="shared" si="373"/>
        <v>102.66620300481878</v>
      </c>
      <c r="L825" s="2">
        <f t="shared" si="374"/>
        <v>69.983778462725823</v>
      </c>
      <c r="M825" s="5">
        <f t="shared" si="360"/>
        <v>0.3788750906032502</v>
      </c>
      <c r="N825" s="4">
        <f t="shared" si="361"/>
        <v>0.33006731604495815</v>
      </c>
      <c r="O825" s="4">
        <f t="shared" si="362"/>
        <v>0.27321695459580403</v>
      </c>
      <c r="P825" s="4">
        <f t="shared" si="375"/>
        <v>0</v>
      </c>
      <c r="Q825" s="4">
        <f t="shared" si="376"/>
        <v>0</v>
      </c>
      <c r="R825" s="5">
        <f t="shared" si="377"/>
        <v>-1.403138454508249</v>
      </c>
      <c r="S825" s="5">
        <f t="shared" si="378"/>
        <v>-11.203330625643993</v>
      </c>
      <c r="T825" s="5">
        <f t="shared" si="379"/>
        <v>18.222312399909168</v>
      </c>
      <c r="U825" s="6">
        <f t="shared" si="380"/>
        <v>2673.1681064200689</v>
      </c>
      <c r="V825" s="5">
        <f t="shared" si="381"/>
        <v>0.3486163783243536</v>
      </c>
      <c r="W825" s="5">
        <f t="shared" si="382"/>
        <v>12.176518925058131</v>
      </c>
      <c r="X825" s="5">
        <f t="shared" si="383"/>
        <v>7.5131367209914677</v>
      </c>
      <c r="Y825" s="5">
        <f t="shared" si="384"/>
        <v>-1.0545220761838954</v>
      </c>
      <c r="Z825" s="5">
        <f t="shared" si="386"/>
        <v>0.97318829941413831</v>
      </c>
      <c r="AA825" s="5">
        <f t="shared" si="363"/>
        <v>-6.4385508790993633</v>
      </c>
      <c r="AB825">
        <f t="shared" si="359"/>
        <v>0</v>
      </c>
    </row>
    <row r="826" spans="1:28" x14ac:dyDescent="0.2">
      <c r="A826">
        <f t="shared" si="385"/>
        <v>7.9399999999998752</v>
      </c>
      <c r="B826" s="5">
        <f t="shared" si="364"/>
        <v>62.29092051517889</v>
      </c>
      <c r="C826" s="5">
        <f t="shared" si="365"/>
        <v>539.88108622682375</v>
      </c>
      <c r="D826" s="5">
        <f t="shared" si="366"/>
        <v>-198.75558391433324</v>
      </c>
      <c r="E826" s="2">
        <f t="shared" si="367"/>
        <v>543.46273657361587</v>
      </c>
      <c r="F826" s="2">
        <f t="shared" si="368"/>
        <v>6.5816251195998827</v>
      </c>
      <c r="G826" s="3">
        <f t="shared" si="369"/>
        <v>6.7094384553429416</v>
      </c>
      <c r="H826" s="3">
        <f t="shared" si="370"/>
        <v>53.665305700702362</v>
      </c>
      <c r="I826" s="3">
        <f t="shared" si="371"/>
        <v>-87.335631959795748</v>
      </c>
      <c r="J826" s="2">
        <f t="shared" si="372"/>
        <v>102.7253338283832</v>
      </c>
      <c r="K826" s="2">
        <f t="shared" si="373"/>
        <v>102.7253338283832</v>
      </c>
      <c r="L826" s="2">
        <f t="shared" si="374"/>
        <v>70.024085772585678</v>
      </c>
      <c r="M826" s="5">
        <f t="shared" si="360"/>
        <v>0.37887501097623721</v>
      </c>
      <c r="N826" s="4">
        <f t="shared" si="361"/>
        <v>0.32987698604712534</v>
      </c>
      <c r="O826" s="4">
        <f t="shared" si="362"/>
        <v>0.27314904821683283</v>
      </c>
      <c r="P826" s="4">
        <f t="shared" si="375"/>
        <v>0</v>
      </c>
      <c r="Q826" s="4">
        <f t="shared" si="376"/>
        <v>0</v>
      </c>
      <c r="R826" s="5">
        <f t="shared" si="377"/>
        <v>-1.4017431811052008</v>
      </c>
      <c r="S826" s="5">
        <f t="shared" si="378"/>
        <v>-11.21181404801195</v>
      </c>
      <c r="T826" s="5">
        <f t="shared" si="379"/>
        <v>18.246255239090605</v>
      </c>
      <c r="U826" s="6">
        <f t="shared" si="380"/>
        <v>2673.1654332532994</v>
      </c>
      <c r="V826" s="5">
        <f t="shared" si="381"/>
        <v>0.34772201274827413</v>
      </c>
      <c r="W826" s="5">
        <f t="shared" si="382"/>
        <v>12.190147508369625</v>
      </c>
      <c r="X826" s="5">
        <f t="shared" si="383"/>
        <v>7.5172183138222195</v>
      </c>
      <c r="Y826" s="5">
        <f t="shared" si="384"/>
        <v>-1.0540211683569267</v>
      </c>
      <c r="Z826" s="5">
        <f t="shared" si="386"/>
        <v>0.97833346035767477</v>
      </c>
      <c r="AA826" s="5">
        <f t="shared" si="363"/>
        <v>-6.4105264470871752</v>
      </c>
      <c r="AB826">
        <f t="shared" si="359"/>
        <v>0</v>
      </c>
    </row>
    <row r="827" spans="1:28" x14ac:dyDescent="0.2">
      <c r="A827">
        <f t="shared" si="385"/>
        <v>7.9499999999998749</v>
      </c>
      <c r="B827" s="5">
        <f t="shared" si="364"/>
        <v>62.357962198673903</v>
      </c>
      <c r="C827" s="5">
        <f t="shared" si="365"/>
        <v>540.41778820050376</v>
      </c>
      <c r="D827" s="5">
        <f t="shared" si="366"/>
        <v>-199.62926076025354</v>
      </c>
      <c r="E827" s="2">
        <f t="shared" si="367"/>
        <v>544.00358569874868</v>
      </c>
      <c r="F827" s="2">
        <f t="shared" si="368"/>
        <v>6.5821605618512695</v>
      </c>
      <c r="G827" s="3">
        <f t="shared" si="369"/>
        <v>6.6988982436593725</v>
      </c>
      <c r="H827" s="3">
        <f t="shared" si="370"/>
        <v>53.675089035305938</v>
      </c>
      <c r="I827" s="3">
        <f t="shared" si="371"/>
        <v>-87.399737224266616</v>
      </c>
      <c r="J827" s="2">
        <f t="shared" si="372"/>
        <v>102.784261866775</v>
      </c>
      <c r="K827" s="2">
        <f t="shared" si="373"/>
        <v>102.784261866775</v>
      </c>
      <c r="L827" s="2">
        <f t="shared" si="374"/>
        <v>70.06425485124403</v>
      </c>
      <c r="M827" s="5">
        <f t="shared" si="360"/>
        <v>0.37887493137216521</v>
      </c>
      <c r="N827" s="4">
        <f t="shared" si="361"/>
        <v>0.32968752558184428</v>
      </c>
      <c r="O827" s="4">
        <f t="shared" si="362"/>
        <v>0.27308140777694973</v>
      </c>
      <c r="P827" s="4">
        <f t="shared" si="375"/>
        <v>0</v>
      </c>
      <c r="Q827" s="4">
        <f t="shared" si="376"/>
        <v>0</v>
      </c>
      <c r="R827" s="5">
        <f t="shared" si="377"/>
        <v>-1.4003436563898608</v>
      </c>
      <c r="S827" s="5">
        <f t="shared" si="378"/>
        <v>-11.220288426965629</v>
      </c>
      <c r="T827" s="5">
        <f t="shared" si="379"/>
        <v>18.270118927091712</v>
      </c>
      <c r="U827" s="6">
        <f t="shared" si="380"/>
        <v>2673.1627600892025</v>
      </c>
      <c r="V827" s="5">
        <f t="shared" si="381"/>
        <v>0.34683491115863052</v>
      </c>
      <c r="W827" s="5">
        <f t="shared" si="382"/>
        <v>12.203726463273961</v>
      </c>
      <c r="X827" s="5">
        <f t="shared" si="383"/>
        <v>7.5212985431429065</v>
      </c>
      <c r="Y827" s="5">
        <f t="shared" si="384"/>
        <v>-1.0535087452312304</v>
      </c>
      <c r="Z827" s="5">
        <f t="shared" si="386"/>
        <v>0.98343803630833193</v>
      </c>
      <c r="AA827" s="5">
        <f t="shared" si="363"/>
        <v>-6.3825825297653793</v>
      </c>
      <c r="AB827">
        <f t="shared" si="359"/>
        <v>0</v>
      </c>
    </row>
    <row r="828" spans="1:28" x14ac:dyDescent="0.2">
      <c r="A828">
        <f t="shared" si="385"/>
        <v>7.9599999999998747</v>
      </c>
      <c r="B828" s="5">
        <f t="shared" si="364"/>
        <v>62.424898505673234</v>
      </c>
      <c r="C828" s="5">
        <f t="shared" si="365"/>
        <v>540.95458826275853</v>
      </c>
      <c r="D828" s="5">
        <f t="shared" si="366"/>
        <v>-200.5035772616227</v>
      </c>
      <c r="E828" s="2">
        <f t="shared" si="367"/>
        <v>544.54452023317083</v>
      </c>
      <c r="F828" s="2">
        <f t="shared" si="368"/>
        <v>6.5826827429652726</v>
      </c>
      <c r="G828" s="3">
        <f t="shared" si="369"/>
        <v>6.6883631562070605</v>
      </c>
      <c r="H828" s="3">
        <f t="shared" si="370"/>
        <v>53.684923415669019</v>
      </c>
      <c r="I828" s="3">
        <f t="shared" si="371"/>
        <v>-87.463563049564272</v>
      </c>
      <c r="J828" s="2">
        <f t="shared" si="372"/>
        <v>102.84298743803906</v>
      </c>
      <c r="K828" s="2">
        <f t="shared" si="373"/>
        <v>102.84298743803906</v>
      </c>
      <c r="L828" s="2">
        <f t="shared" si="374"/>
        <v>70.104285915500384</v>
      </c>
      <c r="M828" s="5">
        <f t="shared" si="360"/>
        <v>0.37887485179122299</v>
      </c>
      <c r="N828" s="4">
        <f t="shared" si="361"/>
        <v>0.32949893101549516</v>
      </c>
      <c r="O828" s="4">
        <f t="shared" si="362"/>
        <v>0.27301403254304812</v>
      </c>
      <c r="P828" s="4">
        <f t="shared" si="375"/>
        <v>0</v>
      </c>
      <c r="Q828" s="4">
        <f t="shared" si="376"/>
        <v>0</v>
      </c>
      <c r="R828" s="5">
        <f t="shared" si="377"/>
        <v>-1.3989399236190241</v>
      </c>
      <c r="S828" s="5">
        <f t="shared" si="378"/>
        <v>-11.228753718749799</v>
      </c>
      <c r="T828" s="5">
        <f t="shared" si="379"/>
        <v>18.29390350888076</v>
      </c>
      <c r="U828" s="6">
        <f t="shared" si="380"/>
        <v>2673.1600869277795</v>
      </c>
      <c r="V828" s="5">
        <f t="shared" si="381"/>
        <v>0.34595505181844549</v>
      </c>
      <c r="W828" s="5">
        <f t="shared" si="382"/>
        <v>12.217255866922992</v>
      </c>
      <c r="X828" s="5">
        <f t="shared" si="383"/>
        <v>7.5253773758872615</v>
      </c>
      <c r="Y828" s="5">
        <f t="shared" si="384"/>
        <v>-1.0529848718005785</v>
      </c>
      <c r="Z828" s="5">
        <f t="shared" si="386"/>
        <v>0.98850214817319326</v>
      </c>
      <c r="AA828" s="5">
        <f t="shared" si="363"/>
        <v>-6.3547191152319797</v>
      </c>
      <c r="AB828">
        <f t="shared" si="359"/>
        <v>0</v>
      </c>
    </row>
    <row r="829" spans="1:28" x14ac:dyDescent="0.2">
      <c r="A829">
        <f t="shared" si="385"/>
        <v>7.9699999999998745</v>
      </c>
      <c r="B829" s="5">
        <f t="shared" si="364"/>
        <v>62.491729487991712</v>
      </c>
      <c r="C829" s="5">
        <f t="shared" si="365"/>
        <v>541.49148692202255</v>
      </c>
      <c r="D829" s="5">
        <f t="shared" si="366"/>
        <v>-201.37853062807412</v>
      </c>
      <c r="E829" s="2">
        <f t="shared" si="367"/>
        <v>545.08554068460046</v>
      </c>
      <c r="F829" s="2">
        <f t="shared" si="368"/>
        <v>6.5831917014604047</v>
      </c>
      <c r="G829" s="3">
        <f t="shared" si="369"/>
        <v>6.6778333074890543</v>
      </c>
      <c r="H829" s="3">
        <f t="shared" si="370"/>
        <v>53.694808437150748</v>
      </c>
      <c r="I829" s="3">
        <f t="shared" si="371"/>
        <v>-87.527110240716596</v>
      </c>
      <c r="J829" s="2">
        <f t="shared" si="372"/>
        <v>102.90151086293865</v>
      </c>
      <c r="K829" s="2">
        <f t="shared" si="373"/>
        <v>102.90151086293865</v>
      </c>
      <c r="L829" s="2">
        <f t="shared" si="374"/>
        <v>70.144179184007257</v>
      </c>
      <c r="M829" s="5">
        <f t="shared" si="360"/>
        <v>0.37887477223359783</v>
      </c>
      <c r="N829" s="4">
        <f t="shared" si="361"/>
        <v>0.32931119872661968</v>
      </c>
      <c r="O829" s="4">
        <f t="shared" si="362"/>
        <v>0.27294692178134033</v>
      </c>
      <c r="P829" s="4">
        <f t="shared" si="375"/>
        <v>0</v>
      </c>
      <c r="Q829" s="4">
        <f t="shared" si="376"/>
        <v>0</v>
      </c>
      <c r="R829" s="5">
        <f t="shared" si="377"/>
        <v>-1.3975320259655233</v>
      </c>
      <c r="S829" s="5">
        <f t="shared" si="378"/>
        <v>-11.237209879864158</v>
      </c>
      <c r="T829" s="5">
        <f t="shared" si="379"/>
        <v>18.317609031126128</v>
      </c>
      <c r="U829" s="6">
        <f t="shared" si="380"/>
        <v>2673.1574137690286</v>
      </c>
      <c r="V829" s="5">
        <f t="shared" si="381"/>
        <v>0.34508241292206965</v>
      </c>
      <c r="W829" s="5">
        <f t="shared" si="382"/>
        <v>12.230735797106945</v>
      </c>
      <c r="X829" s="5">
        <f t="shared" si="383"/>
        <v>7.5294547790899822</v>
      </c>
      <c r="Y829" s="5">
        <f t="shared" si="384"/>
        <v>-1.0524496130434535</v>
      </c>
      <c r="Z829" s="5">
        <f t="shared" si="386"/>
        <v>0.9935259172427866</v>
      </c>
      <c r="AA829" s="5">
        <f t="shared" si="363"/>
        <v>-6.3269361897838898</v>
      </c>
      <c r="AB829">
        <f t="shared" si="359"/>
        <v>0</v>
      </c>
    </row>
    <row r="830" spans="1:28" x14ac:dyDescent="0.2">
      <c r="A830">
        <f t="shared" si="385"/>
        <v>7.9799999999998743</v>
      </c>
      <c r="B830" s="5">
        <f t="shared" si="364"/>
        <v>62.558455198585953</v>
      </c>
      <c r="C830" s="5">
        <f t="shared" si="365"/>
        <v>542.02848468268985</v>
      </c>
      <c r="D830" s="5">
        <f t="shared" si="366"/>
        <v>-202.25411807729077</v>
      </c>
      <c r="E830" s="2">
        <f t="shared" si="367"/>
        <v>545.62664755695948</v>
      </c>
      <c r="F830" s="2">
        <f t="shared" si="368"/>
        <v>6.5836874758807413</v>
      </c>
      <c r="G830" s="3">
        <f t="shared" si="369"/>
        <v>6.6673088113586196</v>
      </c>
      <c r="H830" s="3">
        <f t="shared" si="370"/>
        <v>53.704743696323177</v>
      </c>
      <c r="I830" s="3">
        <f t="shared" si="371"/>
        <v>-87.590379602614433</v>
      </c>
      <c r="J830" s="2">
        <f t="shared" si="372"/>
        <v>102.9598324649175</v>
      </c>
      <c r="K830" s="2">
        <f t="shared" si="373"/>
        <v>102.9598324649175</v>
      </c>
      <c r="L830" s="2">
        <f t="shared" si="374"/>
        <v>70.183934877244369</v>
      </c>
      <c r="M830" s="5">
        <f t="shared" si="360"/>
        <v>0.37887469269947499</v>
      </c>
      <c r="N830" s="4">
        <f t="shared" si="361"/>
        <v>0.32912432510593409</v>
      </c>
      <c r="O830" s="4">
        <f t="shared" si="362"/>
        <v>0.27288007475739573</v>
      </c>
      <c r="P830" s="4">
        <f t="shared" si="375"/>
        <v>0</v>
      </c>
      <c r="Q830" s="4">
        <f t="shared" si="376"/>
        <v>0</v>
      </c>
      <c r="R830" s="5">
        <f t="shared" si="377"/>
        <v>-1.396120006516629</v>
      </c>
      <c r="S830" s="5">
        <f t="shared" si="378"/>
        <v>-11.245656867062985</v>
      </c>
      <c r="T830" s="5">
        <f t="shared" si="379"/>
        <v>18.341235542182321</v>
      </c>
      <c r="U830" s="6">
        <f t="shared" si="380"/>
        <v>2673.1547406129512</v>
      </c>
      <c r="V830" s="5">
        <f t="shared" si="381"/>
        <v>0.3442169725964947</v>
      </c>
      <c r="W830" s="5">
        <f t="shared" si="382"/>
        <v>12.244166332246902</v>
      </c>
      <c r="X830" s="5">
        <f t="shared" si="383"/>
        <v>7.5335307198872457</v>
      </c>
      <c r="Y830" s="5">
        <f t="shared" si="384"/>
        <v>-1.0519030339201343</v>
      </c>
      <c r="Z830" s="5">
        <f t="shared" si="386"/>
        <v>0.99850946518391659</v>
      </c>
      <c r="AA830" s="5">
        <f t="shared" si="363"/>
        <v>-6.2992337379304324</v>
      </c>
      <c r="AB830">
        <f t="shared" si="359"/>
        <v>0</v>
      </c>
    </row>
    <row r="831" spans="1:28" x14ac:dyDescent="0.2">
      <c r="A831">
        <f t="shared" si="385"/>
        <v>7.9899999999998741</v>
      </c>
      <c r="B831" s="5">
        <f t="shared" si="364"/>
        <v>62.625075691547849</v>
      </c>
      <c r="C831" s="5">
        <f t="shared" si="365"/>
        <v>542.56558204512635</v>
      </c>
      <c r="D831" s="5">
        <f t="shared" si="366"/>
        <v>-203.13033683500379</v>
      </c>
      <c r="E831" s="2">
        <f t="shared" si="367"/>
        <v>546.16784135038449</v>
      </c>
      <c r="F831" s="2">
        <f t="shared" si="368"/>
        <v>6.5841701047950361</v>
      </c>
      <c r="G831" s="3">
        <f t="shared" si="369"/>
        <v>6.6567897810194179</v>
      </c>
      <c r="H831" s="3">
        <f t="shared" si="370"/>
        <v>53.714728790975016</v>
      </c>
      <c r="I831" s="3">
        <f t="shared" si="371"/>
        <v>-87.653371939993733</v>
      </c>
      <c r="J831" s="2">
        <f t="shared" si="372"/>
        <v>103.01795257006209</v>
      </c>
      <c r="K831" s="2">
        <f t="shared" si="373"/>
        <v>103.01795257006209</v>
      </c>
      <c r="L831" s="2">
        <f t="shared" si="374"/>
        <v>70.223553217492906</v>
      </c>
      <c r="M831" s="5">
        <f t="shared" si="360"/>
        <v>0.37887461318903792</v>
      </c>
      <c r="N831" s="4">
        <f t="shared" si="361"/>
        <v>0.32893830655634143</v>
      </c>
      <c r="O831" s="4">
        <f t="shared" si="362"/>
        <v>0.27281349073617867</v>
      </c>
      <c r="P831" s="4">
        <f t="shared" si="375"/>
        <v>0</v>
      </c>
      <c r="Q831" s="4">
        <f t="shared" si="376"/>
        <v>0</v>
      </c>
      <c r="R831" s="5">
        <f t="shared" si="377"/>
        <v>-1.394703908272471</v>
      </c>
      <c r="S831" s="5">
        <f t="shared" si="378"/>
        <v>-11.254094637354772</v>
      </c>
      <c r="T831" s="5">
        <f t="shared" si="379"/>
        <v>18.364783092076014</v>
      </c>
      <c r="U831" s="6">
        <f t="shared" si="380"/>
        <v>2673.1520674595472</v>
      </c>
      <c r="V831" s="5">
        <f t="shared" si="381"/>
        <v>0.34335870890265496</v>
      </c>
      <c r="W831" s="5">
        <f t="shared" si="382"/>
        <v>12.257547551387328</v>
      </c>
      <c r="X831" s="5">
        <f t="shared" si="383"/>
        <v>7.5376051655172027</v>
      </c>
      <c r="Y831" s="5">
        <f t="shared" si="384"/>
        <v>-1.0513451993698162</v>
      </c>
      <c r="Z831" s="5">
        <f t="shared" si="386"/>
        <v>1.0034529140325557</v>
      </c>
      <c r="AA831" s="5">
        <f t="shared" si="363"/>
        <v>-6.2716117424067832</v>
      </c>
      <c r="AB831">
        <f t="shared" si="359"/>
        <v>0</v>
      </c>
    </row>
    <row r="832" spans="1:28" x14ac:dyDescent="0.2">
      <c r="A832">
        <f t="shared" si="385"/>
        <v>7.9999999999998739</v>
      </c>
      <c r="B832" s="5">
        <f t="shared" si="364"/>
        <v>62.691591022098073</v>
      </c>
      <c r="C832" s="5">
        <f t="shared" si="365"/>
        <v>543.10277950568184</v>
      </c>
      <c r="D832" s="5">
        <f t="shared" si="366"/>
        <v>-204.00718413499084</v>
      </c>
      <c r="E832" s="2">
        <f t="shared" si="367"/>
        <v>546.70912256123847</v>
      </c>
      <c r="F832" s="2">
        <f t="shared" si="368"/>
        <v>6.584639626795866</v>
      </c>
      <c r="G832" s="3">
        <f t="shared" si="369"/>
        <v>6.6462763290257199</v>
      </c>
      <c r="H832" s="3">
        <f t="shared" si="370"/>
        <v>53.724763320115343</v>
      </c>
      <c r="I832" s="3">
        <f t="shared" si="371"/>
        <v>-87.716088057417807</v>
      </c>
      <c r="J832" s="2">
        <f t="shared" si="372"/>
        <v>103.07587150706441</v>
      </c>
      <c r="K832" s="2">
        <f t="shared" si="373"/>
        <v>103.07587150706441</v>
      </c>
      <c r="L832" s="2">
        <f t="shared" si="374"/>
        <v>70.263034428810087</v>
      </c>
      <c r="M832" s="5">
        <f t="shared" si="360"/>
        <v>0.37887453370246849</v>
      </c>
      <c r="N832" s="4">
        <f t="shared" si="361"/>
        <v>0.32875313949294288</v>
      </c>
      <c r="O832" s="4">
        <f t="shared" si="362"/>
        <v>0.2727471689820859</v>
      </c>
      <c r="P832" s="4">
        <f t="shared" si="375"/>
        <v>0</v>
      </c>
      <c r="Q832" s="4">
        <f t="shared" si="376"/>
        <v>0</v>
      </c>
      <c r="R832" s="5">
        <f t="shared" si="377"/>
        <v>-1.3932837741444826</v>
      </c>
      <c r="S832" s="5">
        <f t="shared" si="378"/>
        <v>-11.262523148001915</v>
      </c>
      <c r="T832" s="5">
        <f t="shared" si="379"/>
        <v>18.388251732492161</v>
      </c>
      <c r="U832" s="6">
        <f t="shared" si="380"/>
        <v>2673.1493943088162</v>
      </c>
      <c r="V832" s="5">
        <f t="shared" si="381"/>
        <v>0.34250759983672741</v>
      </c>
      <c r="W832" s="5">
        <f t="shared" si="382"/>
        <v>12.270879534188664</v>
      </c>
      <c r="X832" s="5">
        <f t="shared" si="383"/>
        <v>7.5416780833205053</v>
      </c>
      <c r="Y832" s="5">
        <f t="shared" si="384"/>
        <v>-1.0507761743077553</v>
      </c>
      <c r="Z832" s="5">
        <f t="shared" si="386"/>
        <v>1.0083563861867493</v>
      </c>
      <c r="AA832" s="5">
        <f t="shared" si="363"/>
        <v>-6.2440701841873327</v>
      </c>
      <c r="AB832">
        <f t="shared" si="359"/>
        <v>0</v>
      </c>
    </row>
    <row r="833" spans="1:28" x14ac:dyDescent="0.2">
      <c r="A833">
        <f t="shared" si="385"/>
        <v>8.0099999999998737</v>
      </c>
      <c r="B833" s="5">
        <f t="shared" si="364"/>
        <v>62.75800124657961</v>
      </c>
      <c r="C833" s="5">
        <f t="shared" si="365"/>
        <v>543.64007755670229</v>
      </c>
      <c r="D833" s="5">
        <f t="shared" si="366"/>
        <v>-204.8846572190742</v>
      </c>
      <c r="E833" s="2">
        <f t="shared" si="367"/>
        <v>547.25049168212081</v>
      </c>
      <c r="F833" s="2">
        <f t="shared" si="368"/>
        <v>6.5850960804987668</v>
      </c>
      <c r="G833" s="3">
        <f t="shared" si="369"/>
        <v>6.6357685672826419</v>
      </c>
      <c r="H833" s="3">
        <f t="shared" si="370"/>
        <v>53.734846883977212</v>
      </c>
      <c r="I833" s="3">
        <f t="shared" si="371"/>
        <v>-87.778528759259686</v>
      </c>
      <c r="J833" s="2">
        <f t="shared" si="372"/>
        <v>103.13358960718467</v>
      </c>
      <c r="K833" s="2">
        <f t="shared" si="373"/>
        <v>103.13358960718467</v>
      </c>
      <c r="L833" s="2">
        <f t="shared" si="374"/>
        <v>70.302378737003863</v>
      </c>
      <c r="M833" s="5">
        <f t="shared" si="360"/>
        <v>0.37887445423994637</v>
      </c>
      <c r="N833" s="4">
        <f t="shared" si="361"/>
        <v>0.32856882034304824</v>
      </c>
      <c r="O833" s="4">
        <f t="shared" si="362"/>
        <v>0.27268110875898333</v>
      </c>
      <c r="P833" s="4">
        <f t="shared" si="375"/>
        <v>0</v>
      </c>
      <c r="Q833" s="4">
        <f t="shared" si="376"/>
        <v>0</v>
      </c>
      <c r="R833" s="5">
        <f t="shared" si="377"/>
        <v>-1.3918596469538613</v>
      </c>
      <c r="S833" s="5">
        <f t="shared" si="378"/>
        <v>-11.270942356520354</v>
      </c>
      <c r="T833" s="5">
        <f t="shared" si="379"/>
        <v>18.411641516760067</v>
      </c>
      <c r="U833" s="6">
        <f t="shared" si="380"/>
        <v>2673.1467211607587</v>
      </c>
      <c r="V833" s="5">
        <f t="shared" si="381"/>
        <v>0.34166362333142503</v>
      </c>
      <c r="W833" s="5">
        <f t="shared" si="382"/>
        <v>12.284162360919883</v>
      </c>
      <c r="X833" s="5">
        <f t="shared" si="383"/>
        <v>7.5457494407407815</v>
      </c>
      <c r="Y833" s="5">
        <f t="shared" si="384"/>
        <v>-1.0501960236224364</v>
      </c>
      <c r="Z833" s="5">
        <f t="shared" si="386"/>
        <v>1.0132200043995283</v>
      </c>
      <c r="AA833" s="5">
        <f t="shared" si="363"/>
        <v>-6.2166090424991509</v>
      </c>
      <c r="AB833">
        <f t="shared" si="359"/>
        <v>0</v>
      </c>
    </row>
    <row r="834" spans="1:28" x14ac:dyDescent="0.2">
      <c r="A834">
        <f t="shared" si="385"/>
        <v>8.0199999999998735</v>
      </c>
      <c r="B834" s="5">
        <f t="shared" si="364"/>
        <v>62.824306422451258</v>
      </c>
      <c r="C834" s="5">
        <f t="shared" si="365"/>
        <v>544.17747668654238</v>
      </c>
      <c r="D834" s="5">
        <f t="shared" si="366"/>
        <v>-205.76275333711891</v>
      </c>
      <c r="E834" s="2">
        <f t="shared" si="367"/>
        <v>547.79194920187945</v>
      </c>
      <c r="F834" s="2">
        <f t="shared" si="368"/>
        <v>6.5855395045413569</v>
      </c>
      <c r="G834" s="3">
        <f t="shared" si="369"/>
        <v>6.6252666070464175</v>
      </c>
      <c r="H834" s="3">
        <f t="shared" si="370"/>
        <v>53.74497908402121</v>
      </c>
      <c r="I834" s="3">
        <f t="shared" si="371"/>
        <v>-87.840694849684681</v>
      </c>
      <c r="J834" s="2">
        <f t="shared" si="372"/>
        <v>103.19110720421475</v>
      </c>
      <c r="K834" s="2">
        <f t="shared" si="373"/>
        <v>103.19110720421475</v>
      </c>
      <c r="L834" s="2">
        <f t="shared" si="374"/>
        <v>70.341586369607867</v>
      </c>
      <c r="M834" s="5">
        <f t="shared" si="360"/>
        <v>0.37887437480164987</v>
      </c>
      <c r="N834" s="4">
        <f t="shared" si="361"/>
        <v>0.32838534554618437</v>
      </c>
      <c r="O834" s="4">
        <f t="shared" si="362"/>
        <v>0.27261530933024242</v>
      </c>
      <c r="P834" s="4">
        <f t="shared" si="375"/>
        <v>0</v>
      </c>
      <c r="Q834" s="4">
        <f t="shared" si="376"/>
        <v>0</v>
      </c>
      <c r="R834" s="5">
        <f t="shared" si="377"/>
        <v>-1.3904315694300573</v>
      </c>
      <c r="S834" s="5">
        <f t="shared" si="378"/>
        <v>-11.27935222067927</v>
      </c>
      <c r="T834" s="5">
        <f t="shared" si="379"/>
        <v>18.434952499839547</v>
      </c>
      <c r="U834" s="6">
        <f t="shared" si="380"/>
        <v>2673.1440480153742</v>
      </c>
      <c r="V834" s="5">
        <f t="shared" si="381"/>
        <v>0.34082675725728268</v>
      </c>
      <c r="W834" s="5">
        <f t="shared" si="382"/>
        <v>12.297396112451176</v>
      </c>
      <c r="X834" s="5">
        <f t="shared" si="383"/>
        <v>7.5498192053251669</v>
      </c>
      <c r="Y834" s="5">
        <f t="shared" si="384"/>
        <v>-1.0496048121727746</v>
      </c>
      <c r="Z834" s="5">
        <f t="shared" si="386"/>
        <v>1.0180438917719066</v>
      </c>
      <c r="AA834" s="5">
        <f t="shared" si="363"/>
        <v>-6.189228294835285</v>
      </c>
      <c r="AB834">
        <f t="shared" si="359"/>
        <v>0</v>
      </c>
    </row>
    <row r="835" spans="1:28" x14ac:dyDescent="0.2">
      <c r="A835">
        <f t="shared" si="385"/>
        <v>8.0299999999998732</v>
      </c>
      <c r="B835" s="5">
        <f t="shared" si="364"/>
        <v>62.890506608281108</v>
      </c>
      <c r="C835" s="5">
        <f t="shared" si="365"/>
        <v>544.71497737957725</v>
      </c>
      <c r="D835" s="5">
        <f t="shared" si="366"/>
        <v>-206.6414697470305</v>
      </c>
      <c r="E835" s="2">
        <f t="shared" si="367"/>
        <v>548.33349560562101</v>
      </c>
      <c r="F835" s="2">
        <f t="shared" si="368"/>
        <v>6.5859699375824921</v>
      </c>
      <c r="G835" s="3">
        <f t="shared" si="369"/>
        <v>6.6147705589246897</v>
      </c>
      <c r="H835" s="3">
        <f t="shared" si="370"/>
        <v>53.755159522938932</v>
      </c>
      <c r="I835" s="3">
        <f t="shared" si="371"/>
        <v>-87.90258713263303</v>
      </c>
      <c r="J835" s="2">
        <f t="shared" si="372"/>
        <v>103.24842463444162</v>
      </c>
      <c r="K835" s="2">
        <f t="shared" si="373"/>
        <v>103.24842463444162</v>
      </c>
      <c r="L835" s="2">
        <f t="shared" si="374"/>
        <v>70.380657555856587</v>
      </c>
      <c r="M835" s="5">
        <f t="shared" si="360"/>
        <v>0.37887429538775519</v>
      </c>
      <c r="N835" s="4">
        <f t="shared" si="361"/>
        <v>0.32820271155410308</v>
      </c>
      <c r="O835" s="4">
        <f t="shared" si="362"/>
        <v>0.27254976995877594</v>
      </c>
      <c r="P835" s="4">
        <f t="shared" si="375"/>
        <v>0</v>
      </c>
      <c r="Q835" s="4">
        <f t="shared" si="376"/>
        <v>0</v>
      </c>
      <c r="R835" s="5">
        <f t="shared" si="377"/>
        <v>-1.3889995842092753</v>
      </c>
      <c r="S835" s="5">
        <f t="shared" si="378"/>
        <v>-11.287752698500743</v>
      </c>
      <c r="T835" s="5">
        <f t="shared" si="379"/>
        <v>18.458184738307104</v>
      </c>
      <c r="U835" s="6">
        <f t="shared" si="380"/>
        <v>2673.1413748726632</v>
      </c>
      <c r="V835" s="5">
        <f t="shared" si="381"/>
        <v>0.33999697942393448</v>
      </c>
      <c r="W835" s="5">
        <f t="shared" si="382"/>
        <v>12.310580870246632</v>
      </c>
      <c r="X835" s="5">
        <f t="shared" si="383"/>
        <v>7.5538873447247905</v>
      </c>
      <c r="Y835" s="5">
        <f t="shared" si="384"/>
        <v>-1.0490026047853407</v>
      </c>
      <c r="Z835" s="5">
        <f t="shared" si="386"/>
        <v>1.0228281717458891</v>
      </c>
      <c r="AA835" s="5">
        <f t="shared" si="363"/>
        <v>-6.1619279169681036</v>
      </c>
      <c r="AB835">
        <f t="shared" si="359"/>
        <v>0</v>
      </c>
    </row>
    <row r="836" spans="1:28" x14ac:dyDescent="0.2">
      <c r="A836">
        <f t="shared" si="385"/>
        <v>8.039999999999873</v>
      </c>
      <c r="B836" s="5">
        <f t="shared" si="364"/>
        <v>62.956601863740111</v>
      </c>
      <c r="C836" s="5">
        <f t="shared" si="365"/>
        <v>545.2525801162152</v>
      </c>
      <c r="D836" s="5">
        <f t="shared" si="366"/>
        <v>-207.52080371475267</v>
      </c>
      <c r="E836" s="2">
        <f t="shared" si="367"/>
        <v>548.87513137472274</v>
      </c>
      <c r="F836" s="2">
        <f t="shared" si="368"/>
        <v>6.5863874183014026</v>
      </c>
      <c r="G836" s="3">
        <f t="shared" si="369"/>
        <v>6.6042805328768361</v>
      </c>
      <c r="H836" s="3">
        <f t="shared" si="370"/>
        <v>53.765387804656392</v>
      </c>
      <c r="I836" s="3">
        <f t="shared" si="371"/>
        <v>-87.964206411802706</v>
      </c>
      <c r="J836" s="2">
        <f t="shared" si="372"/>
        <v>103.3055422366112</v>
      </c>
      <c r="K836" s="2">
        <f t="shared" si="373"/>
        <v>103.3055422366112</v>
      </c>
      <c r="L836" s="2">
        <f t="shared" si="374"/>
        <v>70.419592526660665</v>
      </c>
      <c r="M836" s="5">
        <f t="shared" si="360"/>
        <v>0.37887421599843696</v>
      </c>
      <c r="N836" s="4">
        <f t="shared" si="361"/>
        <v>0.32802091483078805</v>
      </c>
      <c r="O836" s="4">
        <f t="shared" si="362"/>
        <v>0.27248448990707369</v>
      </c>
      <c r="P836" s="4">
        <f t="shared" si="375"/>
        <v>0</v>
      </c>
      <c r="Q836" s="4">
        <f t="shared" si="376"/>
        <v>0</v>
      </c>
      <c r="R836" s="5">
        <f t="shared" si="377"/>
        <v>-1.3875637338330016</v>
      </c>
      <c r="S836" s="5">
        <f t="shared" si="378"/>
        <v>-11.296143748259464</v>
      </c>
      <c r="T836" s="5">
        <f t="shared" si="379"/>
        <v>18.481338290342133</v>
      </c>
      <c r="U836" s="6">
        <f t="shared" si="380"/>
        <v>2673.1387017326242</v>
      </c>
      <c r="V836" s="5">
        <f t="shared" si="381"/>
        <v>0.33917426758138985</v>
      </c>
      <c r="W836" s="5">
        <f t="shared" si="382"/>
        <v>12.323716716356936</v>
      </c>
      <c r="X836" s="5">
        <f t="shared" si="383"/>
        <v>7.5579538266952797</v>
      </c>
      <c r="Y836" s="5">
        <f t="shared" si="384"/>
        <v>-1.0483894662516118</v>
      </c>
      <c r="Z836" s="5">
        <f t="shared" si="386"/>
        <v>1.0275729680974717</v>
      </c>
      <c r="AA836" s="5">
        <f t="shared" si="363"/>
        <v>-6.1347078829625872</v>
      </c>
      <c r="AB836">
        <f t="shared" si="359"/>
        <v>0</v>
      </c>
    </row>
    <row r="837" spans="1:28" x14ac:dyDescent="0.2">
      <c r="A837">
        <f t="shared" si="385"/>
        <v>8.0499999999998728</v>
      </c>
      <c r="B837" s="5">
        <f t="shared" si="364"/>
        <v>63.022592249595569</v>
      </c>
      <c r="C837" s="5">
        <f t="shared" si="365"/>
        <v>545.79028537291015</v>
      </c>
      <c r="D837" s="5">
        <f t="shared" si="366"/>
        <v>-208.40075251426487</v>
      </c>
      <c r="E837" s="2">
        <f t="shared" si="367"/>
        <v>549.41685698684341</v>
      </c>
      <c r="F837" s="2">
        <f t="shared" si="368"/>
        <v>6.5867919853968333</v>
      </c>
      <c r="G837" s="3">
        <f t="shared" si="369"/>
        <v>6.5937966382143198</v>
      </c>
      <c r="H837" s="3">
        <f t="shared" si="370"/>
        <v>53.775663534337369</v>
      </c>
      <c r="I837" s="3">
        <f t="shared" si="371"/>
        <v>-88.025553490632333</v>
      </c>
      <c r="J837" s="2">
        <f t="shared" si="372"/>
        <v>103.36246035189257</v>
      </c>
      <c r="K837" s="2">
        <f t="shared" si="373"/>
        <v>103.36246035189257</v>
      </c>
      <c r="L837" s="2">
        <f t="shared" si="374"/>
        <v>70.458391514582516</v>
      </c>
      <c r="M837" s="5">
        <f t="shared" si="360"/>
        <v>0.37887413663386799</v>
      </c>
      <c r="N837" s="4">
        <f t="shared" si="361"/>
        <v>0.32783995185246051</v>
      </c>
      <c r="O837" s="4">
        <f t="shared" si="362"/>
        <v>0.27241946843723686</v>
      </c>
      <c r="P837" s="4">
        <f t="shared" si="375"/>
        <v>0</v>
      </c>
      <c r="Q837" s="4">
        <f t="shared" si="376"/>
        <v>0</v>
      </c>
      <c r="R837" s="5">
        <f t="shared" si="377"/>
        <v>-1.3861240607465535</v>
      </c>
      <c r="S837" s="5">
        <f t="shared" si="378"/>
        <v>-11.304525328482429</v>
      </c>
      <c r="T837" s="5">
        <f t="shared" si="379"/>
        <v>18.504413215713186</v>
      </c>
      <c r="U837" s="6">
        <f t="shared" si="380"/>
        <v>2673.1360285952596</v>
      </c>
      <c r="V837" s="5">
        <f t="shared" si="381"/>
        <v>0.33835859942129909</v>
      </c>
      <c r="W837" s="5">
        <f t="shared" si="382"/>
        <v>12.336803733412141</v>
      </c>
      <c r="X837" s="5">
        <f t="shared" si="383"/>
        <v>7.5620186190972598</v>
      </c>
      <c r="Y837" s="5">
        <f t="shared" si="384"/>
        <v>-1.0477654613252545</v>
      </c>
      <c r="Z837" s="5">
        <f t="shared" si="386"/>
        <v>1.0322784049297127</v>
      </c>
      <c r="AA837" s="5">
        <f t="shared" si="363"/>
        <v>-6.107568165189555</v>
      </c>
      <c r="AB837">
        <f t="shared" ref="AB837:AB900" si="387">IF(($D837-height)*($D838-height)&lt;0,1,0)</f>
        <v>0</v>
      </c>
    </row>
    <row r="838" spans="1:28" x14ac:dyDescent="0.2">
      <c r="A838">
        <f t="shared" si="385"/>
        <v>8.0599999999998726</v>
      </c>
      <c r="B838" s="5">
        <f t="shared" si="364"/>
        <v>63.088477827704644</v>
      </c>
      <c r="C838" s="5">
        <f t="shared" si="365"/>
        <v>546.32809362217381</v>
      </c>
      <c r="D838" s="5">
        <f t="shared" si="366"/>
        <v>-209.28131342757945</v>
      </c>
      <c r="E838" s="2">
        <f t="shared" si="367"/>
        <v>549.95867291593424</v>
      </c>
      <c r="F838" s="2">
        <f t="shared" si="368"/>
        <v>6.587183677586208</v>
      </c>
      <c r="G838" s="3">
        <f t="shared" si="369"/>
        <v>6.5833189836010675</v>
      </c>
      <c r="H838" s="3">
        <f t="shared" si="370"/>
        <v>53.785986318386669</v>
      </c>
      <c r="I838" s="3">
        <f t="shared" si="371"/>
        <v>-88.086629172284233</v>
      </c>
      <c r="J838" s="2">
        <f t="shared" si="372"/>
        <v>103.41917932384223</v>
      </c>
      <c r="K838" s="2">
        <f t="shared" si="373"/>
        <v>103.41917932384223</v>
      </c>
      <c r="L838" s="2">
        <f t="shared" si="374"/>
        <v>70.497054753812009</v>
      </c>
      <c r="M838" s="5">
        <f t="shared" si="360"/>
        <v>0.3788740572942193</v>
      </c>
      <c r="N838" s="4">
        <f t="shared" si="361"/>
        <v>0.32765981910758385</v>
      </c>
      <c r="O838" s="4">
        <f t="shared" si="362"/>
        <v>0.27235470481101304</v>
      </c>
      <c r="P838" s="4">
        <f t="shared" si="375"/>
        <v>0</v>
      </c>
      <c r="Q838" s="4">
        <f t="shared" si="376"/>
        <v>0</v>
      </c>
      <c r="R838" s="5">
        <f t="shared" si="377"/>
        <v>-1.3846806072976405</v>
      </c>
      <c r="S838" s="5">
        <f t="shared" si="378"/>
        <v>-11.312897397948616</v>
      </c>
      <c r="T838" s="5">
        <f t="shared" si="379"/>
        <v>18.527409575764189</v>
      </c>
      <c r="U838" s="6">
        <f t="shared" si="380"/>
        <v>2673.1333554605676</v>
      </c>
      <c r="V838" s="5">
        <f t="shared" si="381"/>
        <v>0.33754995257821357</v>
      </c>
      <c r="W838" s="5">
        <f t="shared" si="382"/>
        <v>12.349842004614475</v>
      </c>
      <c r="X838" s="5">
        <f t="shared" si="383"/>
        <v>7.566081689896845</v>
      </c>
      <c r="Y838" s="5">
        <f t="shared" si="384"/>
        <v>-1.047130654719427</v>
      </c>
      <c r="Z838" s="5">
        <f t="shared" si="386"/>
        <v>1.036944606665859</v>
      </c>
      <c r="AA838" s="5">
        <f t="shared" si="363"/>
        <v>-6.0805087343389665</v>
      </c>
      <c r="AB838">
        <f t="shared" si="387"/>
        <v>0</v>
      </c>
    </row>
    <row r="839" spans="1:28" x14ac:dyDescent="0.2">
      <c r="A839">
        <f t="shared" si="385"/>
        <v>8.0699999999998724</v>
      </c>
      <c r="B839" s="5">
        <f t="shared" si="364"/>
        <v>63.154258661007923</v>
      </c>
      <c r="C839" s="5">
        <f t="shared" si="365"/>
        <v>546.86600533258797</v>
      </c>
      <c r="D839" s="5">
        <f t="shared" si="366"/>
        <v>-210.16248374473901</v>
      </c>
      <c r="E839" s="2">
        <f t="shared" si="367"/>
        <v>550.50057963225038</v>
      </c>
      <c r="F839" s="2">
        <f t="shared" si="368"/>
        <v>6.5875625336047694</v>
      </c>
      <c r="G839" s="3">
        <f t="shared" si="369"/>
        <v>6.5728476770538729</v>
      </c>
      <c r="H839" s="3">
        <f t="shared" si="370"/>
        <v>53.796355764453331</v>
      </c>
      <c r="I839" s="3">
        <f t="shared" si="371"/>
        <v>-88.14743425962763</v>
      </c>
      <c r="J839" s="2">
        <f t="shared" si="372"/>
        <v>103.47569949836898</v>
      </c>
      <c r="K839" s="2">
        <f t="shared" si="373"/>
        <v>103.47569949836898</v>
      </c>
      <c r="L839" s="2">
        <f t="shared" si="374"/>
        <v>70.535582480142452</v>
      </c>
      <c r="M839" s="5">
        <f t="shared" si="360"/>
        <v>0.37887397797966027</v>
      </c>
      <c r="N839" s="4">
        <f t="shared" si="361"/>
        <v>0.3274805130968671</v>
      </c>
      <c r="O839" s="4">
        <f t="shared" si="362"/>
        <v>0.27229019828982987</v>
      </c>
      <c r="P839" s="4">
        <f t="shared" si="375"/>
        <v>0</v>
      </c>
      <c r="Q839" s="4">
        <f t="shared" si="376"/>
        <v>0</v>
      </c>
      <c r="R839" s="5">
        <f t="shared" si="377"/>
        <v>-1.3832334157349571</v>
      </c>
      <c r="S839" s="5">
        <f t="shared" si="378"/>
        <v>-11.321259915688721</v>
      </c>
      <c r="T839" s="5">
        <f t="shared" si="379"/>
        <v>18.55032743340082</v>
      </c>
      <c r="U839" s="6">
        <f t="shared" si="380"/>
        <v>2673.1306823285477</v>
      </c>
      <c r="V839" s="5">
        <f t="shared" si="381"/>
        <v>0.33674830463083971</v>
      </c>
      <c r="W839" s="5">
        <f t="shared" si="382"/>
        <v>12.362831613731164</v>
      </c>
      <c r="X839" s="5">
        <f t="shared" si="383"/>
        <v>7.5701430071661395</v>
      </c>
      <c r="Y839" s="5">
        <f t="shared" si="384"/>
        <v>-1.0464851111041173</v>
      </c>
      <c r="Z839" s="5">
        <f t="shared" si="386"/>
        <v>1.0415716980424428</v>
      </c>
      <c r="AA839" s="5">
        <f t="shared" si="363"/>
        <v>-6.0535295594330378</v>
      </c>
      <c r="AB839">
        <f t="shared" si="387"/>
        <v>0</v>
      </c>
    </row>
    <row r="840" spans="1:28" x14ac:dyDescent="0.2">
      <c r="A840">
        <f t="shared" si="385"/>
        <v>8.0799999999998722</v>
      </c>
      <c r="B840" s="5">
        <f t="shared" si="364"/>
        <v>63.219934813522904</v>
      </c>
      <c r="C840" s="5">
        <f t="shared" si="365"/>
        <v>547.40402096881735</v>
      </c>
      <c r="D840" s="5">
        <f t="shared" si="366"/>
        <v>-211.04426076381324</v>
      </c>
      <c r="E840" s="2">
        <f t="shared" si="367"/>
        <v>551.04257760236237</v>
      </c>
      <c r="F840" s="2">
        <f t="shared" si="368"/>
        <v>6.5879285922047357</v>
      </c>
      <c r="G840" s="3">
        <f t="shared" si="369"/>
        <v>6.5623828259428318</v>
      </c>
      <c r="H840" s="3">
        <f t="shared" si="370"/>
        <v>53.806771481433756</v>
      </c>
      <c r="I840" s="3">
        <f t="shared" si="371"/>
        <v>-88.207969555221965</v>
      </c>
      <c r="J840" s="2">
        <f t="shared" si="372"/>
        <v>103.53202122369885</v>
      </c>
      <c r="K840" s="2">
        <f t="shared" si="373"/>
        <v>103.53202122369885</v>
      </c>
      <c r="L840" s="2">
        <f t="shared" si="374"/>
        <v>70.573974930946719</v>
      </c>
      <c r="M840" s="5">
        <f t="shared" si="360"/>
        <v>0.37887389869035842</v>
      </c>
      <c r="N840" s="4">
        <f t="shared" si="361"/>
        <v>0.32730203033326799</v>
      </c>
      <c r="O840" s="4">
        <f t="shared" si="362"/>
        <v>0.27222594813482887</v>
      </c>
      <c r="P840" s="4">
        <f t="shared" si="375"/>
        <v>0</v>
      </c>
      <c r="Q840" s="4">
        <f t="shared" si="376"/>
        <v>0</v>
      </c>
      <c r="R840" s="5">
        <f t="shared" si="377"/>
        <v>-1.3817825282067862</v>
      </c>
      <c r="S840" s="5">
        <f t="shared" si="378"/>
        <v>-11.329612840984847</v>
      </c>
      <c r="T840" s="5">
        <f t="shared" si="379"/>
        <v>18.573166853076795</v>
      </c>
      <c r="U840" s="6">
        <f t="shared" si="380"/>
        <v>2673.1280091992026</v>
      </c>
      <c r="V840" s="5">
        <f t="shared" si="381"/>
        <v>0.33595363310328458</v>
      </c>
      <c r="W840" s="5">
        <f t="shared" si="382"/>
        <v>12.37577264508732</v>
      </c>
      <c r="X840" s="5">
        <f t="shared" si="383"/>
        <v>7.5742025390837293</v>
      </c>
      <c r="Y840" s="5">
        <f t="shared" si="384"/>
        <v>-1.0458288951035015</v>
      </c>
      <c r="Z840" s="5">
        <f t="shared" si="386"/>
        <v>1.0461598041024729</v>
      </c>
      <c r="AA840" s="5">
        <f t="shared" si="363"/>
        <v>-6.0266306078394756</v>
      </c>
      <c r="AB840">
        <f t="shared" si="387"/>
        <v>0</v>
      </c>
    </row>
    <row r="841" spans="1:28" x14ac:dyDescent="0.2">
      <c r="A841">
        <f t="shared" si="385"/>
        <v>8.089999999999872</v>
      </c>
      <c r="B841" s="5">
        <f t="shared" si="364"/>
        <v>63.285506350337577</v>
      </c>
      <c r="C841" s="5">
        <f t="shared" si="365"/>
        <v>547.94214099162195</v>
      </c>
      <c r="D841" s="5">
        <f t="shared" si="366"/>
        <v>-211.92664179089584</v>
      </c>
      <c r="E841" s="2">
        <f t="shared" si="367"/>
        <v>551.5846672891671</v>
      </c>
      <c r="F841" s="2">
        <f t="shared" si="368"/>
        <v>6.588281892154459</v>
      </c>
      <c r="G841" s="3">
        <f t="shared" si="369"/>
        <v>6.5519245369917964</v>
      </c>
      <c r="H841" s="3">
        <f t="shared" si="370"/>
        <v>53.817233079474782</v>
      </c>
      <c r="I841" s="3">
        <f t="shared" si="371"/>
        <v>-88.268235861300354</v>
      </c>
      <c r="J841" s="2">
        <f t="shared" si="372"/>
        <v>103.58814485034038</v>
      </c>
      <c r="K841" s="2">
        <f t="shared" si="373"/>
        <v>103.58814485034038</v>
      </c>
      <c r="L841" s="2">
        <f t="shared" si="374"/>
        <v>70.612232345153629</v>
      </c>
      <c r="M841" s="5">
        <f t="shared" si="360"/>
        <v>0.37887381942647963</v>
      </c>
      <c r="N841" s="4">
        <f t="shared" si="361"/>
        <v>0.32712436734199418</v>
      </c>
      <c r="O841" s="4">
        <f t="shared" si="362"/>
        <v>0.2721619536068981</v>
      </c>
      <c r="P841" s="4">
        <f t="shared" si="375"/>
        <v>0</v>
      </c>
      <c r="Q841" s="4">
        <f t="shared" si="376"/>
        <v>0</v>
      </c>
      <c r="R841" s="5">
        <f t="shared" si="377"/>
        <v>-1.380327986759629</v>
      </c>
      <c r="S841" s="5">
        <f t="shared" si="378"/>
        <v>-11.337956133370245</v>
      </c>
      <c r="T841" s="5">
        <f t="shared" si="379"/>
        <v>18.595927900780303</v>
      </c>
      <c r="U841" s="6">
        <f t="shared" si="380"/>
        <v>2673.1253360725295</v>
      </c>
      <c r="V841" s="5">
        <f t="shared" si="381"/>
        <v>0.33516591546629937</v>
      </c>
      <c r="W841" s="5">
        <f t="shared" si="382"/>
        <v>12.388665183558835</v>
      </c>
      <c r="X841" s="5">
        <f t="shared" si="383"/>
        <v>7.5782602539351638</v>
      </c>
      <c r="Y841" s="5">
        <f t="shared" si="384"/>
        <v>-1.0451620712933296</v>
      </c>
      <c r="Z841" s="5">
        <f t="shared" si="386"/>
        <v>1.0507090501885905</v>
      </c>
      <c r="AA841" s="5">
        <f t="shared" si="363"/>
        <v>-5.9998118452845333</v>
      </c>
      <c r="AB841">
        <f t="shared" si="387"/>
        <v>0</v>
      </c>
    </row>
    <row r="842" spans="1:28" x14ac:dyDescent="0.2">
      <c r="A842">
        <f t="shared" si="385"/>
        <v>8.0999999999998717</v>
      </c>
      <c r="B842" s="5">
        <f t="shared" si="364"/>
        <v>63.350973337603932</v>
      </c>
      <c r="C842" s="5">
        <f t="shared" si="365"/>
        <v>548.48036585786917</v>
      </c>
      <c r="D842" s="5">
        <f t="shared" si="366"/>
        <v>-212.80962414010111</v>
      </c>
      <c r="E842" s="2">
        <f t="shared" si="367"/>
        <v>552.12684915189891</v>
      </c>
      <c r="F842" s="2">
        <f t="shared" si="368"/>
        <v>6.5886224722375957</v>
      </c>
      <c r="G842" s="3">
        <f t="shared" si="369"/>
        <v>6.5414729162788632</v>
      </c>
      <c r="H842" s="3">
        <f t="shared" si="370"/>
        <v>53.827740169976671</v>
      </c>
      <c r="I842" s="3">
        <f t="shared" si="371"/>
        <v>-88.328233979753193</v>
      </c>
      <c r="J842" s="2">
        <f t="shared" si="372"/>
        <v>103.64407073105029</v>
      </c>
      <c r="K842" s="2">
        <f t="shared" si="373"/>
        <v>103.64407073105029</v>
      </c>
      <c r="L842" s="2">
        <f t="shared" si="374"/>
        <v>70.650354963224459</v>
      </c>
      <c r="M842" s="5">
        <f t="shared" si="360"/>
        <v>0.37887374018818804</v>
      </c>
      <c r="N842" s="4">
        <f t="shared" si="361"/>
        <v>0.32694752066050431</v>
      </c>
      <c r="O842" s="4">
        <f t="shared" si="362"/>
        <v>0.27209821396670519</v>
      </c>
      <c r="P842" s="4">
        <f t="shared" si="375"/>
        <v>0</v>
      </c>
      <c r="Q842" s="4">
        <f t="shared" si="376"/>
        <v>0</v>
      </c>
      <c r="R842" s="5">
        <f t="shared" si="377"/>
        <v>-1.378869833336851</v>
      </c>
      <c r="S842" s="5">
        <f t="shared" si="378"/>
        <v>-11.346289752629007</v>
      </c>
      <c r="T842" s="5">
        <f t="shared" si="379"/>
        <v>18.618610644020379</v>
      </c>
      <c r="U842" s="6">
        <f t="shared" si="380"/>
        <v>2673.12266294853</v>
      </c>
      <c r="V842" s="5">
        <f t="shared" si="381"/>
        <v>0.3343851291385091</v>
      </c>
      <c r="W842" s="5">
        <f t="shared" si="382"/>
        <v>12.401509314565359</v>
      </c>
      <c r="X842" s="5">
        <f t="shared" si="383"/>
        <v>7.5823161201134539</v>
      </c>
      <c r="Y842" s="5">
        <f t="shared" si="384"/>
        <v>-1.0444847041983418</v>
      </c>
      <c r="Z842" s="5">
        <f t="shared" si="386"/>
        <v>1.0552195619363527</v>
      </c>
      <c r="AA842" s="5">
        <f t="shared" si="363"/>
        <v>-5.9730732358661669</v>
      </c>
      <c r="AB842">
        <f t="shared" si="387"/>
        <v>0</v>
      </c>
    </row>
    <row r="843" spans="1:28" x14ac:dyDescent="0.2">
      <c r="A843">
        <f t="shared" si="385"/>
        <v>8.1099999999998715</v>
      </c>
      <c r="B843" s="5">
        <f t="shared" si="364"/>
        <v>63.41633584253151</v>
      </c>
      <c r="C843" s="5">
        <f t="shared" si="365"/>
        <v>549.01869602054705</v>
      </c>
      <c r="D843" s="5">
        <f t="shared" si="366"/>
        <v>-213.69320513356044</v>
      </c>
      <c r="E843" s="2">
        <f t="shared" si="367"/>
        <v>552.669123646142</v>
      </c>
      <c r="F843" s="2">
        <f t="shared" si="368"/>
        <v>6.5889503712522535</v>
      </c>
      <c r="G843" s="3">
        <f t="shared" si="369"/>
        <v>6.5310280692368794</v>
      </c>
      <c r="H843" s="3">
        <f t="shared" si="370"/>
        <v>53.838292365596033</v>
      </c>
      <c r="I843" s="3">
        <f t="shared" si="371"/>
        <v>-88.387964712111852</v>
      </c>
      <c r="J843" s="2">
        <f t="shared" si="372"/>
        <v>103.69979922079929</v>
      </c>
      <c r="K843" s="2">
        <f t="shared" si="373"/>
        <v>103.69979922079929</v>
      </c>
      <c r="L843" s="2">
        <f t="shared" si="374"/>
        <v>70.688343027129704</v>
      </c>
      <c r="M843" s="5">
        <f t="shared" si="360"/>
        <v>0.37887366097564606</v>
      </c>
      <c r="N843" s="4">
        <f t="shared" si="361"/>
        <v>0.32677148683850732</v>
      </c>
      <c r="O843" s="4">
        <f t="shared" si="362"/>
        <v>0.27203472847472931</v>
      </c>
      <c r="P843" s="4">
        <f t="shared" si="375"/>
        <v>0</v>
      </c>
      <c r="Q843" s="4">
        <f t="shared" si="376"/>
        <v>0</v>
      </c>
      <c r="R843" s="5">
        <f t="shared" si="377"/>
        <v>-1.3774081097773501</v>
      </c>
      <c r="S843" s="5">
        <f t="shared" si="378"/>
        <v>-11.35461365879582</v>
      </c>
      <c r="T843" s="5">
        <f t="shared" si="379"/>
        <v>18.641215151813395</v>
      </c>
      <c r="U843" s="6">
        <f t="shared" si="380"/>
        <v>2673.1199898272039</v>
      </c>
      <c r="V843" s="5">
        <f t="shared" si="381"/>
        <v>0.33361125148764148</v>
      </c>
      <c r="W843" s="5">
        <f t="shared" si="382"/>
        <v>12.414305124063283</v>
      </c>
      <c r="X843" s="5">
        <f t="shared" si="383"/>
        <v>7.5863701061195501</v>
      </c>
      <c r="Y843" s="5">
        <f t="shared" si="384"/>
        <v>-1.0437968582897086</v>
      </c>
      <c r="Z843" s="5">
        <f t="shared" si="386"/>
        <v>1.0596914652674627</v>
      </c>
      <c r="AA843" s="5">
        <f t="shared" si="363"/>
        <v>-5.9464147420670557</v>
      </c>
      <c r="AB843">
        <f t="shared" si="387"/>
        <v>0</v>
      </c>
    </row>
    <row r="844" spans="1:28" x14ac:dyDescent="0.2">
      <c r="A844">
        <f t="shared" si="385"/>
        <v>8.1199999999998713</v>
      </c>
      <c r="B844" s="5">
        <f t="shared" si="364"/>
        <v>63.481593933380964</v>
      </c>
      <c r="C844" s="5">
        <f t="shared" si="365"/>
        <v>549.55713192877624</v>
      </c>
      <c r="D844" s="5">
        <f t="shared" si="366"/>
        <v>-214.57738210141866</v>
      </c>
      <c r="E844" s="2">
        <f t="shared" si="367"/>
        <v>553.21149122384031</v>
      </c>
      <c r="F844" s="2">
        <f t="shared" si="368"/>
        <v>6.5892656280101747</v>
      </c>
      <c r="G844" s="3">
        <f t="shared" si="369"/>
        <v>6.5205901006539824</v>
      </c>
      <c r="H844" s="3">
        <f t="shared" si="370"/>
        <v>53.848889280248706</v>
      </c>
      <c r="I844" s="3">
        <f t="shared" si="371"/>
        <v>-88.447428859532522</v>
      </c>
      <c r="J844" s="2">
        <f t="shared" si="372"/>
        <v>103.75533067673823</v>
      </c>
      <c r="K844" s="2">
        <f t="shared" si="373"/>
        <v>103.75533067673823</v>
      </c>
      <c r="L844" s="2">
        <f t="shared" si="374"/>
        <v>70.726196780325978</v>
      </c>
      <c r="M844" s="5">
        <f t="shared" si="360"/>
        <v>0.37887358178901448</v>
      </c>
      <c r="N844" s="4">
        <f t="shared" si="361"/>
        <v>0.32659626243796203</v>
      </c>
      <c r="O844" s="4">
        <f t="shared" si="362"/>
        <v>0.27197149639129309</v>
      </c>
      <c r="P844" s="4">
        <f t="shared" si="375"/>
        <v>0</v>
      </c>
      <c r="Q844" s="4">
        <f t="shared" si="376"/>
        <v>0</v>
      </c>
      <c r="R844" s="5">
        <f t="shared" si="377"/>
        <v>-1.3759428578142439</v>
      </c>
      <c r="S844" s="5">
        <f t="shared" si="378"/>
        <v>-11.362927812155691</v>
      </c>
      <c r="T844" s="5">
        <f t="shared" si="379"/>
        <v>18.663741494669548</v>
      </c>
      <c r="U844" s="6">
        <f t="shared" si="380"/>
        <v>2673.1173167085508</v>
      </c>
      <c r="V844" s="5">
        <f t="shared" si="381"/>
        <v>0.33284425983174648</v>
      </c>
      <c r="W844" s="5">
        <f t="shared" si="382"/>
        <v>12.427052698538766</v>
      </c>
      <c r="X844" s="5">
        <f t="shared" si="383"/>
        <v>7.5904221805628262</v>
      </c>
      <c r="Y844" s="5">
        <f t="shared" si="384"/>
        <v>-1.0430985979824974</v>
      </c>
      <c r="Z844" s="5">
        <f t="shared" si="386"/>
        <v>1.064124886383075</v>
      </c>
      <c r="AA844" s="5">
        <f t="shared" si="363"/>
        <v>-5.9198363247676262</v>
      </c>
      <c r="AB844">
        <f t="shared" si="387"/>
        <v>0</v>
      </c>
    </row>
    <row r="845" spans="1:28" x14ac:dyDescent="0.2">
      <c r="A845">
        <f t="shared" si="385"/>
        <v>8.1299999999998711</v>
      </c>
      <c r="B845" s="5">
        <f t="shared" si="364"/>
        <v>63.54674767945761</v>
      </c>
      <c r="C845" s="5">
        <f t="shared" si="365"/>
        <v>550.09567402782295</v>
      </c>
      <c r="D845" s="5">
        <f t="shared" si="366"/>
        <v>-215.46215238183024</v>
      </c>
      <c r="E845" s="2">
        <f t="shared" si="367"/>
        <v>553.75395233330971</v>
      </c>
      <c r="F845" s="2">
        <f t="shared" si="368"/>
        <v>6.589568281335902</v>
      </c>
      <c r="G845" s="3">
        <f t="shared" si="369"/>
        <v>6.5101591146741571</v>
      </c>
      <c r="H845" s="3">
        <f t="shared" si="370"/>
        <v>53.85953052911254</v>
      </c>
      <c r="I845" s="3">
        <f t="shared" si="371"/>
        <v>-88.506627222780196</v>
      </c>
      <c r="J845" s="2">
        <f t="shared" si="372"/>
        <v>103.81066545816454</v>
      </c>
      <c r="K845" s="2">
        <f t="shared" si="373"/>
        <v>103.81066545816454</v>
      </c>
      <c r="L845" s="2">
        <f t="shared" si="374"/>
        <v>70.763916467733154</v>
      </c>
      <c r="M845" s="5">
        <f t="shared" si="360"/>
        <v>0.37887350262845226</v>
      </c>
      <c r="N845" s="4">
        <f t="shared" si="361"/>
        <v>0.32642184403307417</v>
      </c>
      <c r="O845" s="4">
        <f t="shared" si="362"/>
        <v>0.27190851697659352</v>
      </c>
      <c r="P845" s="4">
        <f t="shared" si="375"/>
        <v>0</v>
      </c>
      <c r="Q845" s="4">
        <f t="shared" si="376"/>
        <v>0</v>
      </c>
      <c r="R845" s="5">
        <f t="shared" si="377"/>
        <v>-1.374474119073575</v>
      </c>
      <c r="S845" s="5">
        <f t="shared" si="378"/>
        <v>-11.371232173243666</v>
      </c>
      <c r="T845" s="5">
        <f t="shared" si="379"/>
        <v>18.686189744579362</v>
      </c>
      <c r="U845" s="6">
        <f t="shared" si="380"/>
        <v>2673.1146435925707</v>
      </c>
      <c r="V845" s="5">
        <f t="shared" si="381"/>
        <v>0.33208413144041038</v>
      </c>
      <c r="W845" s="5">
        <f t="shared" si="382"/>
        <v>12.439752125000796</v>
      </c>
      <c r="X845" s="5">
        <f t="shared" si="383"/>
        <v>7.5944723121615576</v>
      </c>
      <c r="Y845" s="5">
        <f t="shared" si="384"/>
        <v>-1.0423899876331646</v>
      </c>
      <c r="Z845" s="5">
        <f t="shared" si="386"/>
        <v>1.0685199517571302</v>
      </c>
      <c r="AA845" s="5">
        <f t="shared" si="363"/>
        <v>-5.8933379432590804</v>
      </c>
      <c r="AB845">
        <f t="shared" si="387"/>
        <v>0</v>
      </c>
    </row>
    <row r="846" spans="1:28" x14ac:dyDescent="0.2">
      <c r="A846">
        <f t="shared" si="385"/>
        <v>8.1399999999998709</v>
      </c>
      <c r="B846" s="5">
        <f t="shared" si="364"/>
        <v>63.611797151104973</v>
      </c>
      <c r="C846" s="5">
        <f t="shared" si="365"/>
        <v>550.63432275911168</v>
      </c>
      <c r="D846" s="5">
        <f t="shared" si="366"/>
        <v>-216.34751332095519</v>
      </c>
      <c r="E846" s="2">
        <f t="shared" si="367"/>
        <v>554.29650741925025</v>
      </c>
      <c r="F846" s="2">
        <f t="shared" si="368"/>
        <v>6.5898583700659383</v>
      </c>
      <c r="G846" s="3">
        <f t="shared" si="369"/>
        <v>6.4997352147978251</v>
      </c>
      <c r="H846" s="3">
        <f t="shared" si="370"/>
        <v>53.870215728630114</v>
      </c>
      <c r="I846" s="3">
        <f t="shared" si="371"/>
        <v>-88.565560602212784</v>
      </c>
      <c r="J846" s="2">
        <f t="shared" si="372"/>
        <v>103.86580392648899</v>
      </c>
      <c r="K846" s="2">
        <f t="shared" si="373"/>
        <v>103.86580392648899</v>
      </c>
      <c r="L846" s="2">
        <f t="shared" si="374"/>
        <v>70.801502335711646</v>
      </c>
      <c r="M846" s="5">
        <f t="shared" si="360"/>
        <v>0.37887342349411685</v>
      </c>
      <c r="N846" s="4">
        <f t="shared" si="361"/>
        <v>0.32624822821029442</v>
      </c>
      <c r="O846" s="4">
        <f t="shared" si="362"/>
        <v>0.27184578949073374</v>
      </c>
      <c r="P846" s="4">
        <f t="shared" si="375"/>
        <v>0</v>
      </c>
      <c r="Q846" s="4">
        <f t="shared" si="376"/>
        <v>0</v>
      </c>
      <c r="R846" s="5">
        <f t="shared" si="377"/>
        <v>-1.373001935073038</v>
      </c>
      <c r="S846" s="5">
        <f t="shared" si="378"/>
        <v>-11.379526702844588</v>
      </c>
      <c r="T846" s="5">
        <f t="shared" si="379"/>
        <v>18.708559975000298</v>
      </c>
      <c r="U846" s="6">
        <f t="shared" si="380"/>
        <v>2673.1119704792636</v>
      </c>
      <c r="V846" s="5">
        <f t="shared" si="381"/>
        <v>0.33133084353595943</v>
      </c>
      <c r="W846" s="5">
        <f t="shared" si="382"/>
        <v>12.452403490974337</v>
      </c>
      <c r="X846" s="5">
        <f t="shared" si="383"/>
        <v>7.5985204697434021</v>
      </c>
      <c r="Y846" s="5">
        <f t="shared" si="384"/>
        <v>-1.0416710915370786</v>
      </c>
      <c r="Z846" s="5">
        <f t="shared" si="386"/>
        <v>1.072876788129749</v>
      </c>
      <c r="AA846" s="5">
        <f t="shared" si="363"/>
        <v>-5.8669195552562989</v>
      </c>
      <c r="AB846">
        <f t="shared" si="387"/>
        <v>0</v>
      </c>
    </row>
    <row r="847" spans="1:28" x14ac:dyDescent="0.2">
      <c r="A847">
        <f t="shared" si="385"/>
        <v>8.1499999999998707</v>
      </c>
      <c r="B847" s="5">
        <f t="shared" si="364"/>
        <v>63.676742419698371</v>
      </c>
      <c r="C847" s="5">
        <f t="shared" si="365"/>
        <v>551.17307856023729</v>
      </c>
      <c r="D847" s="5">
        <f t="shared" si="366"/>
        <v>-217.23346227295508</v>
      </c>
      <c r="E847" s="2">
        <f t="shared" si="367"/>
        <v>554.83915692275548</v>
      </c>
      <c r="F847" s="2">
        <f t="shared" si="368"/>
        <v>6.5901359330479492</v>
      </c>
      <c r="G847" s="3">
        <f t="shared" si="369"/>
        <v>6.4893185038824539</v>
      </c>
      <c r="H847" s="3">
        <f t="shared" si="370"/>
        <v>53.880944496511411</v>
      </c>
      <c r="I847" s="3">
        <f t="shared" si="371"/>
        <v>-88.624229797765352</v>
      </c>
      <c r="J847" s="2">
        <f t="shared" si="372"/>
        <v>103.92074644520262</v>
      </c>
      <c r="K847" s="2">
        <f t="shared" si="373"/>
        <v>103.92074644520262</v>
      </c>
      <c r="L847" s="2">
        <f t="shared" si="374"/>
        <v>70.838954632039957</v>
      </c>
      <c r="M847" s="5">
        <f t="shared" si="360"/>
        <v>0.37887334438616388</v>
      </c>
      <c r="N847" s="4">
        <f t="shared" si="361"/>
        <v>0.32607541156831393</v>
      </c>
      <c r="O847" s="4">
        <f t="shared" si="362"/>
        <v>0.27178331319375232</v>
      </c>
      <c r="P847" s="4">
        <f t="shared" si="375"/>
        <v>0</v>
      </c>
      <c r="Q847" s="4">
        <f t="shared" si="376"/>
        <v>0</v>
      </c>
      <c r="R847" s="5">
        <f t="shared" si="377"/>
        <v>-1.3715263472207249</v>
      </c>
      <c r="S847" s="5">
        <f t="shared" si="378"/>
        <v>-11.38781136199283</v>
      </c>
      <c r="T847" s="5">
        <f t="shared" si="379"/>
        <v>18.730852260843349</v>
      </c>
      <c r="U847" s="6">
        <f t="shared" si="380"/>
        <v>2673.1092973686305</v>
      </c>
      <c r="V847" s="5">
        <f t="shared" si="381"/>
        <v>0.33058437329466106</v>
      </c>
      <c r="W847" s="5">
        <f t="shared" si="382"/>
        <v>12.465006884493413</v>
      </c>
      <c r="X847" s="5">
        <f t="shared" si="383"/>
        <v>7.6025666222458588</v>
      </c>
      <c r="Y847" s="5">
        <f t="shared" si="384"/>
        <v>-1.0409419739260639</v>
      </c>
      <c r="Z847" s="5">
        <f t="shared" si="386"/>
        <v>1.0771955225005829</v>
      </c>
      <c r="AA847" s="5">
        <f t="shared" si="363"/>
        <v>-5.8405811169107906</v>
      </c>
      <c r="AB847">
        <f t="shared" si="387"/>
        <v>0</v>
      </c>
    </row>
    <row r="848" spans="1:28" x14ac:dyDescent="0.2">
      <c r="A848">
        <f t="shared" si="385"/>
        <v>8.1599999999998705</v>
      </c>
      <c r="B848" s="5">
        <f t="shared" si="364"/>
        <v>63.741583557638499</v>
      </c>
      <c r="C848" s="5">
        <f t="shared" si="365"/>
        <v>551.71194186497848</v>
      </c>
      <c r="D848" s="5">
        <f t="shared" si="366"/>
        <v>-218.11999659998858</v>
      </c>
      <c r="E848" s="2">
        <f t="shared" si="367"/>
        <v>555.38190128132624</v>
      </c>
      <c r="F848" s="2">
        <f t="shared" si="368"/>
        <v>6.5904010091399217</v>
      </c>
      <c r="G848" s="3">
        <f t="shared" si="369"/>
        <v>6.4789090841431936</v>
      </c>
      <c r="H848" s="3">
        <f t="shared" si="370"/>
        <v>53.891716451736414</v>
      </c>
      <c r="I848" s="3">
        <f t="shared" si="371"/>
        <v>-88.682635608934461</v>
      </c>
      <c r="J848" s="2">
        <f t="shared" si="372"/>
        <v>103.97549337984408</v>
      </c>
      <c r="K848" s="2">
        <f t="shared" si="373"/>
        <v>103.97549337984408</v>
      </c>
      <c r="L848" s="2">
        <f t="shared" si="374"/>
        <v>70.876273605892351</v>
      </c>
      <c r="M848" s="5">
        <f t="shared" si="360"/>
        <v>0.37887326530474741</v>
      </c>
      <c r="N848" s="4">
        <f t="shared" si="361"/>
        <v>0.32590339071806007</v>
      </c>
      <c r="O848" s="4">
        <f t="shared" si="362"/>
        <v>0.27172108734565426</v>
      </c>
      <c r="P848" s="4">
        <f t="shared" si="375"/>
        <v>0</v>
      </c>
      <c r="Q848" s="4">
        <f t="shared" si="376"/>
        <v>0</v>
      </c>
      <c r="R848" s="5">
        <f t="shared" si="377"/>
        <v>-1.3700473968138904</v>
      </c>
      <c r="S848" s="5">
        <f t="shared" si="378"/>
        <v>-11.396086111972046</v>
      </c>
      <c r="T848" s="5">
        <f t="shared" si="379"/>
        <v>18.753066678459685</v>
      </c>
      <c r="U848" s="6">
        <f t="shared" si="380"/>
        <v>2673.1066242606694</v>
      </c>
      <c r="V848" s="5">
        <f t="shared" si="381"/>
        <v>0.32984469784791642</v>
      </c>
      <c r="W848" s="5">
        <f t="shared" si="382"/>
        <v>12.477562394094367</v>
      </c>
      <c r="X848" s="5">
        <f t="shared" si="383"/>
        <v>7.6066107387167605</v>
      </c>
      <c r="Y848" s="5">
        <f t="shared" si="384"/>
        <v>-1.0402026989659741</v>
      </c>
      <c r="Z848" s="5">
        <f t="shared" si="386"/>
        <v>1.0814762821223205</v>
      </c>
      <c r="AA848" s="5">
        <f t="shared" si="363"/>
        <v>-5.8143225828235536</v>
      </c>
      <c r="AB848">
        <f t="shared" si="387"/>
        <v>0</v>
      </c>
    </row>
    <row r="849" spans="1:28" x14ac:dyDescent="0.2">
      <c r="A849">
        <f t="shared" si="385"/>
        <v>8.1699999999998703</v>
      </c>
      <c r="B849" s="5">
        <f t="shared" si="364"/>
        <v>63.806320638344978</v>
      </c>
      <c r="C849" s="5">
        <f t="shared" si="365"/>
        <v>552.25091310330993</v>
      </c>
      <c r="D849" s="5">
        <f t="shared" si="366"/>
        <v>-219.00711367220708</v>
      </c>
      <c r="E849" s="2">
        <f t="shared" si="367"/>
        <v>555.9247409288804</v>
      </c>
      <c r="F849" s="2">
        <f t="shared" si="368"/>
        <v>6.5906536372093569</v>
      </c>
      <c r="G849" s="3">
        <f t="shared" si="369"/>
        <v>6.4685070571535341</v>
      </c>
      <c r="H849" s="3">
        <f t="shared" si="370"/>
        <v>53.902531214557641</v>
      </c>
      <c r="I849" s="3">
        <f t="shared" si="371"/>
        <v>-88.740778834762693</v>
      </c>
      <c r="J849" s="2">
        <f t="shared" si="372"/>
        <v>104.03004509796712</v>
      </c>
      <c r="K849" s="2">
        <f t="shared" si="373"/>
        <v>104.03004509796712</v>
      </c>
      <c r="L849" s="2">
        <f t="shared" si="374"/>
        <v>70.913459507816711</v>
      </c>
      <c r="M849" s="5">
        <f t="shared" si="360"/>
        <v>0.37887318625001976</v>
      </c>
      <c r="N849" s="4">
        <f t="shared" si="361"/>
        <v>0.32573216228269053</v>
      </c>
      <c r="O849" s="4">
        <f t="shared" si="362"/>
        <v>0.27165911120644021</v>
      </c>
      <c r="P849" s="4">
        <f t="shared" si="375"/>
        <v>0</v>
      </c>
      <c r="Q849" s="4">
        <f t="shared" si="376"/>
        <v>0</v>
      </c>
      <c r="R849" s="5">
        <f t="shared" si="377"/>
        <v>-1.3685651250377351</v>
      </c>
      <c r="S849" s="5">
        <f t="shared" si="378"/>
        <v>-11.40435091431493</v>
      </c>
      <c r="T849" s="5">
        <f t="shared" si="379"/>
        <v>18.775203305627368</v>
      </c>
      <c r="U849" s="6">
        <f t="shared" si="380"/>
        <v>2673.1039511553813</v>
      </c>
      <c r="V849" s="5">
        <f t="shared" si="381"/>
        <v>0.32911179428344378</v>
      </c>
      <c r="W849" s="5">
        <f t="shared" si="382"/>
        <v>12.490070108809022</v>
      </c>
      <c r="X849" s="5">
        <f t="shared" si="383"/>
        <v>7.610652788314721</v>
      </c>
      <c r="Y849" s="5">
        <f t="shared" si="384"/>
        <v>-1.0394533307542912</v>
      </c>
      <c r="Z849" s="5">
        <f t="shared" si="386"/>
        <v>1.0857191944940912</v>
      </c>
      <c r="AA849" s="5">
        <f t="shared" si="363"/>
        <v>-5.7881439060579112</v>
      </c>
      <c r="AB849">
        <f t="shared" si="387"/>
        <v>0</v>
      </c>
    </row>
    <row r="850" spans="1:28" x14ac:dyDescent="0.2">
      <c r="A850">
        <f t="shared" si="385"/>
        <v>8.17999999999987</v>
      </c>
      <c r="B850" s="5">
        <f t="shared" si="364"/>
        <v>63.870953736249973</v>
      </c>
      <c r="C850" s="5">
        <f t="shared" si="365"/>
        <v>552.78999270141526</v>
      </c>
      <c r="D850" s="5">
        <f t="shared" si="366"/>
        <v>-219.89481086775001</v>
      </c>
      <c r="E850" s="2">
        <f t="shared" si="367"/>
        <v>556.46767629576561</v>
      </c>
      <c r="F850" s="2">
        <f t="shared" si="368"/>
        <v>6.5908938561324595</v>
      </c>
      <c r="G850" s="3">
        <f t="shared" si="369"/>
        <v>6.4581125238459913</v>
      </c>
      <c r="H850" s="3">
        <f t="shared" si="370"/>
        <v>53.913388406502584</v>
      </c>
      <c r="I850" s="3">
        <f t="shared" si="371"/>
        <v>-88.798660273823273</v>
      </c>
      <c r="J850" s="2">
        <f t="shared" si="372"/>
        <v>104.08440196910843</v>
      </c>
      <c r="K850" s="2">
        <f t="shared" si="373"/>
        <v>104.08440196910843</v>
      </c>
      <c r="L850" s="2">
        <f t="shared" si="374"/>
        <v>70.950512589712631</v>
      </c>
      <c r="M850" s="5">
        <f t="shared" si="360"/>
        <v>0.37887310722213174</v>
      </c>
      <c r="N850" s="4">
        <f t="shared" si="361"/>
        <v>0.32556172289758778</v>
      </c>
      <c r="O850" s="4">
        <f t="shared" si="362"/>
        <v>0.2715973840361357</v>
      </c>
      <c r="P850" s="4">
        <f t="shared" si="375"/>
        <v>0</v>
      </c>
      <c r="Q850" s="4">
        <f t="shared" si="376"/>
        <v>0</v>
      </c>
      <c r="R850" s="5">
        <f t="shared" si="377"/>
        <v>-1.3670795729642082</v>
      </c>
      <c r="S850" s="5">
        <f t="shared" si="378"/>
        <v>-11.412605730802946</v>
      </c>
      <c r="T850" s="5">
        <f t="shared" si="379"/>
        <v>18.797262221538066</v>
      </c>
      <c r="U850" s="6">
        <f t="shared" si="380"/>
        <v>2673.1012780527667</v>
      </c>
      <c r="V850" s="5">
        <f t="shared" si="381"/>
        <v>0.32838563964645839</v>
      </c>
      <c r="W850" s="5">
        <f t="shared" si="382"/>
        <v>12.502530118157992</v>
      </c>
      <c r="X850" s="5">
        <f t="shared" si="383"/>
        <v>7.6146927403095974</v>
      </c>
      <c r="Y850" s="5">
        <f t="shared" si="384"/>
        <v>-1.0386939333177498</v>
      </c>
      <c r="Z850" s="5">
        <f t="shared" si="386"/>
        <v>1.0899243873550457</v>
      </c>
      <c r="AA850" s="5">
        <f t="shared" si="363"/>
        <v>-5.7620450381523369</v>
      </c>
      <c r="AB850">
        <f t="shared" si="387"/>
        <v>0</v>
      </c>
    </row>
    <row r="851" spans="1:28" x14ac:dyDescent="0.2">
      <c r="A851">
        <f t="shared" si="385"/>
        <v>8.1899999999998698</v>
      </c>
      <c r="B851" s="5">
        <f t="shared" si="364"/>
        <v>63.935482926791771</v>
      </c>
      <c r="C851" s="5">
        <f t="shared" si="365"/>
        <v>553.32918108169963</v>
      </c>
      <c r="D851" s="5">
        <f t="shared" si="366"/>
        <v>-220.78308557274016</v>
      </c>
      <c r="E851" s="2">
        <f t="shared" si="367"/>
        <v>557.01070780876955</v>
      </c>
      <c r="F851" s="2">
        <f t="shared" si="368"/>
        <v>6.5911217047933164</v>
      </c>
      <c r="G851" s="3">
        <f t="shared" si="369"/>
        <v>6.4477255845128134</v>
      </c>
      <c r="H851" s="3">
        <f t="shared" si="370"/>
        <v>53.924287650376137</v>
      </c>
      <c r="I851" s="3">
        <f t="shared" si="371"/>
        <v>-88.856280724204794</v>
      </c>
      <c r="J851" s="2">
        <f t="shared" si="372"/>
        <v>104.13856436475577</v>
      </c>
      <c r="K851" s="2">
        <f t="shared" si="373"/>
        <v>104.13856436475577</v>
      </c>
      <c r="L851" s="2">
        <f t="shared" si="374"/>
        <v>70.987433104809654</v>
      </c>
      <c r="M851" s="5">
        <f t="shared" si="360"/>
        <v>0.37887302822123242</v>
      </c>
      <c r="N851" s="4">
        <f t="shared" si="361"/>
        <v>0.32539206921035135</v>
      </c>
      <c r="O851" s="4">
        <f t="shared" si="362"/>
        <v>0.27153590509482017</v>
      </c>
      <c r="P851" s="4">
        <f t="shared" si="375"/>
        <v>0</v>
      </c>
      <c r="Q851" s="4">
        <f t="shared" si="376"/>
        <v>0</v>
      </c>
      <c r="R851" s="5">
        <f t="shared" si="377"/>
        <v>-1.3655907815508312</v>
      </c>
      <c r="S851" s="5">
        <f t="shared" si="378"/>
        <v>-11.420850523466109</v>
      </c>
      <c r="T851" s="5">
        <f t="shared" si="379"/>
        <v>18.819243506783852</v>
      </c>
      <c r="U851" s="6">
        <f t="shared" si="380"/>
        <v>2673.0986049528251</v>
      </c>
      <c r="V851" s="5">
        <f t="shared" si="381"/>
        <v>0.32766621094084331</v>
      </c>
      <c r="W851" s="5">
        <f t="shared" si="382"/>
        <v>12.514942512143973</v>
      </c>
      <c r="X851" s="5">
        <f t="shared" si="383"/>
        <v>7.6187305640829761</v>
      </c>
      <c r="Y851" s="5">
        <f t="shared" si="384"/>
        <v>-1.037924570609988</v>
      </c>
      <c r="Z851" s="5">
        <f t="shared" si="386"/>
        <v>1.0940919886778637</v>
      </c>
      <c r="AA851" s="5">
        <f t="shared" si="363"/>
        <v>-5.7360259291331701</v>
      </c>
      <c r="AB851">
        <f t="shared" si="387"/>
        <v>0</v>
      </c>
    </row>
    <row r="852" spans="1:28" x14ac:dyDescent="0.2">
      <c r="A852">
        <f t="shared" si="385"/>
        <v>8.1999999999998696</v>
      </c>
      <c r="B852" s="5">
        <f t="shared" si="364"/>
        <v>63.99990828640837</v>
      </c>
      <c r="C852" s="5">
        <f t="shared" si="365"/>
        <v>553.86847866280277</v>
      </c>
      <c r="D852" s="5">
        <f t="shared" si="366"/>
        <v>-221.67193518127866</v>
      </c>
      <c r="E852" s="2">
        <f t="shared" si="367"/>
        <v>557.55383589113285</v>
      </c>
      <c r="F852" s="2">
        <f t="shared" si="368"/>
        <v>6.5913372220831041</v>
      </c>
      <c r="G852" s="3">
        <f t="shared" si="369"/>
        <v>6.4373463388067131</v>
      </c>
      <c r="H852" s="3">
        <f t="shared" si="370"/>
        <v>53.935228570262915</v>
      </c>
      <c r="I852" s="3">
        <f t="shared" si="371"/>
        <v>-88.913640983496123</v>
      </c>
      <c r="J852" s="2">
        <f t="shared" si="372"/>
        <v>104.19253265831622</v>
      </c>
      <c r="K852" s="2">
        <f t="shared" si="373"/>
        <v>104.19253265831622</v>
      </c>
      <c r="L852" s="2">
        <f t="shared" si="374"/>
        <v>71.024221307645689</v>
      </c>
      <c r="M852" s="5">
        <f t="shared" si="360"/>
        <v>0.37887294924746923</v>
      </c>
      <c r="N852" s="4">
        <f t="shared" si="361"/>
        <v>0.32522319788079035</v>
      </c>
      <c r="O852" s="4">
        <f t="shared" si="362"/>
        <v>0.27147467364265521</v>
      </c>
      <c r="P852" s="4">
        <f t="shared" si="375"/>
        <v>0</v>
      </c>
      <c r="Q852" s="4">
        <f t="shared" si="376"/>
        <v>0</v>
      </c>
      <c r="R852" s="5">
        <f t="shared" si="377"/>
        <v>-1.364098791639536</v>
      </c>
      <c r="S852" s="5">
        <f t="shared" si="378"/>
        <v>-11.429085254582713</v>
      </c>
      <c r="T852" s="5">
        <f t="shared" si="379"/>
        <v>18.841147243343983</v>
      </c>
      <c r="U852" s="6">
        <f t="shared" si="380"/>
        <v>2673.0959318555565</v>
      </c>
      <c r="V852" s="5">
        <f t="shared" si="381"/>
        <v>0.32695348513031097</v>
      </c>
      <c r="W852" s="5">
        <f t="shared" si="382"/>
        <v>12.527307381245071</v>
      </c>
      <c r="X852" s="5">
        <f t="shared" si="383"/>
        <v>7.6227662291285938</v>
      </c>
      <c r="Y852" s="5">
        <f t="shared" si="384"/>
        <v>-1.0371453065092249</v>
      </c>
      <c r="Z852" s="5">
        <f t="shared" si="386"/>
        <v>1.0982221266623586</v>
      </c>
      <c r="AA852" s="5">
        <f t="shared" si="363"/>
        <v>-5.7100865275274231</v>
      </c>
      <c r="AB852">
        <f t="shared" si="387"/>
        <v>0</v>
      </c>
    </row>
    <row r="853" spans="1:28" x14ac:dyDescent="0.2">
      <c r="A853">
        <f t="shared" si="385"/>
        <v>8.2099999999998694</v>
      </c>
      <c r="B853" s="5">
        <f t="shared" si="364"/>
        <v>64.064229892531117</v>
      </c>
      <c r="C853" s="5">
        <f t="shared" si="365"/>
        <v>554.40788585961172</v>
      </c>
      <c r="D853" s="5">
        <f t="shared" si="366"/>
        <v>-222.56135709543997</v>
      </c>
      <c r="E853" s="2">
        <f t="shared" si="367"/>
        <v>558.09706096256002</v>
      </c>
      <c r="F853" s="2">
        <f t="shared" si="368"/>
        <v>6.5915404468992698</v>
      </c>
      <c r="G853" s="3">
        <f t="shared" si="369"/>
        <v>6.4269748857416209</v>
      </c>
      <c r="H853" s="3">
        <f t="shared" si="370"/>
        <v>53.946210791529538</v>
      </c>
      <c r="I853" s="3">
        <f t="shared" si="371"/>
        <v>-88.970741848771397</v>
      </c>
      <c r="J853" s="2">
        <f t="shared" si="372"/>
        <v>104.24630722508502</v>
      </c>
      <c r="K853" s="2">
        <f t="shared" si="373"/>
        <v>104.24630722508502</v>
      </c>
      <c r="L853" s="2">
        <f t="shared" si="374"/>
        <v>71.060877454045681</v>
      </c>
      <c r="M853" s="5">
        <f t="shared" si="360"/>
        <v>0.37887287030098799</v>
      </c>
      <c r="N853" s="4">
        <f t="shared" si="361"/>
        <v>0.32505510558091466</v>
      </c>
      <c r="O853" s="4">
        <f t="shared" si="362"/>
        <v>0.2714136889399123</v>
      </c>
      <c r="P853" s="4">
        <f t="shared" si="375"/>
        <v>0</v>
      </c>
      <c r="Q853" s="4">
        <f t="shared" si="376"/>
        <v>0</v>
      </c>
      <c r="R853" s="5">
        <f t="shared" si="377"/>
        <v>-1.362603643955526</v>
      </c>
      <c r="S853" s="5">
        <f t="shared" si="378"/>
        <v>-11.437309886679124</v>
      </c>
      <c r="T853" s="5">
        <f t="shared" si="379"/>
        <v>18.862973514571799</v>
      </c>
      <c r="U853" s="6">
        <f t="shared" si="380"/>
        <v>2673.0932587609614</v>
      </c>
      <c r="V853" s="5">
        <f t="shared" si="381"/>
        <v>0.326247439139564</v>
      </c>
      <c r="W853" s="5">
        <f t="shared" si="382"/>
        <v>12.539624816408189</v>
      </c>
      <c r="X853" s="5">
        <f t="shared" si="383"/>
        <v>7.6267997050528002</v>
      </c>
      <c r="Y853" s="5">
        <f t="shared" si="384"/>
        <v>-1.036356204815962</v>
      </c>
      <c r="Z853" s="5">
        <f t="shared" si="386"/>
        <v>1.1023149297290651</v>
      </c>
      <c r="AA853" s="5">
        <f t="shared" si="363"/>
        <v>-5.6842267803754005</v>
      </c>
      <c r="AB853">
        <f t="shared" si="387"/>
        <v>0</v>
      </c>
    </row>
    <row r="854" spans="1:28" x14ac:dyDescent="0.2">
      <c r="A854">
        <f t="shared" si="385"/>
        <v>8.2199999999998692</v>
      </c>
      <c r="B854" s="5">
        <f t="shared" si="364"/>
        <v>64.128447823578284</v>
      </c>
      <c r="C854" s="5">
        <f t="shared" si="365"/>
        <v>554.94740308327346</v>
      </c>
      <c r="D854" s="5">
        <f t="shared" si="366"/>
        <v>-223.45134872526671</v>
      </c>
      <c r="E854" s="2">
        <f t="shared" si="367"/>
        <v>558.64038343923062</v>
      </c>
      <c r="F854" s="2">
        <f t="shared" si="368"/>
        <v>6.5917314181447484</v>
      </c>
      <c r="G854" s="3">
        <f t="shared" si="369"/>
        <v>6.416611323693461</v>
      </c>
      <c r="H854" s="3">
        <f t="shared" si="370"/>
        <v>53.957233940826825</v>
      </c>
      <c r="I854" s="3">
        <f t="shared" si="371"/>
        <v>-89.027584116575156</v>
      </c>
      <c r="J854" s="2">
        <f t="shared" si="372"/>
        <v>104.29988844221423</v>
      </c>
      <c r="K854" s="2">
        <f t="shared" si="373"/>
        <v>104.29988844221423</v>
      </c>
      <c r="L854" s="2">
        <f t="shared" si="374"/>
        <v>71.097401801100361</v>
      </c>
      <c r="M854" s="5">
        <f t="shared" si="360"/>
        <v>0.37887279138193297</v>
      </c>
      <c r="N854" s="4">
        <f t="shared" si="361"/>
        <v>0.32488778899492587</v>
      </c>
      <c r="O854" s="4">
        <f t="shared" si="362"/>
        <v>0.27135295024700129</v>
      </c>
      <c r="P854" s="4">
        <f t="shared" si="375"/>
        <v>0</v>
      </c>
      <c r="Q854" s="4">
        <f t="shared" si="376"/>
        <v>0</v>
      </c>
      <c r="R854" s="5">
        <f t="shared" si="377"/>
        <v>-1.3611053791061545</v>
      </c>
      <c r="S854" s="5">
        <f t="shared" si="378"/>
        <v>-11.445524382529525</v>
      </c>
      <c r="T854" s="5">
        <f t="shared" si="379"/>
        <v>18.884722405181634</v>
      </c>
      <c r="U854" s="6">
        <f t="shared" si="380"/>
        <v>2673.0905856690397</v>
      </c>
      <c r="V854" s="5">
        <f t="shared" si="381"/>
        <v>0.32554804985544178</v>
      </c>
      <c r="W854" s="5">
        <f t="shared" si="382"/>
        <v>12.551894909042481</v>
      </c>
      <c r="X854" s="5">
        <f t="shared" si="383"/>
        <v>7.6308309615750307</v>
      </c>
      <c r="Y854" s="5">
        <f t="shared" si="384"/>
        <v>-1.0355573292507128</v>
      </c>
      <c r="Z854" s="5">
        <f t="shared" si="386"/>
        <v>1.106370526512956</v>
      </c>
      <c r="AA854" s="5">
        <f t="shared" si="363"/>
        <v>-5.6584466332433365</v>
      </c>
      <c r="AB854">
        <f t="shared" si="387"/>
        <v>0</v>
      </c>
    </row>
    <row r="855" spans="1:28" x14ac:dyDescent="0.2">
      <c r="A855">
        <f t="shared" si="385"/>
        <v>8.229999999999869</v>
      </c>
      <c r="B855" s="5">
        <f t="shared" si="364"/>
        <v>64.19256215894876</v>
      </c>
      <c r="C855" s="5">
        <f t="shared" si="365"/>
        <v>555.48703074120806</v>
      </c>
      <c r="D855" s="5">
        <f t="shared" si="366"/>
        <v>-224.34190748876412</v>
      </c>
      <c r="E855" s="2">
        <f t="shared" si="367"/>
        <v>559.18380373381194</v>
      </c>
      <c r="F855" s="2">
        <f t="shared" si="368"/>
        <v>6.5919101747271531</v>
      </c>
      <c r="G855" s="3">
        <f t="shared" si="369"/>
        <v>6.4062557504009536</v>
      </c>
      <c r="H855" s="3">
        <f t="shared" si="370"/>
        <v>53.968297646091955</v>
      </c>
      <c r="I855" s="3">
        <f t="shared" si="371"/>
        <v>-89.084168582907594</v>
      </c>
      <c r="J855" s="2">
        <f t="shared" si="372"/>
        <v>104.35327668868199</v>
      </c>
      <c r="K855" s="2">
        <f t="shared" si="373"/>
        <v>104.35327668868199</v>
      </c>
      <c r="L855" s="2">
        <f t="shared" si="374"/>
        <v>71.133794607145177</v>
      </c>
      <c r="M855" s="5">
        <f t="shared" si="360"/>
        <v>0.37887271249044679</v>
      </c>
      <c r="N855" s="4">
        <f t="shared" si="361"/>
        <v>0.32472124481920722</v>
      </c>
      <c r="O855" s="4">
        <f t="shared" si="362"/>
        <v>0.27129245682449687</v>
      </c>
      <c r="P855" s="4">
        <f t="shared" si="375"/>
        <v>0</v>
      </c>
      <c r="Q855" s="4">
        <f t="shared" si="376"/>
        <v>0</v>
      </c>
      <c r="R855" s="5">
        <f t="shared" si="377"/>
        <v>-1.3596040375798191</v>
      </c>
      <c r="S855" s="5">
        <f t="shared" si="378"/>
        <v>-11.453728705155685</v>
      </c>
      <c r="T855" s="5">
        <f t="shared" si="379"/>
        <v>18.906394001235721</v>
      </c>
      <c r="U855" s="6">
        <f t="shared" si="380"/>
        <v>2673.0879125797901</v>
      </c>
      <c r="V855" s="5">
        <f t="shared" si="381"/>
        <v>0.32485529412806535</v>
      </c>
      <c r="W855" s="5">
        <f t="shared" si="382"/>
        <v>12.564117751012756</v>
      </c>
      <c r="X855" s="5">
        <f t="shared" si="383"/>
        <v>7.6348599685282137</v>
      </c>
      <c r="Y855" s="5">
        <f t="shared" si="384"/>
        <v>-1.0347487434517537</v>
      </c>
      <c r="Z855" s="5">
        <f t="shared" si="386"/>
        <v>1.1103890458570707</v>
      </c>
      <c r="AA855" s="5">
        <f t="shared" si="363"/>
        <v>-5.6327460302360635</v>
      </c>
      <c r="AB855">
        <f t="shared" si="387"/>
        <v>0</v>
      </c>
    </row>
    <row r="856" spans="1:28" x14ac:dyDescent="0.2">
      <c r="A856">
        <f t="shared" si="385"/>
        <v>8.2399999999998688</v>
      </c>
      <c r="B856" s="5">
        <f t="shared" si="364"/>
        <v>64.256572979015601</v>
      </c>
      <c r="C856" s="5">
        <f t="shared" si="365"/>
        <v>556.02676923712124</v>
      </c>
      <c r="D856" s="5">
        <f t="shared" si="366"/>
        <v>-225.23303081189471</v>
      </c>
      <c r="E856" s="2">
        <f t="shared" si="367"/>
        <v>559.72732225546974</v>
      </c>
      <c r="F856" s="2">
        <f t="shared" si="368"/>
        <v>6.5920767555579864</v>
      </c>
      <c r="G856" s="3">
        <f t="shared" si="369"/>
        <v>6.3959082629664357</v>
      </c>
      <c r="H856" s="3">
        <f t="shared" si="370"/>
        <v>53.979401536550526</v>
      </c>
      <c r="I856" s="3">
        <f t="shared" si="371"/>
        <v>-89.14049604320995</v>
      </c>
      <c r="J856" s="2">
        <f t="shared" si="372"/>
        <v>104.40647234526203</v>
      </c>
      <c r="K856" s="2">
        <f t="shared" si="373"/>
        <v>104.40647234526203</v>
      </c>
      <c r="L856" s="2">
        <f t="shared" si="374"/>
        <v>71.170056131739628</v>
      </c>
      <c r="M856" s="5">
        <f t="shared" si="360"/>
        <v>0.37887263362667045</v>
      </c>
      <c r="N856" s="4">
        <f t="shared" si="361"/>
        <v>0.32455546976231225</v>
      </c>
      <c r="O856" s="4">
        <f t="shared" si="362"/>
        <v>0.27123220793316538</v>
      </c>
      <c r="P856" s="4">
        <f t="shared" si="375"/>
        <v>0</v>
      </c>
      <c r="Q856" s="4">
        <f t="shared" si="376"/>
        <v>0</v>
      </c>
      <c r="R856" s="5">
        <f t="shared" si="377"/>
        <v>-1.3580996597448782</v>
      </c>
      <c r="S856" s="5">
        <f t="shared" si="378"/>
        <v>-11.461922817826716</v>
      </c>
      <c r="T856" s="5">
        <f t="shared" si="379"/>
        <v>18.92798839013123</v>
      </c>
      <c r="U856" s="6">
        <f t="shared" si="380"/>
        <v>2673.085239493214</v>
      </c>
      <c r="V856" s="5">
        <f t="shared" si="381"/>
        <v>0.32416914877196906</v>
      </c>
      <c r="W856" s="5">
        <f t="shared" si="382"/>
        <v>12.576293434633019</v>
      </c>
      <c r="X856" s="5">
        <f t="shared" si="383"/>
        <v>7.6388866958592363</v>
      </c>
      <c r="Y856" s="5">
        <f t="shared" si="384"/>
        <v>-1.0339305109729091</v>
      </c>
      <c r="Z856" s="5">
        <f t="shared" si="386"/>
        <v>1.114370616806303</v>
      </c>
      <c r="AA856" s="5">
        <f t="shared" si="363"/>
        <v>-5.6071249140095318</v>
      </c>
      <c r="AB856">
        <f t="shared" si="387"/>
        <v>0</v>
      </c>
    </row>
    <row r="857" spans="1:28" x14ac:dyDescent="0.2">
      <c r="A857">
        <f t="shared" si="385"/>
        <v>8.2499999999998685</v>
      </c>
      <c r="B857" s="5">
        <f t="shared" si="364"/>
        <v>64.320480365119721</v>
      </c>
      <c r="C857" s="5">
        <f t="shared" si="365"/>
        <v>556.56661897101753</v>
      </c>
      <c r="D857" s="5">
        <f t="shared" si="366"/>
        <v>-226.12471612857252</v>
      </c>
      <c r="E857" s="2">
        <f t="shared" si="367"/>
        <v>560.27093940988016</v>
      </c>
      <c r="F857" s="2">
        <f t="shared" si="368"/>
        <v>6.5922311995518541</v>
      </c>
      <c r="G857" s="3">
        <f t="shared" si="369"/>
        <v>6.385568957856707</v>
      </c>
      <c r="H857" s="3">
        <f t="shared" si="370"/>
        <v>53.990545242718589</v>
      </c>
      <c r="I857" s="3">
        <f t="shared" si="371"/>
        <v>-89.196567292350039</v>
      </c>
      <c r="J857" s="2">
        <f t="shared" si="372"/>
        <v>104.45947579449323</v>
      </c>
      <c r="K857" s="2">
        <f t="shared" si="373"/>
        <v>104.45947579449323</v>
      </c>
      <c r="L857" s="2">
        <f t="shared" si="374"/>
        <v>71.206186635646375</v>
      </c>
      <c r="M857" s="5">
        <f t="shared" si="360"/>
        <v>0.37887255479074344</v>
      </c>
      <c r="N857" s="4">
        <f t="shared" si="361"/>
        <v>0.3243904605449543</v>
      </c>
      <c r="O857" s="4">
        <f t="shared" si="362"/>
        <v>0.27117220283399196</v>
      </c>
      <c r="P857" s="4">
        <f t="shared" si="375"/>
        <v>0</v>
      </c>
      <c r="Q857" s="4">
        <f t="shared" si="376"/>
        <v>0</v>
      </c>
      <c r="R857" s="5">
        <f t="shared" si="377"/>
        <v>-1.356592285848583</v>
      </c>
      <c r="S857" s="5">
        <f t="shared" si="378"/>
        <v>-11.470106684058855</v>
      </c>
      <c r="T857" s="5">
        <f t="shared" si="379"/>
        <v>18.949505660587281</v>
      </c>
      <c r="U857" s="6">
        <f t="shared" si="380"/>
        <v>2673.0825664093109</v>
      </c>
      <c r="V857" s="5">
        <f t="shared" si="381"/>
        <v>0.32348959056723248</v>
      </c>
      <c r="W857" s="5">
        <f t="shared" si="382"/>
        <v>12.588422052659988</v>
      </c>
      <c r="X857" s="5">
        <f t="shared" si="383"/>
        <v>7.6429111136293626</v>
      </c>
      <c r="Y857" s="5">
        <f t="shared" si="384"/>
        <v>-1.0331026952813507</v>
      </c>
      <c r="Z857" s="5">
        <f t="shared" si="386"/>
        <v>1.1183153686011327</v>
      </c>
      <c r="AA857" s="5">
        <f t="shared" si="363"/>
        <v>-5.5815832257833549</v>
      </c>
      <c r="AB857">
        <f t="shared" si="387"/>
        <v>0</v>
      </c>
    </row>
    <row r="858" spans="1:28" x14ac:dyDescent="0.2">
      <c r="A858">
        <f t="shared" si="385"/>
        <v>8.2599999999998683</v>
      </c>
      <c r="B858" s="5">
        <f t="shared" si="364"/>
        <v>64.384284399563526</v>
      </c>
      <c r="C858" s="5">
        <f t="shared" si="365"/>
        <v>557.10658033921322</v>
      </c>
      <c r="D858" s="5">
        <f t="shared" si="366"/>
        <v>-227.01696088065731</v>
      </c>
      <c r="E858" s="2">
        <f t="shared" si="367"/>
        <v>560.81465559924175</v>
      </c>
      <c r="F858" s="2">
        <f t="shared" si="368"/>
        <v>6.592373545625672</v>
      </c>
      <c r="G858" s="3">
        <f t="shared" si="369"/>
        <v>6.3752379309038938</v>
      </c>
      <c r="H858" s="3">
        <f t="shared" si="370"/>
        <v>54.001728396404602</v>
      </c>
      <c r="I858" s="3">
        <f t="shared" si="371"/>
        <v>-89.252383124607874</v>
      </c>
      <c r="J858" s="2">
        <f t="shared" si="372"/>
        <v>104.51228742064961</v>
      </c>
      <c r="K858" s="2">
        <f t="shared" si="373"/>
        <v>104.51228742064961</v>
      </c>
      <c r="L858" s="2">
        <f t="shared" si="374"/>
        <v>71.242186380810907</v>
      </c>
      <c r="M858" s="5">
        <f t="shared" si="360"/>
        <v>0.37887247598280355</v>
      </c>
      <c r="N858" s="4">
        <f t="shared" si="361"/>
        <v>0.32422621389999368</v>
      </c>
      <c r="O858" s="4">
        <f t="shared" si="362"/>
        <v>0.27111244078820618</v>
      </c>
      <c r="P858" s="4">
        <f t="shared" si="375"/>
        <v>0</v>
      </c>
      <c r="Q858" s="4">
        <f t="shared" si="376"/>
        <v>0</v>
      </c>
      <c r="R858" s="5">
        <f t="shared" si="377"/>
        <v>-1.3550819560160285</v>
      </c>
      <c r="S858" s="5">
        <f t="shared" si="378"/>
        <v>-11.478280267615222</v>
      </c>
      <c r="T858" s="5">
        <f t="shared" si="379"/>
        <v>18.970945902632042</v>
      </c>
      <c r="U858" s="6">
        <f t="shared" si="380"/>
        <v>2673.0798933280812</v>
      </c>
      <c r="V858" s="5">
        <f t="shared" si="381"/>
        <v>0.32281659626059855</v>
      </c>
      <c r="W858" s="5">
        <f t="shared" si="382"/>
        <v>12.600503698286696</v>
      </c>
      <c r="X858" s="5">
        <f t="shared" si="383"/>
        <v>7.6469331920146901</v>
      </c>
      <c r="Y858" s="5">
        <f t="shared" si="384"/>
        <v>-1.0322653597554301</v>
      </c>
      <c r="Z858" s="5">
        <f t="shared" si="386"/>
        <v>1.1222234306714736</v>
      </c>
      <c r="AA858" s="5">
        <f t="shared" si="363"/>
        <v>-5.5561209053532679</v>
      </c>
      <c r="AB858">
        <f t="shared" si="387"/>
        <v>0</v>
      </c>
    </row>
    <row r="859" spans="1:28" x14ac:dyDescent="0.2">
      <c r="A859">
        <f t="shared" si="385"/>
        <v>8.2699999999998681</v>
      </c>
      <c r="B859" s="5">
        <f t="shared" si="364"/>
        <v>64.447985165604578</v>
      </c>
      <c r="C859" s="5">
        <f t="shared" si="365"/>
        <v>557.64665373434877</v>
      </c>
      <c r="D859" s="5">
        <f t="shared" si="366"/>
        <v>-227.90976251794865</v>
      </c>
      <c r="E859" s="2">
        <f t="shared" si="367"/>
        <v>561.35847122228654</v>
      </c>
      <c r="F859" s="2">
        <f t="shared" si="368"/>
        <v>6.5925038326978891</v>
      </c>
      <c r="G859" s="3">
        <f t="shared" si="369"/>
        <v>6.3649152773063395</v>
      </c>
      <c r="H859" s="3">
        <f t="shared" si="370"/>
        <v>54.012950630711316</v>
      </c>
      <c r="I859" s="3">
        <f t="shared" si="371"/>
        <v>-89.30794433366141</v>
      </c>
      <c r="J859" s="2">
        <f t="shared" si="372"/>
        <v>104.56490760971059</v>
      </c>
      <c r="K859" s="2">
        <f t="shared" si="373"/>
        <v>104.56490760971059</v>
      </c>
      <c r="L859" s="2">
        <f t="shared" si="374"/>
        <v>71.278055630341228</v>
      </c>
      <c r="M859" s="5">
        <f t="shared" si="360"/>
        <v>0.37887239720298715</v>
      </c>
      <c r="N859" s="4">
        <f t="shared" si="361"/>
        <v>0.32406272657242496</v>
      </c>
      <c r="O859" s="4">
        <f t="shared" si="362"/>
        <v>0.27105292105730777</v>
      </c>
      <c r="P859" s="4">
        <f t="shared" si="375"/>
        <v>0</v>
      </c>
      <c r="Q859" s="4">
        <f t="shared" si="376"/>
        <v>0</v>
      </c>
      <c r="R859" s="5">
        <f t="shared" si="377"/>
        <v>-1.3535687102491241</v>
      </c>
      <c r="S859" s="5">
        <f t="shared" si="378"/>
        <v>-11.486443532505605</v>
      </c>
      <c r="T859" s="5">
        <f t="shared" si="379"/>
        <v>18.992309207589873</v>
      </c>
      <c r="U859" s="6">
        <f t="shared" si="380"/>
        <v>2673.0772202495245</v>
      </c>
      <c r="V859" s="5">
        <f t="shared" si="381"/>
        <v>0.32215014256658836</v>
      </c>
      <c r="W859" s="5">
        <f t="shared" si="382"/>
        <v>12.612538465136071</v>
      </c>
      <c r="X859" s="5">
        <f t="shared" si="383"/>
        <v>7.6509529013065487</v>
      </c>
      <c r="Y859" s="5">
        <f t="shared" si="384"/>
        <v>-1.0314185676825356</v>
      </c>
      <c r="Z859" s="5">
        <f t="shared" si="386"/>
        <v>1.1260949326304655</v>
      </c>
      <c r="AA859" s="5">
        <f t="shared" si="363"/>
        <v>-5.5307378911035769</v>
      </c>
      <c r="AB859">
        <f t="shared" si="387"/>
        <v>0</v>
      </c>
    </row>
    <row r="860" spans="1:28" x14ac:dyDescent="0.2">
      <c r="A860">
        <f t="shared" si="385"/>
        <v>8.2799999999998679</v>
      </c>
      <c r="B860" s="5">
        <f t="shared" si="364"/>
        <v>64.511582747449268</v>
      </c>
      <c r="C860" s="5">
        <f t="shared" si="365"/>
        <v>558.18683954540256</v>
      </c>
      <c r="D860" s="5">
        <f t="shared" si="366"/>
        <v>-228.8031184981798</v>
      </c>
      <c r="E860" s="2">
        <f t="shared" si="367"/>
        <v>561.90238667429242</v>
      </c>
      <c r="F860" s="2">
        <f t="shared" si="368"/>
        <v>6.5926220996877074</v>
      </c>
      <c r="G860" s="3">
        <f t="shared" si="369"/>
        <v>6.3546010916295144</v>
      </c>
      <c r="H860" s="3">
        <f t="shared" si="370"/>
        <v>54.024211580037623</v>
      </c>
      <c r="I860" s="3">
        <f t="shared" si="371"/>
        <v>-89.363251712572449</v>
      </c>
      <c r="J860" s="2">
        <f t="shared" si="372"/>
        <v>104.61733674933134</v>
      </c>
      <c r="K860" s="2">
        <f t="shared" si="373"/>
        <v>104.61733674933134</v>
      </c>
      <c r="L860" s="2">
        <f t="shared" si="374"/>
        <v>71.313794648487615</v>
      </c>
      <c r="M860" s="5">
        <f t="shared" si="360"/>
        <v>0.37887231845142899</v>
      </c>
      <c r="N860" s="4">
        <f t="shared" si="361"/>
        <v>0.32389999531936375</v>
      </c>
      <c r="O860" s="4">
        <f t="shared" si="362"/>
        <v>0.27099364290309208</v>
      </c>
      <c r="P860" s="4">
        <f t="shared" si="375"/>
        <v>0</v>
      </c>
      <c r="Q860" s="4">
        <f t="shared" si="376"/>
        <v>0</v>
      </c>
      <c r="R860" s="5">
        <f t="shared" si="377"/>
        <v>-1.3520525884255774</v>
      </c>
      <c r="S860" s="5">
        <f t="shared" si="378"/>
        <v>-11.494596442986214</v>
      </c>
      <c r="T860" s="5">
        <f t="shared" si="379"/>
        <v>19.013595668068454</v>
      </c>
      <c r="U860" s="6">
        <f t="shared" si="380"/>
        <v>2673.0745471736409</v>
      </c>
      <c r="V860" s="5">
        <f t="shared" si="381"/>
        <v>0.32149020616860602</v>
      </c>
      <c r="W860" s="5">
        <f t="shared" si="382"/>
        <v>12.624526447254613</v>
      </c>
      <c r="X860" s="5">
        <f t="shared" si="383"/>
        <v>7.6549702119119445</v>
      </c>
      <c r="Y860" s="5">
        <f t="shared" si="384"/>
        <v>-1.0305623822569714</v>
      </c>
      <c r="Z860" s="5">
        <f t="shared" si="386"/>
        <v>1.1299300042683988</v>
      </c>
      <c r="AA860" s="5">
        <f t="shared" si="363"/>
        <v>-5.5054341200196006</v>
      </c>
      <c r="AB860">
        <f t="shared" si="387"/>
        <v>0</v>
      </c>
    </row>
    <row r="861" spans="1:28" x14ac:dyDescent="0.2">
      <c r="A861">
        <f t="shared" si="385"/>
        <v>8.2899999999998677</v>
      </c>
      <c r="B861" s="5">
        <f t="shared" si="364"/>
        <v>64.57507723024645</v>
      </c>
      <c r="C861" s="5">
        <f t="shared" si="365"/>
        <v>558.72713815770317</v>
      </c>
      <c r="D861" s="5">
        <f t="shared" si="366"/>
        <v>-229.69702628701151</v>
      </c>
      <c r="E861" s="2">
        <f t="shared" si="367"/>
        <v>562.44640234709425</v>
      </c>
      <c r="F861" s="2">
        <f t="shared" si="368"/>
        <v>6.5927283855143042</v>
      </c>
      <c r="G861" s="3">
        <f t="shared" si="369"/>
        <v>6.344295467806945</v>
      </c>
      <c r="H861" s="3">
        <f t="shared" si="370"/>
        <v>54.035510880080309</v>
      </c>
      <c r="I861" s="3">
        <f t="shared" si="371"/>
        <v>-89.418306053772639</v>
      </c>
      <c r="J861" s="2">
        <f t="shared" si="372"/>
        <v>104.66957522881358</v>
      </c>
      <c r="K861" s="2">
        <f t="shared" si="373"/>
        <v>104.66957522881358</v>
      </c>
      <c r="L861" s="2">
        <f t="shared" si="374"/>
        <v>71.349403700622759</v>
      </c>
      <c r="M861" s="5">
        <f t="shared" si="360"/>
        <v>0.37887223972826223</v>
      </c>
      <c r="N861" s="4">
        <f t="shared" si="361"/>
        <v>0.32373801691003257</v>
      </c>
      <c r="O861" s="4">
        <f t="shared" si="362"/>
        <v>0.27093460558767529</v>
      </c>
      <c r="P861" s="4">
        <f t="shared" si="375"/>
        <v>0</v>
      </c>
      <c r="Q861" s="4">
        <f t="shared" si="376"/>
        <v>0</v>
      </c>
      <c r="R861" s="5">
        <f t="shared" si="377"/>
        <v>-1.3505336302979012</v>
      </c>
      <c r="S861" s="5">
        <f t="shared" si="378"/>
        <v>-11.502738963559453</v>
      </c>
      <c r="T861" s="5">
        <f t="shared" si="379"/>
        <v>19.034805377946046</v>
      </c>
      <c r="U861" s="6">
        <f t="shared" si="380"/>
        <v>2673.0718741004303</v>
      </c>
      <c r="V861" s="5">
        <f t="shared" si="381"/>
        <v>0.32083676372003989</v>
      </c>
      <c r="W861" s="5">
        <f t="shared" si="382"/>
        <v>12.636467739106093</v>
      </c>
      <c r="X861" s="5">
        <f t="shared" si="383"/>
        <v>7.6589850943539703</v>
      </c>
      <c r="Y861" s="5">
        <f t="shared" si="384"/>
        <v>-1.0296968665778614</v>
      </c>
      <c r="Z861" s="5">
        <f t="shared" si="386"/>
        <v>1.1337287755466399</v>
      </c>
      <c r="AA861" s="5">
        <f t="shared" si="363"/>
        <v>-5.4802095276999836</v>
      </c>
      <c r="AB861">
        <f t="shared" si="387"/>
        <v>0</v>
      </c>
    </row>
    <row r="862" spans="1:28" x14ac:dyDescent="0.2">
      <c r="A862">
        <f t="shared" si="385"/>
        <v>8.2999999999998675</v>
      </c>
      <c r="B862" s="5">
        <f t="shared" si="364"/>
        <v>64.638468700081191</v>
      </c>
      <c r="C862" s="5">
        <f t="shared" si="365"/>
        <v>559.26754995294277</v>
      </c>
      <c r="D862" s="5">
        <f t="shared" si="366"/>
        <v>-230.59148335802561</v>
      </c>
      <c r="E862" s="2">
        <f t="shared" si="367"/>
        <v>562.99051862909619</v>
      </c>
      <c r="F862" s="2">
        <f t="shared" si="368"/>
        <v>6.5928227290960617</v>
      </c>
      <c r="G862" s="3">
        <f t="shared" si="369"/>
        <v>6.333998499141166</v>
      </c>
      <c r="H862" s="3">
        <f t="shared" si="370"/>
        <v>54.046848167835776</v>
      </c>
      <c r="I862" s="3">
        <f t="shared" si="371"/>
        <v>-89.473108149049636</v>
      </c>
      <c r="J862" s="2">
        <f t="shared" si="372"/>
        <v>104.72162343907655</v>
      </c>
      <c r="K862" s="2">
        <f t="shared" si="373"/>
        <v>104.72162343907655</v>
      </c>
      <c r="L862" s="2">
        <f t="shared" si="374"/>
        <v>71.384883053221913</v>
      </c>
      <c r="M862" s="5">
        <f t="shared" si="360"/>
        <v>0.37887216103361843</v>
      </c>
      <c r="N862" s="4">
        <f t="shared" si="361"/>
        <v>0.32357678812574586</v>
      </c>
      <c r="O862" s="4">
        <f t="shared" si="362"/>
        <v>0.27087580837351849</v>
      </c>
      <c r="P862" s="4">
        <f t="shared" si="375"/>
        <v>0</v>
      </c>
      <c r="Q862" s="4">
        <f t="shared" si="376"/>
        <v>0</v>
      </c>
      <c r="R862" s="5">
        <f t="shared" si="377"/>
        <v>-1.3490118754924341</v>
      </c>
      <c r="S862" s="5">
        <f t="shared" si="378"/>
        <v>-11.510871058973709</v>
      </c>
      <c r="T862" s="5">
        <f t="shared" si="379"/>
        <v>19.055938432358758</v>
      </c>
      <c r="U862" s="6">
        <f t="shared" si="380"/>
        <v>2673.0692010298926</v>
      </c>
      <c r="V862" s="5">
        <f t="shared" si="381"/>
        <v>0.32018979184534968</v>
      </c>
      <c r="W862" s="5">
        <f t="shared" si="382"/>
        <v>12.648362435565261</v>
      </c>
      <c r="X862" s="5">
        <f t="shared" si="383"/>
        <v>7.6629975192722144</v>
      </c>
      <c r="Y862" s="5">
        <f t="shared" si="384"/>
        <v>-1.0288220836470843</v>
      </c>
      <c r="Z862" s="5">
        <f t="shared" si="386"/>
        <v>1.1374913765915515</v>
      </c>
      <c r="AA862" s="5">
        <f t="shared" si="363"/>
        <v>-5.455064048369028</v>
      </c>
      <c r="AB862">
        <f t="shared" si="387"/>
        <v>0</v>
      </c>
    </row>
    <row r="863" spans="1:28" x14ac:dyDescent="0.2">
      <c r="A863">
        <f t="shared" si="385"/>
        <v>8.3099999999998673</v>
      </c>
      <c r="B863" s="5">
        <f t="shared" si="364"/>
        <v>64.70175724396843</v>
      </c>
      <c r="C863" s="5">
        <f t="shared" si="365"/>
        <v>559.80807530918992</v>
      </c>
      <c r="D863" s="5">
        <f t="shared" si="366"/>
        <v>-231.48648719271853</v>
      </c>
      <c r="E863" s="2">
        <f t="shared" si="367"/>
        <v>563.53473590528301</v>
      </c>
      <c r="F863" s="2">
        <f t="shared" si="368"/>
        <v>6.5929051693498018</v>
      </c>
      <c r="G863" s="3">
        <f t="shared" si="369"/>
        <v>6.323710278304695</v>
      </c>
      <c r="H863" s="3">
        <f t="shared" si="370"/>
        <v>54.058223081601689</v>
      </c>
      <c r="I863" s="3">
        <f t="shared" si="371"/>
        <v>-89.527658789533334</v>
      </c>
      <c r="J863" s="2">
        <f t="shared" si="372"/>
        <v>104.77348177262822</v>
      </c>
      <c r="K863" s="2">
        <f t="shared" si="373"/>
        <v>104.77348177262822</v>
      </c>
      <c r="L863" s="2">
        <f t="shared" si="374"/>
        <v>71.420232973843355</v>
      </c>
      <c r="M863" s="5">
        <f t="shared" si="360"/>
        <v>0.37887208236762782</v>
      </c>
      <c r="N863" s="4">
        <f t="shared" si="361"/>
        <v>0.323416305759895</v>
      </c>
      <c r="O863" s="4">
        <f t="shared" si="362"/>
        <v>0.27081725052345251</v>
      </c>
      <c r="P863" s="4">
        <f t="shared" si="375"/>
        <v>0</v>
      </c>
      <c r="Q863" s="4">
        <f t="shared" si="376"/>
        <v>0</v>
      </c>
      <c r="R863" s="5">
        <f t="shared" si="377"/>
        <v>-1.3474873635083831</v>
      </c>
      <c r="S863" s="5">
        <f t="shared" si="378"/>
        <v>-11.518992694223126</v>
      </c>
      <c r="T863" s="5">
        <f t="shared" si="379"/>
        <v>19.076994927687881</v>
      </c>
      <c r="U863" s="6">
        <f t="shared" si="380"/>
        <v>2673.066527962028</v>
      </c>
      <c r="V863" s="5">
        <f t="shared" si="381"/>
        <v>0.31954926714115478</v>
      </c>
      <c r="W863" s="5">
        <f t="shared" si="382"/>
        <v>12.660210631911653</v>
      </c>
      <c r="X863" s="5">
        <f t="shared" si="383"/>
        <v>7.6670074574231899</v>
      </c>
      <c r="Y863" s="5">
        <f t="shared" si="384"/>
        <v>-1.0279380963672282</v>
      </c>
      <c r="Z863" s="5">
        <f t="shared" si="386"/>
        <v>1.141217937688527</v>
      </c>
      <c r="AA863" s="5">
        <f t="shared" si="363"/>
        <v>-5.4299976148889293</v>
      </c>
      <c r="AB863">
        <f t="shared" si="387"/>
        <v>0</v>
      </c>
    </row>
    <row r="864" spans="1:28" x14ac:dyDescent="0.2">
      <c r="A864">
        <f t="shared" si="385"/>
        <v>8.3199999999998671</v>
      </c>
      <c r="B864" s="5">
        <f t="shared" si="364"/>
        <v>64.764942949846656</v>
      </c>
      <c r="C864" s="5">
        <f t="shared" si="365"/>
        <v>560.34871460090278</v>
      </c>
      <c r="D864" s="5">
        <f t="shared" si="366"/>
        <v>-232.38203528049459</v>
      </c>
      <c r="E864" s="2">
        <f t="shared" si="367"/>
        <v>564.0790545572321</v>
      </c>
      <c r="F864" s="2">
        <f t="shared" si="368"/>
        <v>6.5929757451900102</v>
      </c>
      <c r="G864" s="3">
        <f t="shared" si="369"/>
        <v>6.3134308973410231</v>
      </c>
      <c r="H864" s="3">
        <f t="shared" si="370"/>
        <v>54.069635260978572</v>
      </c>
      <c r="I864" s="3">
        <f t="shared" si="371"/>
        <v>-89.581958765682216</v>
      </c>
      <c r="J864" s="2">
        <f t="shared" si="372"/>
        <v>104.82515062353664</v>
      </c>
      <c r="K864" s="2">
        <f t="shared" si="373"/>
        <v>104.82515062353664</v>
      </c>
      <c r="L864" s="2">
        <f t="shared" si="374"/>
        <v>71.455453731108818</v>
      </c>
      <c r="M864" s="5">
        <f t="shared" ref="M864:M927" si="388">cd0+cdspin*(spin/1000)*EXP(-A864/(tau*146.7/K864))</f>
        <v>0.37887200373041885</v>
      </c>
      <c r="N864" s="4">
        <f t="shared" ref="N864:N927" si="389">(romega/K864)*EXP(-A864/(tau*146.7/K864))</f>
        <v>0.32325656661793245</v>
      </c>
      <c r="O864" s="4">
        <f t="shared" ref="O864:O927" si="390">cl2_*N864/(cl0+cl1_*N864)</f>
        <v>0.27075893130070194</v>
      </c>
      <c r="P864" s="4">
        <f t="shared" si="375"/>
        <v>0</v>
      </c>
      <c r="Q864" s="4">
        <f t="shared" si="376"/>
        <v>0</v>
      </c>
      <c r="R864" s="5">
        <f t="shared" si="377"/>
        <v>-1.3459601337168752</v>
      </c>
      <c r="S864" s="5">
        <f t="shared" si="378"/>
        <v>-11.527103834547345</v>
      </c>
      <c r="T864" s="5">
        <f t="shared" si="379"/>
        <v>19.097974961547184</v>
      </c>
      <c r="U864" s="6">
        <f t="shared" si="380"/>
        <v>2673.0638548968368</v>
      </c>
      <c r="V864" s="5">
        <f t="shared" si="381"/>
        <v>0.31891516617730997</v>
      </c>
      <c r="W864" s="5">
        <f t="shared" si="382"/>
        <v>12.672012423823361</v>
      </c>
      <c r="X864" s="5">
        <f t="shared" si="383"/>
        <v>7.6710148796807154</v>
      </c>
      <c r="Y864" s="5">
        <f t="shared" si="384"/>
        <v>-1.0270449675395652</v>
      </c>
      <c r="Z864" s="5">
        <f t="shared" si="386"/>
        <v>1.1449085892760156</v>
      </c>
      <c r="AA864" s="5">
        <f t="shared" ref="AA864:AA927" si="391">T864+X864-32.174</f>
        <v>-5.4050101587721002</v>
      </c>
      <c r="AB864">
        <f t="shared" si="387"/>
        <v>0</v>
      </c>
    </row>
    <row r="865" spans="1:28" x14ac:dyDescent="0.2">
      <c r="A865">
        <f t="shared" si="385"/>
        <v>8.3299999999998668</v>
      </c>
      <c r="B865" s="5">
        <f t="shared" si="364"/>
        <v>64.828025906571696</v>
      </c>
      <c r="C865" s="5">
        <f t="shared" si="365"/>
        <v>560.88946819894204</v>
      </c>
      <c r="D865" s="5">
        <f t="shared" si="366"/>
        <v>-233.27812511865937</v>
      </c>
      <c r="E865" s="2">
        <f t="shared" si="367"/>
        <v>564.62347496312543</v>
      </c>
      <c r="F865" s="2">
        <f t="shared" si="368"/>
        <v>6.5930344955280908</v>
      </c>
      <c r="G865" s="3">
        <f t="shared" si="369"/>
        <v>6.3031604476656273</v>
      </c>
      <c r="H865" s="3">
        <f t="shared" si="370"/>
        <v>54.081084346871329</v>
      </c>
      <c r="I865" s="3">
        <f t="shared" si="371"/>
        <v>-89.636008867269936</v>
      </c>
      <c r="J865" s="2">
        <f t="shared" si="372"/>
        <v>104.87663038740195</v>
      </c>
      <c r="K865" s="2">
        <f t="shared" si="373"/>
        <v>104.87663038740195</v>
      </c>
      <c r="L865" s="2">
        <f t="shared" si="374"/>
        <v>71.490545594684349</v>
      </c>
      <c r="M865" s="5">
        <f t="shared" si="388"/>
        <v>0.3788719251221187</v>
      </c>
      <c r="N865" s="4">
        <f t="shared" si="389"/>
        <v>0.32309756751735458</v>
      </c>
      <c r="O865" s="4">
        <f t="shared" si="390"/>
        <v>0.27070084996890786</v>
      </c>
      <c r="P865" s="4">
        <f t="shared" si="375"/>
        <v>0</v>
      </c>
      <c r="Q865" s="4">
        <f t="shared" si="376"/>
        <v>0</v>
      </c>
      <c r="R865" s="5">
        <f t="shared" si="377"/>
        <v>-1.3444302253600382</v>
      </c>
      <c r="S865" s="5">
        <f t="shared" si="378"/>
        <v>-11.535204445431326</v>
      </c>
      <c r="T865" s="5">
        <f t="shared" si="379"/>
        <v>19.118878632770436</v>
      </c>
      <c r="U865" s="6">
        <f t="shared" si="380"/>
        <v>2673.0611818343182</v>
      </c>
      <c r="V865" s="5">
        <f t="shared" si="381"/>
        <v>0.31828746549797188</v>
      </c>
      <c r="W865" s="5">
        <f t="shared" si="382"/>
        <v>12.683767907370916</v>
      </c>
      <c r="X865" s="5">
        <f t="shared" si="383"/>
        <v>7.675019757036333</v>
      </c>
      <c r="Y865" s="5">
        <f t="shared" si="384"/>
        <v>-1.0261427598620663</v>
      </c>
      <c r="Z865" s="5">
        <f t="shared" si="386"/>
        <v>1.1485634619395899</v>
      </c>
      <c r="AA865" s="5">
        <f t="shared" si="391"/>
        <v>-5.3801016101932291</v>
      </c>
      <c r="AB865">
        <f t="shared" si="387"/>
        <v>0</v>
      </c>
    </row>
    <row r="866" spans="1:28" x14ac:dyDescent="0.2">
      <c r="A866">
        <f t="shared" si="385"/>
        <v>8.3399999999998666</v>
      </c>
      <c r="B866" s="5">
        <f t="shared" ref="B866:B929" si="392">B865+G865*dt+0.5*Y865*dt*dt</f>
        <v>64.891006203910365</v>
      </c>
      <c r="C866" s="5">
        <f t="shared" ref="C866:C929" si="393">C865+H865*dt+0.5*Z865*dt*dt</f>
        <v>561.43033647058394</v>
      </c>
      <c r="D866" s="5">
        <f t="shared" ref="D866:D929" si="394">D865+I865*dt+0.5*AA865*dt*dt</f>
        <v>-234.17475421241258</v>
      </c>
      <c r="E866" s="2">
        <f t="shared" ref="E866:E929" si="395">SQRT(B866^2+C866^2)</f>
        <v>565.16799749776089</v>
      </c>
      <c r="F866" s="2">
        <f t="shared" ref="F866:F929" si="396">ATAN2(C866,B866)*180/PI()</f>
        <v>6.5930814592715938</v>
      </c>
      <c r="G866" s="3">
        <f t="shared" ref="G866:G929" si="397">G865+Y865*dt</f>
        <v>6.292899020067007</v>
      </c>
      <c r="H866" s="3">
        <f t="shared" ref="H866:H929" si="398">H865+Z865*dt</f>
        <v>54.092569981490726</v>
      </c>
      <c r="I866" s="3">
        <f t="shared" ref="I866:I929" si="399">I865+AA865*dt</f>
        <v>-89.689809883371865</v>
      </c>
      <c r="J866" s="2">
        <f t="shared" ref="J866:J929" si="400">SQRT(G866^2+H866^2+I866^2)</f>
        <v>104.92792146132801</v>
      </c>
      <c r="K866" s="2">
        <f t="shared" ref="K866:K929" si="401">IF(D866&gt;=hwind,SQRT((G866-vxw)^2+(H866-vyw)^2+I866^2),J866)</f>
        <v>104.92792146132801</v>
      </c>
      <c r="L866" s="2">
        <f t="shared" ref="L866:L929" si="402">J866/1.467</f>
        <v>71.525508835261078</v>
      </c>
      <c r="M866" s="5">
        <f t="shared" si="388"/>
        <v>0.37887184654285289</v>
      </c>
      <c r="N866" s="4">
        <f t="shared" si="389"/>
        <v>0.32293930528768572</v>
      </c>
      <c r="O866" s="4">
        <f t="shared" si="390"/>
        <v>0.27064300579215228</v>
      </c>
      <c r="P866" s="4">
        <f t="shared" ref="P866:P929" si="403">IF(D866&gt;=hwind,vxw,0)</f>
        <v>0</v>
      </c>
      <c r="Q866" s="4">
        <f t="shared" ref="Q866:Q929" si="404">IF(D866&gt;=hwind,vyw,0)</f>
        <v>0</v>
      </c>
      <c r="R866" s="5">
        <f t="shared" ref="R866:R929" si="405">-const*$M866*$K866*(G866-P866)</f>
        <v>-1.3428976775500865</v>
      </c>
      <c r="S866" s="5">
        <f t="shared" ref="S866:S929" si="406">-const*$M866*$K866*(H866-Q866)</f>
        <v>-11.543294492605085</v>
      </c>
      <c r="T866" s="5">
        <f t="shared" ref="T866:T929" si="407">-const*$M866*$K866*I866</f>
        <v>19.139706041398764</v>
      </c>
      <c r="U866" s="6">
        <f t="shared" ref="U866:U929" si="408">omega*EXP(-A866/tau)*30/PI()</f>
        <v>2673.0585087744726</v>
      </c>
      <c r="V866" s="5">
        <f t="shared" ref="V866:V929" si="409">const*($O866/omega)*K866*(wy*I866-wz*(H866-Q866))</f>
        <v>0.31766614162266499</v>
      </c>
      <c r="W866" s="5">
        <f t="shared" ref="W866:W929" si="410">const*($O866/omega)*K866*(wz*(G866-P866)-wx*I866)</f>
        <v>12.695477179011169</v>
      </c>
      <c r="X866" s="5">
        <f t="shared" ref="X866:X929" si="411">const*($O866/omega)*K866*(wx*(H866-Q866)-wy*(G866-P866))</f>
        <v>7.6790220605997046</v>
      </c>
      <c r="Y866" s="5">
        <f t="shared" ref="Y866:Y929" si="412">R866+V866</f>
        <v>-1.0252315359274216</v>
      </c>
      <c r="Z866" s="5">
        <f t="shared" si="386"/>
        <v>1.1521826864060838</v>
      </c>
      <c r="AA866" s="5">
        <f t="shared" si="391"/>
        <v>-5.3552718980015328</v>
      </c>
      <c r="AB866">
        <f t="shared" si="387"/>
        <v>0</v>
      </c>
    </row>
    <row r="867" spans="1:28" x14ac:dyDescent="0.2">
      <c r="A867">
        <f t="shared" si="385"/>
        <v>8.3499999999998664</v>
      </c>
      <c r="B867" s="5">
        <f t="shared" si="392"/>
        <v>64.953883932534239</v>
      </c>
      <c r="C867" s="5">
        <f t="shared" si="393"/>
        <v>561.97131977953313</v>
      </c>
      <c r="D867" s="5">
        <f t="shared" si="394"/>
        <v>-235.07192007484122</v>
      </c>
      <c r="E867" s="2">
        <f t="shared" si="395"/>
        <v>565.71262253256418</v>
      </c>
      <c r="F867" s="2">
        <f t="shared" si="396"/>
        <v>6.5931166753234756</v>
      </c>
      <c r="G867" s="3">
        <f t="shared" si="397"/>
        <v>6.2826467047077328</v>
      </c>
      <c r="H867" s="3">
        <f t="shared" si="398"/>
        <v>54.104091808354788</v>
      </c>
      <c r="I867" s="3">
        <f t="shared" si="399"/>
        <v>-89.74336260235188</v>
      </c>
      <c r="J867" s="2">
        <f t="shared" si="400"/>
        <v>104.97902424389488</v>
      </c>
      <c r="K867" s="2">
        <f t="shared" si="401"/>
        <v>104.97902424389488</v>
      </c>
      <c r="L867" s="2">
        <f t="shared" si="402"/>
        <v>71.560343724536381</v>
      </c>
      <c r="M867" s="5">
        <f t="shared" si="388"/>
        <v>0.37887176799274541</v>
      </c>
      <c r="N867" s="4">
        <f t="shared" si="389"/>
        <v>0.32278177677045938</v>
      </c>
      <c r="O867" s="4">
        <f t="shared" si="390"/>
        <v>0.27058539803497994</v>
      </c>
      <c r="P867" s="4">
        <f t="shared" si="403"/>
        <v>0</v>
      </c>
      <c r="Q867" s="4">
        <f t="shared" si="404"/>
        <v>0</v>
      </c>
      <c r="R867" s="5">
        <f t="shared" si="405"/>
        <v>-1.3413625292684324</v>
      </c>
      <c r="S867" s="5">
        <f t="shared" si="406"/>
        <v>-11.551373942043481</v>
      </c>
      <c r="T867" s="5">
        <f t="shared" si="407"/>
        <v>19.160457288668237</v>
      </c>
      <c r="U867" s="6">
        <f t="shared" si="408"/>
        <v>2673.0558357173004</v>
      </c>
      <c r="V867" s="5">
        <f t="shared" si="409"/>
        <v>0.31705117104733277</v>
      </c>
      <c r="W867" s="5">
        <f t="shared" si="410"/>
        <v>12.707140335581185</v>
      </c>
      <c r="X867" s="5">
        <f t="shared" si="411"/>
        <v>7.6830217615989742</v>
      </c>
      <c r="Y867" s="5">
        <f t="shared" si="412"/>
        <v>-1.0243113582210996</v>
      </c>
      <c r="Z867" s="5">
        <f t="shared" si="386"/>
        <v>1.1557663935377036</v>
      </c>
      <c r="AA867" s="5">
        <f t="shared" si="391"/>
        <v>-5.3305209497327866</v>
      </c>
      <c r="AB867">
        <f t="shared" si="387"/>
        <v>0</v>
      </c>
    </row>
    <row r="868" spans="1:28" x14ac:dyDescent="0.2">
      <c r="A868">
        <f t="shared" si="385"/>
        <v>8.3599999999998662</v>
      </c>
      <c r="B868" s="5">
        <f t="shared" si="392"/>
        <v>65.016659184013406</v>
      </c>
      <c r="C868" s="5">
        <f t="shared" si="393"/>
        <v>562.51241848593634</v>
      </c>
      <c r="D868" s="5">
        <f t="shared" si="394"/>
        <v>-235.96962022691221</v>
      </c>
      <c r="E868" s="2">
        <f t="shared" si="395"/>
        <v>566.25735043560121</v>
      </c>
      <c r="F868" s="2">
        <f t="shared" si="396"/>
        <v>6.5931401825813385</v>
      </c>
      <c r="G868" s="3">
        <f t="shared" si="397"/>
        <v>6.2724035911255216</v>
      </c>
      <c r="H868" s="3">
        <f t="shared" si="398"/>
        <v>54.115649472290166</v>
      </c>
      <c r="I868" s="3">
        <f t="shared" si="399"/>
        <v>-89.796667811849204</v>
      </c>
      <c r="J868" s="2">
        <f t="shared" si="400"/>
        <v>105.02993913513107</v>
      </c>
      <c r="K868" s="2">
        <f t="shared" si="401"/>
        <v>105.02993913513107</v>
      </c>
      <c r="L868" s="2">
        <f t="shared" si="402"/>
        <v>71.595050535195</v>
      </c>
      <c r="M868" s="5">
        <f t="shared" si="388"/>
        <v>0.37887168947191885</v>
      </c>
      <c r="N868" s="4">
        <f t="shared" si="389"/>
        <v>0.32262497881920144</v>
      </c>
      <c r="O868" s="4">
        <f t="shared" si="390"/>
        <v>0.27052802596242193</v>
      </c>
      <c r="P868" s="4">
        <f t="shared" si="403"/>
        <v>0</v>
      </c>
      <c r="Q868" s="4">
        <f t="shared" si="404"/>
        <v>0</v>
      </c>
      <c r="R868" s="5">
        <f t="shared" si="405"/>
        <v>-1.3398248193648095</v>
      </c>
      <c r="S868" s="5">
        <f t="shared" si="406"/>
        <v>-11.559442759965981</v>
      </c>
      <c r="T868" s="5">
        <f t="shared" si="407"/>
        <v>19.181132476997369</v>
      </c>
      <c r="U868" s="6">
        <f t="shared" si="408"/>
        <v>2673.0531626628012</v>
      </c>
      <c r="V868" s="5">
        <f t="shared" si="409"/>
        <v>0.31644253024538743</v>
      </c>
      <c r="W868" s="5">
        <f t="shared" si="410"/>
        <v>12.718757474292259</v>
      </c>
      <c r="X868" s="5">
        <f t="shared" si="411"/>
        <v>7.687018831381196</v>
      </c>
      <c r="Y868" s="5">
        <f t="shared" si="412"/>
        <v>-1.023382289119422</v>
      </c>
      <c r="Z868" s="5">
        <f t="shared" si="386"/>
        <v>1.1593147143262783</v>
      </c>
      <c r="AA868" s="5">
        <f t="shared" si="391"/>
        <v>-5.3058486916214349</v>
      </c>
      <c r="AB868">
        <f t="shared" si="387"/>
        <v>0</v>
      </c>
    </row>
    <row r="869" spans="1:28" x14ac:dyDescent="0.2">
      <c r="A869">
        <f t="shared" si="385"/>
        <v>8.369999999999866</v>
      </c>
      <c r="B869" s="5">
        <f t="shared" si="392"/>
        <v>65.079332050810208</v>
      </c>
      <c r="C869" s="5">
        <f t="shared" si="393"/>
        <v>563.05363294639494</v>
      </c>
      <c r="D869" s="5">
        <f t="shared" si="394"/>
        <v>-236.86785219746528</v>
      </c>
      <c r="E869" s="2">
        <f t="shared" si="395"/>
        <v>566.80218157158959</v>
      </c>
      <c r="F869" s="2">
        <f t="shared" si="396"/>
        <v>6.5931520199366851</v>
      </c>
      <c r="G869" s="3">
        <f t="shared" si="397"/>
        <v>6.2621697682343278</v>
      </c>
      <c r="H869" s="3">
        <f t="shared" si="398"/>
        <v>54.127242619433432</v>
      </c>
      <c r="I869" s="3">
        <f t="shared" si="399"/>
        <v>-89.849726298765418</v>
      </c>
      <c r="J869" s="2">
        <f t="shared" si="400"/>
        <v>105.08066653648642</v>
      </c>
      <c r="K869" s="2">
        <f t="shared" si="401"/>
        <v>105.08066653648642</v>
      </c>
      <c r="L869" s="2">
        <f t="shared" si="402"/>
        <v>71.629629540890534</v>
      </c>
      <c r="M869" s="5">
        <f t="shared" si="388"/>
        <v>0.37887161098049432</v>
      </c>
      <c r="N869" s="4">
        <f t="shared" si="389"/>
        <v>0.32246890829940983</v>
      </c>
      <c r="O869" s="4">
        <f t="shared" si="390"/>
        <v>0.2704708888400168</v>
      </c>
      <c r="P869" s="4">
        <f t="shared" si="403"/>
        <v>0</v>
      </c>
      <c r="Q869" s="4">
        <f t="shared" si="404"/>
        <v>0</v>
      </c>
      <c r="R869" s="5">
        <f t="shared" si="405"/>
        <v>-1.3382845865564195</v>
      </c>
      <c r="S869" s="5">
        <f t="shared" si="406"/>
        <v>-11.567500912836461</v>
      </c>
      <c r="T869" s="5">
        <f t="shared" si="407"/>
        <v>19.201731709974815</v>
      </c>
      <c r="U869" s="6">
        <f t="shared" si="408"/>
        <v>2673.0504896109751</v>
      </c>
      <c r="V869" s="5">
        <f t="shared" si="409"/>
        <v>0.31584019566874677</v>
      </c>
      <c r="W869" s="5">
        <f t="shared" si="410"/>
        <v>12.730328692723878</v>
      </c>
      <c r="X869" s="5">
        <f t="shared" si="411"/>
        <v>7.6910132414126835</v>
      </c>
      <c r="Y869" s="5">
        <f t="shared" si="412"/>
        <v>-1.0224443908876726</v>
      </c>
      <c r="Z869" s="5">
        <f t="shared" si="386"/>
        <v>1.1628277798874169</v>
      </c>
      <c r="AA869" s="5">
        <f t="shared" si="391"/>
        <v>-5.2812550486125005</v>
      </c>
      <c r="AB869">
        <f t="shared" si="387"/>
        <v>0</v>
      </c>
    </row>
    <row r="870" spans="1:28" x14ac:dyDescent="0.2">
      <c r="A870">
        <f t="shared" si="385"/>
        <v>8.3799999999998658</v>
      </c>
      <c r="B870" s="5">
        <f t="shared" si="392"/>
        <v>65.141902626273009</v>
      </c>
      <c r="C870" s="5">
        <f t="shared" si="393"/>
        <v>563.59496351397831</v>
      </c>
      <c r="D870" s="5">
        <f t="shared" si="394"/>
        <v>-237.76661352320536</v>
      </c>
      <c r="E870" s="2">
        <f t="shared" si="395"/>
        <v>567.34711630191032</v>
      </c>
      <c r="F870" s="2">
        <f t="shared" si="396"/>
        <v>6.5931522262741797</v>
      </c>
      <c r="G870" s="3">
        <f t="shared" si="397"/>
        <v>6.251945324325451</v>
      </c>
      <c r="H870" s="3">
        <f t="shared" si="398"/>
        <v>54.138870897232309</v>
      </c>
      <c r="I870" s="3">
        <f t="shared" si="399"/>
        <v>-89.902538849251542</v>
      </c>
      <c r="J870" s="2">
        <f t="shared" si="400"/>
        <v>105.13120685080489</v>
      </c>
      <c r="K870" s="2">
        <f t="shared" si="401"/>
        <v>105.13120685080489</v>
      </c>
      <c r="L870" s="2">
        <f t="shared" si="402"/>
        <v>71.664081016226916</v>
      </c>
      <c r="M870" s="5">
        <f t="shared" si="388"/>
        <v>0.37887153251859135</v>
      </c>
      <c r="N870" s="4">
        <f t="shared" si="389"/>
        <v>0.3223135620885369</v>
      </c>
      <c r="O870" s="4">
        <f t="shared" si="390"/>
        <v>0.27041398593383359</v>
      </c>
      <c r="P870" s="4">
        <f t="shared" si="403"/>
        <v>0</v>
      </c>
      <c r="Q870" s="4">
        <f t="shared" si="404"/>
        <v>0</v>
      </c>
      <c r="R870" s="5">
        <f t="shared" si="405"/>
        <v>-1.3367418694270825</v>
      </c>
      <c r="S870" s="5">
        <f t="shared" si="406"/>
        <v>-11.575548367362932</v>
      </c>
      <c r="T870" s="5">
        <f t="shared" si="407"/>
        <v>19.22225509234692</v>
      </c>
      <c r="U870" s="6">
        <f t="shared" si="408"/>
        <v>2673.0478165618219</v>
      </c>
      <c r="V870" s="5">
        <f t="shared" si="409"/>
        <v>0.31524414374886844</v>
      </c>
      <c r="W870" s="5">
        <f t="shared" si="410"/>
        <v>12.741854088817789</v>
      </c>
      <c r="X870" s="5">
        <f t="shared" si="411"/>
        <v>7.6950049632793993</v>
      </c>
      <c r="Y870" s="5">
        <f t="shared" si="412"/>
        <v>-1.0214977256782141</v>
      </c>
      <c r="Z870" s="5">
        <f t="shared" si="386"/>
        <v>1.1663057214548562</v>
      </c>
      <c r="AA870" s="5">
        <f t="shared" si="391"/>
        <v>-5.2567399443736811</v>
      </c>
      <c r="AB870">
        <f t="shared" si="387"/>
        <v>0</v>
      </c>
    </row>
    <row r="871" spans="1:28" x14ac:dyDescent="0.2">
      <c r="A871">
        <f t="shared" si="385"/>
        <v>8.3899999999998656</v>
      </c>
      <c r="B871" s="5">
        <f t="shared" si="392"/>
        <v>65.204371004629976</v>
      </c>
      <c r="C871" s="5">
        <f t="shared" si="393"/>
        <v>564.13641053823676</v>
      </c>
      <c r="D871" s="5">
        <f t="shared" si="394"/>
        <v>-238.66590174869509</v>
      </c>
      <c r="E871" s="2">
        <f t="shared" si="395"/>
        <v>567.89215498461976</v>
      </c>
      <c r="F871" s="2">
        <f t="shared" si="396"/>
        <v>6.5931408404709089</v>
      </c>
      <c r="G871" s="3">
        <f t="shared" si="397"/>
        <v>6.2417303470686685</v>
      </c>
      <c r="H871" s="3">
        <f t="shared" si="398"/>
        <v>54.150533954446857</v>
      </c>
      <c r="I871" s="3">
        <f t="shared" si="399"/>
        <v>-89.955106248695273</v>
      </c>
      <c r="J871" s="2">
        <f t="shared" si="400"/>
        <v>105.18156048229783</v>
      </c>
      <c r="K871" s="2">
        <f t="shared" si="401"/>
        <v>105.18156048229783</v>
      </c>
      <c r="L871" s="2">
        <f t="shared" si="402"/>
        <v>71.698405236740157</v>
      </c>
      <c r="M871" s="5">
        <f t="shared" si="388"/>
        <v>0.37887145408632811</v>
      </c>
      <c r="N871" s="4">
        <f t="shared" si="389"/>
        <v>0.32215893707596877</v>
      </c>
      <c r="O871" s="4">
        <f t="shared" si="390"/>
        <v>0.27035731651049266</v>
      </c>
      <c r="P871" s="4">
        <f t="shared" si="403"/>
        <v>0</v>
      </c>
      <c r="Q871" s="4">
        <f t="shared" si="404"/>
        <v>0</v>
      </c>
      <c r="R871" s="5">
        <f t="shared" si="405"/>
        <v>-1.3351967064264203</v>
      </c>
      <c r="S871" s="5">
        <f t="shared" si="406"/>
        <v>-11.583585090497351</v>
      </c>
      <c r="T871" s="5">
        <f t="shared" si="407"/>
        <v>19.242702730005529</v>
      </c>
      <c r="U871" s="6">
        <f t="shared" si="408"/>
        <v>2673.0451435153418</v>
      </c>
      <c r="V871" s="5">
        <f t="shared" si="409"/>
        <v>0.3146543508977736</v>
      </c>
      <c r="W871" s="5">
        <f t="shared" si="410"/>
        <v>12.753333760872071</v>
      </c>
      <c r="X871" s="5">
        <f t="shared" si="411"/>
        <v>7.6989939686873239</v>
      </c>
      <c r="Y871" s="5">
        <f t="shared" si="412"/>
        <v>-1.0205423555286468</v>
      </c>
      <c r="Z871" s="5">
        <f t="shared" si="386"/>
        <v>1.1697486703747195</v>
      </c>
      <c r="AA871" s="5">
        <f t="shared" si="391"/>
        <v>-5.232303301307148</v>
      </c>
      <c r="AB871">
        <f t="shared" si="387"/>
        <v>0</v>
      </c>
    </row>
    <row r="872" spans="1:28" x14ac:dyDescent="0.2">
      <c r="A872">
        <f t="shared" si="385"/>
        <v>8.3999999999998654</v>
      </c>
      <c r="B872" s="5">
        <f t="shared" si="392"/>
        <v>65.266737280982881</v>
      </c>
      <c r="C872" s="5">
        <f t="shared" si="393"/>
        <v>564.67797436521471</v>
      </c>
      <c r="D872" s="5">
        <f t="shared" si="394"/>
        <v>-239.56571442634711</v>
      </c>
      <c r="E872" s="2">
        <f t="shared" si="395"/>
        <v>568.43729797446167</v>
      </c>
      <c r="F872" s="2">
        <f t="shared" si="396"/>
        <v>6.5931179013956429</v>
      </c>
      <c r="G872" s="3">
        <f t="shared" si="397"/>
        <v>6.2315249235133816</v>
      </c>
      <c r="H872" s="3">
        <f t="shared" si="398"/>
        <v>54.162231441150603</v>
      </c>
      <c r="I872" s="3">
        <f t="shared" si="399"/>
        <v>-90.00742928170834</v>
      </c>
      <c r="J872" s="2">
        <f t="shared" si="400"/>
        <v>105.23172783651735</v>
      </c>
      <c r="K872" s="2">
        <f t="shared" si="401"/>
        <v>105.23172783651735</v>
      </c>
      <c r="L872" s="2">
        <f t="shared" si="402"/>
        <v>71.732602478880267</v>
      </c>
      <c r="M872" s="5">
        <f t="shared" si="388"/>
        <v>0.37887137568382123</v>
      </c>
      <c r="N872" s="4">
        <f t="shared" si="389"/>
        <v>0.32200503016300552</v>
      </c>
      <c r="O872" s="4">
        <f t="shared" si="390"/>
        <v>0.27030087983718731</v>
      </c>
      <c r="P872" s="4">
        <f t="shared" si="403"/>
        <v>0</v>
      </c>
      <c r="Q872" s="4">
        <f t="shared" si="404"/>
        <v>0</v>
      </c>
      <c r="R872" s="5">
        <f t="shared" si="405"/>
        <v>-1.3336491358690432</v>
      </c>
      <c r="S872" s="5">
        <f t="shared" si="406"/>
        <v>-11.591611049435372</v>
      </c>
      <c r="T872" s="5">
        <f t="shared" si="407"/>
        <v>19.263074729975695</v>
      </c>
      <c r="U872" s="6">
        <f t="shared" si="408"/>
        <v>2673.0424704715351</v>
      </c>
      <c r="V872" s="5">
        <f t="shared" si="409"/>
        <v>0.31407079350906514</v>
      </c>
      <c r="W872" s="5">
        <f t="shared" si="410"/>
        <v>12.764767807535252</v>
      </c>
      <c r="X872" s="5">
        <f t="shared" si="411"/>
        <v>7.7029802294628196</v>
      </c>
      <c r="Y872" s="5">
        <f t="shared" si="412"/>
        <v>-1.019578342359978</v>
      </c>
      <c r="Z872" s="5">
        <f t="shared" si="386"/>
        <v>1.1731567580998803</v>
      </c>
      <c r="AA872" s="5">
        <f t="shared" si="391"/>
        <v>-5.2079450405614836</v>
      </c>
      <c r="AB872">
        <f t="shared" si="387"/>
        <v>0</v>
      </c>
    </row>
    <row r="873" spans="1:28" x14ac:dyDescent="0.2">
      <c r="A873">
        <f t="shared" si="385"/>
        <v>8.4099999999998651</v>
      </c>
      <c r="B873" s="5">
        <f t="shared" si="392"/>
        <v>65.329001551300905</v>
      </c>
      <c r="C873" s="5">
        <f t="shared" si="393"/>
        <v>565.21965533746413</v>
      </c>
      <c r="D873" s="5">
        <f t="shared" si="394"/>
        <v>-240.46604911641623</v>
      </c>
      <c r="E873" s="2">
        <f t="shared" si="395"/>
        <v>568.982545622879</v>
      </c>
      <c r="F873" s="2">
        <f t="shared" si="396"/>
        <v>6.5930834479081097</v>
      </c>
      <c r="G873" s="3">
        <f t="shared" si="397"/>
        <v>6.2213291400897814</v>
      </c>
      <c r="H873" s="3">
        <f t="shared" si="398"/>
        <v>54.173963008731604</v>
      </c>
      <c r="I873" s="3">
        <f t="shared" si="399"/>
        <v>-90.059508732113954</v>
      </c>
      <c r="J873" s="2">
        <f t="shared" si="400"/>
        <v>105.28170932032999</v>
      </c>
      <c r="K873" s="2">
        <f t="shared" si="401"/>
        <v>105.28170932032999</v>
      </c>
      <c r="L873" s="2">
        <f t="shared" si="402"/>
        <v>71.766673019993178</v>
      </c>
      <c r="M873" s="5">
        <f t="shared" si="388"/>
        <v>0.37887129731118591</v>
      </c>
      <c r="N873" s="4">
        <f t="shared" si="389"/>
        <v>0.32185183826284036</v>
      </c>
      <c r="O873" s="4">
        <f t="shared" si="390"/>
        <v>0.27024467518170453</v>
      </c>
      <c r="P873" s="4">
        <f t="shared" si="403"/>
        <v>0</v>
      </c>
      <c r="Q873" s="4">
        <f t="shared" si="404"/>
        <v>0</v>
      </c>
      <c r="R873" s="5">
        <f t="shared" si="405"/>
        <v>-1.3320991959337591</v>
      </c>
      <c r="S873" s="5">
        <f t="shared" si="406"/>
        <v>-11.599626211616116</v>
      </c>
      <c r="T873" s="5">
        <f t="shared" si="407"/>
        <v>19.283371200403501</v>
      </c>
      <c r="U873" s="6">
        <f t="shared" si="408"/>
        <v>2673.0397974304014</v>
      </c>
      <c r="V873" s="5">
        <f t="shared" si="409"/>
        <v>0.31349344795893519</v>
      </c>
      <c r="W873" s="5">
        <f t="shared" si="410"/>
        <v>12.77615632780047</v>
      </c>
      <c r="X873" s="5">
        <f t="shared" si="411"/>
        <v>7.7069637175529904</v>
      </c>
      <c r="Y873" s="5">
        <f t="shared" si="412"/>
        <v>-1.0186057479748238</v>
      </c>
      <c r="Z873" s="5">
        <f t="shared" si="386"/>
        <v>1.1765301161843542</v>
      </c>
      <c r="AA873" s="5">
        <f t="shared" si="391"/>
        <v>-5.1836650820435075</v>
      </c>
      <c r="AB873">
        <f t="shared" si="387"/>
        <v>0</v>
      </c>
    </row>
    <row r="874" spans="1:28" x14ac:dyDescent="0.2">
      <c r="A874">
        <f t="shared" ref="A874:A937" si="413">A873+dt</f>
        <v>8.4199999999998649</v>
      </c>
      <c r="B874" s="5">
        <f t="shared" si="392"/>
        <v>65.391163912414399</v>
      </c>
      <c r="C874" s="5">
        <f t="shared" si="393"/>
        <v>565.76145379405727</v>
      </c>
      <c r="D874" s="5">
        <f t="shared" si="394"/>
        <v>-241.36690338699148</v>
      </c>
      <c r="E874" s="2">
        <f t="shared" si="395"/>
        <v>569.52789827802599</v>
      </c>
      <c r="F874" s="2">
        <f t="shared" si="396"/>
        <v>6.5930375188582602</v>
      </c>
      <c r="G874" s="3">
        <f t="shared" si="397"/>
        <v>6.2111430826100333</v>
      </c>
      <c r="H874" s="3">
        <f t="shared" si="398"/>
        <v>54.185728309893449</v>
      </c>
      <c r="I874" s="3">
        <f t="shared" si="399"/>
        <v>-90.111345382934388</v>
      </c>
      <c r="J874" s="2">
        <f t="shared" si="400"/>
        <v>105.33150534189062</v>
      </c>
      <c r="K874" s="2">
        <f t="shared" si="401"/>
        <v>105.33150534189062</v>
      </c>
      <c r="L874" s="2">
        <f t="shared" si="402"/>
        <v>71.800617138303082</v>
      </c>
      <c r="M874" s="5">
        <f t="shared" si="388"/>
        <v>0.37887121896853598</v>
      </c>
      <c r="N874" s="4">
        <f t="shared" si="389"/>
        <v>0.32169935830053853</v>
      </c>
      <c r="O874" s="4">
        <f t="shared" si="390"/>
        <v>0.27018870181244564</v>
      </c>
      <c r="P874" s="4">
        <f t="shared" si="403"/>
        <v>0</v>
      </c>
      <c r="Q874" s="4">
        <f t="shared" si="404"/>
        <v>0</v>
      </c>
      <c r="R874" s="5">
        <f t="shared" si="405"/>
        <v>-1.330546924662799</v>
      </c>
      <c r="S874" s="5">
        <f t="shared" si="406"/>
        <v>-11.607630544721953</v>
      </c>
      <c r="T874" s="5">
        <f t="shared" si="407"/>
        <v>19.303592250543943</v>
      </c>
      <c r="U874" s="6">
        <f t="shared" si="408"/>
        <v>2673.0371243919403</v>
      </c>
      <c r="V874" s="5">
        <f t="shared" si="409"/>
        <v>0.31292229060717053</v>
      </c>
      <c r="W874" s="5">
        <f t="shared" si="410"/>
        <v>12.787499420999657</v>
      </c>
      <c r="X874" s="5">
        <f t="shared" si="411"/>
        <v>7.7109444050260336</v>
      </c>
      <c r="Y874" s="5">
        <f t="shared" si="412"/>
        <v>-1.0176246340556285</v>
      </c>
      <c r="Z874" s="5">
        <f t="shared" ref="Z874:Z937" si="414">S874+W874</f>
        <v>1.1798688762777036</v>
      </c>
      <c r="AA874" s="5">
        <f t="shared" si="391"/>
        <v>-5.1594633444300229</v>
      </c>
      <c r="AB874">
        <f t="shared" si="387"/>
        <v>0</v>
      </c>
    </row>
    <row r="875" spans="1:28" x14ac:dyDescent="0.2">
      <c r="A875">
        <f t="shared" si="413"/>
        <v>8.4299999999998647</v>
      </c>
      <c r="B875" s="5">
        <f t="shared" si="392"/>
        <v>65.453224462008805</v>
      </c>
      <c r="C875" s="5">
        <f t="shared" si="393"/>
        <v>566.30337007059995</v>
      </c>
      <c r="D875" s="5">
        <f t="shared" si="394"/>
        <v>-242.26827481398803</v>
      </c>
      <c r="E875" s="2">
        <f t="shared" si="395"/>
        <v>570.07335628477938</v>
      </c>
      <c r="F875" s="2">
        <f t="shared" si="396"/>
        <v>6.5929801530855521</v>
      </c>
      <c r="G875" s="3">
        <f t="shared" si="397"/>
        <v>6.200966836269477</v>
      </c>
      <c r="H875" s="3">
        <f t="shared" si="398"/>
        <v>54.197526998656222</v>
      </c>
      <c r="I875" s="3">
        <f t="shared" si="399"/>
        <v>-90.162940016378684</v>
      </c>
      <c r="J875" s="2">
        <f t="shared" si="400"/>
        <v>105.38111631061651</v>
      </c>
      <c r="K875" s="2">
        <f t="shared" si="401"/>
        <v>105.38111631061651</v>
      </c>
      <c r="L875" s="2">
        <f t="shared" si="402"/>
        <v>71.834435112894681</v>
      </c>
      <c r="M875" s="5">
        <f t="shared" si="388"/>
        <v>0.37887114065598371</v>
      </c>
      <c r="N875" s="4">
        <f t="shared" si="389"/>
        <v>0.32154758721301585</v>
      </c>
      <c r="O875" s="4">
        <f t="shared" si="390"/>
        <v>0.27013295899844697</v>
      </c>
      <c r="P875" s="4">
        <f t="shared" si="403"/>
        <v>0</v>
      </c>
      <c r="Q875" s="4">
        <f t="shared" si="404"/>
        <v>0</v>
      </c>
      <c r="R875" s="5">
        <f t="shared" si="405"/>
        <v>-1.3289923599610538</v>
      </c>
      <c r="S875" s="5">
        <f t="shared" si="406"/>
        <v>-11.615624016678249</v>
      </c>
      <c r="T875" s="5">
        <f t="shared" si="407"/>
        <v>19.323737990748828</v>
      </c>
      <c r="U875" s="6">
        <f t="shared" si="408"/>
        <v>2673.0344513561531</v>
      </c>
      <c r="V875" s="5">
        <f t="shared" si="409"/>
        <v>0.31235729779814475</v>
      </c>
      <c r="W875" s="5">
        <f t="shared" si="410"/>
        <v>12.798797186797806</v>
      </c>
      <c r="X875" s="5">
        <f t="shared" si="411"/>
        <v>7.7149222640716042</v>
      </c>
      <c r="Y875" s="5">
        <f t="shared" si="412"/>
        <v>-1.016635062162909</v>
      </c>
      <c r="Z875" s="5">
        <f t="shared" si="414"/>
        <v>1.1831731701195576</v>
      </c>
      <c r="AA875" s="5">
        <f t="shared" si="391"/>
        <v>-5.1353397451795679</v>
      </c>
      <c r="AB875">
        <f t="shared" si="387"/>
        <v>0</v>
      </c>
    </row>
    <row r="876" spans="1:28" x14ac:dyDescent="0.2">
      <c r="A876">
        <f t="shared" si="413"/>
        <v>8.4399999999998645</v>
      </c>
      <c r="B876" s="5">
        <f t="shared" si="392"/>
        <v>65.515183298618382</v>
      </c>
      <c r="C876" s="5">
        <f t="shared" si="393"/>
        <v>566.84540449924498</v>
      </c>
      <c r="D876" s="5">
        <f t="shared" si="394"/>
        <v>-243.17016098113908</v>
      </c>
      <c r="E876" s="2">
        <f t="shared" si="395"/>
        <v>570.61891998475153</v>
      </c>
      <c r="F876" s="2">
        <f t="shared" si="396"/>
        <v>6.5929113894182185</v>
      </c>
      <c r="G876" s="3">
        <f t="shared" si="397"/>
        <v>6.1908004856478476</v>
      </c>
      <c r="H876" s="3">
        <f t="shared" si="398"/>
        <v>54.209358730357415</v>
      </c>
      <c r="I876" s="3">
        <f t="shared" si="399"/>
        <v>-90.214293413830475</v>
      </c>
      <c r="J876" s="2">
        <f t="shared" si="400"/>
        <v>105.43054263716169</v>
      </c>
      <c r="K876" s="2">
        <f t="shared" si="401"/>
        <v>105.43054263716169</v>
      </c>
      <c r="L876" s="2">
        <f t="shared" si="402"/>
        <v>71.868127223695765</v>
      </c>
      <c r="M876" s="5">
        <f t="shared" si="388"/>
        <v>0.37887106237364004</v>
      </c>
      <c r="N876" s="4">
        <f t="shared" si="389"/>
        <v>0.32139652194901658</v>
      </c>
      <c r="O876" s="4">
        <f t="shared" si="390"/>
        <v>0.27007744600939959</v>
      </c>
      <c r="P876" s="4">
        <f t="shared" si="403"/>
        <v>0</v>
      </c>
      <c r="Q876" s="4">
        <f t="shared" si="404"/>
        <v>0</v>
      </c>
      <c r="R876" s="5">
        <f t="shared" si="405"/>
        <v>-1.3274355395953337</v>
      </c>
      <c r="S876" s="5">
        <f t="shared" si="406"/>
        <v>-11.623606595653143</v>
      </c>
      <c r="T876" s="5">
        <f t="shared" si="407"/>
        <v>19.343808532454744</v>
      </c>
      <c r="U876" s="6">
        <f t="shared" si="408"/>
        <v>2673.0317783230375</v>
      </c>
      <c r="V876" s="5">
        <f t="shared" si="409"/>
        <v>0.31179844586180733</v>
      </c>
      <c r="W876" s="5">
        <f t="shared" si="410"/>
        <v>12.810049725187204</v>
      </c>
      <c r="X876" s="5">
        <f t="shared" si="411"/>
        <v>7.7188972670011422</v>
      </c>
      <c r="Y876" s="5">
        <f t="shared" si="412"/>
        <v>-1.0156370937335264</v>
      </c>
      <c r="Z876" s="5">
        <f t="shared" si="414"/>
        <v>1.1864431295340605</v>
      </c>
      <c r="AA876" s="5">
        <f t="shared" si="391"/>
        <v>-5.111294200544112</v>
      </c>
      <c r="AB876">
        <f t="shared" si="387"/>
        <v>0</v>
      </c>
    </row>
    <row r="877" spans="1:28" x14ac:dyDescent="0.2">
      <c r="A877">
        <f t="shared" si="413"/>
        <v>8.4499999999998643</v>
      </c>
      <c r="B877" s="5">
        <f t="shared" si="392"/>
        <v>65.577040521620177</v>
      </c>
      <c r="C877" s="5">
        <f t="shared" si="393"/>
        <v>567.38755740870511</v>
      </c>
      <c r="D877" s="5">
        <f t="shared" si="394"/>
        <v>-244.0725594799874</v>
      </c>
      <c r="E877" s="2">
        <f t="shared" si="395"/>
        <v>571.16458971630129</v>
      </c>
      <c r="F877" s="2">
        <f t="shared" si="396"/>
        <v>6.5928312666725679</v>
      </c>
      <c r="G877" s="3">
        <f t="shared" si="397"/>
        <v>6.1806441147105122</v>
      </c>
      <c r="H877" s="3">
        <f t="shared" si="398"/>
        <v>54.221223161652759</v>
      </c>
      <c r="I877" s="3">
        <f t="shared" si="399"/>
        <v>-90.265406355835921</v>
      </c>
      <c r="J877" s="2">
        <f t="shared" si="400"/>
        <v>105.47978473339164</v>
      </c>
      <c r="K877" s="2">
        <f t="shared" si="401"/>
        <v>105.47978473339164</v>
      </c>
      <c r="L877" s="2">
        <f t="shared" si="402"/>
        <v>71.901693751459874</v>
      </c>
      <c r="M877" s="5">
        <f t="shared" si="388"/>
        <v>0.37887098412161446</v>
      </c>
      <c r="N877" s="4">
        <f t="shared" si="389"/>
        <v>0.3212461594690908</v>
      </c>
      <c r="O877" s="4">
        <f t="shared" si="390"/>
        <v>0.27002216211566876</v>
      </c>
      <c r="P877" s="4">
        <f t="shared" si="403"/>
        <v>0</v>
      </c>
      <c r="Q877" s="4">
        <f t="shared" si="404"/>
        <v>0</v>
      </c>
      <c r="R877" s="5">
        <f t="shared" si="405"/>
        <v>-1.3258765011936378</v>
      </c>
      <c r="S877" s="5">
        <f t="shared" si="406"/>
        <v>-11.631578250057322</v>
      </c>
      <c r="T877" s="5">
        <f t="shared" si="407"/>
        <v>19.363803988171103</v>
      </c>
      <c r="U877" s="6">
        <f t="shared" si="408"/>
        <v>2673.0291052925959</v>
      </c>
      <c r="V877" s="5">
        <f t="shared" si="409"/>
        <v>0.31124571111466265</v>
      </c>
      <c r="W877" s="5">
        <f t="shared" si="410"/>
        <v>12.821257136481769</v>
      </c>
      <c r="X877" s="5">
        <f t="shared" si="411"/>
        <v>7.7228693862482212</v>
      </c>
      <c r="Y877" s="5">
        <f t="shared" si="412"/>
        <v>-1.0146307900789751</v>
      </c>
      <c r="Z877" s="5">
        <f t="shared" si="414"/>
        <v>1.1896788864244474</v>
      </c>
      <c r="AA877" s="5">
        <f t="shared" si="391"/>
        <v>-5.0873266255806762</v>
      </c>
      <c r="AB877">
        <f t="shared" si="387"/>
        <v>0</v>
      </c>
    </row>
    <row r="878" spans="1:28" x14ac:dyDescent="0.2">
      <c r="A878">
        <f t="shared" si="413"/>
        <v>8.4599999999998641</v>
      </c>
      <c r="B878" s="5">
        <f t="shared" si="392"/>
        <v>65.638796231227772</v>
      </c>
      <c r="C878" s="5">
        <f t="shared" si="393"/>
        <v>567.92982912426601</v>
      </c>
      <c r="D878" s="5">
        <f t="shared" si="394"/>
        <v>-244.97546790987707</v>
      </c>
      <c r="E878" s="2">
        <f t="shared" si="395"/>
        <v>571.71036581454655</v>
      </c>
      <c r="F878" s="2">
        <f t="shared" si="396"/>
        <v>6.5927398236522601</v>
      </c>
      <c r="G878" s="3">
        <f t="shared" si="397"/>
        <v>6.1704978068097223</v>
      </c>
      <c r="H878" s="3">
        <f t="shared" si="398"/>
        <v>54.233119950517001</v>
      </c>
      <c r="I878" s="3">
        <f t="shared" si="399"/>
        <v>-90.316279622091727</v>
      </c>
      <c r="J878" s="2">
        <f t="shared" si="400"/>
        <v>105.52884301235785</v>
      </c>
      <c r="K878" s="2">
        <f t="shared" si="401"/>
        <v>105.52884301235785</v>
      </c>
      <c r="L878" s="2">
        <f t="shared" si="402"/>
        <v>71.935134977749044</v>
      </c>
      <c r="M878" s="5">
        <f t="shared" si="388"/>
        <v>0.37887090590001499</v>
      </c>
      <c r="N878" s="4">
        <f t="shared" si="389"/>
        <v>0.32109649674557172</v>
      </c>
      <c r="O878" s="4">
        <f t="shared" si="390"/>
        <v>0.26996710658831402</v>
      </c>
      <c r="P878" s="4">
        <f t="shared" si="403"/>
        <v>0</v>
      </c>
      <c r="Q878" s="4">
        <f t="shared" si="404"/>
        <v>0</v>
      </c>
      <c r="R878" s="5">
        <f t="shared" si="405"/>
        <v>-1.3243152822444404</v>
      </c>
      <c r="S878" s="5">
        <f t="shared" si="406"/>
        <v>-11.639538948543745</v>
      </c>
      <c r="T878" s="5">
        <f t="shared" si="407"/>
        <v>19.383724471468156</v>
      </c>
      <c r="U878" s="6">
        <f t="shared" si="408"/>
        <v>2673.0264322648268</v>
      </c>
      <c r="V878" s="5">
        <f t="shared" si="409"/>
        <v>0.31069906986074103</v>
      </c>
      <c r="W878" s="5">
        <f t="shared" si="410"/>
        <v>12.832419521311383</v>
      </c>
      <c r="X878" s="5">
        <f t="shared" si="411"/>
        <v>7.7268385943688767</v>
      </c>
      <c r="Y878" s="5">
        <f t="shared" si="412"/>
        <v>-1.0136162123836994</v>
      </c>
      <c r="Z878" s="5">
        <f t="shared" si="414"/>
        <v>1.1928805727676384</v>
      </c>
      <c r="AA878" s="5">
        <f t="shared" si="391"/>
        <v>-5.063436934162965</v>
      </c>
      <c r="AB878">
        <f t="shared" si="387"/>
        <v>0</v>
      </c>
    </row>
    <row r="879" spans="1:28" x14ac:dyDescent="0.2">
      <c r="A879">
        <f t="shared" si="413"/>
        <v>8.4699999999998639</v>
      </c>
      <c r="B879" s="5">
        <f t="shared" si="392"/>
        <v>65.700450528485248</v>
      </c>
      <c r="C879" s="5">
        <f t="shared" si="393"/>
        <v>568.47221996779979</v>
      </c>
      <c r="D879" s="5">
        <f t="shared" si="394"/>
        <v>-245.8788838779447</v>
      </c>
      <c r="E879" s="2">
        <f t="shared" si="395"/>
        <v>572.25624861137555</v>
      </c>
      <c r="F879" s="2">
        <f t="shared" si="396"/>
        <v>6.5926370991476029</v>
      </c>
      <c r="G879" s="3">
        <f t="shared" si="397"/>
        <v>6.1603616446858851</v>
      </c>
      <c r="H879" s="3">
        <f t="shared" si="398"/>
        <v>54.245048756244678</v>
      </c>
      <c r="I879" s="3">
        <f t="shared" si="399"/>
        <v>-90.36691399143335</v>
      </c>
      <c r="J879" s="2">
        <f t="shared" si="400"/>
        <v>105.57771788827314</v>
      </c>
      <c r="K879" s="2">
        <f t="shared" si="401"/>
        <v>105.57771788827314</v>
      </c>
      <c r="L879" s="2">
        <f t="shared" si="402"/>
        <v>71.96845118491693</v>
      </c>
      <c r="M879" s="5">
        <f t="shared" si="388"/>
        <v>0.37887082770894842</v>
      </c>
      <c r="N879" s="4">
        <f t="shared" si="389"/>
        <v>0.32094753076255245</v>
      </c>
      <c r="O879" s="4">
        <f t="shared" si="390"/>
        <v>0.26991227869910778</v>
      </c>
      <c r="P879" s="4">
        <f t="shared" si="403"/>
        <v>0</v>
      </c>
      <c r="Q879" s="4">
        <f t="shared" si="404"/>
        <v>0</v>
      </c>
      <c r="R879" s="5">
        <f t="shared" si="405"/>
        <v>-1.3227519200959987</v>
      </c>
      <c r="S879" s="5">
        <f t="shared" si="406"/>
        <v>-11.647488660007454</v>
      </c>
      <c r="T879" s="5">
        <f t="shared" si="407"/>
        <v>19.403570096965208</v>
      </c>
      <c r="U879" s="6">
        <f t="shared" si="408"/>
        <v>2673.0237592397316</v>
      </c>
      <c r="V879" s="5">
        <f t="shared" si="409"/>
        <v>0.31015849839256698</v>
      </c>
      <c r="W879" s="5">
        <f t="shared" si="410"/>
        <v>12.843536980616284</v>
      </c>
      <c r="X879" s="5">
        <f t="shared" si="411"/>
        <v>7.730804864041942</v>
      </c>
      <c r="Y879" s="5">
        <f t="shared" si="412"/>
        <v>-1.0125934217034318</v>
      </c>
      <c r="Z879" s="5">
        <f t="shared" si="414"/>
        <v>1.1960483206088295</v>
      </c>
      <c r="AA879" s="5">
        <f t="shared" si="391"/>
        <v>-5.039625038992849</v>
      </c>
      <c r="AB879">
        <f t="shared" si="387"/>
        <v>0</v>
      </c>
    </row>
    <row r="880" spans="1:28" x14ac:dyDescent="0.2">
      <c r="A880">
        <f t="shared" si="413"/>
        <v>8.4799999999998636</v>
      </c>
      <c r="B880" s="5">
        <f t="shared" si="392"/>
        <v>65.762003515261028</v>
      </c>
      <c r="C880" s="5">
        <f t="shared" si="393"/>
        <v>569.01473025777818</v>
      </c>
      <c r="D880" s="5">
        <f t="shared" si="394"/>
        <v>-246.78280499911099</v>
      </c>
      <c r="E880" s="2">
        <f t="shared" si="395"/>
        <v>572.8022384354598</v>
      </c>
      <c r="F880" s="2">
        <f t="shared" si="396"/>
        <v>6.592523131934839</v>
      </c>
      <c r="G880" s="3">
        <f t="shared" si="397"/>
        <v>6.1502357104688512</v>
      </c>
      <c r="H880" s="3">
        <f t="shared" si="398"/>
        <v>54.257009239450767</v>
      </c>
      <c r="I880" s="3">
        <f t="shared" si="399"/>
        <v>-90.417310241823273</v>
      </c>
      <c r="J880" s="2">
        <f t="shared" si="400"/>
        <v>105.62640977648672</v>
      </c>
      <c r="K880" s="2">
        <f t="shared" si="401"/>
        <v>105.62640977648672</v>
      </c>
      <c r="L880" s="2">
        <f t="shared" si="402"/>
        <v>72.001642656091832</v>
      </c>
      <c r="M880" s="5">
        <f t="shared" si="388"/>
        <v>0.37887074954851985</v>
      </c>
      <c r="N880" s="4">
        <f t="shared" si="389"/>
        <v>0.32079925851586183</v>
      </c>
      <c r="O880" s="4">
        <f t="shared" si="390"/>
        <v>0.26985767772055441</v>
      </c>
      <c r="P880" s="4">
        <f t="shared" si="403"/>
        <v>0</v>
      </c>
      <c r="Q880" s="4">
        <f t="shared" si="404"/>
        <v>0</v>
      </c>
      <c r="R880" s="5">
        <f t="shared" si="405"/>
        <v>-1.3211864519556655</v>
      </c>
      <c r="S880" s="5">
        <f t="shared" si="406"/>
        <v>-11.655427353585292</v>
      </c>
      <c r="T880" s="5">
        <f t="shared" si="407"/>
        <v>19.423340980318702</v>
      </c>
      <c r="U880" s="6">
        <f t="shared" si="408"/>
        <v>2673.021086217308</v>
      </c>
      <c r="V880" s="5">
        <f t="shared" si="409"/>
        <v>0.30962397299211364</v>
      </c>
      <c r="W880" s="5">
        <f t="shared" si="410"/>
        <v>12.854609615641504</v>
      </c>
      <c r="X880" s="5">
        <f t="shared" si="411"/>
        <v>7.7347681680693681</v>
      </c>
      <c r="Y880" s="5">
        <f t="shared" si="412"/>
        <v>-1.011562478963552</v>
      </c>
      <c r="Z880" s="5">
        <f t="shared" si="414"/>
        <v>1.1991822620562118</v>
      </c>
      <c r="AA880" s="5">
        <f t="shared" si="391"/>
        <v>-5.0158908516119283</v>
      </c>
      <c r="AB880">
        <f t="shared" si="387"/>
        <v>0</v>
      </c>
    </row>
    <row r="881" spans="1:28" x14ac:dyDescent="0.2">
      <c r="A881">
        <f t="shared" si="413"/>
        <v>8.4899999999998634</v>
      </c>
      <c r="B881" s="5">
        <f t="shared" si="392"/>
        <v>65.823455294241768</v>
      </c>
      <c r="C881" s="5">
        <f t="shared" si="393"/>
        <v>569.55736030928574</v>
      </c>
      <c r="D881" s="5">
        <f t="shared" si="394"/>
        <v>-247.68722889607182</v>
      </c>
      <c r="E881" s="2">
        <f t="shared" si="395"/>
        <v>573.34833561226515</v>
      </c>
      <c r="F881" s="2">
        <f t="shared" si="396"/>
        <v>6.5923979607754566</v>
      </c>
      <c r="G881" s="3">
        <f t="shared" si="397"/>
        <v>6.1401200856792153</v>
      </c>
      <c r="H881" s="3">
        <f t="shared" si="398"/>
        <v>54.269001062071332</v>
      </c>
      <c r="I881" s="3">
        <f t="shared" si="399"/>
        <v>-90.467469150339397</v>
      </c>
      <c r="J881" s="2">
        <f t="shared" si="400"/>
        <v>105.67491909345979</v>
      </c>
      <c r="K881" s="2">
        <f t="shared" si="401"/>
        <v>105.67491909345979</v>
      </c>
      <c r="L881" s="2">
        <f t="shared" si="402"/>
        <v>72.034709675160045</v>
      </c>
      <c r="M881" s="5">
        <f t="shared" si="388"/>
        <v>0.37887067141883335</v>
      </c>
      <c r="N881" s="4">
        <f t="shared" si="389"/>
        <v>0.32065167701304087</v>
      </c>
      <c r="O881" s="4">
        <f t="shared" si="390"/>
        <v>0.26980330292590848</v>
      </c>
      <c r="P881" s="4">
        <f t="shared" si="403"/>
        <v>0</v>
      </c>
      <c r="Q881" s="4">
        <f t="shared" si="404"/>
        <v>0</v>
      </c>
      <c r="R881" s="5">
        <f t="shared" si="405"/>
        <v>-1.3196189148892274</v>
      </c>
      <c r="S881" s="5">
        <f t="shared" si="406"/>
        <v>-11.663354998655693</v>
      </c>
      <c r="T881" s="5">
        <f t="shared" si="407"/>
        <v>19.44303723821055</v>
      </c>
      <c r="U881" s="6">
        <f t="shared" si="408"/>
        <v>2673.0184131975593</v>
      </c>
      <c r="V881" s="5">
        <f t="shared" si="409"/>
        <v>0.30909546993175319</v>
      </c>
      <c r="W881" s="5">
        <f t="shared" si="410"/>
        <v>12.865637527931312</v>
      </c>
      <c r="X881" s="5">
        <f t="shared" si="411"/>
        <v>7.7387284793765341</v>
      </c>
      <c r="Y881" s="5">
        <f t="shared" si="412"/>
        <v>-1.0105234449574743</v>
      </c>
      <c r="Z881" s="5">
        <f t="shared" si="414"/>
        <v>1.2022825292756192</v>
      </c>
      <c r="AA881" s="5">
        <f t="shared" si="391"/>
        <v>-4.992234282412916</v>
      </c>
      <c r="AB881">
        <f t="shared" si="387"/>
        <v>0</v>
      </c>
    </row>
    <row r="882" spans="1:28" x14ac:dyDescent="0.2">
      <c r="A882">
        <f t="shared" si="413"/>
        <v>8.4999999999998632</v>
      </c>
      <c r="B882" s="5">
        <f t="shared" si="392"/>
        <v>65.884805968926315</v>
      </c>
      <c r="C882" s="5">
        <f t="shared" si="393"/>
        <v>570.1001104340329</v>
      </c>
      <c r="D882" s="5">
        <f t="shared" si="394"/>
        <v>-248.59215319928933</v>
      </c>
      <c r="E882" s="2">
        <f t="shared" si="395"/>
        <v>573.89454046406433</v>
      </c>
      <c r="F882" s="2">
        <f t="shared" si="396"/>
        <v>6.5922616244154906</v>
      </c>
      <c r="G882" s="3">
        <f t="shared" si="397"/>
        <v>6.1300148512296406</v>
      </c>
      <c r="H882" s="3">
        <f t="shared" si="398"/>
        <v>54.281023887364086</v>
      </c>
      <c r="I882" s="3">
        <f t="shared" si="399"/>
        <v>-90.51739149316353</v>
      </c>
      <c r="J882" s="2">
        <f t="shared" si="400"/>
        <v>105.72324625674109</v>
      </c>
      <c r="K882" s="2">
        <f t="shared" si="401"/>
        <v>105.72324625674109</v>
      </c>
      <c r="L882" s="2">
        <f t="shared" si="402"/>
        <v>72.0676525267492</v>
      </c>
      <c r="M882" s="5">
        <f t="shared" si="388"/>
        <v>0.37887059331999129</v>
      </c>
      <c r="N882" s="4">
        <f t="shared" si="389"/>
        <v>0.32050478327331799</v>
      </c>
      <c r="O882" s="4">
        <f t="shared" si="390"/>
        <v>0.2697491535891936</v>
      </c>
      <c r="P882" s="4">
        <f t="shared" si="403"/>
        <v>0</v>
      </c>
      <c r="Q882" s="4">
        <f t="shared" si="404"/>
        <v>0</v>
      </c>
      <c r="R882" s="5">
        <f t="shared" si="405"/>
        <v>-1.3180493458202494</v>
      </c>
      <c r="S882" s="5">
        <f t="shared" si="406"/>
        <v>-11.671271564838394</v>
      </c>
      <c r="T882" s="5">
        <f t="shared" si="407"/>
        <v>19.462658988336305</v>
      </c>
      <c r="U882" s="6">
        <f t="shared" si="408"/>
        <v>2673.0157401804822</v>
      </c>
      <c r="V882" s="5">
        <f t="shared" si="409"/>
        <v>0.3085729654751998</v>
      </c>
      <c r="W882" s="5">
        <f t="shared" si="410"/>
        <v>12.876620819323717</v>
      </c>
      <c r="X882" s="5">
        <f t="shared" si="411"/>
        <v>7.7426857710125692</v>
      </c>
      <c r="Y882" s="5">
        <f t="shared" si="412"/>
        <v>-1.0094763803450495</v>
      </c>
      <c r="Z882" s="5">
        <f t="shared" si="414"/>
        <v>1.2053492544853235</v>
      </c>
      <c r="AA882" s="5">
        <f t="shared" si="391"/>
        <v>-4.968655240651124</v>
      </c>
      <c r="AB882">
        <f t="shared" si="387"/>
        <v>0</v>
      </c>
    </row>
    <row r="883" spans="1:28" x14ac:dyDescent="0.2">
      <c r="A883">
        <f t="shared" si="413"/>
        <v>8.509999999999863</v>
      </c>
      <c r="B883" s="5">
        <f t="shared" si="392"/>
        <v>65.946055643619601</v>
      </c>
      <c r="C883" s="5">
        <f t="shared" si="393"/>
        <v>570.64298094036917</v>
      </c>
      <c r="D883" s="5">
        <f t="shared" si="394"/>
        <v>-249.49757554698297</v>
      </c>
      <c r="E883" s="2">
        <f t="shared" si="395"/>
        <v>574.44085330994858</v>
      </c>
      <c r="F883" s="2">
        <f t="shared" si="396"/>
        <v>6.5921141615848198</v>
      </c>
      <c r="G883" s="3">
        <f t="shared" si="397"/>
        <v>6.1199200874261903</v>
      </c>
      <c r="H883" s="3">
        <f t="shared" si="398"/>
        <v>54.293077379908937</v>
      </c>
      <c r="I883" s="3">
        <f t="shared" si="399"/>
        <v>-90.567078045570042</v>
      </c>
      <c r="J883" s="2">
        <f t="shared" si="400"/>
        <v>105.77139168494304</v>
      </c>
      <c r="K883" s="2">
        <f t="shared" si="401"/>
        <v>105.77139168494304</v>
      </c>
      <c r="L883" s="2">
        <f t="shared" si="402"/>
        <v>72.100471496212023</v>
      </c>
      <c r="M883" s="5">
        <f t="shared" si="388"/>
        <v>0.37887051525209486</v>
      </c>
      <c r="N883" s="4">
        <f t="shared" si="389"/>
        <v>0.32035857432758419</v>
      </c>
      <c r="O883" s="4">
        <f t="shared" si="390"/>
        <v>0.26969522898521969</v>
      </c>
      <c r="P883" s="4">
        <f t="shared" si="403"/>
        <v>0</v>
      </c>
      <c r="Q883" s="4">
        <f t="shared" si="404"/>
        <v>0</v>
      </c>
      <c r="R883" s="5">
        <f t="shared" si="405"/>
        <v>-1.3164777815294431</v>
      </c>
      <c r="S883" s="5">
        <f t="shared" si="406"/>
        <v>-11.679177021994233</v>
      </c>
      <c r="T883" s="5">
        <f t="shared" si="407"/>
        <v>19.482206349393604</v>
      </c>
      <c r="U883" s="6">
        <f t="shared" si="408"/>
        <v>2673.0130671660781</v>
      </c>
      <c r="V883" s="5">
        <f t="shared" si="409"/>
        <v>0.30805643587844594</v>
      </c>
      <c r="W883" s="5">
        <f t="shared" si="410"/>
        <v>12.887559591945024</v>
      </c>
      <c r="X883" s="5">
        <f t="shared" si="411"/>
        <v>7.7466400161506552</v>
      </c>
      <c r="Y883" s="5">
        <f t="shared" si="412"/>
        <v>-1.0084213456509972</v>
      </c>
      <c r="Z883" s="5">
        <f t="shared" si="414"/>
        <v>1.2083825699507909</v>
      </c>
      <c r="AA883" s="5">
        <f t="shared" si="391"/>
        <v>-4.9451536344557425</v>
      </c>
      <c r="AB883">
        <f t="shared" si="387"/>
        <v>0</v>
      </c>
    </row>
    <row r="884" spans="1:28" x14ac:dyDescent="0.2">
      <c r="A884">
        <f t="shared" si="413"/>
        <v>8.5199999999998628</v>
      </c>
      <c r="B884" s="5">
        <f t="shared" si="392"/>
        <v>66.007204423426572</v>
      </c>
      <c r="C884" s="5">
        <f t="shared" si="393"/>
        <v>571.18597213329679</v>
      </c>
      <c r="D884" s="5">
        <f t="shared" si="394"/>
        <v>-250.4034935851204</v>
      </c>
      <c r="E884" s="2">
        <f t="shared" si="395"/>
        <v>574.98727446584007</v>
      </c>
      <c r="F884" s="2">
        <f t="shared" si="396"/>
        <v>6.5919556109964859</v>
      </c>
      <c r="G884" s="3">
        <f t="shared" si="397"/>
        <v>6.1098358739696801</v>
      </c>
      <c r="H884" s="3">
        <f t="shared" si="398"/>
        <v>54.305161205608442</v>
      </c>
      <c r="I884" s="3">
        <f t="shared" si="399"/>
        <v>-90.616529581914605</v>
      </c>
      <c r="J884" s="2">
        <f t="shared" si="400"/>
        <v>105.81935579771771</v>
      </c>
      <c r="K884" s="2">
        <f t="shared" si="401"/>
        <v>105.81935579771771</v>
      </c>
      <c r="L884" s="2">
        <f t="shared" si="402"/>
        <v>72.13316686960988</v>
      </c>
      <c r="M884" s="5">
        <f t="shared" si="388"/>
        <v>0.37887043721524388</v>
      </c>
      <c r="N884" s="4">
        <f t="shared" si="389"/>
        <v>0.32021304721836763</v>
      </c>
      <c r="O884" s="4">
        <f t="shared" si="390"/>
        <v>0.26964152838960109</v>
      </c>
      <c r="P884" s="4">
        <f t="shared" si="403"/>
        <v>0</v>
      </c>
      <c r="Q884" s="4">
        <f t="shared" si="404"/>
        <v>0</v>
      </c>
      <c r="R884" s="5">
        <f t="shared" si="405"/>
        <v>-1.3149042586540427</v>
      </c>
      <c r="S884" s="5">
        <f t="shared" si="406"/>
        <v>-11.687071340224874</v>
      </c>
      <c r="T884" s="5">
        <f t="shared" si="407"/>
        <v>19.501679441070504</v>
      </c>
      <c r="U884" s="6">
        <f t="shared" si="408"/>
        <v>2673.0103941543475</v>
      </c>
      <c r="V884" s="5">
        <f t="shared" si="409"/>
        <v>0.30754585739068624</v>
      </c>
      <c r="W884" s="5">
        <f t="shared" si="410"/>
        <v>12.898453948204377</v>
      </c>
      <c r="X884" s="5">
        <f t="shared" si="411"/>
        <v>7.7505911880883183</v>
      </c>
      <c r="Y884" s="5">
        <f t="shared" si="412"/>
        <v>-1.0073584012633565</v>
      </c>
      <c r="Z884" s="5">
        <f t="shared" si="414"/>
        <v>1.2113826079795036</v>
      </c>
      <c r="AA884" s="5">
        <f t="shared" si="391"/>
        <v>-4.9217293708411773</v>
      </c>
      <c r="AB884">
        <f t="shared" si="387"/>
        <v>0</v>
      </c>
    </row>
    <row r="885" spans="1:28" x14ac:dyDescent="0.2">
      <c r="A885">
        <f t="shared" si="413"/>
        <v>8.5299999999998626</v>
      </c>
      <c r="B885" s="5">
        <f t="shared" si="392"/>
        <v>66.068252414246203</v>
      </c>
      <c r="C885" s="5">
        <f t="shared" si="393"/>
        <v>571.7290843144832</v>
      </c>
      <c r="D885" s="5">
        <f t="shared" si="394"/>
        <v>-251.30990496740807</v>
      </c>
      <c r="E885" s="2">
        <f t="shared" si="395"/>
        <v>575.53380424450313</v>
      </c>
      <c r="F885" s="2">
        <f t="shared" si="396"/>
        <v>6.5917860113460156</v>
      </c>
      <c r="G885" s="3">
        <f t="shared" si="397"/>
        <v>6.0997622899570469</v>
      </c>
      <c r="H885" s="3">
        <f t="shared" si="398"/>
        <v>54.31727503168824</v>
      </c>
      <c r="I885" s="3">
        <f t="shared" si="399"/>
        <v>-90.665746875623014</v>
      </c>
      <c r="J885" s="2">
        <f t="shared" si="400"/>
        <v>105.86713901573324</v>
      </c>
      <c r="K885" s="2">
        <f t="shared" si="401"/>
        <v>105.86713901573324</v>
      </c>
      <c r="L885" s="2">
        <f t="shared" si="402"/>
        <v>72.165738933696815</v>
      </c>
      <c r="M885" s="5">
        <f t="shared" si="388"/>
        <v>0.37887035920953671</v>
      </c>
      <c r="N885" s="4">
        <f t="shared" si="389"/>
        <v>0.32006819899980843</v>
      </c>
      <c r="O885" s="4">
        <f t="shared" si="390"/>
        <v>0.26958805107877415</v>
      </c>
      <c r="P885" s="4">
        <f t="shared" si="403"/>
        <v>0</v>
      </c>
      <c r="Q885" s="4">
        <f t="shared" si="404"/>
        <v>0</v>
      </c>
      <c r="R885" s="5">
        <f t="shared" si="405"/>
        <v>-1.3133288136871999</v>
      </c>
      <c r="S885" s="5">
        <f t="shared" si="406"/>
        <v>-11.694954489872558</v>
      </c>
      <c r="T885" s="5">
        <f t="shared" si="407"/>
        <v>19.521078384033949</v>
      </c>
      <c r="U885" s="6">
        <f t="shared" si="408"/>
        <v>2673.0077211452904</v>
      </c>
      <c r="V885" s="5">
        <f t="shared" si="409"/>
        <v>0.30704120625524162</v>
      </c>
      <c r="W885" s="5">
        <f t="shared" si="410"/>
        <v>12.909303990788411</v>
      </c>
      <c r="X885" s="5">
        <f t="shared" si="411"/>
        <v>7.7545392602477481</v>
      </c>
      <c r="Y885" s="5">
        <f t="shared" si="412"/>
        <v>-1.0062876074319582</v>
      </c>
      <c r="Z885" s="5">
        <f t="shared" si="414"/>
        <v>1.2143495009158531</v>
      </c>
      <c r="AA885" s="5">
        <f t="shared" si="391"/>
        <v>-4.8983823557183044</v>
      </c>
      <c r="AB885">
        <f t="shared" si="387"/>
        <v>0</v>
      </c>
    </row>
    <row r="886" spans="1:28" x14ac:dyDescent="0.2">
      <c r="A886">
        <f t="shared" si="413"/>
        <v>8.5399999999998624</v>
      </c>
      <c r="B886" s="5">
        <f t="shared" si="392"/>
        <v>66.129199722765392</v>
      </c>
      <c r="C886" s="5">
        <f t="shared" si="393"/>
        <v>572.27231778227519</v>
      </c>
      <c r="D886" s="5">
        <f t="shared" si="394"/>
        <v>-252.2168073552821</v>
      </c>
      <c r="E886" s="2">
        <f t="shared" si="395"/>
        <v>576.08044295555703</v>
      </c>
      <c r="F886" s="2">
        <f t="shared" si="396"/>
        <v>6.5916054013107193</v>
      </c>
      <c r="G886" s="3">
        <f t="shared" si="397"/>
        <v>6.0896994138827276</v>
      </c>
      <c r="H886" s="3">
        <f t="shared" si="398"/>
        <v>54.329418526697395</v>
      </c>
      <c r="I886" s="3">
        <f t="shared" si="399"/>
        <v>-90.714730699180194</v>
      </c>
      <c r="J886" s="2">
        <f t="shared" si="400"/>
        <v>105.91474176065049</v>
      </c>
      <c r="K886" s="2">
        <f t="shared" si="401"/>
        <v>105.91474176065049</v>
      </c>
      <c r="L886" s="2">
        <f t="shared" si="402"/>
        <v>72.198187975903537</v>
      </c>
      <c r="M886" s="5">
        <f t="shared" si="388"/>
        <v>0.37887028123507049</v>
      </c>
      <c r="N886" s="4">
        <f t="shared" si="389"/>
        <v>0.31992402673763248</v>
      </c>
      <c r="O886" s="4">
        <f t="shared" si="390"/>
        <v>0.26953479633001359</v>
      </c>
      <c r="P886" s="4">
        <f t="shared" si="403"/>
        <v>0</v>
      </c>
      <c r="Q886" s="4">
        <f t="shared" si="404"/>
        <v>0</v>
      </c>
      <c r="R886" s="5">
        <f t="shared" si="405"/>
        <v>-1.3117514829773924</v>
      </c>
      <c r="S886" s="5">
        <f t="shared" si="406"/>
        <v>-11.702826441519852</v>
      </c>
      <c r="T886" s="5">
        <f t="shared" si="407"/>
        <v>19.540403299918271</v>
      </c>
      <c r="U886" s="6">
        <f t="shared" si="408"/>
        <v>2673.0050481389062</v>
      </c>
      <c r="V886" s="5">
        <f t="shared" si="409"/>
        <v>0.30654245871046815</v>
      </c>
      <c r="W886" s="5">
        <f t="shared" si="410"/>
        <v>12.920109822655862</v>
      </c>
      <c r="X886" s="5">
        <f t="shared" si="411"/>
        <v>7.7584842061760542</v>
      </c>
      <c r="Y886" s="5">
        <f t="shared" si="412"/>
        <v>-1.0052090242669243</v>
      </c>
      <c r="Z886" s="5">
        <f t="shared" si="414"/>
        <v>1.21728338113601</v>
      </c>
      <c r="AA886" s="5">
        <f t="shared" si="391"/>
        <v>-4.8751124939056751</v>
      </c>
      <c r="AB886">
        <f t="shared" si="387"/>
        <v>0</v>
      </c>
    </row>
    <row r="887" spans="1:28" x14ac:dyDescent="0.2">
      <c r="A887">
        <f t="shared" si="413"/>
        <v>8.5499999999998622</v>
      </c>
      <c r="B887" s="5">
        <f t="shared" si="392"/>
        <v>66.190046456453004</v>
      </c>
      <c r="C887" s="5">
        <f t="shared" si="393"/>
        <v>572.81567283171125</v>
      </c>
      <c r="D887" s="5">
        <f t="shared" si="394"/>
        <v>-253.12419841789858</v>
      </c>
      <c r="E887" s="2">
        <f t="shared" si="395"/>
        <v>576.6271909054874</v>
      </c>
      <c r="F887" s="2">
        <f t="shared" si="396"/>
        <v>6.5914138195490377</v>
      </c>
      <c r="G887" s="3">
        <f t="shared" si="397"/>
        <v>6.0796473236400583</v>
      </c>
      <c r="H887" s="3">
        <f t="shared" si="398"/>
        <v>54.341591360508758</v>
      </c>
      <c r="I887" s="3">
        <f t="shared" si="399"/>
        <v>-90.763481824119253</v>
      </c>
      <c r="J887" s="2">
        <f t="shared" si="400"/>
        <v>105.96216445509968</v>
      </c>
      <c r="K887" s="2">
        <f t="shared" si="401"/>
        <v>105.96216445509968</v>
      </c>
      <c r="L887" s="2">
        <f t="shared" si="402"/>
        <v>72.230514284321529</v>
      </c>
      <c r="M887" s="5">
        <f t="shared" si="388"/>
        <v>0.37887020329194088</v>
      </c>
      <c r="N887" s="4">
        <f t="shared" si="389"/>
        <v>0.31978052750912517</v>
      </c>
      <c r="O887" s="4">
        <f t="shared" si="390"/>
        <v>0.26948176342145042</v>
      </c>
      <c r="P887" s="4">
        <f t="shared" si="403"/>
        <v>0</v>
      </c>
      <c r="Q887" s="4">
        <f t="shared" si="404"/>
        <v>0</v>
      </c>
      <c r="R887" s="5">
        <f t="shared" si="405"/>
        <v>-1.3101723027278451</v>
      </c>
      <c r="S887" s="5">
        <f t="shared" si="406"/>
        <v>-11.710687165989384</v>
      </c>
      <c r="T887" s="5">
        <f t="shared" si="407"/>
        <v>19.559654311313729</v>
      </c>
      <c r="U887" s="6">
        <f t="shared" si="408"/>
        <v>2673.0023751351937</v>
      </c>
      <c r="V887" s="5">
        <f t="shared" si="409"/>
        <v>0.30604959099066426</v>
      </c>
      <c r="W887" s="5">
        <f t="shared" si="410"/>
        <v>12.930871547032298</v>
      </c>
      <c r="X887" s="5">
        <f t="shared" si="411"/>
        <v>7.7624259995455835</v>
      </c>
      <c r="Y887" s="5">
        <f t="shared" si="412"/>
        <v>-1.0041227117371809</v>
      </c>
      <c r="Z887" s="5">
        <f t="shared" si="414"/>
        <v>1.2201843810429143</v>
      </c>
      <c r="AA887" s="5">
        <f t="shared" si="391"/>
        <v>-4.8519196891406864</v>
      </c>
      <c r="AB887">
        <f t="shared" si="387"/>
        <v>0</v>
      </c>
    </row>
    <row r="888" spans="1:28" x14ac:dyDescent="0.2">
      <c r="A888">
        <f t="shared" si="413"/>
        <v>8.5599999999998619</v>
      </c>
      <c r="B888" s="5">
        <f t="shared" si="392"/>
        <v>66.250792723553815</v>
      </c>
      <c r="C888" s="5">
        <f t="shared" si="393"/>
        <v>573.35914975453534</v>
      </c>
      <c r="D888" s="5">
        <f t="shared" si="394"/>
        <v>-254.03207583212424</v>
      </c>
      <c r="E888" s="2">
        <f t="shared" si="395"/>
        <v>577.17404839765879</v>
      </c>
      <c r="F888" s="2">
        <f t="shared" si="396"/>
        <v>6.5912113046998515</v>
      </c>
      <c r="G888" s="3">
        <f t="shared" si="397"/>
        <v>6.0696060965226861</v>
      </c>
      <c r="H888" s="3">
        <f t="shared" si="398"/>
        <v>54.353793204319189</v>
      </c>
      <c r="I888" s="3">
        <f t="shared" si="399"/>
        <v>-90.812001021010659</v>
      </c>
      <c r="J888" s="2">
        <f t="shared" si="400"/>
        <v>106.00940752265754</v>
      </c>
      <c r="K888" s="2">
        <f t="shared" si="401"/>
        <v>106.00940752265754</v>
      </c>
      <c r="L888" s="2">
        <f t="shared" si="402"/>
        <v>72.26271814768748</v>
      </c>
      <c r="M888" s="5">
        <f t="shared" si="388"/>
        <v>0.37887012538024234</v>
      </c>
      <c r="N888" s="4">
        <f t="shared" si="389"/>
        <v>0.31963769840310502</v>
      </c>
      <c r="O888" s="4">
        <f t="shared" si="390"/>
        <v>0.26942895163208774</v>
      </c>
      <c r="P888" s="4">
        <f t="shared" si="403"/>
        <v>0</v>
      </c>
      <c r="Q888" s="4">
        <f t="shared" si="404"/>
        <v>0</v>
      </c>
      <c r="R888" s="5">
        <f t="shared" si="405"/>
        <v>-1.3085913089959706</v>
      </c>
      <c r="S888" s="5">
        <f t="shared" si="406"/>
        <v>-11.718536634343598</v>
      </c>
      <c r="T888" s="5">
        <f t="shared" si="407"/>
        <v>19.578831541755157</v>
      </c>
      <c r="U888" s="6">
        <f t="shared" si="408"/>
        <v>2672.9997021341551</v>
      </c>
      <c r="V888" s="5">
        <f t="shared" si="409"/>
        <v>0.30556257932696879</v>
      </c>
      <c r="W888" s="5">
        <f t="shared" si="410"/>
        <v>12.941589267404797</v>
      </c>
      <c r="X888" s="5">
        <f t="shared" si="411"/>
        <v>7.766364614154166</v>
      </c>
      <c r="Y888" s="5">
        <f t="shared" si="412"/>
        <v>-1.0030287296690019</v>
      </c>
      <c r="Z888" s="5">
        <f t="shared" si="414"/>
        <v>1.223052633061199</v>
      </c>
      <c r="AA888" s="5">
        <f t="shared" si="391"/>
        <v>-4.8288038440906753</v>
      </c>
      <c r="AB888">
        <f t="shared" si="387"/>
        <v>0</v>
      </c>
    </row>
    <row r="889" spans="1:28" x14ac:dyDescent="0.2">
      <c r="A889">
        <f t="shared" si="413"/>
        <v>8.5699999999998617</v>
      </c>
      <c r="B889" s="5">
        <f t="shared" si="392"/>
        <v>66.31143863308256</v>
      </c>
      <c r="C889" s="5">
        <f t="shared" si="393"/>
        <v>573.90274883921018</v>
      </c>
      <c r="D889" s="5">
        <f t="shared" si="394"/>
        <v>-254.94043728252655</v>
      </c>
      <c r="E889" s="2">
        <f t="shared" si="395"/>
        <v>577.72101573232612</v>
      </c>
      <c r="F889" s="2">
        <f t="shared" si="396"/>
        <v>6.5909978953818156</v>
      </c>
      <c r="G889" s="3">
        <f t="shared" si="397"/>
        <v>6.0595758092259961</v>
      </c>
      <c r="H889" s="3">
        <f t="shared" si="398"/>
        <v>54.3660237306498</v>
      </c>
      <c r="I889" s="3">
        <f t="shared" si="399"/>
        <v>-90.86028905945156</v>
      </c>
      <c r="J889" s="2">
        <f t="shared" si="400"/>
        <v>106.05647138782446</v>
      </c>
      <c r="K889" s="2">
        <f t="shared" si="401"/>
        <v>106.05647138782446</v>
      </c>
      <c r="L889" s="2">
        <f t="shared" si="402"/>
        <v>72.294799855367728</v>
      </c>
      <c r="M889" s="5">
        <f t="shared" si="388"/>
        <v>0.37887004750006792</v>
      </c>
      <c r="N889" s="4">
        <f t="shared" si="389"/>
        <v>0.31949553651989654</v>
      </c>
      <c r="O889" s="4">
        <f t="shared" si="390"/>
        <v>0.26937636024181755</v>
      </c>
      <c r="P889" s="4">
        <f t="shared" si="403"/>
        <v>0</v>
      </c>
      <c r="Q889" s="4">
        <f t="shared" si="404"/>
        <v>0</v>
      </c>
      <c r="R889" s="5">
        <f t="shared" si="405"/>
        <v>-1.3070085376928184</v>
      </c>
      <c r="S889" s="5">
        <f t="shared" si="406"/>
        <v>-11.726374817884475</v>
      </c>
      <c r="T889" s="5">
        <f t="shared" si="407"/>
        <v>19.597935115710591</v>
      </c>
      <c r="U889" s="6">
        <f t="shared" si="408"/>
        <v>2672.9970291357899</v>
      </c>
      <c r="V889" s="5">
        <f t="shared" si="409"/>
        <v>0.30508139994824962</v>
      </c>
      <c r="W889" s="5">
        <f t="shared" si="410"/>
        <v>12.95226308751676</v>
      </c>
      <c r="X889" s="5">
        <f t="shared" si="411"/>
        <v>7.7703000239254161</v>
      </c>
      <c r="Y889" s="5">
        <f t="shared" si="412"/>
        <v>-1.0019271377445689</v>
      </c>
      <c r="Z889" s="5">
        <f t="shared" si="414"/>
        <v>1.2258882696322857</v>
      </c>
      <c r="AA889" s="5">
        <f t="shared" si="391"/>
        <v>-4.8057648603639933</v>
      </c>
      <c r="AB889">
        <f t="shared" si="387"/>
        <v>0</v>
      </c>
    </row>
    <row r="890" spans="1:28" x14ac:dyDescent="0.2">
      <c r="A890">
        <f t="shared" si="413"/>
        <v>8.5799999999998615</v>
      </c>
      <c r="B890" s="5">
        <f t="shared" si="392"/>
        <v>66.371984294817935</v>
      </c>
      <c r="C890" s="5">
        <f t="shared" si="393"/>
        <v>574.44647037093023</v>
      </c>
      <c r="D890" s="5">
        <f t="shared" si="394"/>
        <v>-255.84928046136409</v>
      </c>
      <c r="E890" s="2">
        <f t="shared" si="395"/>
        <v>578.26809320664711</v>
      </c>
      <c r="F890" s="2">
        <f t="shared" si="396"/>
        <v>6.5907736301926967</v>
      </c>
      <c r="G890" s="3">
        <f t="shared" si="397"/>
        <v>6.0495565378485505</v>
      </c>
      <c r="H890" s="3">
        <f t="shared" si="398"/>
        <v>54.378282613346123</v>
      </c>
      <c r="I890" s="3">
        <f t="shared" si="399"/>
        <v>-90.908346708055205</v>
      </c>
      <c r="J890" s="2">
        <f t="shared" si="400"/>
        <v>106.10335647600192</v>
      </c>
      <c r="K890" s="2">
        <f t="shared" si="401"/>
        <v>106.10335647600192</v>
      </c>
      <c r="L890" s="2">
        <f t="shared" si="402"/>
        <v>72.326759697342823</v>
      </c>
      <c r="M890" s="5">
        <f t="shared" si="388"/>
        <v>0.37886996965150938</v>
      </c>
      <c r="N890" s="4">
        <f t="shared" si="389"/>
        <v>0.31935403897130299</v>
      </c>
      <c r="O890" s="4">
        <f t="shared" si="390"/>
        <v>0.2693239885314363</v>
      </c>
      <c r="P890" s="4">
        <f t="shared" si="403"/>
        <v>0</v>
      </c>
      <c r="Q890" s="4">
        <f t="shared" si="404"/>
        <v>0</v>
      </c>
      <c r="R890" s="5">
        <f t="shared" si="405"/>
        <v>-1.3054240245825417</v>
      </c>
      <c r="S890" s="5">
        <f t="shared" si="406"/>
        <v>-11.734201688153275</v>
      </c>
      <c r="T890" s="5">
        <f t="shared" si="407"/>
        <v>19.616965158570018</v>
      </c>
      <c r="U890" s="6">
        <f t="shared" si="408"/>
        <v>2672.9943561400974</v>
      </c>
      <c r="V890" s="5">
        <f t="shared" si="409"/>
        <v>0.30460602908198714</v>
      </c>
      <c r="W890" s="5">
        <f t="shared" si="410"/>
        <v>12.96289311136265</v>
      </c>
      <c r="X890" s="5">
        <f t="shared" si="411"/>
        <v>7.7742322029089745</v>
      </c>
      <c r="Y890" s="5">
        <f t="shared" si="412"/>
        <v>-1.0008179955005545</v>
      </c>
      <c r="Z890" s="5">
        <f t="shared" si="414"/>
        <v>1.2286914232093746</v>
      </c>
      <c r="AA890" s="5">
        <f t="shared" si="391"/>
        <v>-4.7828026385210052</v>
      </c>
      <c r="AB890">
        <f t="shared" si="387"/>
        <v>0</v>
      </c>
    </row>
    <row r="891" spans="1:28" x14ac:dyDescent="0.2">
      <c r="A891">
        <f t="shared" si="413"/>
        <v>8.5899999999998613</v>
      </c>
      <c r="B891" s="5">
        <f t="shared" si="392"/>
        <v>66.432429819296644</v>
      </c>
      <c r="C891" s="5">
        <f t="shared" si="393"/>
        <v>574.99031463163487</v>
      </c>
      <c r="D891" s="5">
        <f t="shared" si="394"/>
        <v>-256.75860306857658</v>
      </c>
      <c r="E891" s="2">
        <f t="shared" si="395"/>
        <v>578.81528111469402</v>
      </c>
      <c r="F891" s="2">
        <f t="shared" si="396"/>
        <v>6.5905385477087126</v>
      </c>
      <c r="G891" s="3">
        <f t="shared" si="397"/>
        <v>6.0395483578935449</v>
      </c>
      <c r="H891" s="3">
        <f t="shared" si="398"/>
        <v>54.390569527578215</v>
      </c>
      <c r="I891" s="3">
        <f t="shared" si="399"/>
        <v>-90.95617473444041</v>
      </c>
      <c r="J891" s="2">
        <f t="shared" si="400"/>
        <v>106.15006321347016</v>
      </c>
      <c r="K891" s="2">
        <f t="shared" si="401"/>
        <v>106.15006321347016</v>
      </c>
      <c r="L891" s="2">
        <f t="shared" si="402"/>
        <v>72.358597964192342</v>
      </c>
      <c r="M891" s="5">
        <f t="shared" si="388"/>
        <v>0.37886989183465725</v>
      </c>
      <c r="N891" s="4">
        <f t="shared" si="389"/>
        <v>0.31921320288057908</v>
      </c>
      <c r="O891" s="4">
        <f t="shared" si="390"/>
        <v>0.2692718357826614</v>
      </c>
      <c r="P891" s="4">
        <f t="shared" si="403"/>
        <v>0</v>
      </c>
      <c r="Q891" s="4">
        <f t="shared" si="404"/>
        <v>0</v>
      </c>
      <c r="R891" s="5">
        <f t="shared" si="405"/>
        <v>-1.3038378052818782</v>
      </c>
      <c r="S891" s="5">
        <f t="shared" si="406"/>
        <v>-11.742017216930277</v>
      </c>
      <c r="T891" s="5">
        <f t="shared" si="407"/>
        <v>19.635921796634143</v>
      </c>
      <c r="U891" s="6">
        <f t="shared" si="408"/>
        <v>2672.9916831470773</v>
      </c>
      <c r="V891" s="5">
        <f t="shared" si="409"/>
        <v>0.30413644295514924</v>
      </c>
      <c r="W891" s="5">
        <f t="shared" si="410"/>
        <v>12.973479443182889</v>
      </c>
      <c r="X891" s="5">
        <f t="shared" si="411"/>
        <v>7.7781611252807883</v>
      </c>
      <c r="Y891" s="5">
        <f t="shared" si="412"/>
        <v>-0.99970136232672901</v>
      </c>
      <c r="Z891" s="5">
        <f t="shared" si="414"/>
        <v>1.2314622262526118</v>
      </c>
      <c r="AA891" s="5">
        <f t="shared" si="391"/>
        <v>-4.759917078085067</v>
      </c>
      <c r="AB891">
        <f t="shared" si="387"/>
        <v>0</v>
      </c>
    </row>
    <row r="892" spans="1:28" x14ac:dyDescent="0.2">
      <c r="A892">
        <f t="shared" si="413"/>
        <v>8.5999999999998611</v>
      </c>
      <c r="B892" s="5">
        <f t="shared" si="392"/>
        <v>66.492775317807457</v>
      </c>
      <c r="C892" s="5">
        <f t="shared" si="393"/>
        <v>575.53428190002194</v>
      </c>
      <c r="D892" s="5">
        <f t="shared" si="394"/>
        <v>-257.66840281177491</v>
      </c>
      <c r="E892" s="2">
        <f t="shared" si="395"/>
        <v>579.36257974746547</v>
      </c>
      <c r="F892" s="2">
        <f t="shared" si="396"/>
        <v>6.590292686483874</v>
      </c>
      <c r="G892" s="3">
        <f t="shared" si="397"/>
        <v>6.0295513442702777</v>
      </c>
      <c r="H892" s="3">
        <f t="shared" si="398"/>
        <v>54.402884149840744</v>
      </c>
      <c r="I892" s="3">
        <f t="shared" si="399"/>
        <v>-91.003773905221266</v>
      </c>
      <c r="J892" s="2">
        <f t="shared" si="400"/>
        <v>106.19659202736601</v>
      </c>
      <c r="K892" s="2">
        <f t="shared" si="401"/>
        <v>106.19659202736601</v>
      </c>
      <c r="L892" s="2">
        <f t="shared" si="402"/>
        <v>72.390314947079759</v>
      </c>
      <c r="M892" s="5">
        <f t="shared" si="388"/>
        <v>0.37886981404960057</v>
      </c>
      <c r="N892" s="4">
        <f t="shared" si="389"/>
        <v>0.31907302538240312</v>
      </c>
      <c r="O892" s="4">
        <f t="shared" si="390"/>
        <v>0.26921990127814638</v>
      </c>
      <c r="P892" s="4">
        <f t="shared" si="403"/>
        <v>0</v>
      </c>
      <c r="Q892" s="4">
        <f t="shared" si="404"/>
        <v>0</v>
      </c>
      <c r="R892" s="5">
        <f t="shared" si="405"/>
        <v>-1.3022499152596441</v>
      </c>
      <c r="S892" s="5">
        <f t="shared" si="406"/>
        <v>-11.749821376234495</v>
      </c>
      <c r="T892" s="5">
        <f t="shared" si="407"/>
        <v>19.654805157103233</v>
      </c>
      <c r="U892" s="6">
        <f t="shared" si="408"/>
        <v>2672.9890101567303</v>
      </c>
      <c r="V892" s="5">
        <f t="shared" si="409"/>
        <v>0.30367261779506149</v>
      </c>
      <c r="W892" s="5">
        <f t="shared" si="410"/>
        <v>12.984022187458702</v>
      </c>
      <c r="X892" s="5">
        <f t="shared" si="411"/>
        <v>7.7820867653433607</v>
      </c>
      <c r="Y892" s="5">
        <f t="shared" si="412"/>
        <v>-0.99857729746458257</v>
      </c>
      <c r="Z892" s="5">
        <f t="shared" si="414"/>
        <v>1.2342008112242073</v>
      </c>
      <c r="AA892" s="5">
        <f t="shared" si="391"/>
        <v>-4.7371080775534047</v>
      </c>
      <c r="AB892">
        <f t="shared" si="387"/>
        <v>0</v>
      </c>
    </row>
    <row r="893" spans="1:28" x14ac:dyDescent="0.2">
      <c r="A893">
        <f t="shared" si="413"/>
        <v>8.6099999999998609</v>
      </c>
      <c r="B893" s="5">
        <f t="shared" si="392"/>
        <v>66.553020902385285</v>
      </c>
      <c r="C893" s="5">
        <f t="shared" si="393"/>
        <v>576.07837245156088</v>
      </c>
      <c r="D893" s="5">
        <f t="shared" si="394"/>
        <v>-258.57867740623101</v>
      </c>
      <c r="E893" s="2">
        <f t="shared" si="395"/>
        <v>579.90998939289932</v>
      </c>
      <c r="F893" s="2">
        <f t="shared" si="396"/>
        <v>6.5900360850493298</v>
      </c>
      <c r="G893" s="3">
        <f t="shared" si="397"/>
        <v>6.0195655712956322</v>
      </c>
      <c r="H893" s="3">
        <f t="shared" si="398"/>
        <v>54.415226157952986</v>
      </c>
      <c r="I893" s="3">
        <f t="shared" si="399"/>
        <v>-91.0511449859968</v>
      </c>
      <c r="J893" s="2">
        <f t="shared" si="400"/>
        <v>106.24294334566089</v>
      </c>
      <c r="K893" s="2">
        <f t="shared" si="401"/>
        <v>106.24294334566089</v>
      </c>
      <c r="L893" s="2">
        <f t="shared" si="402"/>
        <v>72.421910937737479</v>
      </c>
      <c r="M893" s="5">
        <f t="shared" si="388"/>
        <v>0.37886973629642728</v>
      </c>
      <c r="N893" s="4">
        <f t="shared" si="389"/>
        <v>0.31893350362284878</v>
      </c>
      <c r="O893" s="4">
        <f t="shared" si="390"/>
        <v>0.26916818430149625</v>
      </c>
      <c r="P893" s="4">
        <f t="shared" si="403"/>
        <v>0</v>
      </c>
      <c r="Q893" s="4">
        <f t="shared" si="404"/>
        <v>0</v>
      </c>
      <c r="R893" s="5">
        <f t="shared" si="405"/>
        <v>-1.3006603898362397</v>
      </c>
      <c r="S893" s="5">
        <f t="shared" si="406"/>
        <v>-11.757614138323396</v>
      </c>
      <c r="T893" s="5">
        <f t="shared" si="407"/>
        <v>19.67361536806597</v>
      </c>
      <c r="U893" s="6">
        <f t="shared" si="408"/>
        <v>2672.9863371690576</v>
      </c>
      <c r="V893" s="5">
        <f t="shared" si="409"/>
        <v>0.30321452983026292</v>
      </c>
      <c r="W893" s="5">
        <f t="shared" si="410"/>
        <v>12.994521448907015</v>
      </c>
      <c r="X893" s="5">
        <f t="shared" si="411"/>
        <v>7.7860090975259899</v>
      </c>
      <c r="Y893" s="5">
        <f t="shared" si="412"/>
        <v>-0.99744586000597679</v>
      </c>
      <c r="Z893" s="5">
        <f t="shared" si="414"/>
        <v>1.2369073105836197</v>
      </c>
      <c r="AA893" s="5">
        <f t="shared" si="391"/>
        <v>-4.7143755344080382</v>
      </c>
      <c r="AB893">
        <f t="shared" si="387"/>
        <v>0</v>
      </c>
    </row>
    <row r="894" spans="1:28" x14ac:dyDescent="0.2">
      <c r="A894">
        <f t="shared" si="413"/>
        <v>8.6199999999998607</v>
      </c>
      <c r="B894" s="5">
        <f t="shared" si="392"/>
        <v>66.61316668580524</v>
      </c>
      <c r="C894" s="5">
        <f t="shared" si="393"/>
        <v>576.62258655850587</v>
      </c>
      <c r="D894" s="5">
        <f t="shared" si="394"/>
        <v>-259.48942457486771</v>
      </c>
      <c r="E894" s="2">
        <f t="shared" si="395"/>
        <v>580.45751033588363</v>
      </c>
      <c r="F894" s="2">
        <f t="shared" si="396"/>
        <v>6.5897687819127153</v>
      </c>
      <c r="G894" s="3">
        <f t="shared" si="397"/>
        <v>6.0095911126955723</v>
      </c>
      <c r="H894" s="3">
        <f t="shared" si="398"/>
        <v>54.427595231058824</v>
      </c>
      <c r="I894" s="3">
        <f t="shared" si="399"/>
        <v>-91.09828874134088</v>
      </c>
      <c r="J894" s="2">
        <f t="shared" si="400"/>
        <v>106.28911759713918</v>
      </c>
      <c r="K894" s="2">
        <f t="shared" si="401"/>
        <v>106.28911759713918</v>
      </c>
      <c r="L894" s="2">
        <f t="shared" si="402"/>
        <v>72.453386228452061</v>
      </c>
      <c r="M894" s="5">
        <f t="shared" si="388"/>
        <v>0.37886965857522398</v>
      </c>
      <c r="N894" s="4">
        <f t="shared" si="389"/>
        <v>0.31879463475935665</v>
      </c>
      <c r="O894" s="4">
        <f t="shared" si="390"/>
        <v>0.2691166841372824</v>
      </c>
      <c r="P894" s="4">
        <f t="shared" si="403"/>
        <v>0</v>
      </c>
      <c r="Q894" s="4">
        <f t="shared" si="404"/>
        <v>0</v>
      </c>
      <c r="R894" s="5">
        <f t="shared" si="405"/>
        <v>-1.2990692641831754</v>
      </c>
      <c r="S894" s="5">
        <f t="shared" si="406"/>
        <v>-11.765395475692658</v>
      </c>
      <c r="T894" s="5">
        <f t="shared" si="407"/>
        <v>19.692352558488455</v>
      </c>
      <c r="U894" s="6">
        <f t="shared" si="408"/>
        <v>2672.9836641840561</v>
      </c>
      <c r="V894" s="5">
        <f t="shared" si="409"/>
        <v>0.30276215529136491</v>
      </c>
      <c r="W894" s="5">
        <f t="shared" si="410"/>
        <v>13.004977332475418</v>
      </c>
      <c r="X894" s="5">
        <f t="shared" si="411"/>
        <v>7.7899280963850233</v>
      </c>
      <c r="Y894" s="5">
        <f t="shared" si="412"/>
        <v>-0.99630710889181051</v>
      </c>
      <c r="Z894" s="5">
        <f t="shared" si="414"/>
        <v>1.2395818567827597</v>
      </c>
      <c r="AA894" s="5">
        <f t="shared" si="391"/>
        <v>-4.691719345126522</v>
      </c>
      <c r="AB894">
        <f t="shared" si="387"/>
        <v>0</v>
      </c>
    </row>
    <row r="895" spans="1:28" x14ac:dyDescent="0.2">
      <c r="A895">
        <f t="shared" si="413"/>
        <v>8.6299999999998604</v>
      </c>
      <c r="B895" s="5">
        <f t="shared" si="392"/>
        <v>66.673212781576751</v>
      </c>
      <c r="C895" s="5">
        <f t="shared" si="393"/>
        <v>577.16692448990932</v>
      </c>
      <c r="D895" s="5">
        <f t="shared" si="394"/>
        <v>-260.40064204824836</v>
      </c>
      <c r="E895" s="2">
        <f t="shared" si="395"/>
        <v>581.00514285826944</v>
      </c>
      <c r="F895" s="2">
        <f t="shared" si="396"/>
        <v>6.5894908155575163</v>
      </c>
      <c r="G895" s="3">
        <f t="shared" si="397"/>
        <v>5.9996280416066545</v>
      </c>
      <c r="H895" s="3">
        <f t="shared" si="398"/>
        <v>54.439991049626649</v>
      </c>
      <c r="I895" s="3">
        <f t="shared" si="399"/>
        <v>-91.145205934792145</v>
      </c>
      <c r="J895" s="2">
        <f t="shared" si="400"/>
        <v>106.33511521137659</v>
      </c>
      <c r="K895" s="2">
        <f t="shared" si="401"/>
        <v>106.33511521137659</v>
      </c>
      <c r="L895" s="2">
        <f t="shared" si="402"/>
        <v>72.484741112049477</v>
      </c>
      <c r="M895" s="5">
        <f t="shared" si="388"/>
        <v>0.37886958088607592</v>
      </c>
      <c r="N895" s="4">
        <f t="shared" si="389"/>
        <v>0.31865641596070599</v>
      </c>
      <c r="O895" s="4">
        <f t="shared" si="390"/>
        <v>0.26906540007105789</v>
      </c>
      <c r="P895" s="4">
        <f t="shared" si="403"/>
        <v>0</v>
      </c>
      <c r="Q895" s="4">
        <f t="shared" si="404"/>
        <v>0</v>
      </c>
      <c r="R895" s="5">
        <f t="shared" si="405"/>
        <v>-1.297476573322603</v>
      </c>
      <c r="S895" s="5">
        <f t="shared" si="406"/>
        <v>-11.773165361075844</v>
      </c>
      <c r="T895" s="5">
        <f t="shared" si="407"/>
        <v>19.711016858203145</v>
      </c>
      <c r="U895" s="6">
        <f t="shared" si="408"/>
        <v>2672.9809912017286</v>
      </c>
      <c r="V895" s="5">
        <f t="shared" si="409"/>
        <v>0.30231547041189161</v>
      </c>
      <c r="W895" s="5">
        <f t="shared" si="410"/>
        <v>13.015389943337155</v>
      </c>
      <c r="X895" s="5">
        <f t="shared" si="411"/>
        <v>7.793843736604094</v>
      </c>
      <c r="Y895" s="5">
        <f t="shared" si="412"/>
        <v>-0.99516110291071147</v>
      </c>
      <c r="Z895" s="5">
        <f t="shared" si="414"/>
        <v>1.2422245822613114</v>
      </c>
      <c r="AA895" s="5">
        <f t="shared" si="391"/>
        <v>-4.6691394051927588</v>
      </c>
      <c r="AB895">
        <f t="shared" si="387"/>
        <v>0</v>
      </c>
    </row>
    <row r="896" spans="1:28" x14ac:dyDescent="0.2">
      <c r="A896">
        <f t="shared" si="413"/>
        <v>8.6399999999998602</v>
      </c>
      <c r="B896" s="5">
        <f t="shared" si="392"/>
        <v>66.733159303937683</v>
      </c>
      <c r="C896" s="5">
        <f t="shared" si="393"/>
        <v>577.71138651163471</v>
      </c>
      <c r="D896" s="5">
        <f t="shared" si="394"/>
        <v>-261.31232756456654</v>
      </c>
      <c r="E896" s="2">
        <f t="shared" si="395"/>
        <v>581.55288723888225</v>
      </c>
      <c r="F896" s="2">
        <f t="shared" si="396"/>
        <v>6.5892022244424169</v>
      </c>
      <c r="G896" s="3">
        <f t="shared" si="397"/>
        <v>5.9896764305775472</v>
      </c>
      <c r="H896" s="3">
        <f t="shared" si="398"/>
        <v>54.452413295449261</v>
      </c>
      <c r="I896" s="3">
        <f t="shared" si="399"/>
        <v>-91.191897328844078</v>
      </c>
      <c r="J896" s="2">
        <f t="shared" si="400"/>
        <v>106.38093661871883</v>
      </c>
      <c r="K896" s="2">
        <f t="shared" si="401"/>
        <v>106.38093661871883</v>
      </c>
      <c r="L896" s="2">
        <f t="shared" si="402"/>
        <v>72.515975881880593</v>
      </c>
      <c r="M896" s="5">
        <f t="shared" si="388"/>
        <v>0.37886950322906721</v>
      </c>
      <c r="N896" s="4">
        <f t="shared" si="389"/>
        <v>0.31851884440698541</v>
      </c>
      <c r="O896" s="4">
        <f t="shared" si="390"/>
        <v>0.26901433138937159</v>
      </c>
      <c r="P896" s="4">
        <f t="shared" si="403"/>
        <v>0</v>
      </c>
      <c r="Q896" s="4">
        <f t="shared" si="404"/>
        <v>0</v>
      </c>
      <c r="R896" s="5">
        <f t="shared" si="405"/>
        <v>-1.2958823521268668</v>
      </c>
      <c r="S896" s="5">
        <f t="shared" si="406"/>
        <v>-11.78092376744415</v>
      </c>
      <c r="T896" s="5">
        <f t="shared" si="407"/>
        <v>19.729608397897952</v>
      </c>
      <c r="U896" s="6">
        <f t="shared" si="408"/>
        <v>2672.9783182220744</v>
      </c>
      <c r="V896" s="5">
        <f t="shared" si="409"/>
        <v>0.30187445142912317</v>
      </c>
      <c r="W896" s="5">
        <f t="shared" si="410"/>
        <v>13.025759386886127</v>
      </c>
      <c r="X896" s="5">
        <f t="shared" si="411"/>
        <v>7.7977559929943538</v>
      </c>
      <c r="Y896" s="5">
        <f t="shared" si="412"/>
        <v>-0.99400790069774358</v>
      </c>
      <c r="Z896" s="5">
        <f t="shared" si="414"/>
        <v>1.244835619441977</v>
      </c>
      <c r="AA896" s="5">
        <f t="shared" si="391"/>
        <v>-4.6466356091076939</v>
      </c>
      <c r="AB896">
        <f t="shared" si="387"/>
        <v>0</v>
      </c>
    </row>
    <row r="897" spans="1:28" x14ac:dyDescent="0.2">
      <c r="A897">
        <f t="shared" si="413"/>
        <v>8.64999999999986</v>
      </c>
      <c r="B897" s="5">
        <f t="shared" si="392"/>
        <v>66.79300636784842</v>
      </c>
      <c r="C897" s="5">
        <f t="shared" si="393"/>
        <v>578.25597288637016</v>
      </c>
      <c r="D897" s="5">
        <f t="shared" si="394"/>
        <v>-262.22447886963545</v>
      </c>
      <c r="E897" s="2">
        <f t="shared" si="395"/>
        <v>582.1007437535344</v>
      </c>
      <c r="F897" s="2">
        <f t="shared" si="396"/>
        <v>6.5889030470006693</v>
      </c>
      <c r="G897" s="3">
        <f t="shared" si="397"/>
        <v>5.9797363515705699</v>
      </c>
      <c r="H897" s="3">
        <f t="shared" si="398"/>
        <v>54.46486165164368</v>
      </c>
      <c r="I897" s="3">
        <f t="shared" si="399"/>
        <v>-91.238363684935152</v>
      </c>
      <c r="J897" s="2">
        <f t="shared" si="400"/>
        <v>106.42658225026055</v>
      </c>
      <c r="K897" s="2">
        <f t="shared" si="401"/>
        <v>106.42658225026055</v>
      </c>
      <c r="L897" s="2">
        <f t="shared" si="402"/>
        <v>72.547090831806784</v>
      </c>
      <c r="M897" s="5">
        <f t="shared" si="388"/>
        <v>0.37886942560428055</v>
      </c>
      <c r="N897" s="4">
        <f t="shared" si="389"/>
        <v>0.318381917289564</v>
      </c>
      <c r="O897" s="4">
        <f t="shared" si="390"/>
        <v>0.2689634773797826</v>
      </c>
      <c r="P897" s="4">
        <f t="shared" si="403"/>
        <v>0</v>
      </c>
      <c r="Q897" s="4">
        <f t="shared" si="404"/>
        <v>0</v>
      </c>
      <c r="R897" s="5">
        <f t="shared" si="405"/>
        <v>-1.294286635318066</v>
      </c>
      <c r="S897" s="5">
        <f t="shared" si="406"/>
        <v>-11.788670668006112</v>
      </c>
      <c r="T897" s="5">
        <f t="shared" si="407"/>
        <v>19.748127309105346</v>
      </c>
      <c r="U897" s="6">
        <f t="shared" si="408"/>
        <v>2672.9756452450924</v>
      </c>
      <c r="V897" s="5">
        <f t="shared" si="409"/>
        <v>0.30143907458492308</v>
      </c>
      <c r="W897" s="5">
        <f t="shared" si="410"/>
        <v>13.036085768731954</v>
      </c>
      <c r="X897" s="5">
        <f t="shared" si="411"/>
        <v>7.8016648404946904</v>
      </c>
      <c r="Y897" s="5">
        <f t="shared" si="412"/>
        <v>-0.99284756073314284</v>
      </c>
      <c r="Z897" s="5">
        <f t="shared" si="414"/>
        <v>1.2474151007258421</v>
      </c>
      <c r="AA897" s="5">
        <f t="shared" si="391"/>
        <v>-4.6242078503999622</v>
      </c>
      <c r="AB897">
        <f t="shared" si="387"/>
        <v>0</v>
      </c>
    </row>
    <row r="898" spans="1:28" x14ac:dyDescent="0.2">
      <c r="A898">
        <f t="shared" si="413"/>
        <v>8.6599999999998598</v>
      </c>
      <c r="B898" s="5">
        <f t="shared" si="392"/>
        <v>66.852754088986089</v>
      </c>
      <c r="C898" s="5">
        <f t="shared" si="393"/>
        <v>578.80068387364156</v>
      </c>
      <c r="D898" s="5">
        <f t="shared" si="394"/>
        <v>-263.13709371687736</v>
      </c>
      <c r="E898" s="2">
        <f t="shared" si="395"/>
        <v>582.64871267503679</v>
      </c>
      <c r="F898" s="2">
        <f t="shared" si="396"/>
        <v>6.5885933216394594</v>
      </c>
      <c r="G898" s="3">
        <f t="shared" si="397"/>
        <v>5.9698078759632383</v>
      </c>
      <c r="H898" s="3">
        <f t="shared" si="398"/>
        <v>54.477335802650941</v>
      </c>
      <c r="I898" s="3">
        <f t="shared" si="399"/>
        <v>-91.284605763439146</v>
      </c>
      <c r="J898" s="2">
        <f t="shared" si="400"/>
        <v>106.47205253782428</v>
      </c>
      <c r="K898" s="2">
        <f t="shared" si="401"/>
        <v>106.47205253782428</v>
      </c>
      <c r="L898" s="2">
        <f t="shared" si="402"/>
        <v>72.5780862561856</v>
      </c>
      <c r="M898" s="5">
        <f t="shared" si="388"/>
        <v>0.3788693480117975</v>
      </c>
      <c r="N898" s="4">
        <f t="shared" si="389"/>
        <v>0.31824563181106164</v>
      </c>
      <c r="O898" s="4">
        <f t="shared" si="390"/>
        <v>0.26891283733087462</v>
      </c>
      <c r="P898" s="4">
        <f t="shared" si="403"/>
        <v>0</v>
      </c>
      <c r="Q898" s="4">
        <f t="shared" si="404"/>
        <v>0</v>
      </c>
      <c r="R898" s="5">
        <f t="shared" si="405"/>
        <v>-1.2926894574676282</v>
      </c>
      <c r="S898" s="5">
        <f t="shared" si="406"/>
        <v>-11.796406036207303</v>
      </c>
      <c r="T898" s="5">
        <f t="shared" si="407"/>
        <v>19.76657372419151</v>
      </c>
      <c r="U898" s="6">
        <f t="shared" si="408"/>
        <v>2672.9729722707834</v>
      </c>
      <c r="V898" s="5">
        <f t="shared" si="409"/>
        <v>0.30100931612656362</v>
      </c>
      <c r="W898" s="5">
        <f t="shared" si="410"/>
        <v>13.046369194695068</v>
      </c>
      <c r="X898" s="5">
        <f t="shared" si="411"/>
        <v>7.8055702541719567</v>
      </c>
      <c r="Y898" s="5">
        <f t="shared" si="412"/>
        <v>-0.99168014134106452</v>
      </c>
      <c r="Z898" s="5">
        <f t="shared" si="414"/>
        <v>1.2499631584877644</v>
      </c>
      <c r="AA898" s="5">
        <f t="shared" si="391"/>
        <v>-4.6018560216365323</v>
      </c>
      <c r="AB898">
        <f t="shared" si="387"/>
        <v>0</v>
      </c>
    </row>
    <row r="899" spans="1:28" x14ac:dyDescent="0.2">
      <c r="A899">
        <f t="shared" si="413"/>
        <v>8.6699999999998596</v>
      </c>
      <c r="B899" s="5">
        <f t="shared" si="392"/>
        <v>66.912402583738654</v>
      </c>
      <c r="C899" s="5">
        <f t="shared" si="393"/>
        <v>579.34551972982604</v>
      </c>
      <c r="D899" s="5">
        <f t="shared" si="394"/>
        <v>-264.05016986731283</v>
      </c>
      <c r="E899" s="2">
        <f t="shared" si="395"/>
        <v>583.19679427321148</v>
      </c>
      <c r="F899" s="2">
        <f t="shared" si="396"/>
        <v>6.5882730867392736</v>
      </c>
      <c r="G899" s="3">
        <f t="shared" si="397"/>
        <v>5.9598910745498275</v>
      </c>
      <c r="H899" s="3">
        <f t="shared" si="398"/>
        <v>54.489835434235822</v>
      </c>
      <c r="I899" s="3">
        <f t="shared" si="399"/>
        <v>-91.330624323655513</v>
      </c>
      <c r="J899" s="2">
        <f t="shared" si="400"/>
        <v>106.5173479139398</v>
      </c>
      <c r="K899" s="2">
        <f t="shared" si="401"/>
        <v>106.5173479139398</v>
      </c>
      <c r="L899" s="2">
        <f t="shared" si="402"/>
        <v>72.608962449856705</v>
      </c>
      <c r="M899" s="5">
        <f t="shared" si="388"/>
        <v>0.37886927045169833</v>
      </c>
      <c r="N899" s="4">
        <f t="shared" si="389"/>
        <v>0.31810998518531985</v>
      </c>
      <c r="O899" s="4">
        <f t="shared" si="390"/>
        <v>0.26886241053226934</v>
      </c>
      <c r="P899" s="4">
        <f t="shared" si="403"/>
        <v>0</v>
      </c>
      <c r="Q899" s="4">
        <f t="shared" si="404"/>
        <v>0</v>
      </c>
      <c r="R899" s="5">
        <f t="shared" si="405"/>
        <v>-1.2910908529959</v>
      </c>
      <c r="S899" s="5">
        <f t="shared" si="406"/>
        <v>-11.804129845730047</v>
      </c>
      <c r="T899" s="5">
        <f t="shared" si="407"/>
        <v>19.784947776345579</v>
      </c>
      <c r="U899" s="6">
        <f t="shared" si="408"/>
        <v>2672.9702992991479</v>
      </c>
      <c r="V899" s="5">
        <f t="shared" si="409"/>
        <v>0.30058515230754163</v>
      </c>
      <c r="W899" s="5">
        <f t="shared" si="410"/>
        <v>13.05660977080184</v>
      </c>
      <c r="X899" s="5">
        <f t="shared" si="411"/>
        <v>7.8094722092211803</v>
      </c>
      <c r="Y899" s="5">
        <f t="shared" si="412"/>
        <v>-0.99050570068835841</v>
      </c>
      <c r="Z899" s="5">
        <f t="shared" si="414"/>
        <v>1.2524799250717926</v>
      </c>
      <c r="AA899" s="5">
        <f t="shared" si="391"/>
        <v>-4.5795800144332404</v>
      </c>
      <c r="AB899">
        <f t="shared" si="387"/>
        <v>0</v>
      </c>
    </row>
    <row r="900" spans="1:28" x14ac:dyDescent="0.2">
      <c r="A900">
        <f t="shared" si="413"/>
        <v>8.6799999999998594</v>
      </c>
      <c r="B900" s="5">
        <f t="shared" si="392"/>
        <v>66.971951969199111</v>
      </c>
      <c r="C900" s="5">
        <f t="shared" si="393"/>
        <v>579.89048070816455</v>
      </c>
      <c r="D900" s="5">
        <f t="shared" si="394"/>
        <v>-264.9637050895501</v>
      </c>
      <c r="E900" s="2">
        <f t="shared" si="395"/>
        <v>583.74498881490274</v>
      </c>
      <c r="F900" s="2">
        <f t="shared" si="396"/>
        <v>6.5879423806532813</v>
      </c>
      <c r="G900" s="3">
        <f t="shared" si="397"/>
        <v>5.949986017542944</v>
      </c>
      <c r="H900" s="3">
        <f t="shared" si="398"/>
        <v>54.502360233486542</v>
      </c>
      <c r="I900" s="3">
        <f t="shared" si="399"/>
        <v>-91.376420123799846</v>
      </c>
      <c r="J900" s="2">
        <f t="shared" si="400"/>
        <v>106.56246881182355</v>
      </c>
      <c r="K900" s="2">
        <f t="shared" si="401"/>
        <v>106.56246881182355</v>
      </c>
      <c r="L900" s="2">
        <f t="shared" si="402"/>
        <v>72.639719708127842</v>
      </c>
      <c r="M900" s="5">
        <f t="shared" si="388"/>
        <v>0.37886919292406207</v>
      </c>
      <c r="N900" s="4">
        <f t="shared" si="389"/>
        <v>0.3179749746373714</v>
      </c>
      <c r="O900" s="4">
        <f t="shared" si="390"/>
        <v>0.26881219627464048</v>
      </c>
      <c r="P900" s="4">
        <f t="shared" si="403"/>
        <v>0</v>
      </c>
      <c r="Q900" s="4">
        <f t="shared" si="404"/>
        <v>0</v>
      </c>
      <c r="R900" s="5">
        <f t="shared" si="405"/>
        <v>-1.2894908561717484</v>
      </c>
      <c r="S900" s="5">
        <f t="shared" si="406"/>
        <v>-11.811842070493128</v>
      </c>
      <c r="T900" s="5">
        <f t="shared" si="407"/>
        <v>19.803249599568932</v>
      </c>
      <c r="U900" s="6">
        <f t="shared" si="408"/>
        <v>2672.9676263301849</v>
      </c>
      <c r="V900" s="5">
        <f t="shared" si="409"/>
        <v>0.30016655938838843</v>
      </c>
      <c r="W900" s="5">
        <f t="shared" si="410"/>
        <v>13.066807603279752</v>
      </c>
      <c r="X900" s="5">
        <f t="shared" si="411"/>
        <v>7.8133706809657761</v>
      </c>
      <c r="Y900" s="5">
        <f t="shared" si="412"/>
        <v>-0.98932429678335998</v>
      </c>
      <c r="Z900" s="5">
        <f t="shared" si="414"/>
        <v>1.254965532786624</v>
      </c>
      <c r="AA900" s="5">
        <f t="shared" si="391"/>
        <v>-4.5573797194652919</v>
      </c>
      <c r="AB900">
        <f t="shared" si="387"/>
        <v>0</v>
      </c>
    </row>
    <row r="901" spans="1:28" x14ac:dyDescent="0.2">
      <c r="A901">
        <f t="shared" si="413"/>
        <v>8.6899999999998592</v>
      </c>
      <c r="B901" s="5">
        <f t="shared" si="392"/>
        <v>67.031402363159714</v>
      </c>
      <c r="C901" s="5">
        <f t="shared" si="393"/>
        <v>580.43556705877597</v>
      </c>
      <c r="D901" s="5">
        <f t="shared" si="394"/>
        <v>-265.87769715977407</v>
      </c>
      <c r="E901" s="2">
        <f t="shared" si="395"/>
        <v>584.29329656398988</v>
      </c>
      <c r="F901" s="2">
        <f t="shared" si="396"/>
        <v>6.5876012417067082</v>
      </c>
      <c r="G901" s="3">
        <f t="shared" si="397"/>
        <v>5.9400927745751106</v>
      </c>
      <c r="H901" s="3">
        <f t="shared" si="398"/>
        <v>54.514909888814408</v>
      </c>
      <c r="I901" s="3">
        <f t="shared" si="399"/>
        <v>-91.421993920994495</v>
      </c>
      <c r="J901" s="2">
        <f t="shared" si="400"/>
        <v>106.60741566535825</v>
      </c>
      <c r="K901" s="2">
        <f t="shared" si="401"/>
        <v>106.60741566535825</v>
      </c>
      <c r="L901" s="2">
        <f t="shared" si="402"/>
        <v>72.670358326760905</v>
      </c>
      <c r="M901" s="5">
        <f t="shared" si="388"/>
        <v>0.37886911542896651</v>
      </c>
      <c r="N901" s="4">
        <f t="shared" si="389"/>
        <v>0.31784059740341053</v>
      </c>
      <c r="O901" s="4">
        <f t="shared" si="390"/>
        <v>0.2687621938497271</v>
      </c>
      <c r="P901" s="4">
        <f t="shared" si="403"/>
        <v>0</v>
      </c>
      <c r="Q901" s="4">
        <f t="shared" si="404"/>
        <v>0</v>
      </c>
      <c r="R901" s="5">
        <f t="shared" si="405"/>
        <v>-1.2878895011121749</v>
      </c>
      <c r="S901" s="5">
        <f t="shared" si="406"/>
        <v>-11.819542684651479</v>
      </c>
      <c r="T901" s="5">
        <f t="shared" si="407"/>
        <v>19.821479328664495</v>
      </c>
      <c r="U901" s="6">
        <f t="shared" si="408"/>
        <v>2672.9649533638953</v>
      </c>
      <c r="V901" s="5">
        <f t="shared" si="409"/>
        <v>0.29975351363747116</v>
      </c>
      <c r="W901" s="5">
        <f t="shared" si="410"/>
        <v>13.076962798552589</v>
      </c>
      <c r="X901" s="5">
        <f t="shared" si="411"/>
        <v>7.8172656448577476</v>
      </c>
      <c r="Y901" s="5">
        <f t="shared" si="412"/>
        <v>-0.98813598747470377</v>
      </c>
      <c r="Z901" s="5">
        <f t="shared" si="414"/>
        <v>1.2574201139011105</v>
      </c>
      <c r="AA901" s="5">
        <f t="shared" si="391"/>
        <v>-4.5352550264777562</v>
      </c>
      <c r="AB901">
        <f t="shared" ref="AB901:AB964" si="415">IF(($D901-height)*($D902-height)&lt;0,1,0)</f>
        <v>0</v>
      </c>
    </row>
    <row r="902" spans="1:28" x14ac:dyDescent="0.2">
      <c r="A902">
        <f t="shared" si="413"/>
        <v>8.699999999999859</v>
      </c>
      <c r="B902" s="5">
        <f t="shared" si="392"/>
        <v>67.090753884106093</v>
      </c>
      <c r="C902" s="5">
        <f t="shared" si="393"/>
        <v>580.98077902866976</v>
      </c>
      <c r="D902" s="5">
        <f t="shared" si="394"/>
        <v>-266.79214386173533</v>
      </c>
      <c r="E902" s="2">
        <f t="shared" si="395"/>
        <v>584.8417177813991</v>
      </c>
      <c r="F902" s="2">
        <f t="shared" si="396"/>
        <v>6.587249708196218</v>
      </c>
      <c r="G902" s="3">
        <f t="shared" si="397"/>
        <v>5.9302114147003637</v>
      </c>
      <c r="H902" s="3">
        <f t="shared" si="398"/>
        <v>54.527484089953418</v>
      </c>
      <c r="I902" s="3">
        <f t="shared" si="399"/>
        <v>-91.467346471259276</v>
      </c>
      <c r="J902" s="2">
        <f t="shared" si="400"/>
        <v>106.65218890907281</v>
      </c>
      <c r="K902" s="2">
        <f t="shared" si="401"/>
        <v>106.65218890907281</v>
      </c>
      <c r="L902" s="2">
        <f t="shared" si="402"/>
        <v>72.70087860195828</v>
      </c>
      <c r="M902" s="5">
        <f t="shared" si="388"/>
        <v>0.3788690379664883</v>
      </c>
      <c r="N902" s="4">
        <f t="shared" si="389"/>
        <v>0.3177068507307626</v>
      </c>
      <c r="O902" s="4">
        <f t="shared" si="390"/>
        <v>0.26871240255034656</v>
      </c>
      <c r="P902" s="4">
        <f t="shared" si="403"/>
        <v>0</v>
      </c>
      <c r="Q902" s="4">
        <f t="shared" si="404"/>
        <v>0</v>
      </c>
      <c r="R902" s="5">
        <f t="shared" si="405"/>
        <v>-1.286286821781943</v>
      </c>
      <c r="S902" s="5">
        <f t="shared" si="406"/>
        <v>-11.82723166259588</v>
      </c>
      <c r="T902" s="5">
        <f t="shared" si="407"/>
        <v>19.839637099226181</v>
      </c>
      <c r="U902" s="6">
        <f t="shared" si="408"/>
        <v>2672.9622804002784</v>
      </c>
      <c r="V902" s="5">
        <f t="shared" si="409"/>
        <v>0.29934599133178674</v>
      </c>
      <c r="W902" s="5">
        <f t="shared" si="410"/>
        <v>13.087075463235667</v>
      </c>
      <c r="X902" s="5">
        <f t="shared" si="411"/>
        <v>7.8211570764778751</v>
      </c>
      <c r="Y902" s="5">
        <f t="shared" si="412"/>
        <v>-0.98694083045015624</v>
      </c>
      <c r="Z902" s="5">
        <f t="shared" si="414"/>
        <v>1.2598438006397874</v>
      </c>
      <c r="AA902" s="5">
        <f t="shared" si="391"/>
        <v>-4.5132058242959445</v>
      </c>
      <c r="AB902">
        <f t="shared" si="415"/>
        <v>0</v>
      </c>
    </row>
    <row r="903" spans="1:28" x14ac:dyDescent="0.2">
      <c r="A903">
        <f t="shared" si="413"/>
        <v>8.7099999999998587</v>
      </c>
      <c r="B903" s="5">
        <f t="shared" si="392"/>
        <v>67.150006651211569</v>
      </c>
      <c r="C903" s="5">
        <f t="shared" si="393"/>
        <v>581.52611686175931</v>
      </c>
      <c r="D903" s="5">
        <f t="shared" si="394"/>
        <v>-267.70704298673917</v>
      </c>
      <c r="E903" s="2">
        <f t="shared" si="395"/>
        <v>585.39025272511526</v>
      </c>
      <c r="F903" s="2">
        <f t="shared" si="396"/>
        <v>6.5868878183893038</v>
      </c>
      <c r="G903" s="3">
        <f t="shared" si="397"/>
        <v>5.9203420063958623</v>
      </c>
      <c r="H903" s="3">
        <f t="shared" si="398"/>
        <v>54.540082527959818</v>
      </c>
      <c r="I903" s="3">
        <f t="shared" si="399"/>
        <v>-91.512478529502232</v>
      </c>
      <c r="J903" s="2">
        <f t="shared" si="400"/>
        <v>106.69678897812234</v>
      </c>
      <c r="K903" s="2">
        <f t="shared" si="401"/>
        <v>106.69678897812234</v>
      </c>
      <c r="L903" s="2">
        <f t="shared" si="402"/>
        <v>72.731280830349235</v>
      </c>
      <c r="M903" s="5">
        <f t="shared" si="388"/>
        <v>0.37886896053670283</v>
      </c>
      <c r="N903" s="4">
        <f t="shared" si="389"/>
        <v>0.31757373187785354</v>
      </c>
      <c r="O903" s="4">
        <f t="shared" si="390"/>
        <v>0.26866282167040773</v>
      </c>
      <c r="P903" s="4">
        <f t="shared" si="403"/>
        <v>0</v>
      </c>
      <c r="Q903" s="4">
        <f t="shared" si="404"/>
        <v>0</v>
      </c>
      <c r="R903" s="5">
        <f t="shared" si="405"/>
        <v>-1.2846828519932192</v>
      </c>
      <c r="S903" s="5">
        <f t="shared" si="406"/>
        <v>-11.834908978952654</v>
      </c>
      <c r="T903" s="5">
        <f t="shared" si="407"/>
        <v>19.857723047628316</v>
      </c>
      <c r="U903" s="6">
        <f t="shared" si="408"/>
        <v>2672.9596074393339</v>
      </c>
      <c r="V903" s="5">
        <f t="shared" si="409"/>
        <v>0.29894396875775053</v>
      </c>
      <c r="W903" s="5">
        <f t="shared" si="410"/>
        <v>13.097145704131128</v>
      </c>
      <c r="X903" s="5">
        <f t="shared" si="411"/>
        <v>7.8250449515359257</v>
      </c>
      <c r="Y903" s="5">
        <f t="shared" si="412"/>
        <v>-0.98573888323546865</v>
      </c>
      <c r="Z903" s="5">
        <f t="shared" si="414"/>
        <v>1.2622367251784734</v>
      </c>
      <c r="AA903" s="5">
        <f t="shared" si="391"/>
        <v>-4.4912320008357582</v>
      </c>
      <c r="AB903">
        <f t="shared" si="415"/>
        <v>0</v>
      </c>
    </row>
    <row r="904" spans="1:28" x14ac:dyDescent="0.2">
      <c r="A904">
        <f t="shared" si="413"/>
        <v>8.7199999999998585</v>
      </c>
      <c r="B904" s="5">
        <f t="shared" si="392"/>
        <v>67.20916078433136</v>
      </c>
      <c r="C904" s="5">
        <f t="shared" si="393"/>
        <v>582.07158079887517</v>
      </c>
      <c r="D904" s="5">
        <f t="shared" si="394"/>
        <v>-268.6223923336342</v>
      </c>
      <c r="E904" s="2">
        <f t="shared" si="395"/>
        <v>585.93890165019388</v>
      </c>
      <c r="F904" s="2">
        <f t="shared" si="396"/>
        <v>6.5865156105236782</v>
      </c>
      <c r="G904" s="3">
        <f t="shared" si="397"/>
        <v>5.9104846175635073</v>
      </c>
      <c r="H904" s="3">
        <f t="shared" si="398"/>
        <v>54.552704895211605</v>
      </c>
      <c r="I904" s="3">
        <f t="shared" si="399"/>
        <v>-91.557390849510583</v>
      </c>
      <c r="J904" s="2">
        <f t="shared" si="400"/>
        <v>106.74121630826841</v>
      </c>
      <c r="K904" s="2">
        <f t="shared" si="401"/>
        <v>106.74121630826841</v>
      </c>
      <c r="L904" s="2">
        <f t="shared" si="402"/>
        <v>72.761565308976415</v>
      </c>
      <c r="M904" s="5">
        <f t="shared" si="388"/>
        <v>0.37886888313968409</v>
      </c>
      <c r="N904" s="4">
        <f t="shared" si="389"/>
        <v>0.31744123811417896</v>
      </c>
      <c r="O904" s="4">
        <f t="shared" si="390"/>
        <v>0.26861345050492352</v>
      </c>
      <c r="P904" s="4">
        <f t="shared" si="403"/>
        <v>0</v>
      </c>
      <c r="Q904" s="4">
        <f t="shared" si="404"/>
        <v>0</v>
      </c>
      <c r="R904" s="5">
        <f t="shared" si="405"/>
        <v>-1.2830776254052241</v>
      </c>
      <c r="S904" s="5">
        <f t="shared" si="406"/>
        <v>-11.842574608583348</v>
      </c>
      <c r="T904" s="5">
        <f t="shared" si="407"/>
        <v>19.875737311015136</v>
      </c>
      <c r="U904" s="6">
        <f t="shared" si="408"/>
        <v>2672.9569344810634</v>
      </c>
      <c r="V904" s="5">
        <f t="shared" si="409"/>
        <v>0.29854742221197472</v>
      </c>
      <c r="W904" s="5">
        <f t="shared" si="410"/>
        <v>13.107173628223228</v>
      </c>
      <c r="X904" s="5">
        <f t="shared" si="411"/>
        <v>7.8289292458708202</v>
      </c>
      <c r="Y904" s="5">
        <f t="shared" si="412"/>
        <v>-0.98453020319324935</v>
      </c>
      <c r="Z904" s="5">
        <f t="shared" si="414"/>
        <v>1.2645990196398795</v>
      </c>
      <c r="AA904" s="5">
        <f t="shared" si="391"/>
        <v>-4.4693334431140421</v>
      </c>
      <c r="AB904">
        <f t="shared" si="415"/>
        <v>0</v>
      </c>
    </row>
    <row r="905" spans="1:28" x14ac:dyDescent="0.2">
      <c r="A905">
        <f t="shared" si="413"/>
        <v>8.7299999999998583</v>
      </c>
      <c r="B905" s="5">
        <f t="shared" si="392"/>
        <v>67.268216403996831</v>
      </c>
      <c r="C905" s="5">
        <f t="shared" si="393"/>
        <v>582.61717107777827</v>
      </c>
      <c r="D905" s="5">
        <f t="shared" si="394"/>
        <v>-269.53818970880144</v>
      </c>
      <c r="E905" s="2">
        <f t="shared" si="395"/>
        <v>586.48766480877339</v>
      </c>
      <c r="F905" s="2">
        <f t="shared" si="396"/>
        <v>6.58613312280667</v>
      </c>
      <c r="G905" s="3">
        <f t="shared" si="397"/>
        <v>5.9006393155315751</v>
      </c>
      <c r="H905" s="3">
        <f t="shared" si="398"/>
        <v>54.565350885408002</v>
      </c>
      <c r="I905" s="3">
        <f t="shared" si="399"/>
        <v>-91.602084183941727</v>
      </c>
      <c r="J905" s="2">
        <f t="shared" si="400"/>
        <v>106.78547133585936</v>
      </c>
      <c r="K905" s="2">
        <f t="shared" si="401"/>
        <v>106.78547133585936</v>
      </c>
      <c r="L905" s="2">
        <f t="shared" si="402"/>
        <v>72.791732335282447</v>
      </c>
      <c r="M905" s="5">
        <f t="shared" si="388"/>
        <v>0.37886880577550519</v>
      </c>
      <c r="N905" s="4">
        <f t="shared" si="389"/>
        <v>0.31730936672027371</v>
      </c>
      <c r="O905" s="4">
        <f t="shared" si="390"/>
        <v>0.26856428835002355</v>
      </c>
      <c r="P905" s="4">
        <f t="shared" si="403"/>
        <v>0</v>
      </c>
      <c r="Q905" s="4">
        <f t="shared" si="404"/>
        <v>0</v>
      </c>
      <c r="R905" s="5">
        <f t="shared" si="405"/>
        <v>-1.2814711755238994</v>
      </c>
      <c r="S905" s="5">
        <f t="shared" si="406"/>
        <v>-11.85022852658442</v>
      </c>
      <c r="T905" s="5">
        <f t="shared" si="407"/>
        <v>19.893680027290401</v>
      </c>
      <c r="U905" s="6">
        <f t="shared" si="408"/>
        <v>2672.9542615254654</v>
      </c>
      <c r="V905" s="5">
        <f t="shared" si="409"/>
        <v>0.29815632800204162</v>
      </c>
      <c r="W905" s="5">
        <f t="shared" si="410"/>
        <v>13.117159342673688</v>
      </c>
      <c r="X905" s="5">
        <f t="shared" si="411"/>
        <v>7.8328099354508183</v>
      </c>
      <c r="Y905" s="5">
        <f t="shared" si="412"/>
        <v>-0.98331484752185783</v>
      </c>
      <c r="Z905" s="5">
        <f t="shared" si="414"/>
        <v>1.2669308160892676</v>
      </c>
      <c r="AA905" s="5">
        <f t="shared" si="391"/>
        <v>-4.4475100372587804</v>
      </c>
      <c r="AB905">
        <f t="shared" si="415"/>
        <v>0</v>
      </c>
    </row>
    <row r="906" spans="1:28" x14ac:dyDescent="0.2">
      <c r="A906">
        <f t="shared" si="413"/>
        <v>8.7399999999998581</v>
      </c>
      <c r="B906" s="5">
        <f t="shared" si="392"/>
        <v>67.327173631409764</v>
      </c>
      <c r="C906" s="5">
        <f t="shared" si="393"/>
        <v>583.16288793317324</v>
      </c>
      <c r="D906" s="5">
        <f t="shared" si="394"/>
        <v>-270.45443292614272</v>
      </c>
      <c r="E906" s="2">
        <f t="shared" si="395"/>
        <v>587.03654245008693</v>
      </c>
      <c r="F906" s="2">
        <f t="shared" si="396"/>
        <v>6.5857403934146159</v>
      </c>
      <c r="G906" s="3">
        <f t="shared" si="397"/>
        <v>5.8908061670563567</v>
      </c>
      <c r="H906" s="3">
        <f t="shared" si="398"/>
        <v>54.578020193568896</v>
      </c>
      <c r="I906" s="3">
        <f t="shared" si="399"/>
        <v>-91.646559284314321</v>
      </c>
      <c r="J906" s="2">
        <f t="shared" si="400"/>
        <v>106.82955449781106</v>
      </c>
      <c r="K906" s="2">
        <f t="shared" si="401"/>
        <v>106.82955449781106</v>
      </c>
      <c r="L906" s="2">
        <f t="shared" si="402"/>
        <v>72.821782207096831</v>
      </c>
      <c r="M906" s="5">
        <f t="shared" si="388"/>
        <v>0.37886872844423791</v>
      </c>
      <c r="N906" s="4">
        <f t="shared" si="389"/>
        <v>0.31717811498768023</v>
      </c>
      <c r="O906" s="4">
        <f t="shared" si="390"/>
        <v>0.26851533450296622</v>
      </c>
      <c r="P906" s="4">
        <f t="shared" si="403"/>
        <v>0</v>
      </c>
      <c r="Q906" s="4">
        <f t="shared" si="404"/>
        <v>0</v>
      </c>
      <c r="R906" s="5">
        <f t="shared" si="405"/>
        <v>-1.2798635357015844</v>
      </c>
      <c r="S906" s="5">
        <f t="shared" si="406"/>
        <v>-11.857870708286926</v>
      </c>
      <c r="T906" s="5">
        <f t="shared" si="407"/>
        <v>19.911551335106974</v>
      </c>
      <c r="U906" s="6">
        <f t="shared" si="408"/>
        <v>2672.9515885725405</v>
      </c>
      <c r="V906" s="5">
        <f t="shared" si="409"/>
        <v>0.29777066244727152</v>
      </c>
      <c r="W906" s="5">
        <f t="shared" si="410"/>
        <v>13.127102954817062</v>
      </c>
      <c r="X906" s="5">
        <f t="shared" si="411"/>
        <v>7.8366869963736887</v>
      </c>
      <c r="Y906" s="5">
        <f t="shared" si="412"/>
        <v>-0.98209287325431283</v>
      </c>
      <c r="Z906" s="5">
        <f t="shared" si="414"/>
        <v>1.2692322465301356</v>
      </c>
      <c r="AA906" s="5">
        <f t="shared" si="391"/>
        <v>-4.4257616685193355</v>
      </c>
      <c r="AB906">
        <f t="shared" si="415"/>
        <v>0</v>
      </c>
    </row>
    <row r="907" spans="1:28" x14ac:dyDescent="0.2">
      <c r="A907">
        <f t="shared" si="413"/>
        <v>8.7499999999998579</v>
      </c>
      <c r="B907" s="5">
        <f t="shared" si="392"/>
        <v>67.386032588436663</v>
      </c>
      <c r="C907" s="5">
        <f t="shared" si="393"/>
        <v>583.70873159672124</v>
      </c>
      <c r="D907" s="5">
        <f t="shared" si="394"/>
        <v>-271.37111980706931</v>
      </c>
      <c r="E907" s="2">
        <f t="shared" si="395"/>
        <v>587.58553482047444</v>
      </c>
      <c r="F907" s="2">
        <f t="shared" si="396"/>
        <v>6.5853374604922772</v>
      </c>
      <c r="G907" s="3">
        <f t="shared" si="397"/>
        <v>5.8809852383238139</v>
      </c>
      <c r="H907" s="3">
        <f t="shared" si="398"/>
        <v>54.590712516034195</v>
      </c>
      <c r="I907" s="3">
        <f t="shared" si="399"/>
        <v>-91.690816900999508</v>
      </c>
      <c r="J907" s="2">
        <f t="shared" si="400"/>
        <v>106.8734662315876</v>
      </c>
      <c r="K907" s="2">
        <f t="shared" si="401"/>
        <v>106.8734662315876</v>
      </c>
      <c r="L907" s="2">
        <f t="shared" si="402"/>
        <v>72.851715222622758</v>
      </c>
      <c r="M907" s="5">
        <f t="shared" si="388"/>
        <v>0.37886865114595275</v>
      </c>
      <c r="N907" s="4">
        <f t="shared" si="389"/>
        <v>0.31704748021891765</v>
      </c>
      <c r="O907" s="4">
        <f t="shared" si="390"/>
        <v>0.26846658826215108</v>
      </c>
      <c r="P907" s="4">
        <f t="shared" si="403"/>
        <v>0</v>
      </c>
      <c r="Q907" s="4">
        <f t="shared" si="404"/>
        <v>0</v>
      </c>
      <c r="R907" s="5">
        <f t="shared" si="405"/>
        <v>-1.2782547391367054</v>
      </c>
      <c r="S907" s="5">
        <f t="shared" si="406"/>
        <v>-11.865501129256186</v>
      </c>
      <c r="T907" s="5">
        <f t="shared" si="407"/>
        <v>19.929351373856509</v>
      </c>
      <c r="U907" s="6">
        <f t="shared" si="408"/>
        <v>2672.9489156222885</v>
      </c>
      <c r="V907" s="5">
        <f t="shared" si="409"/>
        <v>0.29739040187947763</v>
      </c>
      <c r="W907" s="5">
        <f t="shared" si="410"/>
        <v>13.137004572156176</v>
      </c>
      <c r="X907" s="5">
        <f t="shared" si="411"/>
        <v>7.8405604048668938</v>
      </c>
      <c r="Y907" s="5">
        <f t="shared" si="412"/>
        <v>-0.98086433725722777</v>
      </c>
      <c r="Z907" s="5">
        <f t="shared" si="414"/>
        <v>1.2715034428999896</v>
      </c>
      <c r="AA907" s="5">
        <f t="shared" si="391"/>
        <v>-4.404088221276595</v>
      </c>
      <c r="AB907">
        <f t="shared" si="415"/>
        <v>0</v>
      </c>
    </row>
    <row r="908" spans="1:28" x14ac:dyDescent="0.2">
      <c r="A908">
        <f t="shared" si="413"/>
        <v>8.7599999999998577</v>
      </c>
      <c r="B908" s="5">
        <f t="shared" si="392"/>
        <v>67.444793397603036</v>
      </c>
      <c r="C908" s="5">
        <f t="shared" si="393"/>
        <v>584.25470229705377</v>
      </c>
      <c r="D908" s="5">
        <f t="shared" si="394"/>
        <v>-272.28824818049037</v>
      </c>
      <c r="E908" s="2">
        <f t="shared" si="395"/>
        <v>588.13464216339469</v>
      </c>
      <c r="F908" s="2">
        <f t="shared" si="396"/>
        <v>6.5849243621522309</v>
      </c>
      <c r="G908" s="3">
        <f t="shared" si="397"/>
        <v>5.8711765949512413</v>
      </c>
      <c r="H908" s="3">
        <f t="shared" si="398"/>
        <v>54.603427550463195</v>
      </c>
      <c r="I908" s="3">
        <f t="shared" si="399"/>
        <v>-91.734857783212277</v>
      </c>
      <c r="J908" s="2">
        <f t="shared" si="400"/>
        <v>106.9172069751823</v>
      </c>
      <c r="K908" s="2">
        <f t="shared" si="401"/>
        <v>106.9172069751823</v>
      </c>
      <c r="L908" s="2">
        <f t="shared" si="402"/>
        <v>72.881531680424189</v>
      </c>
      <c r="M908" s="5">
        <f t="shared" si="388"/>
        <v>0.37886857388071915</v>
      </c>
      <c r="N908" s="4">
        <f t="shared" si="389"/>
        <v>0.31691745972745017</v>
      </c>
      <c r="O908" s="4">
        <f t="shared" si="390"/>
        <v>0.2684180489271305</v>
      </c>
      <c r="P908" s="4">
        <f t="shared" si="403"/>
        <v>0</v>
      </c>
      <c r="Q908" s="4">
        <f t="shared" si="404"/>
        <v>0</v>
      </c>
      <c r="R908" s="5">
        <f t="shared" si="405"/>
        <v>-1.2766448188734785</v>
      </c>
      <c r="S908" s="5">
        <f t="shared" si="406"/>
        <v>-11.87311976529146</v>
      </c>
      <c r="T908" s="5">
        <f t="shared" si="407"/>
        <v>19.947080283659215</v>
      </c>
      <c r="U908" s="6">
        <f t="shared" si="408"/>
        <v>2672.9462426747091</v>
      </c>
      <c r="V908" s="5">
        <f t="shared" si="409"/>
        <v>0.29701552264371922</v>
      </c>
      <c r="W908" s="5">
        <f t="shared" si="410"/>
        <v>13.146864302357541</v>
      </c>
      <c r="X908" s="5">
        <f t="shared" si="411"/>
        <v>7.8444301372877261</v>
      </c>
      <c r="Y908" s="5">
        <f t="shared" si="412"/>
        <v>-0.97962929622975925</v>
      </c>
      <c r="Z908" s="5">
        <f t="shared" si="414"/>
        <v>1.2737445370660812</v>
      </c>
      <c r="AA908" s="5">
        <f t="shared" si="391"/>
        <v>-4.3824895790530576</v>
      </c>
      <c r="AB908">
        <f t="shared" si="415"/>
        <v>0</v>
      </c>
    </row>
    <row r="909" spans="1:28" x14ac:dyDescent="0.2">
      <c r="A909">
        <f t="shared" si="413"/>
        <v>8.7699999999998575</v>
      </c>
      <c r="B909" s="5">
        <f t="shared" si="392"/>
        <v>67.503456182087731</v>
      </c>
      <c r="C909" s="5">
        <f t="shared" si="393"/>
        <v>584.80080025978532</v>
      </c>
      <c r="D909" s="5">
        <f t="shared" si="394"/>
        <v>-273.20581588280146</v>
      </c>
      <c r="E909" s="2">
        <f t="shared" si="395"/>
        <v>588.68386471943688</v>
      </c>
      <c r="F909" s="2">
        <f t="shared" si="396"/>
        <v>6.5845011364742962</v>
      </c>
      <c r="G909" s="3">
        <f t="shared" si="397"/>
        <v>5.8613803019889437</v>
      </c>
      <c r="H909" s="3">
        <f t="shared" si="398"/>
        <v>54.616164995833856</v>
      </c>
      <c r="I909" s="3">
        <f t="shared" si="399"/>
        <v>-91.778682679002813</v>
      </c>
      <c r="J909" s="2">
        <f t="shared" si="400"/>
        <v>106.96077716709888</v>
      </c>
      <c r="K909" s="2">
        <f t="shared" si="401"/>
        <v>106.96077716709888</v>
      </c>
      <c r="L909" s="2">
        <f t="shared" si="402"/>
        <v>72.911231879413009</v>
      </c>
      <c r="M909" s="5">
        <f t="shared" si="388"/>
        <v>0.37886849664860534</v>
      </c>
      <c r="N909" s="4">
        <f t="shared" si="389"/>
        <v>0.31678805083765543</v>
      </c>
      <c r="O909" s="4">
        <f t="shared" si="390"/>
        <v>0.26836971579862129</v>
      </c>
      <c r="P909" s="4">
        <f t="shared" si="403"/>
        <v>0</v>
      </c>
      <c r="Q909" s="4">
        <f t="shared" si="404"/>
        <v>0</v>
      </c>
      <c r="R909" s="5">
        <f t="shared" si="405"/>
        <v>-1.2750338078016235</v>
      </c>
      <c r="S909" s="5">
        <f t="shared" si="406"/>
        <v>-11.880726592425624</v>
      </c>
      <c r="T909" s="5">
        <f t="shared" si="407"/>
        <v>19.96473820535363</v>
      </c>
      <c r="U909" s="6">
        <f t="shared" si="408"/>
        <v>2672.9435697298027</v>
      </c>
      <c r="V909" s="5">
        <f t="shared" si="409"/>
        <v>0.29664600109904582</v>
      </c>
      <c r="W909" s="5">
        <f t="shared" si="410"/>
        <v>13.156682253246867</v>
      </c>
      <c r="X909" s="5">
        <f t="shared" si="411"/>
        <v>7.8482961701234775</v>
      </c>
      <c r="Y909" s="5">
        <f t="shared" si="412"/>
        <v>-0.97838780670257763</v>
      </c>
      <c r="Z909" s="5">
        <f t="shared" si="414"/>
        <v>1.2759556608212428</v>
      </c>
      <c r="AA909" s="5">
        <f t="shared" si="391"/>
        <v>-4.3609656245228905</v>
      </c>
      <c r="AB909">
        <f t="shared" si="415"/>
        <v>0</v>
      </c>
    </row>
    <row r="910" spans="1:28" x14ac:dyDescent="0.2">
      <c r="A910">
        <f t="shared" si="413"/>
        <v>8.7799999999998573</v>
      </c>
      <c r="B910" s="5">
        <f t="shared" si="392"/>
        <v>67.562021065717289</v>
      </c>
      <c r="C910" s="5">
        <f t="shared" si="393"/>
        <v>585.34702570752665</v>
      </c>
      <c r="D910" s="5">
        <f t="shared" si="394"/>
        <v>-274.12382075787269</v>
      </c>
      <c r="E910" s="2">
        <f t="shared" si="395"/>
        <v>589.23320272633339</v>
      </c>
      <c r="F910" s="2">
        <f t="shared" si="396"/>
        <v>6.5840678215049433</v>
      </c>
      <c r="G910" s="3">
        <f t="shared" si="397"/>
        <v>5.8515964239219178</v>
      </c>
      <c r="H910" s="3">
        <f t="shared" si="398"/>
        <v>54.628924552442065</v>
      </c>
      <c r="I910" s="3">
        <f t="shared" si="399"/>
        <v>-91.822292335248036</v>
      </c>
      <c r="J910" s="2">
        <f t="shared" si="400"/>
        <v>107.00417724633283</v>
      </c>
      <c r="K910" s="2">
        <f t="shared" si="401"/>
        <v>107.00417724633283</v>
      </c>
      <c r="L910" s="2">
        <f t="shared" si="402"/>
        <v>72.940816118836281</v>
      </c>
      <c r="M910" s="5">
        <f t="shared" si="388"/>
        <v>0.37886841944967836</v>
      </c>
      <c r="N910" s="4">
        <f t="shared" si="389"/>
        <v>0.3166592508847928</v>
      </c>
      <c r="O910" s="4">
        <f t="shared" si="390"/>
        <v>0.2683215881785162</v>
      </c>
      <c r="P910" s="4">
        <f t="shared" si="403"/>
        <v>0</v>
      </c>
      <c r="Q910" s="4">
        <f t="shared" si="404"/>
        <v>0</v>
      </c>
      <c r="R910" s="5">
        <f t="shared" si="405"/>
        <v>-1.2734217386560882</v>
      </c>
      <c r="S910" s="5">
        <f t="shared" si="406"/>
        <v>-11.888321586924825</v>
      </c>
      <c r="T910" s="5">
        <f t="shared" si="407"/>
        <v>19.982325280486471</v>
      </c>
      <c r="U910" s="6">
        <f t="shared" si="408"/>
        <v>2672.9408967875693</v>
      </c>
      <c r="V910" s="5">
        <f t="shared" si="409"/>
        <v>0.29628181361923372</v>
      </c>
      <c r="W910" s="5">
        <f t="shared" si="410"/>
        <v>13.16645853280456</v>
      </c>
      <c r="X910" s="5">
        <f t="shared" si="411"/>
        <v>7.8521584799915924</v>
      </c>
      <c r="Y910" s="5">
        <f t="shared" si="412"/>
        <v>-0.97713992503685443</v>
      </c>
      <c r="Z910" s="5">
        <f t="shared" si="414"/>
        <v>1.2781369458797354</v>
      </c>
      <c r="AA910" s="5">
        <f t="shared" si="391"/>
        <v>-4.3395162395219344</v>
      </c>
      <c r="AB910">
        <f t="shared" si="415"/>
        <v>0</v>
      </c>
    </row>
    <row r="911" spans="1:28" x14ac:dyDescent="0.2">
      <c r="A911">
        <f t="shared" si="413"/>
        <v>8.789999999999857</v>
      </c>
      <c r="B911" s="5">
        <f t="shared" si="392"/>
        <v>67.62048817296025</v>
      </c>
      <c r="C911" s="5">
        <f t="shared" si="393"/>
        <v>585.89337885989846</v>
      </c>
      <c r="D911" s="5">
        <f t="shared" si="394"/>
        <v>-275.0422606570371</v>
      </c>
      <c r="E911" s="2">
        <f t="shared" si="395"/>
        <v>589.78265641897099</v>
      </c>
      <c r="F911" s="2">
        <f t="shared" si="396"/>
        <v>6.5836244552567065</v>
      </c>
      <c r="G911" s="3">
        <f t="shared" si="397"/>
        <v>5.8418250246715493</v>
      </c>
      <c r="H911" s="3">
        <f t="shared" si="398"/>
        <v>54.641705921900865</v>
      </c>
      <c r="I911" s="3">
        <f t="shared" si="399"/>
        <v>-91.86568749764325</v>
      </c>
      <c r="J911" s="2">
        <f t="shared" si="400"/>
        <v>107.04740765235289</v>
      </c>
      <c r="K911" s="2">
        <f t="shared" si="401"/>
        <v>107.04740765235289</v>
      </c>
      <c r="L911" s="2">
        <f t="shared" si="402"/>
        <v>72.970284698263725</v>
      </c>
      <c r="M911" s="5">
        <f t="shared" si="388"/>
        <v>0.37886834228400418</v>
      </c>
      <c r="N911" s="4">
        <f t="shared" si="389"/>
        <v>0.31653105721497127</v>
      </c>
      <c r="O911" s="4">
        <f t="shared" si="390"/>
        <v>0.26827366536989544</v>
      </c>
      <c r="P911" s="4">
        <f t="shared" si="403"/>
        <v>0</v>
      </c>
      <c r="Q911" s="4">
        <f t="shared" si="404"/>
        <v>0</v>
      </c>
      <c r="R911" s="5">
        <f t="shared" si="405"/>
        <v>-1.2718086440167882</v>
      </c>
      <c r="S911" s="5">
        <f t="shared" si="406"/>
        <v>-11.895904725288149</v>
      </c>
      <c r="T911" s="5">
        <f t="shared" si="407"/>
        <v>19.99984165130256</v>
      </c>
      <c r="U911" s="6">
        <f t="shared" si="408"/>
        <v>2672.9382238480093</v>
      </c>
      <c r="V911" s="5">
        <f t="shared" si="409"/>
        <v>0.29592293659351737</v>
      </c>
      <c r="W911" s="5">
        <f t="shared" si="410"/>
        <v>13.176193249161305</v>
      </c>
      <c r="X911" s="5">
        <f t="shared" si="411"/>
        <v>7.8560170436398069</v>
      </c>
      <c r="Y911" s="5">
        <f t="shared" si="412"/>
        <v>-0.97588570742327074</v>
      </c>
      <c r="Z911" s="5">
        <f t="shared" si="414"/>
        <v>1.2802885238731552</v>
      </c>
      <c r="AA911" s="5">
        <f t="shared" si="391"/>
        <v>-4.3181413050576332</v>
      </c>
      <c r="AB911">
        <f t="shared" si="415"/>
        <v>0</v>
      </c>
    </row>
    <row r="912" spans="1:28" x14ac:dyDescent="0.2">
      <c r="A912">
        <f t="shared" si="413"/>
        <v>8.7999999999998568</v>
      </c>
      <c r="B912" s="5">
        <f t="shared" si="392"/>
        <v>67.678857628921591</v>
      </c>
      <c r="C912" s="5">
        <f t="shared" si="393"/>
        <v>586.43985993354374</v>
      </c>
      <c r="D912" s="5">
        <f t="shared" si="394"/>
        <v>-275.96113343907876</v>
      </c>
      <c r="E912" s="2">
        <f t="shared" si="395"/>
        <v>590.33222602940305</v>
      </c>
      <c r="F912" s="2">
        <f t="shared" si="396"/>
        <v>6.5831710757076243</v>
      </c>
      <c r="G912" s="3">
        <f t="shared" si="397"/>
        <v>5.8320661675973167</v>
      </c>
      <c r="H912" s="3">
        <f t="shared" si="398"/>
        <v>54.654508807139599</v>
      </c>
      <c r="I912" s="3">
        <f t="shared" si="399"/>
        <v>-91.908868910693826</v>
      </c>
      <c r="J912" s="2">
        <f t="shared" si="400"/>
        <v>107.09046882508282</v>
      </c>
      <c r="K912" s="2">
        <f t="shared" si="401"/>
        <v>107.09046882508282</v>
      </c>
      <c r="L912" s="2">
        <f t="shared" si="402"/>
        <v>72.9996379175752</v>
      </c>
      <c r="M912" s="5">
        <f t="shared" si="388"/>
        <v>0.37886826515164757</v>
      </c>
      <c r="N912" s="4">
        <f t="shared" si="389"/>
        <v>0.3164034671851173</v>
      </c>
      <c r="O912" s="4">
        <f t="shared" si="390"/>
        <v>0.26822594667703697</v>
      </c>
      <c r="P912" s="4">
        <f t="shared" si="403"/>
        <v>0</v>
      </c>
      <c r="Q912" s="4">
        <f t="shared" si="404"/>
        <v>0</v>
      </c>
      <c r="R912" s="5">
        <f t="shared" si="405"/>
        <v>-1.2701945563083537</v>
      </c>
      <c r="S912" s="5">
        <f t="shared" si="406"/>
        <v>-11.903475984247274</v>
      </c>
      <c r="T912" s="5">
        <f t="shared" si="407"/>
        <v>20.017287460734792</v>
      </c>
      <c r="U912" s="6">
        <f t="shared" si="408"/>
        <v>2672.9355509111219</v>
      </c>
      <c r="V912" s="5">
        <f t="shared" si="409"/>
        <v>0.29556934642730825</v>
      </c>
      <c r="W912" s="5">
        <f t="shared" si="410"/>
        <v>13.185886510593607</v>
      </c>
      <c r="X912" s="5">
        <f t="shared" si="411"/>
        <v>7.8598718379462822</v>
      </c>
      <c r="Y912" s="5">
        <f t="shared" si="412"/>
        <v>-0.9746252098810454</v>
      </c>
      <c r="Z912" s="5">
        <f t="shared" si="414"/>
        <v>1.2824105263463323</v>
      </c>
      <c r="AA912" s="5">
        <f t="shared" si="391"/>
        <v>-4.2968407013189243</v>
      </c>
      <c r="AB912">
        <f t="shared" si="415"/>
        <v>0</v>
      </c>
    </row>
    <row r="913" spans="1:28" x14ac:dyDescent="0.2">
      <c r="A913">
        <f t="shared" si="413"/>
        <v>8.8099999999998566</v>
      </c>
      <c r="B913" s="5">
        <f t="shared" si="392"/>
        <v>67.737129559337077</v>
      </c>
      <c r="C913" s="5">
        <f t="shared" si="393"/>
        <v>586.98646914214146</v>
      </c>
      <c r="D913" s="5">
        <f t="shared" si="394"/>
        <v>-276.88043697022079</v>
      </c>
      <c r="E913" s="2">
        <f t="shared" si="395"/>
        <v>590.88191178686168</v>
      </c>
      <c r="F913" s="2">
        <f t="shared" si="396"/>
        <v>6.5827077208006539</v>
      </c>
      <c r="G913" s="3">
        <f t="shared" si="397"/>
        <v>5.8223199154985066</v>
      </c>
      <c r="H913" s="3">
        <f t="shared" si="398"/>
        <v>54.667332912403062</v>
      </c>
      <c r="I913" s="3">
        <f t="shared" si="399"/>
        <v>-91.951837317707017</v>
      </c>
      <c r="J913" s="2">
        <f t="shared" si="400"/>
        <v>107.1333612048832</v>
      </c>
      <c r="K913" s="2">
        <f t="shared" si="401"/>
        <v>107.1333612048832</v>
      </c>
      <c r="L913" s="2">
        <f t="shared" si="402"/>
        <v>73.028876076948322</v>
      </c>
      <c r="M913" s="5">
        <f t="shared" si="388"/>
        <v>0.37886818805267208</v>
      </c>
      <c r="N913" s="4">
        <f t="shared" si="389"/>
        <v>0.31627647816294296</v>
      </c>
      <c r="O913" s="4">
        <f t="shared" si="390"/>
        <v>0.26817843140542824</v>
      </c>
      <c r="P913" s="4">
        <f t="shared" si="403"/>
        <v>0</v>
      </c>
      <c r="Q913" s="4">
        <f t="shared" si="404"/>
        <v>0</v>
      </c>
      <c r="R913" s="5">
        <f t="shared" si="405"/>
        <v>-1.268579507799892</v>
      </c>
      <c r="S913" s="5">
        <f t="shared" si="406"/>
        <v>-11.911035340766118</v>
      </c>
      <c r="T913" s="5">
        <f t="shared" si="407"/>
        <v>20.034662852394138</v>
      </c>
      <c r="U913" s="6">
        <f t="shared" si="408"/>
        <v>2672.932877976908</v>
      </c>
      <c r="V913" s="5">
        <f t="shared" si="409"/>
        <v>0.29522101954291519</v>
      </c>
      <c r="W913" s="5">
        <f t="shared" si="410"/>
        <v>13.19553842551945</v>
      </c>
      <c r="X913" s="5">
        <f t="shared" si="411"/>
        <v>7.863722839919741</v>
      </c>
      <c r="Y913" s="5">
        <f t="shared" si="412"/>
        <v>-0.97335848825697679</v>
      </c>
      <c r="Z913" s="5">
        <f t="shared" si="414"/>
        <v>1.2845030847533323</v>
      </c>
      <c r="AA913" s="5">
        <f t="shared" si="391"/>
        <v>-4.2756143076861193</v>
      </c>
      <c r="AB913">
        <f t="shared" si="415"/>
        <v>0</v>
      </c>
    </row>
    <row r="914" spans="1:28" x14ac:dyDescent="0.2">
      <c r="A914">
        <f t="shared" si="413"/>
        <v>8.8199999999998564</v>
      </c>
      <c r="B914" s="5">
        <f t="shared" si="392"/>
        <v>67.79530409056764</v>
      </c>
      <c r="C914" s="5">
        <f t="shared" si="393"/>
        <v>587.53320669641971</v>
      </c>
      <c r="D914" s="5">
        <f t="shared" si="394"/>
        <v>-277.80016912411327</v>
      </c>
      <c r="E914" s="2">
        <f t="shared" si="395"/>
        <v>591.43171391776957</v>
      </c>
      <c r="F914" s="2">
        <f t="shared" si="396"/>
        <v>6.5822344284431056</v>
      </c>
      <c r="G914" s="3">
        <f t="shared" si="397"/>
        <v>5.8125863306159369</v>
      </c>
      <c r="H914" s="3">
        <f t="shared" si="398"/>
        <v>54.680177943250598</v>
      </c>
      <c r="I914" s="3">
        <f t="shared" si="399"/>
        <v>-91.994593460783875</v>
      </c>
      <c r="J914" s="2">
        <f t="shared" si="400"/>
        <v>107.17608523253362</v>
      </c>
      <c r="K914" s="2">
        <f t="shared" si="401"/>
        <v>107.17608523253362</v>
      </c>
      <c r="L914" s="2">
        <f t="shared" si="402"/>
        <v>73.057999476846362</v>
      </c>
      <c r="M914" s="5">
        <f t="shared" si="388"/>
        <v>0.37886811098714024</v>
      </c>
      <c r="N914" s="4">
        <f t="shared" si="389"/>
        <v>0.31615008752691315</v>
      </c>
      <c r="O914" s="4">
        <f t="shared" si="390"/>
        <v>0.26813111886177637</v>
      </c>
      <c r="P914" s="4">
        <f t="shared" si="403"/>
        <v>0</v>
      </c>
      <c r="Q914" s="4">
        <f t="shared" si="404"/>
        <v>0</v>
      </c>
      <c r="R914" s="5">
        <f t="shared" si="405"/>
        <v>-1.2669635306047589</v>
      </c>
      <c r="S914" s="5">
        <f t="shared" si="406"/>
        <v>-11.918582772040505</v>
      </c>
      <c r="T914" s="5">
        <f t="shared" si="407"/>
        <v>20.051967970559751</v>
      </c>
      <c r="U914" s="6">
        <f t="shared" si="408"/>
        <v>2672.9302050453657</v>
      </c>
      <c r="V914" s="5">
        <f t="shared" si="409"/>
        <v>0.29487793238025156</v>
      </c>
      <c r="W914" s="5">
        <f t="shared" si="410"/>
        <v>13.205149102493955</v>
      </c>
      <c r="X914" s="5">
        <f t="shared" si="411"/>
        <v>7.8675700266996103</v>
      </c>
      <c r="Y914" s="5">
        <f t="shared" si="412"/>
        <v>-0.97208559822450735</v>
      </c>
      <c r="Z914" s="5">
        <f t="shared" si="414"/>
        <v>1.28656633045345</v>
      </c>
      <c r="AA914" s="5">
        <f t="shared" si="391"/>
        <v>-4.2544620027406381</v>
      </c>
      <c r="AB914">
        <f t="shared" si="415"/>
        <v>0</v>
      </c>
    </row>
    <row r="915" spans="1:28" x14ac:dyDescent="0.2">
      <c r="A915">
        <f t="shared" si="413"/>
        <v>8.8299999999998562</v>
      </c>
      <c r="B915" s="5">
        <f t="shared" si="392"/>
        <v>67.853381349593889</v>
      </c>
      <c r="C915" s="5">
        <f t="shared" si="393"/>
        <v>588.08007280416871</v>
      </c>
      <c r="D915" s="5">
        <f t="shared" si="394"/>
        <v>-278.72032778182125</v>
      </c>
      <c r="E915" s="2">
        <f t="shared" si="395"/>
        <v>591.9816326457518</v>
      </c>
      <c r="F915" s="2">
        <f t="shared" si="396"/>
        <v>6.581751236506082</v>
      </c>
      <c r="G915" s="3">
        <f t="shared" si="397"/>
        <v>5.8028654746336921</v>
      </c>
      <c r="H915" s="3">
        <f t="shared" si="398"/>
        <v>54.693043606555129</v>
      </c>
      <c r="I915" s="3">
        <f t="shared" si="399"/>
        <v>-92.037138080811275</v>
      </c>
      <c r="J915" s="2">
        <f t="shared" si="400"/>
        <v>107.21864134921482</v>
      </c>
      <c r="K915" s="2">
        <f t="shared" si="401"/>
        <v>107.21864134921482</v>
      </c>
      <c r="L915" s="2">
        <f t="shared" si="402"/>
        <v>73.087008418006008</v>
      </c>
      <c r="M915" s="5">
        <f t="shared" si="388"/>
        <v>0.37886803395511348</v>
      </c>
      <c r="N915" s="4">
        <f t="shared" si="389"/>
        <v>0.31602429266621307</v>
      </c>
      <c r="O915" s="4">
        <f t="shared" si="390"/>
        <v>0.26808400835401847</v>
      </c>
      <c r="P915" s="4">
        <f t="shared" si="403"/>
        <v>0</v>
      </c>
      <c r="Q915" s="4">
        <f t="shared" si="404"/>
        <v>0</v>
      </c>
      <c r="R915" s="5">
        <f t="shared" si="405"/>
        <v>-1.2653466566803422</v>
      </c>
      <c r="S915" s="5">
        <f t="shared" si="406"/>
        <v>-11.926118255497787</v>
      </c>
      <c r="T915" s="5">
        <f t="shared" si="407"/>
        <v>20.0692029601691</v>
      </c>
      <c r="U915" s="6">
        <f t="shared" si="408"/>
        <v>2672.9275321164978</v>
      </c>
      <c r="V915" s="5">
        <f t="shared" si="409"/>
        <v>0.29454006139753547</v>
      </c>
      <c r="W915" s="5">
        <f t="shared" si="410"/>
        <v>13.214718650205047</v>
      </c>
      <c r="X915" s="5">
        <f t="shared" si="411"/>
        <v>7.8714133755561075</v>
      </c>
      <c r="Y915" s="5">
        <f t="shared" si="412"/>
        <v>-0.97080659528280666</v>
      </c>
      <c r="Z915" s="5">
        <f t="shared" si="414"/>
        <v>1.2886003947072595</v>
      </c>
      <c r="AA915" s="5">
        <f t="shared" si="391"/>
        <v>-4.2333836642747897</v>
      </c>
      <c r="AB915">
        <f t="shared" si="415"/>
        <v>0</v>
      </c>
    </row>
    <row r="916" spans="1:28" x14ac:dyDescent="0.2">
      <c r="A916">
        <f t="shared" si="413"/>
        <v>8.839999999999856</v>
      </c>
      <c r="B916" s="5">
        <f t="shared" si="392"/>
        <v>67.911361464010469</v>
      </c>
      <c r="C916" s="5">
        <f t="shared" si="393"/>
        <v>588.62706767025395</v>
      </c>
      <c r="D916" s="5">
        <f t="shared" si="394"/>
        <v>-279.64091083181256</v>
      </c>
      <c r="E916" s="2">
        <f t="shared" si="395"/>
        <v>592.53166819164801</v>
      </c>
      <c r="F916" s="2">
        <f t="shared" si="396"/>
        <v>6.5812581828239178</v>
      </c>
      <c r="G916" s="3">
        <f t="shared" si="397"/>
        <v>5.7931574086808642</v>
      </c>
      <c r="H916" s="3">
        <f t="shared" si="398"/>
        <v>54.705929610502203</v>
      </c>
      <c r="I916" s="3">
        <f t="shared" si="399"/>
        <v>-92.079471917454029</v>
      </c>
      <c r="J916" s="2">
        <f t="shared" si="400"/>
        <v>107.26102999649117</v>
      </c>
      <c r="K916" s="2">
        <f t="shared" si="401"/>
        <v>107.26102999649117</v>
      </c>
      <c r="L916" s="2">
        <f t="shared" si="402"/>
        <v>73.115903201425468</v>
      </c>
      <c r="M916" s="5">
        <f t="shared" si="388"/>
        <v>0.37886795695665193</v>
      </c>
      <c r="N916" s="4">
        <f t="shared" si="389"/>
        <v>0.31589909098071561</v>
      </c>
      <c r="O916" s="4">
        <f t="shared" si="390"/>
        <v>0.26803709919133217</v>
      </c>
      <c r="P916" s="4">
        <f t="shared" si="403"/>
        <v>0</v>
      </c>
      <c r="Q916" s="4">
        <f t="shared" si="404"/>
        <v>0</v>
      </c>
      <c r="R916" s="5">
        <f t="shared" si="405"/>
        <v>-1.263728917827857</v>
      </c>
      <c r="S916" s="5">
        <f t="shared" si="406"/>
        <v>-11.933641768796504</v>
      </c>
      <c r="T916" s="5">
        <f t="shared" si="407"/>
        <v>20.086367966808172</v>
      </c>
      <c r="U916" s="6">
        <f t="shared" si="408"/>
        <v>2672.9248591903015</v>
      </c>
      <c r="V916" s="5">
        <f t="shared" si="409"/>
        <v>0.29420738307198674</v>
      </c>
      <c r="W916" s="5">
        <f t="shared" si="410"/>
        <v>13.224247177469191</v>
      </c>
      <c r="X916" s="5">
        <f t="shared" si="411"/>
        <v>7.8752528638903847</v>
      </c>
      <c r="Y916" s="5">
        <f t="shared" si="412"/>
        <v>-0.96952153475587033</v>
      </c>
      <c r="Z916" s="5">
        <f t="shared" si="414"/>
        <v>1.2906054086726879</v>
      </c>
      <c r="AA916" s="5">
        <f t="shared" si="391"/>
        <v>-4.2123791693014425</v>
      </c>
      <c r="AB916">
        <f t="shared" si="415"/>
        <v>0</v>
      </c>
    </row>
    <row r="917" spans="1:28" x14ac:dyDescent="0.2">
      <c r="A917">
        <f t="shared" si="413"/>
        <v>8.8499999999998558</v>
      </c>
      <c r="B917" s="5">
        <f t="shared" si="392"/>
        <v>67.969244562020535</v>
      </c>
      <c r="C917" s="5">
        <f t="shared" si="393"/>
        <v>589.17419149662931</v>
      </c>
      <c r="D917" s="5">
        <f t="shared" si="394"/>
        <v>-280.56191616994556</v>
      </c>
      <c r="E917" s="2">
        <f t="shared" si="395"/>
        <v>593.0818207735241</v>
      </c>
      <c r="F917" s="2">
        <f t="shared" si="396"/>
        <v>6.5807553051936214</v>
      </c>
      <c r="G917" s="3">
        <f t="shared" si="397"/>
        <v>5.783462193333305</v>
      </c>
      <c r="H917" s="3">
        <f t="shared" si="398"/>
        <v>54.71883566458893</v>
      </c>
      <c r="I917" s="3">
        <f t="shared" si="399"/>
        <v>-92.121595709147044</v>
      </c>
      <c r="J917" s="2">
        <f t="shared" si="400"/>
        <v>107.30325161629327</v>
      </c>
      <c r="K917" s="2">
        <f t="shared" si="401"/>
        <v>107.30325161629327</v>
      </c>
      <c r="L917" s="2">
        <f t="shared" si="402"/>
        <v>73.144684128352594</v>
      </c>
      <c r="M917" s="5">
        <f t="shared" si="388"/>
        <v>0.37886787999181476</v>
      </c>
      <c r="N917" s="4">
        <f t="shared" si="389"/>
        <v>0.31577447988094892</v>
      </c>
      <c r="O917" s="4">
        <f t="shared" si="390"/>
        <v>0.26799039068414576</v>
      </c>
      <c r="P917" s="4">
        <f t="shared" si="403"/>
        <v>0</v>
      </c>
      <c r="Q917" s="4">
        <f t="shared" si="404"/>
        <v>0</v>
      </c>
      <c r="R917" s="5">
        <f t="shared" si="405"/>
        <v>-1.2621103456921505</v>
      </c>
      <c r="S917" s="5">
        <f t="shared" si="406"/>
        <v>-11.941153289826005</v>
      </c>
      <c r="T917" s="5">
        <f t="shared" si="407"/>
        <v>20.103463136701709</v>
      </c>
      <c r="U917" s="6">
        <f t="shared" si="408"/>
        <v>2672.9221862667787</v>
      </c>
      <c r="V917" s="5">
        <f t="shared" si="409"/>
        <v>0.29387987390051334</v>
      </c>
      <c r="W917" s="5">
        <f t="shared" si="410"/>
        <v>13.233734793227169</v>
      </c>
      <c r="X917" s="5">
        <f t="shared" si="411"/>
        <v>7.8790884692346363</v>
      </c>
      <c r="Y917" s="5">
        <f t="shared" si="412"/>
        <v>-0.96823047179163724</v>
      </c>
      <c r="Z917" s="5">
        <f t="shared" si="414"/>
        <v>1.2925815034011645</v>
      </c>
      <c r="AA917" s="5">
        <f t="shared" si="391"/>
        <v>-4.1914483940636558</v>
      </c>
      <c r="AB917">
        <f t="shared" si="415"/>
        <v>0</v>
      </c>
    </row>
    <row r="918" spans="1:28" x14ac:dyDescent="0.2">
      <c r="A918">
        <f t="shared" si="413"/>
        <v>8.8599999999998555</v>
      </c>
      <c r="B918" s="5">
        <f t="shared" si="392"/>
        <v>68.02703077243028</v>
      </c>
      <c r="C918" s="5">
        <f t="shared" si="393"/>
        <v>589.72144448235031</v>
      </c>
      <c r="D918" s="5">
        <f t="shared" si="394"/>
        <v>-281.48334169945673</v>
      </c>
      <c r="E918" s="2">
        <f t="shared" si="395"/>
        <v>593.63209060668453</v>
      </c>
      <c r="F918" s="2">
        <f t="shared" si="396"/>
        <v>6.5802426413743182</v>
      </c>
      <c r="G918" s="3">
        <f t="shared" si="397"/>
        <v>5.7737798886153886</v>
      </c>
      <c r="H918" s="3">
        <f t="shared" si="398"/>
        <v>54.731761479622939</v>
      </c>
      <c r="I918" s="3">
        <f t="shared" si="399"/>
        <v>-92.163510193087674</v>
      </c>
      <c r="J918" s="2">
        <f t="shared" si="400"/>
        <v>107.34530665090064</v>
      </c>
      <c r="K918" s="2">
        <f t="shared" si="401"/>
        <v>107.34530665090064</v>
      </c>
      <c r="L918" s="2">
        <f t="shared" si="402"/>
        <v>73.1733515002731</v>
      </c>
      <c r="M918" s="5">
        <f t="shared" si="388"/>
        <v>0.37886780306066004</v>
      </c>
      <c r="N918" s="4">
        <f t="shared" si="389"/>
        <v>0.31565045678806281</v>
      </c>
      <c r="O918" s="4">
        <f t="shared" si="390"/>
        <v>0.26794388214414755</v>
      </c>
      <c r="P918" s="4">
        <f t="shared" si="403"/>
        <v>0</v>
      </c>
      <c r="Q918" s="4">
        <f t="shared" si="404"/>
        <v>0</v>
      </c>
      <c r="R918" s="5">
        <f t="shared" si="405"/>
        <v>-1.26049097176152</v>
      </c>
      <c r="S918" s="5">
        <f t="shared" si="406"/>
        <v>-11.948652796706092</v>
      </c>
      <c r="T918" s="5">
        <f t="shared" si="407"/>
        <v>20.120488616703554</v>
      </c>
      <c r="U918" s="6">
        <f t="shared" si="408"/>
        <v>2672.9195133459298</v>
      </c>
      <c r="V918" s="5">
        <f t="shared" si="409"/>
        <v>0.29355751040039268</v>
      </c>
      <c r="W918" s="5">
        <f t="shared" si="410"/>
        <v>13.243181606539837</v>
      </c>
      <c r="X918" s="5">
        <f t="shared" si="411"/>
        <v>7.8829201692521824</v>
      </c>
      <c r="Y918" s="5">
        <f t="shared" si="412"/>
        <v>-0.96693346136112734</v>
      </c>
      <c r="Z918" s="5">
        <f t="shared" si="414"/>
        <v>1.2945288098337446</v>
      </c>
      <c r="AA918" s="5">
        <f t="shared" si="391"/>
        <v>-4.1705912140442649</v>
      </c>
      <c r="AB918">
        <f t="shared" si="415"/>
        <v>0</v>
      </c>
    </row>
    <row r="919" spans="1:28" x14ac:dyDescent="0.2">
      <c r="A919">
        <f t="shared" si="413"/>
        <v>8.8699999999998553</v>
      </c>
      <c r="B919" s="5">
        <f t="shared" si="392"/>
        <v>68.084720224643362</v>
      </c>
      <c r="C919" s="5">
        <f t="shared" si="393"/>
        <v>590.26882682358712</v>
      </c>
      <c r="D919" s="5">
        <f t="shared" si="394"/>
        <v>-282.40518533094831</v>
      </c>
      <c r="E919" s="2">
        <f t="shared" si="395"/>
        <v>594.18247790368389</v>
      </c>
      <c r="F919" s="2">
        <f t="shared" si="396"/>
        <v>6.579720229086722</v>
      </c>
      <c r="G919" s="3">
        <f t="shared" si="397"/>
        <v>5.7641105540017774</v>
      </c>
      <c r="H919" s="3">
        <f t="shared" si="398"/>
        <v>54.744706767721276</v>
      </c>
      <c r="I919" s="3">
        <f t="shared" si="399"/>
        <v>-92.205216105228118</v>
      </c>
      <c r="J919" s="2">
        <f t="shared" si="400"/>
        <v>107.38719554292476</v>
      </c>
      <c r="K919" s="2">
        <f t="shared" si="401"/>
        <v>107.38719554292476</v>
      </c>
      <c r="L919" s="2">
        <f t="shared" si="402"/>
        <v>73.201905618898948</v>
      </c>
      <c r="M919" s="5">
        <f t="shared" si="388"/>
        <v>0.3788677261632446</v>
      </c>
      <c r="N919" s="4">
        <f t="shared" si="389"/>
        <v>0.31552701913379622</v>
      </c>
      <c r="O919" s="4">
        <f t="shared" si="390"/>
        <v>0.26789757288429633</v>
      </c>
      <c r="P919" s="4">
        <f t="shared" si="403"/>
        <v>0</v>
      </c>
      <c r="Q919" s="4">
        <f t="shared" si="404"/>
        <v>0</v>
      </c>
      <c r="R919" s="5">
        <f t="shared" si="405"/>
        <v>-1.2588708273675393</v>
      </c>
      <c r="S919" s="5">
        <f t="shared" si="406"/>
        <v>-11.95614026778664</v>
      </c>
      <c r="T919" s="5">
        <f t="shared" si="407"/>
        <v>20.137444554286994</v>
      </c>
      <c r="U919" s="6">
        <f t="shared" si="408"/>
        <v>2672.916840427752</v>
      </c>
      <c r="V919" s="5">
        <f t="shared" si="409"/>
        <v>0.29324026910994494</v>
      </c>
      <c r="W919" s="5">
        <f t="shared" si="410"/>
        <v>13.252587726583986</v>
      </c>
      <c r="X919" s="5">
        <f t="shared" si="411"/>
        <v>7.8867479417375863</v>
      </c>
      <c r="Y919" s="5">
        <f t="shared" si="412"/>
        <v>-0.96563055825759436</v>
      </c>
      <c r="Z919" s="5">
        <f t="shared" si="414"/>
        <v>1.2964474587973456</v>
      </c>
      <c r="AA919" s="5">
        <f t="shared" si="391"/>
        <v>-4.1498075039754205</v>
      </c>
      <c r="AB919">
        <f t="shared" si="415"/>
        <v>0</v>
      </c>
    </row>
    <row r="920" spans="1:28" x14ac:dyDescent="0.2">
      <c r="A920">
        <f t="shared" si="413"/>
        <v>8.8799999999998551</v>
      </c>
      <c r="B920" s="5">
        <f t="shared" si="392"/>
        <v>68.142313048655467</v>
      </c>
      <c r="C920" s="5">
        <f t="shared" si="393"/>
        <v>590.81633871363726</v>
      </c>
      <c r="D920" s="5">
        <f t="shared" si="394"/>
        <v>-283.32744498237582</v>
      </c>
      <c r="E920" s="2">
        <f t="shared" si="395"/>
        <v>594.73298287433863</v>
      </c>
      <c r="F920" s="2">
        <f t="shared" si="396"/>
        <v>6.5791881060125696</v>
      </c>
      <c r="G920" s="3">
        <f t="shared" si="397"/>
        <v>5.7544542484192016</v>
      </c>
      <c r="H920" s="3">
        <f t="shared" si="398"/>
        <v>54.75767124230925</v>
      </c>
      <c r="I920" s="3">
        <f t="shared" si="399"/>
        <v>-92.246714180267873</v>
      </c>
      <c r="J920" s="2">
        <f t="shared" si="400"/>
        <v>107.42891873529216</v>
      </c>
      <c r="K920" s="2">
        <f t="shared" si="401"/>
        <v>107.42891873529216</v>
      </c>
      <c r="L920" s="2">
        <f t="shared" si="402"/>
        <v>73.230346786156886</v>
      </c>
      <c r="M920" s="5">
        <f t="shared" si="388"/>
        <v>0.37886764929962435</v>
      </c>
      <c r="N920" s="4">
        <f t="shared" si="389"/>
        <v>0.31540416436044388</v>
      </c>
      <c r="O920" s="4">
        <f t="shared" si="390"/>
        <v>0.26785146221883005</v>
      </c>
      <c r="P920" s="4">
        <f t="shared" si="403"/>
        <v>0</v>
      </c>
      <c r="Q920" s="4">
        <f t="shared" si="404"/>
        <v>0</v>
      </c>
      <c r="R920" s="5">
        <f t="shared" si="405"/>
        <v>-1.2572499436848987</v>
      </c>
      <c r="S920" s="5">
        <f t="shared" si="406"/>
        <v>-11.963615681647232</v>
      </c>
      <c r="T920" s="5">
        <f t="shared" si="407"/>
        <v>20.154331097535209</v>
      </c>
      <c r="U920" s="6">
        <f t="shared" si="408"/>
        <v>2672.9141675122478</v>
      </c>
      <c r="V920" s="5">
        <f t="shared" si="409"/>
        <v>0.2929281265892012</v>
      </c>
      <c r="W920" s="5">
        <f t="shared" si="410"/>
        <v>13.261953262648184</v>
      </c>
      <c r="X920" s="5">
        <f t="shared" si="411"/>
        <v>7.8905717646167428</v>
      </c>
      <c r="Y920" s="5">
        <f t="shared" si="412"/>
        <v>-0.96432181709569753</v>
      </c>
      <c r="Z920" s="5">
        <f t="shared" si="414"/>
        <v>1.2983375810009523</v>
      </c>
      <c r="AA920" s="5">
        <f t="shared" si="391"/>
        <v>-4.1290971378480492</v>
      </c>
      <c r="AB920">
        <f t="shared" si="415"/>
        <v>0</v>
      </c>
    </row>
    <row r="921" spans="1:28" x14ac:dyDescent="0.2">
      <c r="A921">
        <f t="shared" si="413"/>
        <v>8.8899999999998549</v>
      </c>
      <c r="B921" s="5">
        <f t="shared" si="392"/>
        <v>68.199809375048801</v>
      </c>
      <c r="C921" s="5">
        <f t="shared" si="393"/>
        <v>591.36398034293939</v>
      </c>
      <c r="D921" s="5">
        <f t="shared" si="394"/>
        <v>-284.25011857903536</v>
      </c>
      <c r="E921" s="2">
        <f t="shared" si="395"/>
        <v>595.28360572573922</v>
      </c>
      <c r="F921" s="2">
        <f t="shared" si="396"/>
        <v>6.5786463097940926</v>
      </c>
      <c r="G921" s="3">
        <f t="shared" si="397"/>
        <v>5.7448110302482442</v>
      </c>
      <c r="H921" s="3">
        <f t="shared" si="398"/>
        <v>54.770654618119259</v>
      </c>
      <c r="I921" s="3">
        <f t="shared" si="399"/>
        <v>-92.28800515164636</v>
      </c>
      <c r="J921" s="2">
        <f t="shared" si="400"/>
        <v>107.47047667122759</v>
      </c>
      <c r="K921" s="2">
        <f t="shared" si="401"/>
        <v>107.47047667122759</v>
      </c>
      <c r="L921" s="2">
        <f t="shared" si="402"/>
        <v>73.258675304176947</v>
      </c>
      <c r="M921" s="5">
        <f t="shared" si="388"/>
        <v>0.37886757246985409</v>
      </c>
      <c r="N921" s="4">
        <f t="shared" si="389"/>
        <v>0.31528188992082329</v>
      </c>
      <c r="O921" s="4">
        <f t="shared" si="390"/>
        <v>0.26780554946327589</v>
      </c>
      <c r="P921" s="4">
        <f t="shared" si="403"/>
        <v>0</v>
      </c>
      <c r="Q921" s="4">
        <f t="shared" si="404"/>
        <v>0</v>
      </c>
      <c r="R921" s="5">
        <f t="shared" si="405"/>
        <v>-1.2556283517312521</v>
      </c>
      <c r="S921" s="5">
        <f t="shared" si="406"/>
        <v>-11.971079017096761</v>
      </c>
      <c r="T921" s="5">
        <f t="shared" si="407"/>
        <v>20.171148395131748</v>
      </c>
      <c r="U921" s="6">
        <f t="shared" si="408"/>
        <v>2672.911494599417</v>
      </c>
      <c r="V921" s="5">
        <f t="shared" si="409"/>
        <v>0.29262105942056271</v>
      </c>
      <c r="W921" s="5">
        <f t="shared" si="410"/>
        <v>13.271278324128668</v>
      </c>
      <c r="X921" s="5">
        <f t="shared" si="411"/>
        <v>7.89439161594695</v>
      </c>
      <c r="Y921" s="5">
        <f t="shared" si="412"/>
        <v>-0.96300729231068938</v>
      </c>
      <c r="Z921" s="5">
        <f t="shared" si="414"/>
        <v>1.3001993070319067</v>
      </c>
      <c r="AA921" s="5">
        <f t="shared" si="391"/>
        <v>-4.1084599889213003</v>
      </c>
      <c r="AB921">
        <f t="shared" si="415"/>
        <v>0</v>
      </c>
    </row>
    <row r="922" spans="1:28" x14ac:dyDescent="0.2">
      <c r="A922">
        <f t="shared" si="413"/>
        <v>8.8999999999998547</v>
      </c>
      <c r="B922" s="5">
        <f t="shared" si="392"/>
        <v>68.257209334986669</v>
      </c>
      <c r="C922" s="5">
        <f t="shared" si="393"/>
        <v>591.91175189908597</v>
      </c>
      <c r="D922" s="5">
        <f t="shared" si="394"/>
        <v>-285.17320405355127</v>
      </c>
      <c r="E922" s="2">
        <f t="shared" si="395"/>
        <v>595.83434666226253</v>
      </c>
      <c r="F922" s="2">
        <f t="shared" si="396"/>
        <v>6.5780948780334807</v>
      </c>
      <c r="G922" s="3">
        <f t="shared" si="397"/>
        <v>5.7351809573251371</v>
      </c>
      <c r="H922" s="3">
        <f t="shared" si="398"/>
        <v>54.783656611189578</v>
      </c>
      <c r="I922" s="3">
        <f t="shared" si="399"/>
        <v>-92.329089751535577</v>
      </c>
      <c r="J922" s="2">
        <f t="shared" si="400"/>
        <v>107.51186979423765</v>
      </c>
      <c r="K922" s="2">
        <f t="shared" si="401"/>
        <v>107.51186979423765</v>
      </c>
      <c r="L922" s="2">
        <f t="shared" si="402"/>
        <v>73.286891475281294</v>
      </c>
      <c r="M922" s="5">
        <f t="shared" si="388"/>
        <v>0.37886749567398736</v>
      </c>
      <c r="N922" s="4">
        <f t="shared" si="389"/>
        <v>0.31516019327824096</v>
      </c>
      <c r="O922" s="4">
        <f t="shared" si="390"/>
        <v>0.26775983393445879</v>
      </c>
      <c r="P922" s="4">
        <f t="shared" si="403"/>
        <v>0</v>
      </c>
      <c r="Q922" s="4">
        <f t="shared" si="404"/>
        <v>0</v>
      </c>
      <c r="R922" s="5">
        <f t="shared" si="405"/>
        <v>-1.2540060823670793</v>
      </c>
      <c r="S922" s="5">
        <f t="shared" si="406"/>
        <v>-11.97853025317306</v>
      </c>
      <c r="T922" s="5">
        <f t="shared" si="407"/>
        <v>20.187896596351067</v>
      </c>
      <c r="U922" s="6">
        <f t="shared" si="408"/>
        <v>2672.9088216892592</v>
      </c>
      <c r="V922" s="5">
        <f t="shared" si="409"/>
        <v>0.29231904420945526</v>
      </c>
      <c r="W922" s="5">
        <f t="shared" si="410"/>
        <v>13.280563020525278</v>
      </c>
      <c r="X922" s="5">
        <f t="shared" si="411"/>
        <v>7.8982074739170143</v>
      </c>
      <c r="Y922" s="5">
        <f t="shared" si="412"/>
        <v>-0.96168703815762413</v>
      </c>
      <c r="Z922" s="5">
        <f t="shared" si="414"/>
        <v>1.3020327673522178</v>
      </c>
      <c r="AA922" s="5">
        <f t="shared" si="391"/>
        <v>-4.0878959297319177</v>
      </c>
      <c r="AB922">
        <f t="shared" si="415"/>
        <v>0</v>
      </c>
    </row>
    <row r="923" spans="1:28" x14ac:dyDescent="0.2">
      <c r="A923">
        <f t="shared" si="413"/>
        <v>8.9099999999998545</v>
      </c>
      <c r="B923" s="5">
        <f t="shared" si="392"/>
        <v>68.314513060208014</v>
      </c>
      <c r="C923" s="5">
        <f t="shared" si="393"/>
        <v>592.45965356683621</v>
      </c>
      <c r="D923" s="5">
        <f t="shared" si="394"/>
        <v>-286.0966993458631</v>
      </c>
      <c r="E923" s="2">
        <f t="shared" si="395"/>
        <v>596.38520588558276</v>
      </c>
      <c r="F923" s="2">
        <f t="shared" si="396"/>
        <v>6.57753384829235</v>
      </c>
      <c r="G923" s="3">
        <f t="shared" si="397"/>
        <v>5.7255640869435611</v>
      </c>
      <c r="H923" s="3">
        <f t="shared" si="398"/>
        <v>54.796676938863101</v>
      </c>
      <c r="I923" s="3">
        <f t="shared" si="399"/>
        <v>-92.369968710832893</v>
      </c>
      <c r="J923" s="2">
        <f t="shared" si="400"/>
        <v>107.55309854809427</v>
      </c>
      <c r="K923" s="2">
        <f t="shared" si="401"/>
        <v>107.55309854809427</v>
      </c>
      <c r="L923" s="2">
        <f t="shared" si="402"/>
        <v>73.31499560197291</v>
      </c>
      <c r="M923" s="5">
        <f t="shared" si="388"/>
        <v>0.37886741891207687</v>
      </c>
      <c r="N923" s="4">
        <f t="shared" si="389"/>
        <v>0.31503907190645936</v>
      </c>
      <c r="O923" s="4">
        <f t="shared" si="390"/>
        <v>0.26771431495051107</v>
      </c>
      <c r="P923" s="4">
        <f t="shared" si="403"/>
        <v>0</v>
      </c>
      <c r="Q923" s="4">
        <f t="shared" si="404"/>
        <v>0</v>
      </c>
      <c r="R923" s="5">
        <f t="shared" si="405"/>
        <v>-1.2523831662955531</v>
      </c>
      <c r="S923" s="5">
        <f t="shared" si="406"/>
        <v>-11.985969369142502</v>
      </c>
      <c r="T923" s="5">
        <f t="shared" si="407"/>
        <v>20.204575851049135</v>
      </c>
      <c r="U923" s="6">
        <f t="shared" si="408"/>
        <v>2672.9061487817735</v>
      </c>
      <c r="V923" s="5">
        <f t="shared" si="409"/>
        <v>0.29202205758497402</v>
      </c>
      <c r="W923" s="5">
        <f t="shared" si="410"/>
        <v>13.289807461437428</v>
      </c>
      <c r="X923" s="5">
        <f t="shared" si="411"/>
        <v>7.9020193168473094</v>
      </c>
      <c r="Y923" s="5">
        <f t="shared" si="412"/>
        <v>-0.96036110871057911</v>
      </c>
      <c r="Z923" s="5">
        <f t="shared" si="414"/>
        <v>1.3038380922949262</v>
      </c>
      <c r="AA923" s="5">
        <f t="shared" si="391"/>
        <v>-4.0674048321035556</v>
      </c>
      <c r="AB923">
        <f t="shared" si="415"/>
        <v>0</v>
      </c>
    </row>
    <row r="924" spans="1:28" x14ac:dyDescent="0.2">
      <c r="A924">
        <f t="shared" si="413"/>
        <v>8.9199999999998543</v>
      </c>
      <c r="B924" s="5">
        <f t="shared" si="392"/>
        <v>68.371720683022019</v>
      </c>
      <c r="C924" s="5">
        <f t="shared" si="393"/>
        <v>593.0076855281294</v>
      </c>
      <c r="D924" s="5">
        <f t="shared" si="394"/>
        <v>-287.02060240321305</v>
      </c>
      <c r="E924" s="2">
        <f t="shared" si="395"/>
        <v>596.93618359468383</v>
      </c>
      <c r="F924" s="2">
        <f t="shared" si="396"/>
        <v>6.5769632580912125</v>
      </c>
      <c r="G924" s="3">
        <f t="shared" si="397"/>
        <v>5.7159604758564555</v>
      </c>
      <c r="H924" s="3">
        <f t="shared" si="398"/>
        <v>54.809715319786051</v>
      </c>
      <c r="I924" s="3">
        <f t="shared" si="399"/>
        <v>-92.41064275915393</v>
      </c>
      <c r="J924" s="2">
        <f t="shared" si="400"/>
        <v>107.5941633768185</v>
      </c>
      <c r="K924" s="2">
        <f t="shared" si="401"/>
        <v>107.5941633768185</v>
      </c>
      <c r="L924" s="2">
        <f t="shared" si="402"/>
        <v>73.342987986924669</v>
      </c>
      <c r="M924" s="5">
        <f t="shared" si="388"/>
        <v>0.37886734218417412</v>
      </c>
      <c r="N924" s="4">
        <f t="shared" si="389"/>
        <v>0.3149185232896633</v>
      </c>
      <c r="O924" s="4">
        <f t="shared" si="390"/>
        <v>0.26766899183088044</v>
      </c>
      <c r="P924" s="4">
        <f t="shared" si="403"/>
        <v>0</v>
      </c>
      <c r="Q924" s="4">
        <f t="shared" si="404"/>
        <v>0</v>
      </c>
      <c r="R924" s="5">
        <f t="shared" si="405"/>
        <v>-1.2507596340624216</v>
      </c>
      <c r="S924" s="5">
        <f t="shared" si="406"/>
        <v>-11.993396344499619</v>
      </c>
      <c r="T924" s="5">
        <f t="shared" si="407"/>
        <v>20.221186309654112</v>
      </c>
      <c r="U924" s="6">
        <f t="shared" si="408"/>
        <v>2672.9034758769617</v>
      </c>
      <c r="V924" s="5">
        <f t="shared" si="409"/>
        <v>0.29173007620052355</v>
      </c>
      <c r="W924" s="5">
        <f t="shared" si="410"/>
        <v>13.299011756560073</v>
      </c>
      <c r="X924" s="5">
        <f t="shared" si="411"/>
        <v>7.9058271231898436</v>
      </c>
      <c r="Y924" s="5">
        <f t="shared" si="412"/>
        <v>-0.95902955786189814</v>
      </c>
      <c r="Z924" s="5">
        <f t="shared" si="414"/>
        <v>1.3056154120604546</v>
      </c>
      <c r="AA924" s="5">
        <f t="shared" si="391"/>
        <v>-4.0469865671560434</v>
      </c>
      <c r="AB924">
        <f t="shared" si="415"/>
        <v>0</v>
      </c>
    </row>
    <row r="925" spans="1:28" x14ac:dyDescent="0.2">
      <c r="A925">
        <f t="shared" si="413"/>
        <v>8.9299999999998541</v>
      </c>
      <c r="B925" s="5">
        <f t="shared" si="392"/>
        <v>68.42883233630269</v>
      </c>
      <c r="C925" s="5">
        <f t="shared" si="393"/>
        <v>593.55584796209791</v>
      </c>
      <c r="D925" s="5">
        <f t="shared" si="394"/>
        <v>-287.94491118013292</v>
      </c>
      <c r="E925" s="2">
        <f t="shared" si="395"/>
        <v>597.48727998587128</v>
      </c>
      <c r="F925" s="2">
        <f t="shared" si="396"/>
        <v>6.5763831449089558</v>
      </c>
      <c r="G925" s="3">
        <f t="shared" si="397"/>
        <v>5.7063701802778368</v>
      </c>
      <c r="H925" s="3">
        <f t="shared" si="398"/>
        <v>54.822771473906656</v>
      </c>
      <c r="I925" s="3">
        <f t="shared" si="399"/>
        <v>-92.451112624825484</v>
      </c>
      <c r="J925" s="2">
        <f t="shared" si="400"/>
        <v>107.63506472466453</v>
      </c>
      <c r="K925" s="2">
        <f t="shared" si="401"/>
        <v>107.63506472466453</v>
      </c>
      <c r="L925" s="2">
        <f t="shared" si="402"/>
        <v>73.370868932968321</v>
      </c>
      <c r="M925" s="5">
        <f t="shared" si="388"/>
        <v>0.37886726549032956</v>
      </c>
      <c r="N925" s="4">
        <f t="shared" si="389"/>
        <v>0.31479854492242609</v>
      </c>
      <c r="O925" s="4">
        <f t="shared" si="390"/>
        <v>0.26762386389633941</v>
      </c>
      <c r="P925" s="4">
        <f t="shared" si="403"/>
        <v>0</v>
      </c>
      <c r="Q925" s="4">
        <f t="shared" si="404"/>
        <v>0</v>
      </c>
      <c r="R925" s="5">
        <f t="shared" si="405"/>
        <v>-1.2491355160558999</v>
      </c>
      <c r="S925" s="5">
        <f t="shared" si="406"/>
        <v>-12.000811158966695</v>
      </c>
      <c r="T925" s="5">
        <f t="shared" si="407"/>
        <v>20.237728123157041</v>
      </c>
      <c r="U925" s="6">
        <f t="shared" si="408"/>
        <v>2672.900802974822</v>
      </c>
      <c r="V925" s="5">
        <f t="shared" si="409"/>
        <v>0.29144307673445402</v>
      </c>
      <c r="W925" s="5">
        <f t="shared" si="410"/>
        <v>13.308176015679759</v>
      </c>
      <c r="X925" s="5">
        <f t="shared" si="411"/>
        <v>7.9096308715283383</v>
      </c>
      <c r="Y925" s="5">
        <f t="shared" si="412"/>
        <v>-0.95769243932144588</v>
      </c>
      <c r="Z925" s="5">
        <f t="shared" si="414"/>
        <v>1.3073648567130647</v>
      </c>
      <c r="AA925" s="5">
        <f t="shared" si="391"/>
        <v>-4.0266410053146195</v>
      </c>
      <c r="AB925">
        <f t="shared" si="415"/>
        <v>0</v>
      </c>
    </row>
    <row r="926" spans="1:28" x14ac:dyDescent="0.2">
      <c r="A926">
        <f t="shared" si="413"/>
        <v>8.9399999999998538</v>
      </c>
      <c r="B926" s="5">
        <f t="shared" si="392"/>
        <v>68.485848153483502</v>
      </c>
      <c r="C926" s="5">
        <f t="shared" si="393"/>
        <v>594.10414104507981</v>
      </c>
      <c r="D926" s="5">
        <f t="shared" si="394"/>
        <v>-288.86962363843145</v>
      </c>
      <c r="E926" s="2">
        <f t="shared" si="395"/>
        <v>598.03849525278395</v>
      </c>
      <c r="F926" s="2">
        <f t="shared" si="396"/>
        <v>6.5757935461823287</v>
      </c>
      <c r="G926" s="3">
        <f t="shared" si="397"/>
        <v>5.6967932558846224</v>
      </c>
      <c r="H926" s="3">
        <f t="shared" si="398"/>
        <v>54.835845122473785</v>
      </c>
      <c r="I926" s="3">
        <f t="shared" si="399"/>
        <v>-92.491379034878634</v>
      </c>
      <c r="J926" s="2">
        <f t="shared" si="400"/>
        <v>107.67580303610376</v>
      </c>
      <c r="K926" s="2">
        <f t="shared" si="401"/>
        <v>107.67580303610376</v>
      </c>
      <c r="L926" s="2">
        <f t="shared" si="402"/>
        <v>73.39863874308368</v>
      </c>
      <c r="M926" s="5">
        <f t="shared" si="388"/>
        <v>0.37886718883059273</v>
      </c>
      <c r="N926" s="4">
        <f t="shared" si="389"/>
        <v>0.31467913430967592</v>
      </c>
      <c r="O926" s="4">
        <f t="shared" si="390"/>
        <v>0.267578930468993</v>
      </c>
      <c r="P926" s="4">
        <f t="shared" si="403"/>
        <v>0</v>
      </c>
      <c r="Q926" s="4">
        <f t="shared" si="404"/>
        <v>0</v>
      </c>
      <c r="R926" s="5">
        <f t="shared" si="405"/>
        <v>-1.2475108425065682</v>
      </c>
      <c r="S926" s="5">
        <f t="shared" si="406"/>
        <v>-12.008213792493374</v>
      </c>
      <c r="T926" s="5">
        <f t="shared" si="407"/>
        <v>20.254201443102652</v>
      </c>
      <c r="U926" s="6">
        <f t="shared" si="408"/>
        <v>2672.8981300753558</v>
      </c>
      <c r="V926" s="5">
        <f t="shared" si="409"/>
        <v>0.29116103589068176</v>
      </c>
      <c r="W926" s="5">
        <f t="shared" si="410"/>
        <v>13.317300348670669</v>
      </c>
      <c r="X926" s="5">
        <f t="shared" si="411"/>
        <v>7.913430540578271</v>
      </c>
      <c r="Y926" s="5">
        <f t="shared" si="412"/>
        <v>-0.95634980661588642</v>
      </c>
      <c r="Z926" s="5">
        <f t="shared" si="414"/>
        <v>1.3090865561772951</v>
      </c>
      <c r="AA926" s="5">
        <f t="shared" si="391"/>
        <v>-4.006368016319076</v>
      </c>
      <c r="AB926">
        <f t="shared" si="415"/>
        <v>0</v>
      </c>
    </row>
    <row r="927" spans="1:28" x14ac:dyDescent="0.2">
      <c r="A927">
        <f t="shared" si="413"/>
        <v>8.9499999999998536</v>
      </c>
      <c r="B927" s="5">
        <f t="shared" si="392"/>
        <v>68.542768268552024</v>
      </c>
      <c r="C927" s="5">
        <f t="shared" si="393"/>
        <v>594.65256495063238</v>
      </c>
      <c r="D927" s="5">
        <f t="shared" si="394"/>
        <v>-289.79473774718105</v>
      </c>
      <c r="E927" s="2">
        <f t="shared" si="395"/>
        <v>598.58982958640593</v>
      </c>
      <c r="F927" s="2">
        <f t="shared" si="396"/>
        <v>6.5751944993054172</v>
      </c>
      <c r="G927" s="3">
        <f t="shared" si="397"/>
        <v>5.6872297578184634</v>
      </c>
      <c r="H927" s="3">
        <f t="shared" si="398"/>
        <v>54.848935988035556</v>
      </c>
      <c r="I927" s="3">
        <f t="shared" si="399"/>
        <v>-92.53144271504182</v>
      </c>
      <c r="J927" s="2">
        <f t="shared" si="400"/>
        <v>107.71637875580902</v>
      </c>
      <c r="K927" s="2">
        <f t="shared" si="401"/>
        <v>107.71637875580902</v>
      </c>
      <c r="L927" s="2">
        <f t="shared" si="402"/>
        <v>73.426297720387879</v>
      </c>
      <c r="M927" s="5">
        <f t="shared" si="388"/>
        <v>0.3788671122050119</v>
      </c>
      <c r="N927" s="4">
        <f t="shared" si="389"/>
        <v>0.31456028896666249</v>
      </c>
      <c r="O927" s="4">
        <f t="shared" si="390"/>
        <v>0.26753419087228786</v>
      </c>
      <c r="P927" s="4">
        <f t="shared" si="403"/>
        <v>0</v>
      </c>
      <c r="Q927" s="4">
        <f t="shared" si="404"/>
        <v>0</v>
      </c>
      <c r="R927" s="5">
        <f t="shared" si="405"/>
        <v>-1.2458856434872838</v>
      </c>
      <c r="S927" s="5">
        <f t="shared" si="406"/>
        <v>-12.015604225256235</v>
      </c>
      <c r="T927" s="5">
        <f t="shared" si="407"/>
        <v>20.270606421580144</v>
      </c>
      <c r="U927" s="6">
        <f t="shared" si="408"/>
        <v>2672.8954571785616</v>
      </c>
      <c r="V927" s="5">
        <f t="shared" si="409"/>
        <v>0.29088393039931421</v>
      </c>
      <c r="W927" s="5">
        <f t="shared" si="410"/>
        <v>13.326384865490724</v>
      </c>
      <c r="X927" s="5">
        <f t="shared" si="411"/>
        <v>7.9172261091869389</v>
      </c>
      <c r="Y927" s="5">
        <f t="shared" si="412"/>
        <v>-0.95500171308796955</v>
      </c>
      <c r="Z927" s="5">
        <f t="shared" si="414"/>
        <v>1.3107806402344888</v>
      </c>
      <c r="AA927" s="5">
        <f t="shared" si="391"/>
        <v>-3.9861674692329174</v>
      </c>
      <c r="AB927">
        <f t="shared" si="415"/>
        <v>0</v>
      </c>
    </row>
    <row r="928" spans="1:28" x14ac:dyDescent="0.2">
      <c r="A928">
        <f t="shared" si="413"/>
        <v>8.9599999999998534</v>
      </c>
      <c r="B928" s="5">
        <f t="shared" si="392"/>
        <v>68.599592816044549</v>
      </c>
      <c r="C928" s="5">
        <f t="shared" si="393"/>
        <v>595.20111984954474</v>
      </c>
      <c r="D928" s="5">
        <f t="shared" si="394"/>
        <v>-290.7202514827049</v>
      </c>
      <c r="E928" s="2">
        <f t="shared" si="395"/>
        <v>599.14128317507812</v>
      </c>
      <c r="F928" s="2">
        <f t="shared" si="396"/>
        <v>6.5745860416291393</v>
      </c>
      <c r="G928" s="3">
        <f t="shared" si="397"/>
        <v>5.6776797406875836</v>
      </c>
      <c r="H928" s="3">
        <f t="shared" si="398"/>
        <v>54.862043794437902</v>
      </c>
      <c r="I928" s="3">
        <f t="shared" si="399"/>
        <v>-92.571304389734152</v>
      </c>
      <c r="J928" s="2">
        <f t="shared" si="400"/>
        <v>107.75679232863908</v>
      </c>
      <c r="K928" s="2">
        <f t="shared" si="401"/>
        <v>107.75679232863908</v>
      </c>
      <c r="L928" s="2">
        <f t="shared" si="402"/>
        <v>73.453846168124798</v>
      </c>
      <c r="M928" s="5">
        <f t="shared" ref="M928:M991" si="416">cd0+cdspin*(spin/1000)*EXP(-A928/(tau*146.7/K928))</f>
        <v>0.3788670356136345</v>
      </c>
      <c r="N928" s="4">
        <f t="shared" ref="N928:N991" si="417">(romega/K928)*EXP(-A928/(tau*146.7/K928))</f>
        <v>0.31444200641892245</v>
      </c>
      <c r="O928" s="4">
        <f t="shared" ref="O928:O991" si="418">cl2_*N928/(cl0+cl1_*N928)</f>
        <v>0.26748964443101958</v>
      </c>
      <c r="P928" s="4">
        <f t="shared" si="403"/>
        <v>0</v>
      </c>
      <c r="Q928" s="4">
        <f t="shared" si="404"/>
        <v>0</v>
      </c>
      <c r="R928" s="5">
        <f t="shared" si="405"/>
        <v>-1.2442599489131032</v>
      </c>
      <c r="S928" s="5">
        <f t="shared" si="406"/>
        <v>-12.022982437658403</v>
      </c>
      <c r="T928" s="5">
        <f t="shared" si="407"/>
        <v>20.286943211214123</v>
      </c>
      <c r="U928" s="6">
        <f t="shared" si="408"/>
        <v>2672.8927842844414</v>
      </c>
      <c r="V928" s="5">
        <f t="shared" si="409"/>
        <v>0.29061173701725945</v>
      </c>
      <c r="W928" s="5">
        <f t="shared" si="410"/>
        <v>13.335429676177696</v>
      </c>
      <c r="X928" s="5">
        <f t="shared" si="411"/>
        <v>7.9210175563335001</v>
      </c>
      <c r="Y928" s="5">
        <f t="shared" si="412"/>
        <v>-0.95364821189584381</v>
      </c>
      <c r="Z928" s="5">
        <f t="shared" si="414"/>
        <v>1.3124472385192938</v>
      </c>
      <c r="AA928" s="5">
        <f t="shared" ref="AA928:AA991" si="419">T928+X928-32.174</f>
        <v>-3.9660392324523777</v>
      </c>
      <c r="AB928">
        <f t="shared" si="415"/>
        <v>0</v>
      </c>
    </row>
    <row r="929" spans="1:28" x14ac:dyDescent="0.2">
      <c r="A929">
        <f t="shared" si="413"/>
        <v>8.9699999999998532</v>
      </c>
      <c r="B929" s="5">
        <f t="shared" si="392"/>
        <v>68.656321931040836</v>
      </c>
      <c r="C929" s="5">
        <f t="shared" si="393"/>
        <v>595.74980590985103</v>
      </c>
      <c r="D929" s="5">
        <f t="shared" si="394"/>
        <v>-291.64616282856389</v>
      </c>
      <c r="E929" s="2">
        <f t="shared" si="395"/>
        <v>599.69285620451069</v>
      </c>
      <c r="F929" s="2">
        <f t="shared" si="396"/>
        <v>6.5739682104607358</v>
      </c>
      <c r="G929" s="3">
        <f t="shared" si="397"/>
        <v>5.6681432585686249</v>
      </c>
      <c r="H929" s="3">
        <f t="shared" si="398"/>
        <v>54.875168266823096</v>
      </c>
      <c r="I929" s="3">
        <f t="shared" si="399"/>
        <v>-92.610964782058673</v>
      </c>
      <c r="J929" s="2">
        <f t="shared" si="400"/>
        <v>107.7970441996232</v>
      </c>
      <c r="K929" s="2">
        <f t="shared" si="401"/>
        <v>107.7970441996232</v>
      </c>
      <c r="L929" s="2">
        <f t="shared" si="402"/>
        <v>73.481284389654533</v>
      </c>
      <c r="M929" s="5">
        <f t="shared" si="416"/>
        <v>0.37886695905650686</v>
      </c>
      <c r="N929" s="4">
        <f t="shared" si="417"/>
        <v>0.31432428420224601</v>
      </c>
      <c r="O929" s="4">
        <f t="shared" si="418"/>
        <v>0.26744529047134091</v>
      </c>
      <c r="P929" s="4">
        <f t="shared" si="403"/>
        <v>0</v>
      </c>
      <c r="Q929" s="4">
        <f t="shared" si="404"/>
        <v>0</v>
      </c>
      <c r="R929" s="5">
        <f t="shared" si="405"/>
        <v>-1.2426337885412106</v>
      </c>
      <c r="S929" s="5">
        <f t="shared" si="406"/>
        <v>-12.030348410329125</v>
      </c>
      <c r="T929" s="5">
        <f t="shared" si="407"/>
        <v>20.303211965155537</v>
      </c>
      <c r="U929" s="6">
        <f t="shared" si="408"/>
        <v>2672.8901113929933</v>
      </c>
      <c r="V929" s="5">
        <f t="shared" si="409"/>
        <v>0.29034443252883296</v>
      </c>
      <c r="W929" s="5">
        <f t="shared" si="410"/>
        <v>13.344434890845367</v>
      </c>
      <c r="X929" s="5">
        <f t="shared" si="411"/>
        <v>7.9248048611290072</v>
      </c>
      <c r="Y929" s="5">
        <f t="shared" si="412"/>
        <v>-0.95228935601237774</v>
      </c>
      <c r="Z929" s="5">
        <f t="shared" si="414"/>
        <v>1.3140864805162416</v>
      </c>
      <c r="AA929" s="5">
        <f t="shared" si="419"/>
        <v>-3.9459831737154545</v>
      </c>
      <c r="AB929">
        <f t="shared" si="415"/>
        <v>0</v>
      </c>
    </row>
    <row r="930" spans="1:28" x14ac:dyDescent="0.2">
      <c r="A930">
        <f t="shared" si="413"/>
        <v>8.979999999999853</v>
      </c>
      <c r="B930" s="5">
        <f t="shared" ref="B930:B993" si="420">B929+G929*dt+0.5*Y929*dt*dt</f>
        <v>68.712955749158724</v>
      </c>
      <c r="C930" s="5">
        <f t="shared" ref="C930:C993" si="421">C929+H929*dt+0.5*Z929*dt*dt</f>
        <v>596.29862329684329</v>
      </c>
      <c r="D930" s="5">
        <f t="shared" ref="D930:D993" si="422">D929+I929*dt+0.5*AA929*dt*dt</f>
        <v>-292.57246977554314</v>
      </c>
      <c r="E930" s="2">
        <f t="shared" ref="E930:E993" si="423">SQRT(B930^2+C930^2)</f>
        <v>600.2445488577938</v>
      </c>
      <c r="F930" s="2">
        <f t="shared" ref="F930:F993" si="424">ATAN2(C930,B930)*180/PI()</f>
        <v>6.5733410430632686</v>
      </c>
      <c r="G930" s="3">
        <f t="shared" ref="G930:G993" si="425">G929+Y929*dt</f>
        <v>5.6586203650085007</v>
      </c>
      <c r="H930" s="3">
        <f t="shared" ref="H930:H993" si="426">H929+Z929*dt</f>
        <v>54.888309131628255</v>
      </c>
      <c r="I930" s="3">
        <f t="shared" ref="I930:I993" si="427">I929+AA929*dt</f>
        <v>-92.650424613795821</v>
      </c>
      <c r="J930" s="2">
        <f t="shared" ref="J930:J993" si="428">SQRT(G930^2+H930^2+I930^2)</f>
        <v>107.83713481394588</v>
      </c>
      <c r="K930" s="2">
        <f t="shared" ref="K930:K993" si="429">IF(D930&gt;=hwind,SQRT((G930-vxw)^2+(H930-vyw)^2+I930^2),J930)</f>
        <v>107.83713481394588</v>
      </c>
      <c r="L930" s="2">
        <f t="shared" ref="L930:L993" si="430">J930/1.467</f>
        <v>73.508612688442994</v>
      </c>
      <c r="M930" s="5">
        <f t="shared" si="416"/>
        <v>0.37886688253367429</v>
      </c>
      <c r="N930" s="4">
        <f t="shared" si="417"/>
        <v>0.31420711986264277</v>
      </c>
      <c r="O930" s="4">
        <f t="shared" si="418"/>
        <v>0.26740112832077001</v>
      </c>
      <c r="P930" s="4">
        <f t="shared" ref="P930:P993" si="431">IF(D930&gt;=hwind,vxw,0)</f>
        <v>0</v>
      </c>
      <c r="Q930" s="4">
        <f t="shared" ref="Q930:Q993" si="432">IF(D930&gt;=hwind,vyw,0)</f>
        <v>0</v>
      </c>
      <c r="R930" s="5">
        <f t="shared" ref="R930:R993" si="433">-const*$M930*$K930*(G930-P930)</f>
        <v>-1.2410071919708594</v>
      </c>
      <c r="S930" s="5">
        <f t="shared" ref="S930:S993" si="434">-const*$M930*$K930*(H930-Q930)</f>
        <v>-12.037702124123348</v>
      </c>
      <c r="T930" s="5">
        <f t="shared" ref="T930:T993" si="435">-const*$M930*$K930*I930</f>
        <v>20.319412837072669</v>
      </c>
      <c r="U930" s="6">
        <f t="shared" ref="U930:U993" si="436">omega*EXP(-A930/tau)*30/PI()</f>
        <v>2672.8874385042182</v>
      </c>
      <c r="V930" s="5">
        <f t="shared" ref="V930:V993" si="437">const*($O930/omega)*K930*(wy*I930-wz*(H930-Q930))</f>
        <v>0.29008199374635846</v>
      </c>
      <c r="W930" s="5">
        <f t="shared" ref="W930:W993" si="438">const*($O930/omega)*K930*(wz*(G930-P930)-wx*I930)</f>
        <v>13.353400619679732</v>
      </c>
      <c r="X930" s="5">
        <f t="shared" ref="X930:X993" si="439">const*($O930/omega)*K930*(wx*(H930-Q930)-wy*(G930-P930))</f>
        <v>7.9285880028164648</v>
      </c>
      <c r="Y930" s="5">
        <f t="shared" ref="Y930:Y993" si="440">R930+V930</f>
        <v>-0.95092519822450094</v>
      </c>
      <c r="Z930" s="5">
        <f t="shared" si="414"/>
        <v>1.3156984955563846</v>
      </c>
      <c r="AA930" s="5">
        <f t="shared" si="419"/>
        <v>-3.9259991601108659</v>
      </c>
      <c r="AB930">
        <f t="shared" si="415"/>
        <v>0</v>
      </c>
    </row>
    <row r="931" spans="1:28" x14ac:dyDescent="0.2">
      <c r="A931">
        <f t="shared" si="413"/>
        <v>8.9899999999998528</v>
      </c>
      <c r="B931" s="5">
        <f t="shared" si="420"/>
        <v>68.769494406548901</v>
      </c>
      <c r="C931" s="5">
        <f t="shared" si="421"/>
        <v>596.84757217308436</v>
      </c>
      <c r="D931" s="5">
        <f t="shared" si="422"/>
        <v>-293.4991703216391</v>
      </c>
      <c r="E931" s="2">
        <f t="shared" si="423"/>
        <v>600.79636131541065</v>
      </c>
      <c r="F931" s="2">
        <f t="shared" si="424"/>
        <v>6.5727045766551209</v>
      </c>
      <c r="G931" s="3">
        <f t="shared" si="425"/>
        <v>5.6491111130262555</v>
      </c>
      <c r="H931" s="3">
        <f t="shared" si="426"/>
        <v>54.901466116583819</v>
      </c>
      <c r="I931" s="3">
        <f t="shared" si="427"/>
        <v>-92.689684605396934</v>
      </c>
      <c r="J931" s="2">
        <f t="shared" si="428"/>
        <v>107.87706461693178</v>
      </c>
      <c r="K931" s="2">
        <f t="shared" si="429"/>
        <v>107.87706461693178</v>
      </c>
      <c r="L931" s="2">
        <f t="shared" si="430"/>
        <v>73.535831368051646</v>
      </c>
      <c r="M931" s="5">
        <f t="shared" si="416"/>
        <v>0.37886680604518103</v>
      </c>
      <c r="N931" s="4">
        <f t="shared" si="417"/>
        <v>0.31409051095630752</v>
      </c>
      <c r="O931" s="4">
        <f t="shared" si="418"/>
        <v>0.26735715730819731</v>
      </c>
      <c r="P931" s="4">
        <f t="shared" si="431"/>
        <v>0</v>
      </c>
      <c r="Q931" s="4">
        <f t="shared" si="432"/>
        <v>0</v>
      </c>
      <c r="R931" s="5">
        <f t="shared" si="433"/>
        <v>-1.2393801886433211</v>
      </c>
      <c r="S931" s="5">
        <f t="shared" si="434"/>
        <v>-12.045043560121298</v>
      </c>
      <c r="T931" s="5">
        <f t="shared" si="435"/>
        <v>20.335545981142197</v>
      </c>
      <c r="U931" s="6">
        <f t="shared" si="436"/>
        <v>2672.8847656181165</v>
      </c>
      <c r="V931" s="5">
        <f t="shared" si="437"/>
        <v>0.28982439751075983</v>
      </c>
      <c r="W931" s="5">
        <f t="shared" si="438"/>
        <v>13.362326972935211</v>
      </c>
      <c r="X931" s="5">
        <f t="shared" si="439"/>
        <v>7.932366960770846</v>
      </c>
      <c r="Y931" s="5">
        <f t="shared" si="440"/>
        <v>-0.94955579113256128</v>
      </c>
      <c r="Z931" s="5">
        <f t="shared" si="414"/>
        <v>1.3172834128139126</v>
      </c>
      <c r="AA931" s="5">
        <f t="shared" si="419"/>
        <v>-3.9060870580869569</v>
      </c>
      <c r="AB931">
        <f t="shared" si="415"/>
        <v>0</v>
      </c>
    </row>
    <row r="932" spans="1:28" x14ac:dyDescent="0.2">
      <c r="A932">
        <f t="shared" si="413"/>
        <v>8.9999999999998526</v>
      </c>
      <c r="B932" s="5">
        <f t="shared" si="420"/>
        <v>68.825938039889607</v>
      </c>
      <c r="C932" s="5">
        <f t="shared" si="421"/>
        <v>597.39665269842089</v>
      </c>
      <c r="D932" s="5">
        <f t="shared" si="422"/>
        <v>-294.42626247204601</v>
      </c>
      <c r="E932" s="2">
        <f t="shared" si="423"/>
        <v>601.34829375524828</v>
      </c>
      <c r="F932" s="2">
        <f t="shared" si="424"/>
        <v>6.5720588484095037</v>
      </c>
      <c r="G932" s="3">
        <f t="shared" si="425"/>
        <v>5.6396155551149301</v>
      </c>
      <c r="H932" s="3">
        <f t="shared" si="426"/>
        <v>54.914638950711961</v>
      </c>
      <c r="I932" s="3">
        <f t="shared" si="427"/>
        <v>-92.728745475977803</v>
      </c>
      <c r="J932" s="2">
        <f t="shared" si="428"/>
        <v>107.91683405403079</v>
      </c>
      <c r="K932" s="2">
        <f t="shared" si="429"/>
        <v>107.91683405403079</v>
      </c>
      <c r="L932" s="2">
        <f t="shared" si="430"/>
        <v>73.562940732127316</v>
      </c>
      <c r="M932" s="5">
        <f t="shared" si="416"/>
        <v>0.37886672959107043</v>
      </c>
      <c r="N932" s="4">
        <f t="shared" si="417"/>
        <v>0.31397445504958649</v>
      </c>
      <c r="O932" s="4">
        <f t="shared" si="418"/>
        <v>0.2673133767638935</v>
      </c>
      <c r="P932" s="4">
        <f t="shared" si="431"/>
        <v>0</v>
      </c>
      <c r="Q932" s="4">
        <f t="shared" si="432"/>
        <v>0</v>
      </c>
      <c r="R932" s="5">
        <f t="shared" si="433"/>
        <v>-1.2377528078418458</v>
      </c>
      <c r="S932" s="5">
        <f t="shared" si="434"/>
        <v>-12.052372699628059</v>
      </c>
      <c r="T932" s="5">
        <f t="shared" si="435"/>
        <v>20.351611552040339</v>
      </c>
      <c r="U932" s="6">
        <f t="shared" si="436"/>
        <v>2672.8820927346869</v>
      </c>
      <c r="V932" s="5">
        <f t="shared" si="437"/>
        <v>0.28957162069214754</v>
      </c>
      <c r="W932" s="5">
        <f t="shared" si="438"/>
        <v>13.371214060930887</v>
      </c>
      <c r="X932" s="5">
        <f t="shared" si="439"/>
        <v>7.9361417144991107</v>
      </c>
      <c r="Y932" s="5">
        <f t="shared" si="440"/>
        <v>-0.94818118714969835</v>
      </c>
      <c r="Z932" s="5">
        <f t="shared" si="414"/>
        <v>1.3188413613028285</v>
      </c>
      <c r="AA932" s="5">
        <f t="shared" si="419"/>
        <v>-3.8862467334605491</v>
      </c>
      <c r="AB932">
        <f t="shared" si="415"/>
        <v>0</v>
      </c>
    </row>
    <row r="933" spans="1:28" x14ac:dyDescent="0.2">
      <c r="A933">
        <f t="shared" si="413"/>
        <v>9.0099999999998523</v>
      </c>
      <c r="B933" s="5">
        <f t="shared" si="420"/>
        <v>68.8822867863814</v>
      </c>
      <c r="C933" s="5">
        <f t="shared" si="421"/>
        <v>597.94586502999607</v>
      </c>
      <c r="D933" s="5">
        <f t="shared" si="422"/>
        <v>-295.35374423914243</v>
      </c>
      <c r="E933" s="2">
        <f t="shared" si="423"/>
        <v>601.90034635260974</v>
      </c>
      <c r="F933" s="2">
        <f t="shared" si="424"/>
        <v>6.5714038954539662</v>
      </c>
      <c r="G933" s="3">
        <f t="shared" si="425"/>
        <v>5.6301337432434329</v>
      </c>
      <c r="H933" s="3">
        <f t="shared" si="426"/>
        <v>54.92782736432499</v>
      </c>
      <c r="I933" s="3">
        <f t="shared" si="427"/>
        <v>-92.767607943312413</v>
      </c>
      <c r="J933" s="2">
        <f t="shared" si="428"/>
        <v>107.9564435708032</v>
      </c>
      <c r="K933" s="2">
        <f t="shared" si="429"/>
        <v>107.9564435708032</v>
      </c>
      <c r="L933" s="2">
        <f t="shared" si="430"/>
        <v>73.589941084392095</v>
      </c>
      <c r="M933" s="5">
        <f t="shared" si="416"/>
        <v>0.37886665317138468</v>
      </c>
      <c r="N933" s="4">
        <f t="shared" si="417"/>
        <v>0.31385894971894279</v>
      </c>
      <c r="O933" s="4">
        <f t="shared" si="418"/>
        <v>0.26726978601951679</v>
      </c>
      <c r="P933" s="4">
        <f t="shared" si="431"/>
        <v>0</v>
      </c>
      <c r="Q933" s="4">
        <f t="shared" si="432"/>
        <v>0</v>
      </c>
      <c r="R933" s="5">
        <f t="shared" si="433"/>
        <v>-1.2361250786916296</v>
      </c>
      <c r="S933" s="5">
        <f t="shared" si="434"/>
        <v>-12.059689524173129</v>
      </c>
      <c r="T933" s="5">
        <f t="shared" si="435"/>
        <v>20.367609704933994</v>
      </c>
      <c r="U933" s="6">
        <f t="shared" si="436"/>
        <v>2672.8794198539313</v>
      </c>
      <c r="V933" s="5">
        <f t="shared" si="437"/>
        <v>0.2893236401903978</v>
      </c>
      <c r="W933" s="5">
        <f t="shared" si="438"/>
        <v>13.380061994046827</v>
      </c>
      <c r="X933" s="5">
        <f t="shared" si="439"/>
        <v>7.9399122436402427</v>
      </c>
      <c r="Y933" s="5">
        <f t="shared" si="440"/>
        <v>-0.94680143850123177</v>
      </c>
      <c r="Z933" s="5">
        <f t="shared" si="414"/>
        <v>1.3203724698736981</v>
      </c>
      <c r="AA933" s="5">
        <f t="shared" si="419"/>
        <v>-3.8664780514257622</v>
      </c>
      <c r="AB933">
        <f t="shared" si="415"/>
        <v>0</v>
      </c>
    </row>
    <row r="934" spans="1:28" x14ac:dyDescent="0.2">
      <c r="A934">
        <f t="shared" si="413"/>
        <v>9.0199999999998521</v>
      </c>
      <c r="B934" s="5">
        <f t="shared" si="420"/>
        <v>68.9385407837419</v>
      </c>
      <c r="C934" s="5">
        <f t="shared" si="421"/>
        <v>598.49520932226278</v>
      </c>
      <c r="D934" s="5">
        <f t="shared" si="422"/>
        <v>-296.28161364247813</v>
      </c>
      <c r="E934" s="2">
        <f t="shared" si="423"/>
        <v>602.45251928022572</v>
      </c>
      <c r="F934" s="2">
        <f t="shared" si="424"/>
        <v>6.5707397548699058</v>
      </c>
      <c r="G934" s="3">
        <f t="shared" si="425"/>
        <v>5.6206657288584205</v>
      </c>
      <c r="H934" s="3">
        <f t="shared" si="426"/>
        <v>54.941031089023724</v>
      </c>
      <c r="I934" s="3">
        <f t="shared" si="427"/>
        <v>-92.806272723826666</v>
      </c>
      <c r="J934" s="2">
        <f t="shared" si="428"/>
        <v>107.99589361290515</v>
      </c>
      <c r="K934" s="2">
        <f t="shared" si="429"/>
        <v>107.99589361290515</v>
      </c>
      <c r="L934" s="2">
        <f t="shared" si="430"/>
        <v>73.616832728633369</v>
      </c>
      <c r="M934" s="5">
        <f t="shared" si="416"/>
        <v>0.3788665767861652</v>
      </c>
      <c r="N934" s="4">
        <f t="shared" si="417"/>
        <v>0.31374399255092256</v>
      </c>
      <c r="O934" s="4">
        <f t="shared" si="418"/>
        <v>0.2672263844081198</v>
      </c>
      <c r="P934" s="4">
        <f t="shared" si="431"/>
        <v>0</v>
      </c>
      <c r="Q934" s="4">
        <f t="shared" si="432"/>
        <v>0</v>
      </c>
      <c r="R934" s="5">
        <f t="shared" si="433"/>
        <v>-1.2344970301597935</v>
      </c>
      <c r="S934" s="5">
        <f t="shared" si="434"/>
        <v>-12.066994015509993</v>
      </c>
      <c r="T934" s="5">
        <f t="shared" si="435"/>
        <v>20.383540595472006</v>
      </c>
      <c r="U934" s="6">
        <f t="shared" si="436"/>
        <v>2672.8767469758477</v>
      </c>
      <c r="V934" s="5">
        <f t="shared" si="437"/>
        <v>0.28908043293572872</v>
      </c>
      <c r="W934" s="5">
        <f t="shared" si="438"/>
        <v>13.388870882720349</v>
      </c>
      <c r="X934" s="5">
        <f t="shared" si="439"/>
        <v>7.9436785279652469</v>
      </c>
      <c r="Y934" s="5">
        <f t="shared" si="440"/>
        <v>-0.94541659722406479</v>
      </c>
      <c r="Z934" s="5">
        <f t="shared" si="414"/>
        <v>1.3218768672103565</v>
      </c>
      <c r="AA934" s="5">
        <f t="shared" si="419"/>
        <v>-3.8467808765627467</v>
      </c>
      <c r="AB934">
        <f t="shared" si="415"/>
        <v>0</v>
      </c>
    </row>
    <row r="935" spans="1:28" x14ac:dyDescent="0.2">
      <c r="A935">
        <f t="shared" si="413"/>
        <v>9.0299999999998519</v>
      </c>
      <c r="B935" s="5">
        <f t="shared" si="420"/>
        <v>68.994700170200616</v>
      </c>
      <c r="C935" s="5">
        <f t="shared" si="421"/>
        <v>599.04468572699636</v>
      </c>
      <c r="D935" s="5">
        <f t="shared" si="422"/>
        <v>-297.20986870876027</v>
      </c>
      <c r="E935" s="2">
        <f t="shared" si="423"/>
        <v>603.00481270826663</v>
      </c>
      <c r="F935" s="2">
        <f t="shared" si="424"/>
        <v>6.5700664636920845</v>
      </c>
      <c r="G935" s="3">
        <f t="shared" si="425"/>
        <v>5.6112115628861803</v>
      </c>
      <c r="H935" s="3">
        <f t="shared" si="426"/>
        <v>54.954249857695828</v>
      </c>
      <c r="I935" s="3">
        <f t="shared" si="427"/>
        <v>-92.844740532592297</v>
      </c>
      <c r="J935" s="2">
        <f t="shared" si="428"/>
        <v>108.0351846260741</v>
      </c>
      <c r="K935" s="2">
        <f t="shared" si="429"/>
        <v>108.0351846260741</v>
      </c>
      <c r="L935" s="2">
        <f t="shared" si="430"/>
        <v>73.643615968693993</v>
      </c>
      <c r="M935" s="5">
        <f t="shared" si="416"/>
        <v>0.37886650043545222</v>
      </c>
      <c r="N935" s="4">
        <f t="shared" si="417"/>
        <v>0.31362958114212025</v>
      </c>
      <c r="O935" s="4">
        <f t="shared" si="418"/>
        <v>0.26718317126415669</v>
      </c>
      <c r="P935" s="4">
        <f t="shared" si="431"/>
        <v>0</v>
      </c>
      <c r="Q935" s="4">
        <f t="shared" si="432"/>
        <v>0</v>
      </c>
      <c r="R935" s="5">
        <f t="shared" si="433"/>
        <v>-1.2328686910553703</v>
      </c>
      <c r="S935" s="5">
        <f t="shared" si="434"/>
        <v>-12.074286155615679</v>
      </c>
      <c r="T935" s="5">
        <f t="shared" si="435"/>
        <v>20.399404379776442</v>
      </c>
      <c r="U935" s="6">
        <f t="shared" si="436"/>
        <v>2672.8740741004372</v>
      </c>
      <c r="V935" s="5">
        <f t="shared" si="437"/>
        <v>0.2888419758892633</v>
      </c>
      <c r="W935" s="5">
        <f t="shared" si="438"/>
        <v>13.397640837442411</v>
      </c>
      <c r="X935" s="5">
        <f t="shared" si="439"/>
        <v>7.9474405473771661</v>
      </c>
      <c r="Y935" s="5">
        <f t="shared" si="440"/>
        <v>-0.94402671516610703</v>
      </c>
      <c r="Z935" s="5">
        <f t="shared" si="414"/>
        <v>1.3233546818267321</v>
      </c>
      <c r="AA935" s="5">
        <f t="shared" si="419"/>
        <v>-3.8271550728463914</v>
      </c>
      <c r="AB935">
        <f t="shared" si="415"/>
        <v>0</v>
      </c>
    </row>
    <row r="936" spans="1:28" x14ac:dyDescent="0.2">
      <c r="A936">
        <f t="shared" si="413"/>
        <v>9.0399999999998517</v>
      </c>
      <c r="B936" s="5">
        <f t="shared" si="420"/>
        <v>69.050765084493719</v>
      </c>
      <c r="C936" s="5">
        <f t="shared" si="421"/>
        <v>599.59429439330745</v>
      </c>
      <c r="D936" s="5">
        <f t="shared" si="422"/>
        <v>-298.13850747183983</v>
      </c>
      <c r="E936" s="2">
        <f t="shared" si="423"/>
        <v>603.55722680435383</v>
      </c>
      <c r="F936" s="2">
        <f t="shared" si="424"/>
        <v>6.5693840589081622</v>
      </c>
      <c r="G936" s="3">
        <f t="shared" si="425"/>
        <v>5.6017712957345189</v>
      </c>
      <c r="H936" s="3">
        <f t="shared" si="426"/>
        <v>54.967483404514098</v>
      </c>
      <c r="I936" s="3">
        <f t="shared" si="427"/>
        <v>-92.883012083320764</v>
      </c>
      <c r="J936" s="2">
        <f t="shared" si="428"/>
        <v>108.07431705611448</v>
      </c>
      <c r="K936" s="2">
        <f t="shared" si="429"/>
        <v>108.07431705611448</v>
      </c>
      <c r="L936" s="2">
        <f t="shared" si="430"/>
        <v>73.670291108462493</v>
      </c>
      <c r="M936" s="5">
        <f t="shared" si="416"/>
        <v>0.37886642411928506</v>
      </c>
      <c r="N936" s="4">
        <f t="shared" si="417"/>
        <v>0.31351571309914483</v>
      </c>
      <c r="O936" s="4">
        <f t="shared" si="418"/>
        <v>0.26714014592349034</v>
      </c>
      <c r="P936" s="4">
        <f t="shared" si="431"/>
        <v>0</v>
      </c>
      <c r="Q936" s="4">
        <f t="shared" si="432"/>
        <v>0</v>
      </c>
      <c r="R936" s="5">
        <f t="shared" si="433"/>
        <v>-1.2312400900292999</v>
      </c>
      <c r="S936" s="5">
        <f t="shared" si="434"/>
        <v>-12.08156592669031</v>
      </c>
      <c r="T936" s="5">
        <f t="shared" si="435"/>
        <v>20.415201214433917</v>
      </c>
      <c r="U936" s="6">
        <f t="shared" si="436"/>
        <v>2672.8714012276992</v>
      </c>
      <c r="V936" s="5">
        <f t="shared" si="437"/>
        <v>0.28860824604359325</v>
      </c>
      <c r="W936" s="5">
        <f t="shared" si="438"/>
        <v>13.406371968753993</v>
      </c>
      <c r="X936" s="5">
        <f t="shared" si="439"/>
        <v>7.9511982819110925</v>
      </c>
      <c r="Y936" s="5">
        <f t="shared" si="440"/>
        <v>-0.94263184398570665</v>
      </c>
      <c r="Z936" s="5">
        <f t="shared" si="414"/>
        <v>1.3248060420636829</v>
      </c>
      <c r="AA936" s="5">
        <f t="shared" si="419"/>
        <v>-3.8076005036549887</v>
      </c>
      <c r="AB936">
        <f t="shared" si="415"/>
        <v>0</v>
      </c>
    </row>
    <row r="937" spans="1:28" x14ac:dyDescent="0.2">
      <c r="A937">
        <f t="shared" si="413"/>
        <v>9.0499999999998515</v>
      </c>
      <c r="B937" s="5">
        <f t="shared" si="420"/>
        <v>69.106735665858864</v>
      </c>
      <c r="C937" s="5">
        <f t="shared" si="421"/>
        <v>600.1440354676547</v>
      </c>
      <c r="D937" s="5">
        <f t="shared" si="422"/>
        <v>-299.0675279726982</v>
      </c>
      <c r="E937" s="2">
        <f t="shared" si="423"/>
        <v>604.10976173357142</v>
      </c>
      <c r="F937" s="2">
        <f t="shared" si="424"/>
        <v>6.5686925774582008</v>
      </c>
      <c r="G937" s="3">
        <f t="shared" si="425"/>
        <v>5.5923449772946618</v>
      </c>
      <c r="H937" s="3">
        <f t="shared" si="426"/>
        <v>54.980731464934735</v>
      </c>
      <c r="I937" s="3">
        <f t="shared" si="427"/>
        <v>-92.921088088357308</v>
      </c>
      <c r="J937" s="2">
        <f t="shared" si="428"/>
        <v>108.11329134888364</v>
      </c>
      <c r="K937" s="2">
        <f t="shared" si="429"/>
        <v>108.11329134888364</v>
      </c>
      <c r="L937" s="2">
        <f t="shared" si="430"/>
        <v>73.69685845186342</v>
      </c>
      <c r="M937" s="5">
        <f t="shared" si="416"/>
        <v>0.37886634783770207</v>
      </c>
      <c r="N937" s="4">
        <f t="shared" si="417"/>
        <v>0.31340238603858511</v>
      </c>
      <c r="O937" s="4">
        <f t="shared" si="418"/>
        <v>0.26709730772339851</v>
      </c>
      <c r="P937" s="4">
        <f t="shared" si="431"/>
        <v>0</v>
      </c>
      <c r="Q937" s="4">
        <f t="shared" si="432"/>
        <v>0</v>
      </c>
      <c r="R937" s="5">
        <f t="shared" si="433"/>
        <v>-1.2296112555744372</v>
      </c>
      <c r="S937" s="5">
        <f t="shared" si="434"/>
        <v>-12.088833311156664</v>
      </c>
      <c r="T937" s="5">
        <f t="shared" si="435"/>
        <v>20.430931256487057</v>
      </c>
      <c r="U937" s="6">
        <f t="shared" si="436"/>
        <v>2672.8687283576337</v>
      </c>
      <c r="V937" s="5">
        <f t="shared" si="437"/>
        <v>0.28837922042333153</v>
      </c>
      <c r="W937" s="5">
        <f t="shared" si="438"/>
        <v>13.415064387242458</v>
      </c>
      <c r="X937" s="5">
        <f t="shared" si="439"/>
        <v>7.9549517117341466</v>
      </c>
      <c r="Y937" s="5">
        <f t="shared" si="440"/>
        <v>-0.94123203515110565</v>
      </c>
      <c r="Z937" s="5">
        <f t="shared" si="414"/>
        <v>1.3262310760857936</v>
      </c>
      <c r="AA937" s="5">
        <f t="shared" si="419"/>
        <v>-3.7881170317787962</v>
      </c>
      <c r="AB937">
        <f t="shared" si="415"/>
        <v>0</v>
      </c>
    </row>
    <row r="938" spans="1:28" x14ac:dyDescent="0.2">
      <c r="A938">
        <f t="shared" ref="A938:A956" si="441">A937+dt</f>
        <v>9.0599999999998513</v>
      </c>
      <c r="B938" s="5">
        <f t="shared" si="420"/>
        <v>69.162612054030049</v>
      </c>
      <c r="C938" s="5">
        <f t="shared" si="421"/>
        <v>600.69390909385788</v>
      </c>
      <c r="D938" s="5">
        <f t="shared" si="422"/>
        <v>-299.99692825943333</v>
      </c>
      <c r="E938" s="2">
        <f t="shared" si="423"/>
        <v>604.66241765847849</v>
      </c>
      <c r="F938" s="2">
        <f t="shared" si="424"/>
        <v>6.5679920562342176</v>
      </c>
      <c r="G938" s="3">
        <f t="shared" si="425"/>
        <v>5.582932656943151</v>
      </c>
      <c r="H938" s="3">
        <f t="shared" si="426"/>
        <v>54.993993775695593</v>
      </c>
      <c r="I938" s="3">
        <f t="shared" si="427"/>
        <v>-92.958969258675097</v>
      </c>
      <c r="J938" s="2">
        <f t="shared" si="428"/>
        <v>108.15210795027765</v>
      </c>
      <c r="K938" s="2">
        <f t="shared" si="429"/>
        <v>108.15210795027765</v>
      </c>
      <c r="L938" s="2">
        <f t="shared" si="430"/>
        <v>73.723318302847744</v>
      </c>
      <c r="M938" s="5">
        <f t="shared" si="416"/>
        <v>0.3788662715907406</v>
      </c>
      <c r="N938" s="4">
        <f t="shared" si="417"/>
        <v>0.3132895975869755</v>
      </c>
      <c r="O938" s="4">
        <f t="shared" si="418"/>
        <v>0.26705465600258071</v>
      </c>
      <c r="P938" s="4">
        <f t="shared" si="431"/>
        <v>0</v>
      </c>
      <c r="Q938" s="4">
        <f t="shared" si="432"/>
        <v>0</v>
      </c>
      <c r="R938" s="5">
        <f t="shared" si="433"/>
        <v>-1.2279822160255627</v>
      </c>
      <c r="S938" s="5">
        <f t="shared" si="434"/>
        <v>-12.096088291659708</v>
      </c>
      <c r="T938" s="5">
        <f t="shared" si="435"/>
        <v>20.446594663425898</v>
      </c>
      <c r="U938" s="6">
        <f t="shared" si="436"/>
        <v>2672.8660554902431</v>
      </c>
      <c r="V938" s="5">
        <f t="shared" si="437"/>
        <v>0.28815487608565943</v>
      </c>
      <c r="W938" s="5">
        <f t="shared" si="438"/>
        <v>13.423718203538058</v>
      </c>
      <c r="X938" s="5">
        <f t="shared" si="439"/>
        <v>7.9587008171454867</v>
      </c>
      <c r="Y938" s="5">
        <f t="shared" si="440"/>
        <v>-0.93982733993990331</v>
      </c>
      <c r="Z938" s="5">
        <f t="shared" ref="Z938:Z956" si="442">S938+W938</f>
        <v>1.3276299118783506</v>
      </c>
      <c r="AA938" s="5">
        <f t="shared" si="419"/>
        <v>-3.7687045194286135</v>
      </c>
      <c r="AB938">
        <f t="shared" si="415"/>
        <v>0</v>
      </c>
    </row>
    <row r="939" spans="1:28" x14ac:dyDescent="0.2">
      <c r="A939">
        <f t="shared" si="441"/>
        <v>9.0699999999998511</v>
      </c>
      <c r="B939" s="5">
        <f t="shared" si="420"/>
        <v>69.218394389232486</v>
      </c>
      <c r="C939" s="5">
        <f t="shared" si="421"/>
        <v>601.24391541311036</v>
      </c>
      <c r="D939" s="5">
        <f t="shared" si="422"/>
        <v>-300.9267063872461</v>
      </c>
      <c r="E939" s="2">
        <f t="shared" si="423"/>
        <v>605.21519473911985</v>
      </c>
      <c r="F939" s="2">
        <f t="shared" si="424"/>
        <v>6.5672825320796973</v>
      </c>
      <c r="G939" s="3">
        <f t="shared" si="425"/>
        <v>5.5735343835437519</v>
      </c>
      <c r="H939" s="3">
        <f t="shared" si="426"/>
        <v>55.007270074814379</v>
      </c>
      <c r="I939" s="3">
        <f t="shared" si="427"/>
        <v>-92.996656303869386</v>
      </c>
      <c r="J939" s="2">
        <f t="shared" si="428"/>
        <v>108.19076730621761</v>
      </c>
      <c r="K939" s="2">
        <f t="shared" si="429"/>
        <v>108.19076730621761</v>
      </c>
      <c r="L939" s="2">
        <f t="shared" si="430"/>
        <v>73.749670965383501</v>
      </c>
      <c r="M939" s="5">
        <f t="shared" si="416"/>
        <v>0.37886619537843713</v>
      </c>
      <c r="N939" s="4">
        <f t="shared" si="417"/>
        <v>0.31317734538076136</v>
      </c>
      <c r="O939" s="4">
        <f t="shared" si="418"/>
        <v>0.26701219010116461</v>
      </c>
      <c r="P939" s="4">
        <f t="shared" si="431"/>
        <v>0</v>
      </c>
      <c r="Q939" s="4">
        <f t="shared" si="432"/>
        <v>0</v>
      </c>
      <c r="R939" s="5">
        <f t="shared" si="433"/>
        <v>-1.226352999559408</v>
      </c>
      <c r="S939" s="5">
        <f t="shared" si="434"/>
        <v>-12.103330851066154</v>
      </c>
      <c r="T939" s="5">
        <f t="shared" si="435"/>
        <v>20.462191593179448</v>
      </c>
      <c r="U939" s="6">
        <f t="shared" si="436"/>
        <v>2672.8633826255236</v>
      </c>
      <c r="V939" s="5">
        <f t="shared" si="437"/>
        <v>0.28793519012086816</v>
      </c>
      <c r="W939" s="5">
        <f t="shared" si="438"/>
        <v>13.432333528310359</v>
      </c>
      <c r="X939" s="5">
        <f t="shared" si="439"/>
        <v>7.9624455785762835</v>
      </c>
      <c r="Y939" s="5">
        <f t="shared" si="440"/>
        <v>-0.93841780943853981</v>
      </c>
      <c r="Z939" s="5">
        <f t="shared" si="442"/>
        <v>1.3290026772442047</v>
      </c>
      <c r="AA939" s="5">
        <f t="shared" si="419"/>
        <v>-3.7493628282442693</v>
      </c>
      <c r="AB939">
        <f t="shared" si="415"/>
        <v>0</v>
      </c>
    </row>
    <row r="940" spans="1:28" x14ac:dyDescent="0.2">
      <c r="A940">
        <f t="shared" si="441"/>
        <v>9.0799999999998509</v>
      </c>
      <c r="B940" s="5">
        <f t="shared" si="420"/>
        <v>69.274082812177454</v>
      </c>
      <c r="C940" s="5">
        <f t="shared" si="421"/>
        <v>601.7940545639924</v>
      </c>
      <c r="D940" s="5">
        <f t="shared" si="422"/>
        <v>-301.85686041842621</v>
      </c>
      <c r="E940" s="2">
        <f t="shared" si="423"/>
        <v>605.76809313303875</v>
      </c>
      <c r="F940" s="2">
        <f t="shared" si="424"/>
        <v>6.5665640417891442</v>
      </c>
      <c r="G940" s="3">
        <f t="shared" si="425"/>
        <v>5.5641502054493666</v>
      </c>
      <c r="H940" s="3">
        <f t="shared" si="426"/>
        <v>55.020560101586824</v>
      </c>
      <c r="I940" s="3">
        <f t="shared" si="427"/>
        <v>-93.034149932151834</v>
      </c>
      <c r="J940" s="2">
        <f t="shared" si="428"/>
        <v>108.22926986263576</v>
      </c>
      <c r="K940" s="2">
        <f t="shared" si="429"/>
        <v>108.22926986263576</v>
      </c>
      <c r="L940" s="2">
        <f t="shared" si="430"/>
        <v>73.775916743446317</v>
      </c>
      <c r="M940" s="5">
        <f t="shared" si="416"/>
        <v>0.37886611920082713</v>
      </c>
      <c r="N940" s="4">
        <f t="shared" si="417"/>
        <v>0.31306562706626512</v>
      </c>
      <c r="O940" s="4">
        <f t="shared" si="418"/>
        <v>0.26696990936071213</v>
      </c>
      <c r="P940" s="4">
        <f t="shared" si="431"/>
        <v>0</v>
      </c>
      <c r="Q940" s="4">
        <f t="shared" si="432"/>
        <v>0</v>
      </c>
      <c r="R940" s="5">
        <f t="shared" si="433"/>
        <v>-1.2247236341946866</v>
      </c>
      <c r="S940" s="5">
        <f t="shared" si="434"/>
        <v>-12.110560972463988</v>
      </c>
      <c r="T940" s="5">
        <f t="shared" si="435"/>
        <v>20.477722204107238</v>
      </c>
      <c r="U940" s="6">
        <f t="shared" si="436"/>
        <v>2672.8607097634776</v>
      </c>
      <c r="V940" s="5">
        <f t="shared" si="437"/>
        <v>0.28772013965289478</v>
      </c>
      <c r="W940" s="5">
        <f t="shared" si="438"/>
        <v>13.440910472264765</v>
      </c>
      <c r="X940" s="5">
        <f t="shared" si="439"/>
        <v>7.9661859765897134</v>
      </c>
      <c r="Y940" s="5">
        <f t="shared" si="440"/>
        <v>-0.93700349454179177</v>
      </c>
      <c r="Z940" s="5">
        <f t="shared" si="442"/>
        <v>1.3303494998007768</v>
      </c>
      <c r="AA940" s="5">
        <f t="shared" si="419"/>
        <v>-3.7300918193030483</v>
      </c>
      <c r="AB940">
        <f t="shared" si="415"/>
        <v>0</v>
      </c>
    </row>
    <row r="941" spans="1:28" x14ac:dyDescent="0.2">
      <c r="A941">
        <f t="shared" si="441"/>
        <v>9.0899999999998506</v>
      </c>
      <c r="B941" s="5">
        <f t="shared" si="420"/>
        <v>69.329677464057227</v>
      </c>
      <c r="C941" s="5">
        <f t="shared" si="421"/>
        <v>602.34432668248326</v>
      </c>
      <c r="D941" s="5">
        <f t="shared" si="422"/>
        <v>-302.78738842233867</v>
      </c>
      <c r="E941" s="2">
        <f t="shared" si="423"/>
        <v>606.32111299528765</v>
      </c>
      <c r="F941" s="2">
        <f t="shared" si="424"/>
        <v>6.5658366221076214</v>
      </c>
      <c r="G941" s="3">
        <f t="shared" si="425"/>
        <v>5.5547801705039488</v>
      </c>
      <c r="H941" s="3">
        <f t="shared" si="426"/>
        <v>55.03386359658483</v>
      </c>
      <c r="I941" s="3">
        <f t="shared" si="427"/>
        <v>-93.07145085034486</v>
      </c>
      <c r="J941" s="2">
        <f t="shared" si="428"/>
        <v>108.26761606546201</v>
      </c>
      <c r="K941" s="2">
        <f t="shared" si="429"/>
        <v>108.26761606546201</v>
      </c>
      <c r="L941" s="2">
        <f t="shared" si="430"/>
        <v>73.802055941010224</v>
      </c>
      <c r="M941" s="5">
        <f t="shared" si="416"/>
        <v>0.37886604305794502</v>
      </c>
      <c r="N941" s="4">
        <f t="shared" si="417"/>
        <v>0.31295444029965114</v>
      </c>
      <c r="O941" s="4">
        <f t="shared" si="418"/>
        <v>0.26692781312422581</v>
      </c>
      <c r="P941" s="4">
        <f t="shared" si="431"/>
        <v>0</v>
      </c>
      <c r="Q941" s="4">
        <f t="shared" si="432"/>
        <v>0</v>
      </c>
      <c r="R941" s="5">
        <f t="shared" si="433"/>
        <v>-1.2230941477921324</v>
      </c>
      <c r="S941" s="5">
        <f t="shared" si="434"/>
        <v>-12.117778639161996</v>
      </c>
      <c r="T941" s="5">
        <f t="shared" si="435"/>
        <v>20.49318665499095</v>
      </c>
      <c r="U941" s="6">
        <f t="shared" si="436"/>
        <v>2672.8580369041042</v>
      </c>
      <c r="V941" s="5">
        <f t="shared" si="437"/>
        <v>0.28750970183985047</v>
      </c>
      <c r="W941" s="5">
        <f t="shared" si="438"/>
        <v>13.449449146139056</v>
      </c>
      <c r="X941" s="5">
        <f t="shared" si="439"/>
        <v>7.9699219918809314</v>
      </c>
      <c r="Y941" s="5">
        <f t="shared" si="440"/>
        <v>-0.93558444595228196</v>
      </c>
      <c r="Z941" s="5">
        <f t="shared" si="442"/>
        <v>1.3316705069770602</v>
      </c>
      <c r="AA941" s="5">
        <f t="shared" si="419"/>
        <v>-3.7108913531281189</v>
      </c>
      <c r="AB941">
        <f t="shared" si="415"/>
        <v>0</v>
      </c>
    </row>
    <row r="942" spans="1:28" x14ac:dyDescent="0.2">
      <c r="A942">
        <f t="shared" si="441"/>
        <v>9.0999999999998504</v>
      </c>
      <c r="B942" s="5">
        <f t="shared" si="420"/>
        <v>69.385178486539971</v>
      </c>
      <c r="C942" s="5">
        <f t="shared" si="421"/>
        <v>602.89473190197452</v>
      </c>
      <c r="D942" s="5">
        <f t="shared" si="422"/>
        <v>-303.71828847540979</v>
      </c>
      <c r="E942" s="2">
        <f t="shared" si="423"/>
        <v>606.87425447844032</v>
      </c>
      <c r="F942" s="2">
        <f t="shared" si="424"/>
        <v>6.565100309730286</v>
      </c>
      <c r="G942" s="3">
        <f t="shared" si="425"/>
        <v>5.5454243260444258</v>
      </c>
      <c r="H942" s="3">
        <f t="shared" si="426"/>
        <v>55.047180301654599</v>
      </c>
      <c r="I942" s="3">
        <f t="shared" si="427"/>
        <v>-93.108559763876144</v>
      </c>
      <c r="J942" s="2">
        <f t="shared" si="428"/>
        <v>108.30580636061048</v>
      </c>
      <c r="K942" s="2">
        <f t="shared" si="429"/>
        <v>108.30580636061048</v>
      </c>
      <c r="L942" s="2">
        <f t="shared" si="430"/>
        <v>73.828088862038499</v>
      </c>
      <c r="M942" s="5">
        <f t="shared" si="416"/>
        <v>0.37886596694982444</v>
      </c>
      <c r="N942" s="4">
        <f t="shared" si="417"/>
        <v>0.31284378274689156</v>
      </c>
      <c r="O942" s="4">
        <f t="shared" si="418"/>
        <v>0.26688590073615442</v>
      </c>
      <c r="P942" s="4">
        <f t="shared" si="431"/>
        <v>0</v>
      </c>
      <c r="Q942" s="4">
        <f t="shared" si="432"/>
        <v>0</v>
      </c>
      <c r="R942" s="5">
        <f t="shared" si="433"/>
        <v>-1.2214645680545515</v>
      </c>
      <c r="S942" s="5">
        <f t="shared" si="434"/>
        <v>-12.124983834689315</v>
      </c>
      <c r="T942" s="5">
        <f t="shared" si="435"/>
        <v>20.508585105026146</v>
      </c>
      <c r="U942" s="6">
        <f t="shared" si="436"/>
        <v>2672.8553640474033</v>
      </c>
      <c r="V942" s="5">
        <f t="shared" si="437"/>
        <v>0.28730385387454127</v>
      </c>
      <c r="W942" s="5">
        <f t="shared" si="438"/>
        <v>13.457949660699947</v>
      </c>
      <c r="X942" s="5">
        <f t="shared" si="439"/>
        <v>7.973653605277037</v>
      </c>
      <c r="Y942" s="5">
        <f t="shared" si="440"/>
        <v>-0.93416071418001023</v>
      </c>
      <c r="Z942" s="5">
        <f t="shared" si="442"/>
        <v>1.3329658260106321</v>
      </c>
      <c r="AA942" s="5">
        <f t="shared" si="419"/>
        <v>-3.6917612896968173</v>
      </c>
      <c r="AB942">
        <f t="shared" si="415"/>
        <v>0</v>
      </c>
    </row>
    <row r="943" spans="1:28" x14ac:dyDescent="0.2">
      <c r="A943">
        <f t="shared" si="441"/>
        <v>9.1099999999998502</v>
      </c>
      <c r="B943" s="5">
        <f t="shared" si="420"/>
        <v>69.440586021764702</v>
      </c>
      <c r="C943" s="5">
        <f t="shared" si="421"/>
        <v>603.44527035328235</v>
      </c>
      <c r="D943" s="5">
        <f t="shared" si="422"/>
        <v>-304.64955866111302</v>
      </c>
      <c r="E943" s="2">
        <f t="shared" si="423"/>
        <v>607.42751773260341</v>
      </c>
      <c r="F943" s="2">
        <f t="shared" si="424"/>
        <v>6.5643551413019523</v>
      </c>
      <c r="G943" s="3">
        <f t="shared" si="425"/>
        <v>5.5360827189026258</v>
      </c>
      <c r="H943" s="3">
        <f t="shared" si="426"/>
        <v>55.060509959914704</v>
      </c>
      <c r="I943" s="3">
        <f t="shared" si="427"/>
        <v>-93.145477376773115</v>
      </c>
      <c r="J943" s="2">
        <f t="shared" si="428"/>
        <v>108.34384119396613</v>
      </c>
      <c r="K943" s="2">
        <f t="shared" si="429"/>
        <v>108.34384119396613</v>
      </c>
      <c r="L943" s="2">
        <f t="shared" si="430"/>
        <v>73.854015810474522</v>
      </c>
      <c r="M943" s="5">
        <f t="shared" si="416"/>
        <v>0.37886589087649797</v>
      </c>
      <c r="N943" s="4">
        <f t="shared" si="417"/>
        <v>0.31273365208373199</v>
      </c>
      <c r="O943" s="4">
        <f t="shared" si="418"/>
        <v>0.26684417154239937</v>
      </c>
      <c r="P943" s="4">
        <f t="shared" si="431"/>
        <v>0</v>
      </c>
      <c r="Q943" s="4">
        <f t="shared" si="432"/>
        <v>0</v>
      </c>
      <c r="R943" s="5">
        <f t="shared" si="433"/>
        <v>-1.2198349225268763</v>
      </c>
      <c r="S943" s="5">
        <f t="shared" si="434"/>
        <v>-12.132176542794936</v>
      </c>
      <c r="T943" s="5">
        <f t="shared" si="435"/>
        <v>20.523917713813958</v>
      </c>
      <c r="U943" s="6">
        <f t="shared" si="436"/>
        <v>2672.8526911933764</v>
      </c>
      <c r="V943" s="5">
        <f t="shared" si="437"/>
        <v>0.28710257298498726</v>
      </c>
      <c r="W943" s="5">
        <f t="shared" si="438"/>
        <v>13.466412126739675</v>
      </c>
      <c r="X943" s="5">
        <f t="shared" si="439"/>
        <v>7.9773807977370499</v>
      </c>
      <c r="Y943" s="5">
        <f t="shared" si="440"/>
        <v>-0.93273234954188911</v>
      </c>
      <c r="Z943" s="5">
        <f t="shared" si="442"/>
        <v>1.3342355839447393</v>
      </c>
      <c r="AA943" s="5">
        <f t="shared" si="419"/>
        <v>-3.6727014884489932</v>
      </c>
      <c r="AB943">
        <f t="shared" si="415"/>
        <v>0</v>
      </c>
    </row>
    <row r="944" spans="1:28" x14ac:dyDescent="0.2">
      <c r="A944">
        <f t="shared" si="441"/>
        <v>9.11999999999985</v>
      </c>
      <c r="B944" s="5">
        <f t="shared" si="420"/>
        <v>69.495900212336238</v>
      </c>
      <c r="C944" s="5">
        <f t="shared" si="421"/>
        <v>603.99594216466062</v>
      </c>
      <c r="D944" s="5">
        <f t="shared" si="422"/>
        <v>-305.58119706995518</v>
      </c>
      <c r="E944" s="2">
        <f t="shared" si="423"/>
        <v>607.98090290542768</v>
      </c>
      <c r="F944" s="2">
        <f t="shared" si="424"/>
        <v>6.5636011534166387</v>
      </c>
      <c r="G944" s="3">
        <f t="shared" si="425"/>
        <v>5.5267553954072071</v>
      </c>
      <c r="H944" s="3">
        <f t="shared" si="426"/>
        <v>55.073852315754152</v>
      </c>
      <c r="I944" s="3">
        <f t="shared" si="427"/>
        <v>-93.182204391657606</v>
      </c>
      <c r="J944" s="2">
        <f t="shared" si="428"/>
        <v>108.38172101137172</v>
      </c>
      <c r="K944" s="2">
        <f t="shared" si="429"/>
        <v>108.38172101137172</v>
      </c>
      <c r="L944" s="2">
        <f t="shared" si="430"/>
        <v>73.87983709023294</v>
      </c>
      <c r="M944" s="5">
        <f t="shared" si="416"/>
        <v>0.37886581483799742</v>
      </c>
      <c r="N944" s="4">
        <f t="shared" si="417"/>
        <v>0.31262404599565646</v>
      </c>
      <c r="O944" s="4">
        <f t="shared" si="418"/>
        <v>0.26680262489031964</v>
      </c>
      <c r="P944" s="4">
        <f t="shared" si="431"/>
        <v>0</v>
      </c>
      <c r="Q944" s="4">
        <f t="shared" si="432"/>
        <v>0</v>
      </c>
      <c r="R944" s="5">
        <f t="shared" si="433"/>
        <v>-1.2182052385962321</v>
      </c>
      <c r="S944" s="5">
        <f t="shared" si="434"/>
        <v>-12.139356747447243</v>
      </c>
      <c r="T944" s="5">
        <f t="shared" si="435"/>
        <v>20.539184641352925</v>
      </c>
      <c r="U944" s="6">
        <f t="shared" si="436"/>
        <v>2672.850018342021</v>
      </c>
      <c r="V944" s="5">
        <f t="shared" si="437"/>
        <v>0.28690583643492906</v>
      </c>
      <c r="W944" s="5">
        <f t="shared" si="438"/>
        <v>13.474836655072622</v>
      </c>
      <c r="X944" s="5">
        <f t="shared" si="439"/>
        <v>7.9811035503518566</v>
      </c>
      <c r="Y944" s="5">
        <f t="shared" si="440"/>
        <v>-0.93129940216130302</v>
      </c>
      <c r="Z944" s="5">
        <f t="shared" si="442"/>
        <v>1.3354799076253787</v>
      </c>
      <c r="AA944" s="5">
        <f t="shared" si="419"/>
        <v>-3.6537118082952169</v>
      </c>
      <c r="AB944">
        <f t="shared" si="415"/>
        <v>0</v>
      </c>
    </row>
    <row r="945" spans="1:28" x14ac:dyDescent="0.2">
      <c r="A945">
        <f t="shared" si="441"/>
        <v>9.1299999999998498</v>
      </c>
      <c r="B945" s="5">
        <f t="shared" si="420"/>
        <v>69.5511212013202</v>
      </c>
      <c r="C945" s="5">
        <f t="shared" si="421"/>
        <v>604.54674746181354</v>
      </c>
      <c r="D945" s="5">
        <f t="shared" si="422"/>
        <v>-306.51320179946214</v>
      </c>
      <c r="E945" s="2">
        <f t="shared" si="423"/>
        <v>608.53441014212046</v>
      </c>
      <c r="F945" s="2">
        <f t="shared" si="424"/>
        <v>6.5628383826171239</v>
      </c>
      <c r="G945" s="3">
        <f t="shared" si="425"/>
        <v>5.5174424013855941</v>
      </c>
      <c r="H945" s="3">
        <f t="shared" si="426"/>
        <v>55.087207114830406</v>
      </c>
      <c r="I945" s="3">
        <f t="shared" si="427"/>
        <v>-93.218741509740553</v>
      </c>
      <c r="J945" s="2">
        <f t="shared" si="428"/>
        <v>108.41944625861476</v>
      </c>
      <c r="K945" s="2">
        <f t="shared" si="429"/>
        <v>108.41944625861476</v>
      </c>
      <c r="L945" s="2">
        <f t="shared" si="430"/>
        <v>73.905553005190697</v>
      </c>
      <c r="M945" s="5">
        <f t="shared" si="416"/>
        <v>0.37886573883435348</v>
      </c>
      <c r="N945" s="4">
        <f t="shared" si="417"/>
        <v>0.31251496217785341</v>
      </c>
      <c r="O945" s="4">
        <f t="shared" si="418"/>
        <v>0.26676126012873824</v>
      </c>
      <c r="P945" s="4">
        <f t="shared" si="431"/>
        <v>0</v>
      </c>
      <c r="Q945" s="4">
        <f t="shared" si="432"/>
        <v>0</v>
      </c>
      <c r="R945" s="5">
        <f t="shared" si="433"/>
        <v>-1.2165755434920105</v>
      </c>
      <c r="S945" s="5">
        <f t="shared" si="434"/>
        <v>-12.146524432833518</v>
      </c>
      <c r="T945" s="5">
        <f t="shared" si="435"/>
        <v>20.554386048030846</v>
      </c>
      <c r="U945" s="6">
        <f t="shared" si="436"/>
        <v>2672.8473454933387</v>
      </c>
      <c r="V945" s="5">
        <f t="shared" si="437"/>
        <v>0.28671362152433433</v>
      </c>
      <c r="W945" s="5">
        <f t="shared" si="438"/>
        <v>13.483223356532015</v>
      </c>
      <c r="X945" s="5">
        <f t="shared" si="439"/>
        <v>7.984821844344193</v>
      </c>
      <c r="Y945" s="5">
        <f t="shared" si="440"/>
        <v>-0.92986192196767614</v>
      </c>
      <c r="Z945" s="5">
        <f t="shared" si="442"/>
        <v>1.3366989236984974</v>
      </c>
      <c r="AA945" s="5">
        <f t="shared" si="419"/>
        <v>-3.6347921076249605</v>
      </c>
      <c r="AB945">
        <f t="shared" si="415"/>
        <v>0</v>
      </c>
    </row>
    <row r="946" spans="1:28" x14ac:dyDescent="0.2">
      <c r="A946">
        <f t="shared" si="441"/>
        <v>9.1399999999998496</v>
      </c>
      <c r="B946" s="5">
        <f t="shared" si="420"/>
        <v>69.606249132237963</v>
      </c>
      <c r="C946" s="5">
        <f t="shared" si="421"/>
        <v>605.09768636790807</v>
      </c>
      <c r="D946" s="5">
        <f t="shared" si="422"/>
        <v>-307.44557095416496</v>
      </c>
      <c r="E946" s="2">
        <f t="shared" si="423"/>
        <v>609.08803958545639</v>
      </c>
      <c r="F946" s="2">
        <f t="shared" si="424"/>
        <v>6.5620668653945122</v>
      </c>
      <c r="G946" s="3">
        <f t="shared" si="425"/>
        <v>5.5081437821659174</v>
      </c>
      <c r="H946" s="3">
        <f t="shared" si="426"/>
        <v>55.100574104067391</v>
      </c>
      <c r="I946" s="3">
        <f t="shared" si="427"/>
        <v>-93.25508943081681</v>
      </c>
      <c r="J946" s="2">
        <f t="shared" si="428"/>
        <v>108.45701738141463</v>
      </c>
      <c r="K946" s="2">
        <f t="shared" si="429"/>
        <v>108.45701738141463</v>
      </c>
      <c r="L946" s="2">
        <f t="shared" si="430"/>
        <v>73.931163859178341</v>
      </c>
      <c r="M946" s="5">
        <f t="shared" si="416"/>
        <v>0.37886566286559609</v>
      </c>
      <c r="N946" s="4">
        <f t="shared" si="417"/>
        <v>0.3124063983351808</v>
      </c>
      <c r="O946" s="4">
        <f t="shared" si="418"/>
        <v>0.26672007660794689</v>
      </c>
      <c r="P946" s="4">
        <f t="shared" si="431"/>
        <v>0</v>
      </c>
      <c r="Q946" s="4">
        <f t="shared" si="432"/>
        <v>0</v>
      </c>
      <c r="R946" s="5">
        <f t="shared" si="433"/>
        <v>-1.2149458642859507</v>
      </c>
      <c r="S946" s="5">
        <f t="shared" si="434"/>
        <v>-12.153679583359454</v>
      </c>
      <c r="T946" s="5">
        <f t="shared" si="435"/>
        <v>20.569522094616683</v>
      </c>
      <c r="U946" s="6">
        <f t="shared" si="436"/>
        <v>2672.8446726473298</v>
      </c>
      <c r="V946" s="5">
        <f t="shared" si="437"/>
        <v>0.28652590558989427</v>
      </c>
      <c r="W946" s="5">
        <f t="shared" si="438"/>
        <v>13.491572341966554</v>
      </c>
      <c r="X946" s="5">
        <f t="shared" si="439"/>
        <v>7.9885356610685685</v>
      </c>
      <c r="Y946" s="5">
        <f t="shared" si="440"/>
        <v>-0.92841995869605642</v>
      </c>
      <c r="Z946" s="5">
        <f t="shared" si="442"/>
        <v>1.3378927586071008</v>
      </c>
      <c r="AA946" s="5">
        <f t="shared" si="419"/>
        <v>-3.6159422443147484</v>
      </c>
      <c r="AB946">
        <f t="shared" si="415"/>
        <v>0</v>
      </c>
    </row>
    <row r="947" spans="1:28" x14ac:dyDescent="0.2">
      <c r="A947">
        <f t="shared" si="441"/>
        <v>9.1499999999998494</v>
      </c>
      <c r="B947" s="5">
        <f t="shared" si="420"/>
        <v>69.661284149061686</v>
      </c>
      <c r="C947" s="5">
        <f t="shared" si="421"/>
        <v>605.64875900358663</v>
      </c>
      <c r="D947" s="5">
        <f t="shared" si="422"/>
        <v>-308.37830264558534</v>
      </c>
      <c r="E947" s="2">
        <f t="shared" si="423"/>
        <v>609.6417913757889</v>
      </c>
      <c r="F947" s="2">
        <f t="shared" si="424"/>
        <v>6.5612866381877959</v>
      </c>
      <c r="G947" s="3">
        <f t="shared" si="425"/>
        <v>5.498859582578957</v>
      </c>
      <c r="H947" s="3">
        <f t="shared" si="426"/>
        <v>55.113953031653459</v>
      </c>
      <c r="I947" s="3">
        <f t="shared" si="427"/>
        <v>-93.291248853259958</v>
      </c>
      <c r="J947" s="2">
        <f t="shared" si="428"/>
        <v>108.49443482540983</v>
      </c>
      <c r="K947" s="2">
        <f t="shared" si="429"/>
        <v>108.49443482540983</v>
      </c>
      <c r="L947" s="2">
        <f t="shared" si="430"/>
        <v>73.95666995597125</v>
      </c>
      <c r="M947" s="5">
        <f t="shared" si="416"/>
        <v>0.37886558693175415</v>
      </c>
      <c r="N947" s="4">
        <f t="shared" si="417"/>
        <v>0.31229835218213176</v>
      </c>
      <c r="O947" s="4">
        <f t="shared" si="418"/>
        <v>0.26667907367971166</v>
      </c>
      <c r="P947" s="4">
        <f t="shared" si="431"/>
        <v>0</v>
      </c>
      <c r="Q947" s="4">
        <f t="shared" si="432"/>
        <v>0</v>
      </c>
      <c r="R947" s="5">
        <f t="shared" si="433"/>
        <v>-1.213316227892228</v>
      </c>
      <c r="S947" s="5">
        <f t="shared" si="434"/>
        <v>-12.160822183648662</v>
      </c>
      <c r="T947" s="5">
        <f t="shared" si="435"/>
        <v>20.584592942252534</v>
      </c>
      <c r="U947" s="6">
        <f t="shared" si="436"/>
        <v>2672.8419998039944</v>
      </c>
      <c r="V947" s="5">
        <f t="shared" si="437"/>
        <v>0.28634266600551395</v>
      </c>
      <c r="W947" s="5">
        <f t="shared" si="438"/>
        <v>13.499883722237147</v>
      </c>
      <c r="X947" s="5">
        <f t="shared" si="439"/>
        <v>7.9922449820112194</v>
      </c>
      <c r="Y947" s="5">
        <f t="shared" si="440"/>
        <v>-0.92697356188671409</v>
      </c>
      <c r="Z947" s="5">
        <f t="shared" si="442"/>
        <v>1.339061538588485</v>
      </c>
      <c r="AA947" s="5">
        <f t="shared" si="419"/>
        <v>-3.5971620757362466</v>
      </c>
      <c r="AB947">
        <f t="shared" si="415"/>
        <v>0</v>
      </c>
    </row>
    <row r="948" spans="1:28" x14ac:dyDescent="0.2">
      <c r="A948">
        <f t="shared" si="441"/>
        <v>9.1599999999998492</v>
      </c>
      <c r="B948" s="5">
        <f t="shared" si="420"/>
        <v>69.716226396209379</v>
      </c>
      <c r="C948" s="5">
        <f t="shared" si="421"/>
        <v>606.19996548698009</v>
      </c>
      <c r="D948" s="5">
        <f t="shared" si="422"/>
        <v>-309.31139499222172</v>
      </c>
      <c r="E948" s="2">
        <f t="shared" si="423"/>
        <v>610.19566565106254</v>
      </c>
      <c r="F948" s="2">
        <f t="shared" si="424"/>
        <v>6.5604977373834226</v>
      </c>
      <c r="G948" s="3">
        <f t="shared" si="425"/>
        <v>5.4895898469600901</v>
      </c>
      <c r="H948" s="3">
        <f t="shared" si="426"/>
        <v>55.127343647039346</v>
      </c>
      <c r="I948" s="3">
        <f t="shared" si="427"/>
        <v>-93.327220474017324</v>
      </c>
      <c r="J948" s="2">
        <f t="shared" si="428"/>
        <v>108.53169903614544</v>
      </c>
      <c r="K948" s="2">
        <f t="shared" si="429"/>
        <v>108.53169903614544</v>
      </c>
      <c r="L948" s="2">
        <f t="shared" si="430"/>
        <v>73.982071599281142</v>
      </c>
      <c r="M948" s="5">
        <f t="shared" si="416"/>
        <v>0.37886551103285571</v>
      </c>
      <c r="N948" s="4">
        <f t="shared" si="417"/>
        <v>0.3121908214427998</v>
      </c>
      <c r="O948" s="4">
        <f t="shared" si="418"/>
        <v>0.26663825069727815</v>
      </c>
      <c r="P948" s="4">
        <f t="shared" si="431"/>
        <v>0</v>
      </c>
      <c r="Q948" s="4">
        <f t="shared" si="432"/>
        <v>0</v>
      </c>
      <c r="R948" s="5">
        <f t="shared" si="433"/>
        <v>-1.2116866610675532</v>
      </c>
      <c r="S948" s="5">
        <f t="shared" si="434"/>
        <v>-12.167952218542187</v>
      </c>
      <c r="T948" s="5">
        <f t="shared" si="435"/>
        <v>20.599598752445662</v>
      </c>
      <c r="U948" s="6">
        <f t="shared" si="436"/>
        <v>2672.8393269633307</v>
      </c>
      <c r="V948" s="5">
        <f t="shared" si="437"/>
        <v>0.28616388018280109</v>
      </c>
      <c r="W948" s="5">
        <f t="shared" si="438"/>
        <v>13.508157608213669</v>
      </c>
      <c r="X948" s="5">
        <f t="shared" si="439"/>
        <v>7.9959497887900604</v>
      </c>
      <c r="Y948" s="5">
        <f t="shared" si="440"/>
        <v>-0.92552278088475215</v>
      </c>
      <c r="Z948" s="5">
        <f t="shared" si="442"/>
        <v>1.3402053896714818</v>
      </c>
      <c r="AA948" s="5">
        <f t="shared" si="419"/>
        <v>-3.5784514587642775</v>
      </c>
      <c r="AB948">
        <f t="shared" si="415"/>
        <v>0</v>
      </c>
    </row>
    <row r="949" spans="1:28" x14ac:dyDescent="0.2">
      <c r="A949">
        <f t="shared" si="441"/>
        <v>9.1699999999998489</v>
      </c>
      <c r="B949" s="5">
        <f t="shared" si="420"/>
        <v>69.771076018539929</v>
      </c>
      <c r="C949" s="5">
        <f t="shared" si="421"/>
        <v>606.75130593372</v>
      </c>
      <c r="D949" s="5">
        <f t="shared" si="422"/>
        <v>-310.24484611953483</v>
      </c>
      <c r="E949" s="2">
        <f t="shared" si="423"/>
        <v>610.74966254682408</v>
      </c>
      <c r="F949" s="2">
        <f t="shared" si="424"/>
        <v>6.5597001993148769</v>
      </c>
      <c r="G949" s="3">
        <f t="shared" si="425"/>
        <v>5.4803346191512423</v>
      </c>
      <c r="H949" s="3">
        <f t="shared" si="426"/>
        <v>55.140745700936058</v>
      </c>
      <c r="I949" s="3">
        <f t="shared" si="427"/>
        <v>-93.36300498860497</v>
      </c>
      <c r="J949" s="2">
        <f t="shared" si="428"/>
        <v>108.56881045906067</v>
      </c>
      <c r="K949" s="2">
        <f t="shared" si="429"/>
        <v>108.56881045906067</v>
      </c>
      <c r="L949" s="2">
        <f t="shared" si="430"/>
        <v>74.007369092747552</v>
      </c>
      <c r="M949" s="5">
        <f t="shared" si="416"/>
        <v>0.37886543516892801</v>
      </c>
      <c r="N949" s="4">
        <f t="shared" si="417"/>
        <v>0.31208380385084461</v>
      </c>
      <c r="O949" s="4">
        <f t="shared" si="418"/>
        <v>0.26659760701537655</v>
      </c>
      <c r="P949" s="4">
        <f t="shared" si="431"/>
        <v>0</v>
      </c>
      <c r="Q949" s="4">
        <f t="shared" si="432"/>
        <v>0</v>
      </c>
      <c r="R949" s="5">
        <f t="shared" si="433"/>
        <v>-1.2100571904112765</v>
      </c>
      <c r="S949" s="5">
        <f t="shared" si="434"/>
        <v>-12.175069673097999</v>
      </c>
      <c r="T949" s="5">
        <f t="shared" si="435"/>
        <v>20.614539687060581</v>
      </c>
      <c r="U949" s="6">
        <f t="shared" si="436"/>
        <v>2672.8366541253404</v>
      </c>
      <c r="V949" s="5">
        <f t="shared" si="437"/>
        <v>0.28598952557154189</v>
      </c>
      <c r="W949" s="5">
        <f t="shared" si="438"/>
        <v>13.516394110771733</v>
      </c>
      <c r="X949" s="5">
        <f t="shared" si="439"/>
        <v>7.9996500631546148</v>
      </c>
      <c r="Y949" s="5">
        <f t="shared" si="440"/>
        <v>-0.92406766483973457</v>
      </c>
      <c r="Z949" s="5">
        <f t="shared" si="442"/>
        <v>1.3413244376737339</v>
      </c>
      <c r="AA949" s="5">
        <f t="shared" si="419"/>
        <v>-3.5598102497848032</v>
      </c>
      <c r="AB949">
        <f t="shared" si="415"/>
        <v>0</v>
      </c>
    </row>
    <row r="950" spans="1:28" x14ac:dyDescent="0.2">
      <c r="A950">
        <f t="shared" si="441"/>
        <v>9.1799999999998487</v>
      </c>
      <c r="B950" s="5">
        <f t="shared" si="420"/>
        <v>69.8258331613482</v>
      </c>
      <c r="C950" s="5">
        <f t="shared" si="421"/>
        <v>607.30278045695115</v>
      </c>
      <c r="D950" s="5">
        <f t="shared" si="422"/>
        <v>-311.17865415993339</v>
      </c>
      <c r="E950" s="2">
        <f t="shared" si="423"/>
        <v>611.30378219623367</v>
      </c>
      <c r="F950" s="2">
        <f t="shared" si="424"/>
        <v>6.5588940602622481</v>
      </c>
      <c r="G950" s="3">
        <f t="shared" si="425"/>
        <v>5.4710939425028453</v>
      </c>
      <c r="H950" s="3">
        <f t="shared" si="426"/>
        <v>55.154158945312794</v>
      </c>
      <c r="I950" s="3">
        <f t="shared" si="427"/>
        <v>-93.398603091102814</v>
      </c>
      <c r="J950" s="2">
        <f t="shared" si="428"/>
        <v>108.60576953947648</v>
      </c>
      <c r="K950" s="2">
        <f t="shared" si="429"/>
        <v>108.60576953947648</v>
      </c>
      <c r="L950" s="2">
        <f t="shared" si="430"/>
        <v>74.032562739929432</v>
      </c>
      <c r="M950" s="5">
        <f t="shared" si="416"/>
        <v>0.37886535933999732</v>
      </c>
      <c r="N950" s="4">
        <f t="shared" si="417"/>
        <v>0.3119772971494571</v>
      </c>
      <c r="O950" s="4">
        <f t="shared" si="418"/>
        <v>0.26655714199022634</v>
      </c>
      <c r="P950" s="4">
        <f t="shared" si="431"/>
        <v>0</v>
      </c>
      <c r="Q950" s="4">
        <f t="shared" si="432"/>
        <v>0</v>
      </c>
      <c r="R950" s="5">
        <f t="shared" si="433"/>
        <v>-1.2084278423655013</v>
      </c>
      <c r="S950" s="5">
        <f t="shared" si="434"/>
        <v>-12.182174532590489</v>
      </c>
      <c r="T950" s="5">
        <f t="shared" si="435"/>
        <v>20.629415908311195</v>
      </c>
      <c r="U950" s="6">
        <f t="shared" si="436"/>
        <v>2672.8339812900222</v>
      </c>
      <c r="V950" s="5">
        <f t="shared" si="437"/>
        <v>0.28581957966017613</v>
      </c>
      <c r="W950" s="5">
        <f t="shared" si="438"/>
        <v>13.524593340789476</v>
      </c>
      <c r="X950" s="5">
        <f t="shared" si="439"/>
        <v>8.0033457869859355</v>
      </c>
      <c r="Y950" s="5">
        <f t="shared" si="440"/>
        <v>-0.92260826270532514</v>
      </c>
      <c r="Z950" s="5">
        <f t="shared" si="442"/>
        <v>1.3424188081989872</v>
      </c>
      <c r="AA950" s="5">
        <f t="shared" si="419"/>
        <v>-3.541238304702869</v>
      </c>
      <c r="AB950">
        <f t="shared" si="415"/>
        <v>0</v>
      </c>
    </row>
    <row r="951" spans="1:28" x14ac:dyDescent="0.2">
      <c r="A951">
        <f t="shared" si="441"/>
        <v>9.1899999999998485</v>
      </c>
      <c r="B951" s="5">
        <f t="shared" si="420"/>
        <v>69.880497970360082</v>
      </c>
      <c r="C951" s="5">
        <f t="shared" si="421"/>
        <v>607.85438916734472</v>
      </c>
      <c r="D951" s="5">
        <f t="shared" si="422"/>
        <v>-312.11281725275961</v>
      </c>
      <c r="E951" s="2">
        <f t="shared" si="423"/>
        <v>611.85802473007686</v>
      </c>
      <c r="F951" s="2">
        <f t="shared" si="424"/>
        <v>6.5580793564518176</v>
      </c>
      <c r="G951" s="3">
        <f t="shared" si="425"/>
        <v>5.4618678598757917</v>
      </c>
      <c r="H951" s="3">
        <f t="shared" si="426"/>
        <v>55.167583133394785</v>
      </c>
      <c r="I951" s="3">
        <f t="shared" si="427"/>
        <v>-93.434015474149845</v>
      </c>
      <c r="J951" s="2">
        <f t="shared" si="428"/>
        <v>108.6425767225835</v>
      </c>
      <c r="K951" s="2">
        <f t="shared" si="429"/>
        <v>108.6425767225835</v>
      </c>
      <c r="L951" s="2">
        <f t="shared" si="430"/>
        <v>74.057652844296854</v>
      </c>
      <c r="M951" s="5">
        <f t="shared" si="416"/>
        <v>0.37886528354608895</v>
      </c>
      <c r="N951" s="4">
        <f t="shared" si="417"/>
        <v>0.31187129909132527</v>
      </c>
      <c r="O951" s="4">
        <f t="shared" si="418"/>
        <v>0.26651685497954136</v>
      </c>
      <c r="P951" s="4">
        <f t="shared" si="431"/>
        <v>0</v>
      </c>
      <c r="Q951" s="4">
        <f t="shared" si="432"/>
        <v>0</v>
      </c>
      <c r="R951" s="5">
        <f t="shared" si="433"/>
        <v>-1.2067986432152018</v>
      </c>
      <c r="S951" s="5">
        <f t="shared" si="434"/>
        <v>-12.189266782509948</v>
      </c>
      <c r="T951" s="5">
        <f t="shared" si="435"/>
        <v>20.644227578752957</v>
      </c>
      <c r="U951" s="6">
        <f t="shared" si="436"/>
        <v>2672.8313084573774</v>
      </c>
      <c r="V951" s="5">
        <f t="shared" si="437"/>
        <v>0.28565401997626438</v>
      </c>
      <c r="W951" s="5">
        <f t="shared" si="438"/>
        <v>13.532755409144411</v>
      </c>
      <c r="X951" s="5">
        <f t="shared" si="439"/>
        <v>8.0070369422965459</v>
      </c>
      <c r="Y951" s="5">
        <f t="shared" si="440"/>
        <v>-0.92114462323893742</v>
      </c>
      <c r="Z951" s="5">
        <f t="shared" si="442"/>
        <v>1.3434886266344623</v>
      </c>
      <c r="AA951" s="5">
        <f t="shared" si="419"/>
        <v>-3.5227354789504943</v>
      </c>
      <c r="AB951">
        <f t="shared" si="415"/>
        <v>0</v>
      </c>
    </row>
    <row r="952" spans="1:28" x14ac:dyDescent="0.2">
      <c r="A952">
        <f t="shared" si="441"/>
        <v>9.1999999999998483</v>
      </c>
      <c r="B952" s="5">
        <f t="shared" si="420"/>
        <v>69.93507059172768</v>
      </c>
      <c r="C952" s="5">
        <f t="shared" si="421"/>
        <v>608.40613217311</v>
      </c>
      <c r="D952" s="5">
        <f t="shared" si="422"/>
        <v>-313.04733354427509</v>
      </c>
      <c r="E952" s="2">
        <f t="shared" si="423"/>
        <v>612.41239027677557</v>
      </c>
      <c r="F952" s="2">
        <f t="shared" si="424"/>
        <v>6.5572561240556393</v>
      </c>
      <c r="G952" s="3">
        <f t="shared" si="425"/>
        <v>5.4526564136434024</v>
      </c>
      <c r="H952" s="3">
        <f t="shared" si="426"/>
        <v>55.181018019661131</v>
      </c>
      <c r="I952" s="3">
        <f t="shared" si="427"/>
        <v>-93.469242828939343</v>
      </c>
      <c r="J952" s="2">
        <f t="shared" si="428"/>
        <v>108.67923245342986</v>
      </c>
      <c r="K952" s="2">
        <f t="shared" si="429"/>
        <v>108.67923245342986</v>
      </c>
      <c r="L952" s="2">
        <f t="shared" si="430"/>
        <v>74.082639709222804</v>
      </c>
      <c r="M952" s="5">
        <f t="shared" si="416"/>
        <v>0.37886520778722743</v>
      </c>
      <c r="N952" s="4">
        <f t="shared" si="417"/>
        <v>0.31176580743859922</v>
      </c>
      <c r="O952" s="4">
        <f t="shared" si="418"/>
        <v>0.26647674534253429</v>
      </c>
      <c r="P952" s="4">
        <f t="shared" si="431"/>
        <v>0</v>
      </c>
      <c r="Q952" s="4">
        <f t="shared" si="432"/>
        <v>0</v>
      </c>
      <c r="R952" s="5">
        <f t="shared" si="433"/>
        <v>-1.2051696190883563</v>
      </c>
      <c r="S952" s="5">
        <f t="shared" si="434"/>
        <v>-12.196346408562084</v>
      </c>
      <c r="T952" s="5">
        <f t="shared" si="435"/>
        <v>20.658974861275176</v>
      </c>
      <c r="U952" s="6">
        <f t="shared" si="436"/>
        <v>2672.8286356274057</v>
      </c>
      <c r="V952" s="5">
        <f t="shared" si="437"/>
        <v>0.28549282408694904</v>
      </c>
      <c r="W952" s="5">
        <f t="shared" si="438"/>
        <v>13.540880426710281</v>
      </c>
      <c r="X952" s="5">
        <f t="shared" si="439"/>
        <v>8.0107235112303545</v>
      </c>
      <c r="Y952" s="5">
        <f t="shared" si="440"/>
        <v>-0.91967679500140731</v>
      </c>
      <c r="Z952" s="5">
        <f t="shared" si="442"/>
        <v>1.3445340181481971</v>
      </c>
      <c r="AA952" s="5">
        <f t="shared" si="419"/>
        <v>-3.5043016274944705</v>
      </c>
      <c r="AB952">
        <f t="shared" si="415"/>
        <v>0</v>
      </c>
    </row>
    <row r="953" spans="1:28" x14ac:dyDescent="0.2">
      <c r="A953">
        <f t="shared" si="441"/>
        <v>9.2099999999998481</v>
      </c>
      <c r="B953" s="5">
        <f t="shared" si="420"/>
        <v>69.989551172024363</v>
      </c>
      <c r="C953" s="5">
        <f t="shared" si="421"/>
        <v>608.95800958000757</v>
      </c>
      <c r="D953" s="5">
        <f t="shared" si="422"/>
        <v>-313.98220118764584</v>
      </c>
      <c r="E953" s="2">
        <f t="shared" si="423"/>
        <v>612.96687896240041</v>
      </c>
      <c r="F953" s="2">
        <f t="shared" si="424"/>
        <v>6.5564243991911342</v>
      </c>
      <c r="G953" s="3">
        <f t="shared" si="425"/>
        <v>5.4434596456933884</v>
      </c>
      <c r="H953" s="3">
        <f t="shared" si="426"/>
        <v>55.194463359842615</v>
      </c>
      <c r="I953" s="3">
        <f t="shared" si="427"/>
        <v>-93.504285845214284</v>
      </c>
      <c r="J953" s="2">
        <f t="shared" si="428"/>
        <v>108.7157371769094</v>
      </c>
      <c r="K953" s="2">
        <f t="shared" si="429"/>
        <v>108.7157371769094</v>
      </c>
      <c r="L953" s="2">
        <f t="shared" si="430"/>
        <v>74.107523637975049</v>
      </c>
      <c r="M953" s="5">
        <f t="shared" si="416"/>
        <v>0.37886513206343642</v>
      </c>
      <c r="N953" s="4">
        <f t="shared" si="417"/>
        <v>0.31166081996285699</v>
      </c>
      <c r="O953" s="4">
        <f t="shared" si="418"/>
        <v>0.26643681243992129</v>
      </c>
      <c r="P953" s="4">
        <f t="shared" si="431"/>
        <v>0</v>
      </c>
      <c r="Q953" s="4">
        <f t="shared" si="432"/>
        <v>0</v>
      </c>
      <c r="R953" s="5">
        <f t="shared" si="433"/>
        <v>-1.2035407959560769</v>
      </c>
      <c r="S953" s="5">
        <f t="shared" si="434"/>
        <v>-12.203413396667479</v>
      </c>
      <c r="T953" s="5">
        <f t="shared" si="435"/>
        <v>20.673657919093266</v>
      </c>
      <c r="U953" s="6">
        <f t="shared" si="436"/>
        <v>2672.825962800106</v>
      </c>
      <c r="V953" s="5">
        <f t="shared" si="437"/>
        <v>0.2853359695994116</v>
      </c>
      <c r="W953" s="5">
        <f t="shared" si="438"/>
        <v>13.548968504353955</v>
      </c>
      <c r="X953" s="5">
        <f t="shared" si="439"/>
        <v>8.0144054760625689</v>
      </c>
      <c r="Y953" s="5">
        <f t="shared" si="440"/>
        <v>-0.91820482635666534</v>
      </c>
      <c r="Z953" s="5">
        <f t="shared" si="442"/>
        <v>1.3455551076864758</v>
      </c>
      <c r="AA953" s="5">
        <f t="shared" si="419"/>
        <v>-3.4859366048441629</v>
      </c>
      <c r="AB953">
        <f t="shared" si="415"/>
        <v>0</v>
      </c>
    </row>
    <row r="954" spans="1:28" x14ac:dyDescent="0.2">
      <c r="A954">
        <f t="shared" si="441"/>
        <v>9.2199999999998479</v>
      </c>
      <c r="B954" s="5">
        <f t="shared" si="420"/>
        <v>70.04393985823998</v>
      </c>
      <c r="C954" s="5">
        <f t="shared" si="421"/>
        <v>609.51002149136139</v>
      </c>
      <c r="D954" s="5">
        <f t="shared" si="422"/>
        <v>-314.91741834292827</v>
      </c>
      <c r="E954" s="2">
        <f t="shared" si="423"/>
        <v>613.52149091068077</v>
      </c>
      <c r="F954" s="2">
        <f t="shared" si="424"/>
        <v>6.5555842179206811</v>
      </c>
      <c r="G954" s="3">
        <f t="shared" si="425"/>
        <v>5.4342775974298219</v>
      </c>
      <c r="H954" s="3">
        <f t="shared" si="426"/>
        <v>55.207918910919481</v>
      </c>
      <c r="I954" s="3">
        <f t="shared" si="427"/>
        <v>-93.539145211262721</v>
      </c>
      <c r="J954" s="2">
        <f t="shared" si="428"/>
        <v>108.75209133774983</v>
      </c>
      <c r="K954" s="2">
        <f t="shared" si="429"/>
        <v>108.75209133774983</v>
      </c>
      <c r="L954" s="2">
        <f t="shared" si="430"/>
        <v>74.132304933708127</v>
      </c>
      <c r="M954" s="5">
        <f t="shared" si="416"/>
        <v>0.37886505637473866</v>
      </c>
      <c r="N954" s="4">
        <f t="shared" si="417"/>
        <v>0.31155633444506969</v>
      </c>
      <c r="O954" s="4">
        <f t="shared" si="418"/>
        <v>0.26639705563392624</v>
      </c>
      <c r="P954" s="4">
        <f t="shared" si="431"/>
        <v>0</v>
      </c>
      <c r="Q954" s="4">
        <f t="shared" si="432"/>
        <v>0</v>
      </c>
      <c r="R954" s="5">
        <f t="shared" si="433"/>
        <v>-1.2019121996327571</v>
      </c>
      <c r="S954" s="5">
        <f t="shared" si="434"/>
        <v>-12.210467732961083</v>
      </c>
      <c r="T954" s="5">
        <f t="shared" si="435"/>
        <v>20.688276915741145</v>
      </c>
      <c r="U954" s="6">
        <f t="shared" si="436"/>
        <v>2672.8232899754794</v>
      </c>
      <c r="V954" s="5">
        <f t="shared" si="437"/>
        <v>0.28518343416131858</v>
      </c>
      <c r="W954" s="5">
        <f t="shared" si="438"/>
        <v>13.557019752932341</v>
      </c>
      <c r="X954" s="5">
        <f t="shared" si="439"/>
        <v>8.0180828191996127</v>
      </c>
      <c r="Y954" s="5">
        <f t="shared" si="440"/>
        <v>-0.91672876547143844</v>
      </c>
      <c r="Z954" s="5">
        <f t="shared" si="442"/>
        <v>1.3465520199712575</v>
      </c>
      <c r="AA954" s="5">
        <f t="shared" si="419"/>
        <v>-3.4676402650592415</v>
      </c>
      <c r="AB954">
        <f t="shared" si="415"/>
        <v>0</v>
      </c>
    </row>
    <row r="955" spans="1:28" x14ac:dyDescent="0.2">
      <c r="A955">
        <f t="shared" si="441"/>
        <v>9.2299999999998477</v>
      </c>
      <c r="B955" s="5">
        <f t="shared" si="420"/>
        <v>70.098236797775996</v>
      </c>
      <c r="C955" s="5">
        <f t="shared" si="421"/>
        <v>610.06216800807158</v>
      </c>
      <c r="D955" s="5">
        <f t="shared" si="422"/>
        <v>-315.85298317705417</v>
      </c>
      <c r="E955" s="2">
        <f t="shared" si="423"/>
        <v>614.07622624301757</v>
      </c>
      <c r="F955" s="2">
        <f t="shared" si="424"/>
        <v>6.5547356162512056</v>
      </c>
      <c r="G955" s="3">
        <f t="shared" si="425"/>
        <v>5.4251103097751079</v>
      </c>
      <c r="H955" s="3">
        <f t="shared" si="426"/>
        <v>55.221384431119191</v>
      </c>
      <c r="I955" s="3">
        <f t="shared" si="427"/>
        <v>-93.57382161391331</v>
      </c>
      <c r="J955" s="2">
        <f t="shared" si="428"/>
        <v>108.78829538050108</v>
      </c>
      <c r="K955" s="2">
        <f t="shared" si="429"/>
        <v>108.78829538050108</v>
      </c>
      <c r="L955" s="2">
        <f t="shared" si="430"/>
        <v>74.156983899455398</v>
      </c>
      <c r="M955" s="5">
        <f t="shared" si="416"/>
        <v>0.37886498072115604</v>
      </c>
      <c r="N955" s="4">
        <f t="shared" si="417"/>
        <v>0.31145234867556731</v>
      </c>
      <c r="O955" s="4">
        <f t="shared" si="418"/>
        <v>0.26635747428828532</v>
      </c>
      <c r="P955" s="4">
        <f t="shared" si="431"/>
        <v>0</v>
      </c>
      <c r="Q955" s="4">
        <f t="shared" si="432"/>
        <v>0</v>
      </c>
      <c r="R955" s="5">
        <f t="shared" si="433"/>
        <v>-1.2002838557762179</v>
      </c>
      <c r="S955" s="5">
        <f t="shared" si="434"/>
        <v>-12.217509403791677</v>
      </c>
      <c r="T955" s="5">
        <f t="shared" si="435"/>
        <v>20.702832015063631</v>
      </c>
      <c r="U955" s="6">
        <f t="shared" si="436"/>
        <v>2672.8206171535267</v>
      </c>
      <c r="V955" s="5">
        <f t="shared" si="437"/>
        <v>0.2850351954612686</v>
      </c>
      <c r="W955" s="5">
        <f t="shared" si="438"/>
        <v>13.565034283289346</v>
      </c>
      <c r="X955" s="5">
        <f t="shared" si="439"/>
        <v>8.0217555231790278</v>
      </c>
      <c r="Y955" s="5">
        <f t="shared" si="440"/>
        <v>-0.91524866031494923</v>
      </c>
      <c r="Z955" s="5">
        <f t="shared" si="442"/>
        <v>1.3475248794976693</v>
      </c>
      <c r="AA955" s="5">
        <f t="shared" si="419"/>
        <v>-3.4494124617573405</v>
      </c>
      <c r="AB955">
        <f t="shared" si="415"/>
        <v>0</v>
      </c>
    </row>
    <row r="956" spans="1:28" x14ac:dyDescent="0.2">
      <c r="A956">
        <f t="shared" si="441"/>
        <v>9.2399999999998474</v>
      </c>
      <c r="B956" s="5">
        <f t="shared" si="420"/>
        <v>70.152442138440733</v>
      </c>
      <c r="C956" s="5">
        <f t="shared" si="421"/>
        <v>610.61444922862665</v>
      </c>
      <c r="D956" s="5">
        <f t="shared" si="422"/>
        <v>-316.78889386381644</v>
      </c>
      <c r="E956" s="2">
        <f t="shared" si="423"/>
        <v>614.63108507849347</v>
      </c>
      <c r="F956" s="2">
        <f t="shared" si="424"/>
        <v>6.5538786301337968</v>
      </c>
      <c r="G956" s="3">
        <f t="shared" si="425"/>
        <v>5.4159578231719587</v>
      </c>
      <c r="H956" s="3">
        <f t="shared" si="426"/>
        <v>55.234859679914166</v>
      </c>
      <c r="I956" s="3">
        <f t="shared" si="427"/>
        <v>-93.608315738530877</v>
      </c>
      <c r="J956" s="2">
        <f t="shared" si="428"/>
        <v>108.82434974952376</v>
      </c>
      <c r="K956" s="2">
        <f t="shared" si="429"/>
        <v>108.82434974952376</v>
      </c>
      <c r="L956" s="2">
        <f t="shared" si="430"/>
        <v>74.181560838121172</v>
      </c>
      <c r="M956" s="5">
        <f t="shared" si="416"/>
        <v>0.37886490510270976</v>
      </c>
      <c r="N956" s="4">
        <f t="shared" si="417"/>
        <v>0.31134886045400412</v>
      </c>
      <c r="O956" s="4">
        <f t="shared" si="418"/>
        <v>0.26631806776825112</v>
      </c>
      <c r="P956" s="4">
        <f t="shared" si="431"/>
        <v>0</v>
      </c>
      <c r="Q956" s="4">
        <f t="shared" si="432"/>
        <v>0</v>
      </c>
      <c r="R956" s="5">
        <f t="shared" si="433"/>
        <v>-1.198655789887868</v>
      </c>
      <c r="S956" s="5">
        <f t="shared" si="434"/>
        <v>-12.224538395721357</v>
      </c>
      <c r="T956" s="5">
        <f t="shared" si="435"/>
        <v>20.717323381208899</v>
      </c>
      <c r="U956" s="6">
        <f t="shared" si="436"/>
        <v>2672.8179443342451</v>
      </c>
      <c r="V956" s="5">
        <f t="shared" si="437"/>
        <v>0.28489123122922977</v>
      </c>
      <c r="W956" s="5">
        <f t="shared" si="438"/>
        <v>13.573012206252839</v>
      </c>
      <c r="X956" s="5">
        <f t="shared" si="439"/>
        <v>8.0254235706693766</v>
      </c>
      <c r="Y956" s="5">
        <f t="shared" si="440"/>
        <v>-0.91376455865863826</v>
      </c>
      <c r="Z956" s="5">
        <f t="shared" si="442"/>
        <v>1.3484738105314822</v>
      </c>
      <c r="AA956" s="5">
        <f t="shared" si="419"/>
        <v>-3.4312530481217252</v>
      </c>
      <c r="AB956">
        <f t="shared" si="415"/>
        <v>0</v>
      </c>
    </row>
    <row r="957" spans="1:28" x14ac:dyDescent="0.2">
      <c r="A957">
        <f t="shared" ref="A957:A1020" si="443">A956+dt</f>
        <v>9.2499999999998472</v>
      </c>
      <c r="B957" s="5">
        <f t="shared" si="420"/>
        <v>70.206556028444524</v>
      </c>
      <c r="C957" s="5">
        <f t="shared" si="421"/>
        <v>611.16686524911631</v>
      </c>
      <c r="D957" s="5">
        <f t="shared" si="422"/>
        <v>-317.72514858385415</v>
      </c>
      <c r="E957" s="2">
        <f t="shared" si="423"/>
        <v>615.18606753388576</v>
      </c>
      <c r="F957" s="2">
        <f t="shared" si="424"/>
        <v>6.5530132954632956</v>
      </c>
      <c r="G957" s="3">
        <f t="shared" si="425"/>
        <v>5.4068201775853719</v>
      </c>
      <c r="H957" s="3">
        <f t="shared" si="426"/>
        <v>55.248344418019478</v>
      </c>
      <c r="I957" s="3">
        <f t="shared" si="427"/>
        <v>-93.642628269012093</v>
      </c>
      <c r="J957" s="2">
        <f t="shared" si="428"/>
        <v>108.86025488897786</v>
      </c>
      <c r="K957" s="2">
        <f t="shared" si="429"/>
        <v>108.86025488897786</v>
      </c>
      <c r="L957" s="2">
        <f t="shared" si="430"/>
        <v>74.206036052472982</v>
      </c>
      <c r="M957" s="5">
        <f t="shared" si="416"/>
        <v>0.37886482951941985</v>
      </c>
      <c r="N957" s="4">
        <f t="shared" si="417"/>
        <v>0.31124586758932404</v>
      </c>
      <c r="O957" s="4">
        <f t="shared" si="418"/>
        <v>0.2662788354405965</v>
      </c>
      <c r="P957" s="4">
        <f t="shared" si="431"/>
        <v>0</v>
      </c>
      <c r="Q957" s="4">
        <f t="shared" si="432"/>
        <v>0</v>
      </c>
      <c r="R957" s="5">
        <f t="shared" si="433"/>
        <v>-1.1970280273128657</v>
      </c>
      <c r="S957" s="5">
        <f t="shared" si="434"/>
        <v>-12.231554695524993</v>
      </c>
      <c r="T957" s="5">
        <f t="shared" si="435"/>
        <v>20.731751178621035</v>
      </c>
      <c r="U957" s="6">
        <f t="shared" si="436"/>
        <v>2672.815271517637</v>
      </c>
      <c r="V957" s="5">
        <f t="shared" si="437"/>
        <v>0.28475151923697123</v>
      </c>
      <c r="W957" s="5">
        <f t="shared" si="438"/>
        <v>13.580953632631672</v>
      </c>
      <c r="X957" s="5">
        <f t="shared" si="439"/>
        <v>8.029086944470146</v>
      </c>
      <c r="Y957" s="5">
        <f t="shared" si="440"/>
        <v>-0.91227650807589455</v>
      </c>
      <c r="Z957" s="5">
        <f t="shared" ref="Z957:Z1020" si="444">S957+W957</f>
        <v>1.3493989371066792</v>
      </c>
      <c r="AA957" s="5">
        <f t="shared" si="419"/>
        <v>-3.4131618769088163</v>
      </c>
      <c r="AB957">
        <f t="shared" si="415"/>
        <v>0</v>
      </c>
    </row>
    <row r="958" spans="1:28" x14ac:dyDescent="0.2">
      <c r="A958">
        <f t="shared" si="443"/>
        <v>9.259999999999847</v>
      </c>
      <c r="B958" s="5">
        <f t="shared" si="420"/>
        <v>70.260578616394966</v>
      </c>
      <c r="C958" s="5">
        <f t="shared" si="421"/>
        <v>611.71941616324341</v>
      </c>
      <c r="D958" s="5">
        <f t="shared" si="422"/>
        <v>-318.66174552463809</v>
      </c>
      <c r="E958" s="2">
        <f t="shared" si="423"/>
        <v>615.74117372367584</v>
      </c>
      <c r="F958" s="2">
        <f t="shared" si="424"/>
        <v>6.5521396480779099</v>
      </c>
      <c r="G958" s="3">
        <f t="shared" si="425"/>
        <v>5.3976974125046127</v>
      </c>
      <c r="H958" s="3">
        <f t="shared" si="426"/>
        <v>55.261838407390542</v>
      </c>
      <c r="I958" s="3">
        <f t="shared" si="427"/>
        <v>-93.676759887781188</v>
      </c>
      <c r="J958" s="2">
        <f t="shared" si="428"/>
        <v>108.89601124281144</v>
      </c>
      <c r="K958" s="2">
        <f t="shared" si="429"/>
        <v>108.89601124281144</v>
      </c>
      <c r="L958" s="2">
        <f t="shared" si="430"/>
        <v>74.230409845133906</v>
      </c>
      <c r="M958" s="5">
        <f t="shared" si="416"/>
        <v>0.37886475397130581</v>
      </c>
      <c r="N958" s="4">
        <f t="shared" si="417"/>
        <v>0.31114336789972635</v>
      </c>
      <c r="O958" s="4">
        <f t="shared" si="418"/>
        <v>0.26623977667361859</v>
      </c>
      <c r="P958" s="4">
        <f t="shared" si="431"/>
        <v>0</v>
      </c>
      <c r="Q958" s="4">
        <f t="shared" si="432"/>
        <v>0</v>
      </c>
      <c r="R958" s="5">
        <f t="shared" si="433"/>
        <v>-1.1954005932402925</v>
      </c>
      <c r="S958" s="5">
        <f t="shared" si="434"/>
        <v>-12.238558290189701</v>
      </c>
      <c r="T958" s="5">
        <f t="shared" si="435"/>
        <v>20.746115572032608</v>
      </c>
      <c r="U958" s="6">
        <f t="shared" si="436"/>
        <v>2672.812598703702</v>
      </c>
      <c r="V958" s="5">
        <f t="shared" si="437"/>
        <v>0.28461603729848989</v>
      </c>
      <c r="W958" s="5">
        <f t="shared" si="438"/>
        <v>13.588858673212698</v>
      </c>
      <c r="X958" s="5">
        <f t="shared" si="439"/>
        <v>8.0327456275116287</v>
      </c>
      <c r="Y958" s="5">
        <f t="shared" si="440"/>
        <v>-0.91078455594180263</v>
      </c>
      <c r="Z958" s="5">
        <f t="shared" si="444"/>
        <v>1.3503003830229972</v>
      </c>
      <c r="AA958" s="5">
        <f t="shared" si="419"/>
        <v>-3.3951388004557614</v>
      </c>
      <c r="AB958">
        <f t="shared" si="415"/>
        <v>0</v>
      </c>
    </row>
    <row r="959" spans="1:28" x14ac:dyDescent="0.2">
      <c r="A959">
        <f t="shared" si="443"/>
        <v>9.2699999999998468</v>
      </c>
      <c r="B959" s="5">
        <f t="shared" si="420"/>
        <v>70.314510051292217</v>
      </c>
      <c r="C959" s="5">
        <f t="shared" si="421"/>
        <v>612.27210206233644</v>
      </c>
      <c r="D959" s="5">
        <f t="shared" si="422"/>
        <v>-319.5986828804559</v>
      </c>
      <c r="E959" s="2">
        <f t="shared" si="423"/>
        <v>616.29640376006205</v>
      </c>
      <c r="F959" s="2">
        <f t="shared" si="424"/>
        <v>6.5512577237588348</v>
      </c>
      <c r="G959" s="3">
        <f t="shared" si="425"/>
        <v>5.3885895669451944</v>
      </c>
      <c r="H959" s="3">
        <f t="shared" si="426"/>
        <v>55.275341411220772</v>
      </c>
      <c r="I959" s="3">
        <f t="shared" si="427"/>
        <v>-93.710711275785741</v>
      </c>
      <c r="J959" s="2">
        <f t="shared" si="428"/>
        <v>108.93161925474938</v>
      </c>
      <c r="K959" s="2">
        <f t="shared" si="429"/>
        <v>108.93161925474938</v>
      </c>
      <c r="L959" s="2">
        <f t="shared" si="430"/>
        <v>74.254682518574896</v>
      </c>
      <c r="M959" s="5">
        <f t="shared" si="416"/>
        <v>0.37886467845838612</v>
      </c>
      <c r="N959" s="4">
        <f t="shared" si="417"/>
        <v>0.31104135921263132</v>
      </c>
      <c r="O959" s="4">
        <f t="shared" si="418"/>
        <v>0.26620089083714304</v>
      </c>
      <c r="P959" s="4">
        <f t="shared" si="431"/>
        <v>0</v>
      </c>
      <c r="Q959" s="4">
        <f t="shared" si="432"/>
        <v>0</v>
      </c>
      <c r="R959" s="5">
        <f t="shared" si="433"/>
        <v>-1.1937735127033273</v>
      </c>
      <c r="S959" s="5">
        <f t="shared" si="434"/>
        <v>-12.245549166914282</v>
      </c>
      <c r="T959" s="5">
        <f t="shared" si="435"/>
        <v>20.760416726457251</v>
      </c>
      <c r="U959" s="6">
        <f t="shared" si="436"/>
        <v>2672.8099258924403</v>
      </c>
      <c r="V959" s="5">
        <f t="shared" si="437"/>
        <v>0.28448476327043087</v>
      </c>
      <c r="W959" s="5">
        <f t="shared" si="438"/>
        <v>13.596727438757849</v>
      </c>
      <c r="X959" s="5">
        <f t="shared" si="439"/>
        <v>8.0363996028548215</v>
      </c>
      <c r="Y959" s="5">
        <f t="shared" si="440"/>
        <v>-0.9092887494328965</v>
      </c>
      <c r="Z959" s="5">
        <f t="shared" si="444"/>
        <v>1.3511782718435672</v>
      </c>
      <c r="AA959" s="5">
        <f t="shared" si="419"/>
        <v>-3.377183670687927</v>
      </c>
      <c r="AB959">
        <f t="shared" si="415"/>
        <v>0</v>
      </c>
    </row>
    <row r="960" spans="1:28" x14ac:dyDescent="0.2">
      <c r="A960">
        <f t="shared" si="443"/>
        <v>9.2799999999998466</v>
      </c>
      <c r="B960" s="5">
        <f t="shared" si="420"/>
        <v>70.368350482524193</v>
      </c>
      <c r="C960" s="5">
        <f t="shared" si="421"/>
        <v>612.82492303536219</v>
      </c>
      <c r="D960" s="5">
        <f t="shared" si="422"/>
        <v>-320.5359588523973</v>
      </c>
      <c r="E960" s="2">
        <f t="shared" si="423"/>
        <v>616.85175775297012</v>
      </c>
      <c r="F960" s="2">
        <f t="shared" si="424"/>
        <v>6.5503675582298566</v>
      </c>
      <c r="G960" s="3">
        <f t="shared" si="425"/>
        <v>5.3794966794508658</v>
      </c>
      <c r="H960" s="3">
        <f t="shared" si="426"/>
        <v>55.288853193939211</v>
      </c>
      <c r="I960" s="3">
        <f t="shared" si="427"/>
        <v>-93.744483112492617</v>
      </c>
      <c r="J960" s="2">
        <f t="shared" si="428"/>
        <v>108.9670793682826</v>
      </c>
      <c r="K960" s="2">
        <f t="shared" si="429"/>
        <v>108.9670793682826</v>
      </c>
      <c r="L960" s="2">
        <f t="shared" si="430"/>
        <v>74.278854375107429</v>
      </c>
      <c r="M960" s="5">
        <f t="shared" si="416"/>
        <v>0.37886460298067848</v>
      </c>
      <c r="N960" s="4">
        <f t="shared" si="417"/>
        <v>0.31093983936464553</v>
      </c>
      <c r="O960" s="4">
        <f t="shared" si="418"/>
        <v>0.26616217730252706</v>
      </c>
      <c r="P960" s="4">
        <f t="shared" si="431"/>
        <v>0</v>
      </c>
      <c r="Q960" s="4">
        <f t="shared" si="432"/>
        <v>0</v>
      </c>
      <c r="R960" s="5">
        <f t="shared" si="433"/>
        <v>-1.1921468105794359</v>
      </c>
      <c r="S960" s="5">
        <f t="shared" si="434"/>
        <v>-12.2525273131087</v>
      </c>
      <c r="T960" s="5">
        <f t="shared" si="435"/>
        <v>20.774654807182433</v>
      </c>
      <c r="U960" s="6">
        <f t="shared" si="436"/>
        <v>2672.8072530838504</v>
      </c>
      <c r="V960" s="5">
        <f t="shared" si="437"/>
        <v>0.28435767505250231</v>
      </c>
      <c r="W960" s="5">
        <f t="shared" si="438"/>
        <v>13.6045600400012</v>
      </c>
      <c r="X960" s="5">
        <f t="shared" si="439"/>
        <v>8.0400488536912977</v>
      </c>
      <c r="Y960" s="5">
        <f t="shared" si="440"/>
        <v>-0.90778913552693363</v>
      </c>
      <c r="Z960" s="5">
        <f t="shared" si="444"/>
        <v>1.3520327268924994</v>
      </c>
      <c r="AA960" s="5">
        <f t="shared" si="419"/>
        <v>-3.3592963391262671</v>
      </c>
      <c r="AB960">
        <f t="shared" si="415"/>
        <v>0</v>
      </c>
    </row>
    <row r="961" spans="1:28" x14ac:dyDescent="0.2">
      <c r="A961">
        <f t="shared" si="443"/>
        <v>9.2899999999998464</v>
      </c>
      <c r="B961" s="5">
        <f t="shared" si="420"/>
        <v>70.422100059861933</v>
      </c>
      <c r="C961" s="5">
        <f t="shared" si="421"/>
        <v>613.37787916893797</v>
      </c>
      <c r="D961" s="5">
        <f t="shared" si="422"/>
        <v>-321.4735716483392</v>
      </c>
      <c r="E961" s="2">
        <f t="shared" si="423"/>
        <v>617.40723581006523</v>
      </c>
      <c r="F961" s="2">
        <f t="shared" si="424"/>
        <v>6.5494691871569719</v>
      </c>
      <c r="G961" s="3">
        <f t="shared" si="425"/>
        <v>5.3704187880955967</v>
      </c>
      <c r="H961" s="3">
        <f t="shared" si="426"/>
        <v>55.302373521208139</v>
      </c>
      <c r="I961" s="3">
        <f t="shared" si="427"/>
        <v>-93.778076075883874</v>
      </c>
      <c r="J961" s="2">
        <f t="shared" si="428"/>
        <v>109.00239202665699</v>
      </c>
      <c r="K961" s="2">
        <f t="shared" si="429"/>
        <v>109.00239202665699</v>
      </c>
      <c r="L961" s="2">
        <f t="shared" si="430"/>
        <v>74.302925716875933</v>
      </c>
      <c r="M961" s="5">
        <f t="shared" si="416"/>
        <v>0.37886452753819982</v>
      </c>
      <c r="N961" s="4">
        <f t="shared" si="417"/>
        <v>0.31083880620152787</v>
      </c>
      <c r="O961" s="4">
        <f t="shared" si="418"/>
        <v>0.26612363544266382</v>
      </c>
      <c r="P961" s="4">
        <f t="shared" si="431"/>
        <v>0</v>
      </c>
      <c r="Q961" s="4">
        <f t="shared" si="432"/>
        <v>0</v>
      </c>
      <c r="R961" s="5">
        <f t="shared" si="433"/>
        <v>-1.1905205115905595</v>
      </c>
      <c r="S961" s="5">
        <f t="shared" si="434"/>
        <v>-12.259492716393527</v>
      </c>
      <c r="T961" s="5">
        <f t="shared" si="435"/>
        <v>20.788829979762156</v>
      </c>
      <c r="U961" s="6">
        <f t="shared" si="436"/>
        <v>2672.8045802779343</v>
      </c>
      <c r="V961" s="5">
        <f t="shared" si="437"/>
        <v>0.28423475058788611</v>
      </c>
      <c r="W961" s="5">
        <f t="shared" si="438"/>
        <v>13.612356587646138</v>
      </c>
      <c r="X961" s="5">
        <f t="shared" si="439"/>
        <v>8.0436933633431025</v>
      </c>
      <c r="Y961" s="5">
        <f t="shared" si="440"/>
        <v>-0.90628576100267333</v>
      </c>
      <c r="Z961" s="5">
        <f t="shared" si="444"/>
        <v>1.3528638712526107</v>
      </c>
      <c r="AA961" s="5">
        <f t="shared" si="419"/>
        <v>-3.3414766568947414</v>
      </c>
      <c r="AB961">
        <f t="shared" si="415"/>
        <v>0</v>
      </c>
    </row>
    <row r="962" spans="1:28" x14ac:dyDescent="0.2">
      <c r="A962">
        <f t="shared" si="443"/>
        <v>9.2999999999998462</v>
      </c>
      <c r="B962" s="5">
        <f t="shared" si="420"/>
        <v>70.475758933454841</v>
      </c>
      <c r="C962" s="5">
        <f t="shared" si="421"/>
        <v>613.93097054734358</v>
      </c>
      <c r="D962" s="5">
        <f t="shared" si="422"/>
        <v>-322.41151948293088</v>
      </c>
      <c r="E962" s="2">
        <f t="shared" si="423"/>
        <v>617.96283803676226</v>
      </c>
      <c r="F962" s="2">
        <f t="shared" si="424"/>
        <v>6.5485626461480262</v>
      </c>
      <c r="G962" s="3">
        <f t="shared" si="425"/>
        <v>5.36135593048557</v>
      </c>
      <c r="H962" s="3">
        <f t="shared" si="426"/>
        <v>55.315902159920668</v>
      </c>
      <c r="I962" s="3">
        <f t="shared" si="427"/>
        <v>-93.811490842452827</v>
      </c>
      <c r="J962" s="2">
        <f t="shared" si="428"/>
        <v>109.03755767286279</v>
      </c>
      <c r="K962" s="2">
        <f t="shared" si="429"/>
        <v>109.03755767286279</v>
      </c>
      <c r="L962" s="2">
        <f t="shared" si="430"/>
        <v>74.32689684585057</v>
      </c>
      <c r="M962" s="5">
        <f t="shared" si="416"/>
        <v>0.37886445213096615</v>
      </c>
      <c r="N962" s="4">
        <f t="shared" si="417"/>
        <v>0.31073825757815476</v>
      </c>
      <c r="O962" s="4">
        <f t="shared" si="418"/>
        <v>0.26608526463198517</v>
      </c>
      <c r="P962" s="4">
        <f t="shared" si="431"/>
        <v>0</v>
      </c>
      <c r="Q962" s="4">
        <f t="shared" si="432"/>
        <v>0</v>
      </c>
      <c r="R962" s="5">
        <f t="shared" si="433"/>
        <v>-1.1888946403033129</v>
      </c>
      <c r="S962" s="5">
        <f t="shared" si="434"/>
        <v>-12.266445364599383</v>
      </c>
      <c r="T962" s="5">
        <f t="shared" si="435"/>
        <v>20.802942410009738</v>
      </c>
      <c r="U962" s="6">
        <f t="shared" si="436"/>
        <v>2672.8019074746903</v>
      </c>
      <c r="V962" s="5">
        <f t="shared" si="437"/>
        <v>0.2841159678636398</v>
      </c>
      <c r="W962" s="5">
        <f t="shared" si="438"/>
        <v>13.620117192362445</v>
      </c>
      <c r="X962" s="5">
        <f t="shared" si="439"/>
        <v>8.0473331152626102</v>
      </c>
      <c r="Y962" s="5">
        <f t="shared" si="440"/>
        <v>-0.90477867243967314</v>
      </c>
      <c r="Z962" s="5">
        <f t="shared" si="444"/>
        <v>1.3536718277630619</v>
      </c>
      <c r="AA962" s="5">
        <f t="shared" si="419"/>
        <v>-3.3237244747276513</v>
      </c>
      <c r="AB962">
        <f t="shared" si="415"/>
        <v>0</v>
      </c>
    </row>
    <row r="963" spans="1:28" x14ac:dyDescent="0.2">
      <c r="A963">
        <f t="shared" si="443"/>
        <v>9.309999999999846</v>
      </c>
      <c r="B963" s="5">
        <f t="shared" si="420"/>
        <v>70.529327253826068</v>
      </c>
      <c r="C963" s="5">
        <f t="shared" si="421"/>
        <v>614.48419725253416</v>
      </c>
      <c r="D963" s="5">
        <f t="shared" si="422"/>
        <v>-323.34980057757917</v>
      </c>
      <c r="E963" s="2">
        <f t="shared" si="423"/>
        <v>618.51856453623816</v>
      </c>
      <c r="F963" s="2">
        <f t="shared" si="424"/>
        <v>6.547647970752327</v>
      </c>
      <c r="G963" s="3">
        <f t="shared" si="425"/>
        <v>5.3523081437611735</v>
      </c>
      <c r="H963" s="3">
        <f t="shared" si="426"/>
        <v>55.329438878198296</v>
      </c>
      <c r="I963" s="3">
        <f t="shared" si="427"/>
        <v>-93.84472808720011</v>
      </c>
      <c r="J963" s="2">
        <f t="shared" si="428"/>
        <v>109.07257674962382</v>
      </c>
      <c r="K963" s="2">
        <f t="shared" si="429"/>
        <v>109.07257674962382</v>
      </c>
      <c r="L963" s="2">
        <f t="shared" si="430"/>
        <v>74.350768063819913</v>
      </c>
      <c r="M963" s="5">
        <f t="shared" si="416"/>
        <v>0.37886437675899276</v>
      </c>
      <c r="N963" s="4">
        <f t="shared" si="417"/>
        <v>0.31063819135848625</v>
      </c>
      <c r="O963" s="4">
        <f t="shared" si="418"/>
        <v>0.26604706424646557</v>
      </c>
      <c r="P963" s="4">
        <f t="shared" si="431"/>
        <v>0</v>
      </c>
      <c r="Q963" s="4">
        <f t="shared" si="432"/>
        <v>0</v>
      </c>
      <c r="R963" s="5">
        <f t="shared" si="433"/>
        <v>-1.1872692211291904</v>
      </c>
      <c r="S963" s="5">
        <f t="shared" si="434"/>
        <v>-12.273385245766381</v>
      </c>
      <c r="T963" s="5">
        <f t="shared" si="435"/>
        <v>20.816992263990691</v>
      </c>
      <c r="U963" s="6">
        <f t="shared" si="436"/>
        <v>2672.7992346741194</v>
      </c>
      <c r="V963" s="5">
        <f t="shared" si="437"/>
        <v>0.28400130491109565</v>
      </c>
      <c r="W963" s="5">
        <f t="shared" si="438"/>
        <v>13.627841964783503</v>
      </c>
      <c r="X963" s="5">
        <f t="shared" si="439"/>
        <v>8.0509680930323935</v>
      </c>
      <c r="Y963" s="5">
        <f t="shared" si="440"/>
        <v>-0.90326791621809477</v>
      </c>
      <c r="Z963" s="5">
        <f t="shared" si="444"/>
        <v>1.3544567190171222</v>
      </c>
      <c r="AA963" s="5">
        <f t="shared" si="419"/>
        <v>-3.3060396429769128</v>
      </c>
      <c r="AB963">
        <f t="shared" si="415"/>
        <v>0</v>
      </c>
    </row>
    <row r="964" spans="1:28" x14ac:dyDescent="0.2">
      <c r="A964">
        <f t="shared" si="443"/>
        <v>9.3199999999998457</v>
      </c>
      <c r="B964" s="5">
        <f t="shared" si="420"/>
        <v>70.582805171867875</v>
      </c>
      <c r="C964" s="5">
        <f t="shared" si="421"/>
        <v>615.03755936415212</v>
      </c>
      <c r="D964" s="5">
        <f t="shared" si="422"/>
        <v>-324.28841316043332</v>
      </c>
      <c r="E964" s="2">
        <f t="shared" si="423"/>
        <v>619.07441540944239</v>
      </c>
      <c r="F964" s="2">
        <f t="shared" si="424"/>
        <v>6.5467251964602795</v>
      </c>
      <c r="G964" s="3">
        <f t="shared" si="425"/>
        <v>5.3432754645989924</v>
      </c>
      <c r="H964" s="3">
        <f t="shared" si="426"/>
        <v>55.342983445388469</v>
      </c>
      <c r="I964" s="3">
        <f t="shared" si="427"/>
        <v>-93.877788483629885</v>
      </c>
      <c r="J964" s="2">
        <f t="shared" si="428"/>
        <v>109.10744969938708</v>
      </c>
      <c r="K964" s="2">
        <f t="shared" si="429"/>
        <v>109.10744969938708</v>
      </c>
      <c r="L964" s="2">
        <f t="shared" si="430"/>
        <v>74.374539672383818</v>
      </c>
      <c r="M964" s="5">
        <f t="shared" si="416"/>
        <v>0.37886430142229405</v>
      </c>
      <c r="N964" s="4">
        <f t="shared" si="417"/>
        <v>0.31053860541553147</v>
      </c>
      <c r="O964" s="4">
        <f t="shared" si="418"/>
        <v>0.26600903366362516</v>
      </c>
      <c r="P964" s="4">
        <f t="shared" si="431"/>
        <v>0</v>
      </c>
      <c r="Q964" s="4">
        <f t="shared" si="432"/>
        <v>0</v>
      </c>
      <c r="R964" s="5">
        <f t="shared" si="433"/>
        <v>-1.1856442783247754</v>
      </c>
      <c r="S964" s="5">
        <f t="shared" si="434"/>
        <v>-12.280312348143577</v>
      </c>
      <c r="T964" s="5">
        <f t="shared" si="435"/>
        <v>20.830979708015608</v>
      </c>
      <c r="U964" s="6">
        <f t="shared" si="436"/>
        <v>2672.7965618762205</v>
      </c>
      <c r="V964" s="5">
        <f t="shared" si="437"/>
        <v>0.28389073980625507</v>
      </c>
      <c r="W964" s="5">
        <f t="shared" si="438"/>
        <v>13.635531015503496</v>
      </c>
      <c r="X964" s="5">
        <f t="shared" si="439"/>
        <v>8.0545982803651075</v>
      </c>
      <c r="Y964" s="5">
        <f t="shared" si="440"/>
        <v>-0.90175353851852025</v>
      </c>
      <c r="Z964" s="5">
        <f t="shared" si="444"/>
        <v>1.3552186673599191</v>
      </c>
      <c r="AA964" s="5">
        <f t="shared" si="419"/>
        <v>-3.2884220116192822</v>
      </c>
      <c r="AB964">
        <f t="shared" si="415"/>
        <v>0</v>
      </c>
    </row>
    <row r="965" spans="1:28" x14ac:dyDescent="0.2">
      <c r="A965">
        <f t="shared" si="443"/>
        <v>9.3299999999998455</v>
      </c>
      <c r="B965" s="5">
        <f t="shared" si="420"/>
        <v>70.636192838836948</v>
      </c>
      <c r="C965" s="5">
        <f t="shared" si="421"/>
        <v>615.5910569595394</v>
      </c>
      <c r="D965" s="5">
        <f t="shared" si="422"/>
        <v>-325.22735546637023</v>
      </c>
      <c r="E965" s="2">
        <f t="shared" si="423"/>
        <v>619.63039075510835</v>
      </c>
      <c r="F965" s="2">
        <f t="shared" si="424"/>
        <v>6.5457943587030272</v>
      </c>
      <c r="G965" s="3">
        <f t="shared" si="425"/>
        <v>5.3342579292138073</v>
      </c>
      <c r="H965" s="3">
        <f t="shared" si="426"/>
        <v>55.356535632062069</v>
      </c>
      <c r="I965" s="3">
        <f t="shared" si="427"/>
        <v>-93.910672703746073</v>
      </c>
      <c r="J965" s="2">
        <f t="shared" si="428"/>
        <v>109.14217696431227</v>
      </c>
      <c r="K965" s="2">
        <f t="shared" si="429"/>
        <v>109.14217696431227</v>
      </c>
      <c r="L965" s="2">
        <f t="shared" si="430"/>
        <v>74.398211972946328</v>
      </c>
      <c r="M965" s="5">
        <f t="shared" si="416"/>
        <v>0.37886422612088377</v>
      </c>
      <c r="N965" s="4">
        <f t="shared" si="417"/>
        <v>0.31043949763131451</v>
      </c>
      <c r="O965" s="4">
        <f t="shared" si="418"/>
        <v>0.26597117226253303</v>
      </c>
      <c r="P965" s="4">
        <f t="shared" si="431"/>
        <v>0</v>
      </c>
      <c r="Q965" s="4">
        <f t="shared" si="432"/>
        <v>0</v>
      </c>
      <c r="R965" s="5">
        <f t="shared" si="433"/>
        <v>-1.1840198359919605</v>
      </c>
      <c r="S965" s="5">
        <f t="shared" si="434"/>
        <v>-12.287226660188397</v>
      </c>
      <c r="T965" s="5">
        <f t="shared" si="435"/>
        <v>20.844904908633133</v>
      </c>
      <c r="U965" s="6">
        <f t="shared" si="436"/>
        <v>2672.7938890809951</v>
      </c>
      <c r="V965" s="5">
        <f t="shared" si="437"/>
        <v>0.28378425067017243</v>
      </c>
      <c r="W965" s="5">
        <f t="shared" si="438"/>
        <v>13.643184455074627</v>
      </c>
      <c r="X965" s="5">
        <f t="shared" si="439"/>
        <v>8.0582236611033302</v>
      </c>
      <c r="Y965" s="5">
        <f t="shared" si="440"/>
        <v>-0.90023558532178805</v>
      </c>
      <c r="Z965" s="5">
        <f t="shared" si="444"/>
        <v>1.3559577948862298</v>
      </c>
      <c r="AA965" s="5">
        <f t="shared" si="419"/>
        <v>-3.2708714302635364</v>
      </c>
      <c r="AB965">
        <f t="shared" ref="AB965:AB1028" si="445">IF(($D965-height)*($D966-height)&lt;0,1,0)</f>
        <v>0</v>
      </c>
    </row>
    <row r="966" spans="1:28" x14ac:dyDescent="0.2">
      <c r="A966">
        <f t="shared" si="443"/>
        <v>9.3399999999998453</v>
      </c>
      <c r="B966" s="5">
        <f t="shared" si="420"/>
        <v>70.689490406349819</v>
      </c>
      <c r="C966" s="5">
        <f t="shared" si="421"/>
        <v>616.14469011374979</v>
      </c>
      <c r="D966" s="5">
        <f t="shared" si="422"/>
        <v>-326.1666257369792</v>
      </c>
      <c r="E966" s="2">
        <f t="shared" si="423"/>
        <v>620.18649066976479</v>
      </c>
      <c r="F966" s="2">
        <f t="shared" si="424"/>
        <v>6.5448554928520783</v>
      </c>
      <c r="G966" s="3">
        <f t="shared" si="425"/>
        <v>5.3252555733605895</v>
      </c>
      <c r="H966" s="3">
        <f t="shared" si="426"/>
        <v>55.37009521001093</v>
      </c>
      <c r="I966" s="3">
        <f t="shared" si="427"/>
        <v>-93.943381418048702</v>
      </c>
      <c r="J966" s="2">
        <f t="shared" si="428"/>
        <v>109.17675898626163</v>
      </c>
      <c r="K966" s="2">
        <f t="shared" si="429"/>
        <v>109.17675898626163</v>
      </c>
      <c r="L966" s="2">
        <f t="shared" si="430"/>
        <v>74.421785266708682</v>
      </c>
      <c r="M966" s="5">
        <f t="shared" si="416"/>
        <v>0.37886415085477471</v>
      </c>
      <c r="N966" s="4">
        <f t="shared" si="417"/>
        <v>0.31034086589684035</v>
      </c>
      <c r="O966" s="4">
        <f t="shared" si="418"/>
        <v>0.26593347942381046</v>
      </c>
      <c r="P966" s="4">
        <f t="shared" si="431"/>
        <v>0</v>
      </c>
      <c r="Q966" s="4">
        <f t="shared" si="432"/>
        <v>0</v>
      </c>
      <c r="R966" s="5">
        <f t="shared" si="433"/>
        <v>-1.1823959180781669</v>
      </c>
      <c r="S966" s="5">
        <f t="shared" si="434"/>
        <v>-12.294128170566067</v>
      </c>
      <c r="T966" s="5">
        <f t="shared" si="435"/>
        <v>20.858768032622955</v>
      </c>
      <c r="U966" s="6">
        <f t="shared" si="436"/>
        <v>2672.7912162884422</v>
      </c>
      <c r="V966" s="5">
        <f t="shared" si="437"/>
        <v>0.28368181566933803</v>
      </c>
      <c r="W966" s="5">
        <f t="shared" si="438"/>
        <v>13.650802394004387</v>
      </c>
      <c r="X966" s="5">
        <f t="shared" si="439"/>
        <v>8.0618442192194344</v>
      </c>
      <c r="Y966" s="5">
        <f t="shared" si="440"/>
        <v>-0.89871410240882887</v>
      </c>
      <c r="Z966" s="5">
        <f t="shared" si="444"/>
        <v>1.3566742234383202</v>
      </c>
      <c r="AA966" s="5">
        <f t="shared" si="419"/>
        <v>-3.2533877481576106</v>
      </c>
      <c r="AB966">
        <f t="shared" si="445"/>
        <v>0</v>
      </c>
    </row>
    <row r="967" spans="1:28" x14ac:dyDescent="0.2">
      <c r="A967">
        <f t="shared" si="443"/>
        <v>9.3499999999998451</v>
      </c>
      <c r="B967" s="5">
        <f t="shared" si="420"/>
        <v>70.742698026378307</v>
      </c>
      <c r="C967" s="5">
        <f t="shared" si="421"/>
        <v>616.69845889956116</v>
      </c>
      <c r="D967" s="5">
        <f t="shared" si="422"/>
        <v>-327.10622222054707</v>
      </c>
      <c r="E967" s="2">
        <f t="shared" si="423"/>
        <v>620.74271524774667</v>
      </c>
      <c r="F967" s="2">
        <f t="shared" si="424"/>
        <v>6.5439086342189654</v>
      </c>
      <c r="G967" s="3">
        <f t="shared" si="425"/>
        <v>5.3162684323365008</v>
      </c>
      <c r="H967" s="3">
        <f t="shared" si="426"/>
        <v>55.383661952245312</v>
      </c>
      <c r="I967" s="3">
        <f t="shared" si="427"/>
        <v>-93.975915295530271</v>
      </c>
      <c r="J967" s="2">
        <f t="shared" si="428"/>
        <v>109.21119620678972</v>
      </c>
      <c r="K967" s="2">
        <f t="shared" si="429"/>
        <v>109.21119620678972</v>
      </c>
      <c r="L967" s="2">
        <f t="shared" si="430"/>
        <v>74.445259854662382</v>
      </c>
      <c r="M967" s="5">
        <f t="shared" si="416"/>
        <v>0.37886407562397895</v>
      </c>
      <c r="N967" s="4">
        <f t="shared" si="417"/>
        <v>0.3102427081120599</v>
      </c>
      <c r="O967" s="4">
        <f t="shared" si="418"/>
        <v>0.26589595452963333</v>
      </c>
      <c r="P967" s="4">
        <f t="shared" si="431"/>
        <v>0</v>
      </c>
      <c r="Q967" s="4">
        <f t="shared" si="432"/>
        <v>0</v>
      </c>
      <c r="R967" s="5">
        <f t="shared" si="433"/>
        <v>-1.1807725483765787</v>
      </c>
      <c r="S967" s="5">
        <f t="shared" si="434"/>
        <v>-12.301016868149061</v>
      </c>
      <c r="T967" s="5">
        <f t="shared" si="435"/>
        <v>20.872569246988906</v>
      </c>
      <c r="U967" s="6">
        <f t="shared" si="436"/>
        <v>2672.7885434985624</v>
      </c>
      <c r="V967" s="5">
        <f t="shared" si="437"/>
        <v>0.28358341301605433</v>
      </c>
      <c r="W967" s="5">
        <f t="shared" si="438"/>
        <v>13.658384942752816</v>
      </c>
      <c r="X967" s="5">
        <f t="shared" si="439"/>
        <v>8.0654599388154224</v>
      </c>
      <c r="Y967" s="5">
        <f t="shared" si="440"/>
        <v>-0.89718913536052436</v>
      </c>
      <c r="Z967" s="5">
        <f t="shared" si="444"/>
        <v>1.3573680746037553</v>
      </c>
      <c r="AA967" s="5">
        <f t="shared" si="419"/>
        <v>-3.2359708141956709</v>
      </c>
      <c r="AB967">
        <f t="shared" si="445"/>
        <v>0</v>
      </c>
    </row>
    <row r="968" spans="1:28" x14ac:dyDescent="0.2">
      <c r="A968">
        <f t="shared" si="443"/>
        <v>9.3599999999998449</v>
      </c>
      <c r="B968" s="5">
        <f t="shared" si="420"/>
        <v>70.79581585124491</v>
      </c>
      <c r="C968" s="5">
        <f t="shared" si="421"/>
        <v>617.25236338748732</v>
      </c>
      <c r="D968" s="5">
        <f t="shared" si="422"/>
        <v>-328.04614317204306</v>
      </c>
      <c r="E968" s="2">
        <f t="shared" si="423"/>
        <v>621.29906458120638</v>
      </c>
      <c r="F968" s="2">
        <f t="shared" si="424"/>
        <v>6.5429538180548805</v>
      </c>
      <c r="G968" s="3">
        <f t="shared" si="425"/>
        <v>5.3072965409828958</v>
      </c>
      <c r="H968" s="3">
        <f t="shared" si="426"/>
        <v>55.397235632991347</v>
      </c>
      <c r="I968" s="3">
        <f t="shared" si="427"/>
        <v>-94.008275003672225</v>
      </c>
      <c r="J968" s="2">
        <f t="shared" si="428"/>
        <v>109.24548906713338</v>
      </c>
      <c r="K968" s="2">
        <f t="shared" si="429"/>
        <v>109.24548906713338</v>
      </c>
      <c r="L968" s="2">
        <f t="shared" si="430"/>
        <v>74.468636037582399</v>
      </c>
      <c r="M968" s="5">
        <f t="shared" si="416"/>
        <v>0.37886400042850776</v>
      </c>
      <c r="N968" s="4">
        <f t="shared" si="417"/>
        <v>0.31014502218583717</v>
      </c>
      <c r="O968" s="4">
        <f t="shared" si="418"/>
        <v>0.26585859696373554</v>
      </c>
      <c r="P968" s="4">
        <f t="shared" si="431"/>
        <v>0</v>
      </c>
      <c r="Q968" s="4">
        <f t="shared" si="432"/>
        <v>0</v>
      </c>
      <c r="R968" s="5">
        <f t="shared" si="433"/>
        <v>-1.1791497505263762</v>
      </c>
      <c r="S968" s="5">
        <f t="shared" si="434"/>
        <v>-12.307892742016492</v>
      </c>
      <c r="T968" s="5">
        <f t="shared" si="435"/>
        <v>20.886308718952041</v>
      </c>
      <c r="U968" s="6">
        <f t="shared" si="436"/>
        <v>2672.7858707113555</v>
      </c>
      <c r="V968" s="5">
        <f t="shared" si="437"/>
        <v>0.2834890209688089</v>
      </c>
      <c r="W968" s="5">
        <f t="shared" si="438"/>
        <v>13.665932211729812</v>
      </c>
      <c r="X968" s="5">
        <f t="shared" si="439"/>
        <v>8.0690708041227843</v>
      </c>
      <c r="Y968" s="5">
        <f t="shared" si="440"/>
        <v>-0.89566072955756726</v>
      </c>
      <c r="Z968" s="5">
        <f t="shared" si="444"/>
        <v>1.3580394697133205</v>
      </c>
      <c r="AA968" s="5">
        <f t="shared" si="419"/>
        <v>-3.2186204769251745</v>
      </c>
      <c r="AB968">
        <f t="shared" si="445"/>
        <v>0</v>
      </c>
    </row>
    <row r="969" spans="1:28" x14ac:dyDescent="0.2">
      <c r="A969">
        <f t="shared" si="443"/>
        <v>9.3699999999998447</v>
      </c>
      <c r="B969" s="5">
        <f t="shared" si="420"/>
        <v>70.848844033618263</v>
      </c>
      <c r="C969" s="5">
        <f t="shared" si="421"/>
        <v>617.80640364579074</v>
      </c>
      <c r="D969" s="5">
        <f t="shared" si="422"/>
        <v>-328.98638685310362</v>
      </c>
      <c r="E969" s="2">
        <f t="shared" si="423"/>
        <v>621.85553876012523</v>
      </c>
      <c r="F969" s="2">
        <f t="shared" si="424"/>
        <v>6.541991079550324</v>
      </c>
      <c r="G969" s="3">
        <f t="shared" si="425"/>
        <v>5.2983399336873198</v>
      </c>
      <c r="H969" s="3">
        <f t="shared" si="426"/>
        <v>55.410816027688483</v>
      </c>
      <c r="I969" s="3">
        <f t="shared" si="427"/>
        <v>-94.040461208441471</v>
      </c>
      <c r="J969" s="2">
        <f t="shared" si="428"/>
        <v>109.27963800820183</v>
      </c>
      <c r="K969" s="2">
        <f t="shared" si="429"/>
        <v>109.27963800820183</v>
      </c>
      <c r="L969" s="2">
        <f t="shared" si="430"/>
        <v>74.491914116020325</v>
      </c>
      <c r="M969" s="5">
        <f t="shared" si="416"/>
        <v>0.37886392526837165</v>
      </c>
      <c r="N969" s="4">
        <f t="shared" si="417"/>
        <v>0.31004780603591414</v>
      </c>
      <c r="O969" s="4">
        <f t="shared" si="418"/>
        <v>0.26582140611141175</v>
      </c>
      <c r="P969" s="4">
        <f t="shared" si="431"/>
        <v>0</v>
      </c>
      <c r="Q969" s="4">
        <f t="shared" si="432"/>
        <v>0</v>
      </c>
      <c r="R969" s="5">
        <f t="shared" si="433"/>
        <v>-1.1775275480129774</v>
      </c>
      <c r="S969" s="5">
        <f t="shared" si="434"/>
        <v>-12.314755781453563</v>
      </c>
      <c r="T969" s="5">
        <f t="shared" si="435"/>
        <v>20.899986615943813</v>
      </c>
      <c r="U969" s="6">
        <f t="shared" si="436"/>
        <v>2672.7831979268208</v>
      </c>
      <c r="V969" s="5">
        <f t="shared" si="437"/>
        <v>0.28339861783263492</v>
      </c>
      <c r="W969" s="5">
        <f t="shared" si="438"/>
        <v>13.673444311292494</v>
      </c>
      <c r="X969" s="5">
        <f t="shared" si="439"/>
        <v>8.0726767995023536</v>
      </c>
      <c r="Y969" s="5">
        <f t="shared" si="440"/>
        <v>-0.89412893018034256</v>
      </c>
      <c r="Z969" s="5">
        <f t="shared" si="444"/>
        <v>1.3586885298389308</v>
      </c>
      <c r="AA969" s="5">
        <f t="shared" si="419"/>
        <v>-3.2013365845538324</v>
      </c>
      <c r="AB969">
        <f t="shared" si="445"/>
        <v>0</v>
      </c>
    </row>
    <row r="970" spans="1:28" x14ac:dyDescent="0.2">
      <c r="A970">
        <f t="shared" si="443"/>
        <v>9.3799999999998445</v>
      </c>
      <c r="B970" s="5">
        <f t="shared" si="420"/>
        <v>70.901782726508628</v>
      </c>
      <c r="C970" s="5">
        <f t="shared" si="421"/>
        <v>618.36057974049413</v>
      </c>
      <c r="D970" s="5">
        <f t="shared" si="422"/>
        <v>-329.92695153201726</v>
      </c>
      <c r="E970" s="2">
        <f t="shared" si="423"/>
        <v>622.41213787232414</v>
      </c>
      <c r="F970" s="2">
        <f t="shared" si="424"/>
        <v>6.5410204538347676</v>
      </c>
      <c r="G970" s="3">
        <f t="shared" si="425"/>
        <v>5.2893986443855168</v>
      </c>
      <c r="H970" s="3">
        <f t="shared" si="426"/>
        <v>55.424402912986871</v>
      </c>
      <c r="I970" s="3">
        <f t="shared" si="427"/>
        <v>-94.072474574287014</v>
      </c>
      <c r="J970" s="2">
        <f t="shared" si="428"/>
        <v>109.31364347056689</v>
      </c>
      <c r="K970" s="2">
        <f t="shared" si="429"/>
        <v>109.31364347056689</v>
      </c>
      <c r="L970" s="2">
        <f t="shared" si="430"/>
        <v>74.515094390297804</v>
      </c>
      <c r="M970" s="5">
        <f t="shared" si="416"/>
        <v>0.37886385014358048</v>
      </c>
      <c r="N970" s="4">
        <f t="shared" si="417"/>
        <v>0.30995105758887737</v>
      </c>
      <c r="O970" s="4">
        <f t="shared" si="418"/>
        <v>0.26578438135951982</v>
      </c>
      <c r="P970" s="4">
        <f t="shared" si="431"/>
        <v>0</v>
      </c>
      <c r="Q970" s="4">
        <f t="shared" si="432"/>
        <v>0</v>
      </c>
      <c r="R970" s="5">
        <f t="shared" si="433"/>
        <v>-1.1759059641682896</v>
      </c>
      <c r="S970" s="5">
        <f t="shared" si="434"/>
        <v>-12.321605975950979</v>
      </c>
      <c r="T970" s="5">
        <f t="shared" si="435"/>
        <v>20.913603105599339</v>
      </c>
      <c r="U970" s="6">
        <f t="shared" si="436"/>
        <v>2672.7805251449595</v>
      </c>
      <c r="V970" s="5">
        <f t="shared" si="437"/>
        <v>0.28331218195947588</v>
      </c>
      <c r="W970" s="5">
        <f t="shared" si="438"/>
        <v>13.680921351742526</v>
      </c>
      <c r="X970" s="5">
        <f t="shared" si="439"/>
        <v>8.0762779094441122</v>
      </c>
      <c r="Y970" s="5">
        <f t="shared" si="440"/>
        <v>-0.89259378220881369</v>
      </c>
      <c r="Z970" s="5">
        <f t="shared" si="444"/>
        <v>1.3593153757915477</v>
      </c>
      <c r="AA970" s="5">
        <f t="shared" si="419"/>
        <v>-3.1841189849565481</v>
      </c>
      <c r="AB970">
        <f t="shared" si="445"/>
        <v>0</v>
      </c>
    </row>
    <row r="971" spans="1:28" x14ac:dyDescent="0.2">
      <c r="A971">
        <f t="shared" si="443"/>
        <v>9.3899999999998442</v>
      </c>
      <c r="B971" s="5">
        <f t="shared" si="420"/>
        <v>70.954632083263363</v>
      </c>
      <c r="C971" s="5">
        <f t="shared" si="421"/>
        <v>618.91489173539287</v>
      </c>
      <c r="D971" s="5">
        <f t="shared" si="422"/>
        <v>-330.86783548370943</v>
      </c>
      <c r="E971" s="2">
        <f t="shared" si="423"/>
        <v>622.96886200347478</v>
      </c>
      <c r="F971" s="2">
        <f t="shared" si="424"/>
        <v>6.5400419759763011</v>
      </c>
      <c r="G971" s="3">
        <f t="shared" si="425"/>
        <v>5.2804727065634287</v>
      </c>
      <c r="H971" s="3">
        <f t="shared" si="426"/>
        <v>55.437996066744788</v>
      </c>
      <c r="I971" s="3">
        <f t="shared" si="427"/>
        <v>-94.104315764136587</v>
      </c>
      <c r="J971" s="2">
        <f t="shared" si="428"/>
        <v>109.34750589445329</v>
      </c>
      <c r="K971" s="2">
        <f t="shared" si="429"/>
        <v>109.34750589445329</v>
      </c>
      <c r="L971" s="2">
        <f t="shared" si="430"/>
        <v>74.538177160499856</v>
      </c>
      <c r="M971" s="5">
        <f t="shared" si="416"/>
        <v>0.37886377505414304</v>
      </c>
      <c r="N971" s="4">
        <f t="shared" si="417"/>
        <v>0.30985477478012335</v>
      </c>
      <c r="O971" s="4">
        <f t="shared" si="418"/>
        <v>0.26574752209648356</v>
      </c>
      <c r="P971" s="4">
        <f t="shared" si="431"/>
        <v>0</v>
      </c>
      <c r="Q971" s="4">
        <f t="shared" si="432"/>
        <v>0</v>
      </c>
      <c r="R971" s="5">
        <f t="shared" si="433"/>
        <v>-1.1742850221709573</v>
      </c>
      <c r="S971" s="5">
        <f t="shared" si="434"/>
        <v>-12.328443315204337</v>
      </c>
      <c r="T971" s="5">
        <f t="shared" si="435"/>
        <v>20.927158355750613</v>
      </c>
      <c r="U971" s="6">
        <f t="shared" si="436"/>
        <v>2672.7778523657712</v>
      </c>
      <c r="V971" s="5">
        <f t="shared" si="437"/>
        <v>0.28322969174853785</v>
      </c>
      <c r="W971" s="5">
        <f t="shared" si="438"/>
        <v>13.688363443323533</v>
      </c>
      <c r="X971" s="5">
        <f t="shared" si="439"/>
        <v>8.0798741185670622</v>
      </c>
      <c r="Y971" s="5">
        <f t="shared" si="440"/>
        <v>-0.89105533042241947</v>
      </c>
      <c r="Z971" s="5">
        <f t="shared" si="444"/>
        <v>1.3599201281191959</v>
      </c>
      <c r="AA971" s="5">
        <f t="shared" si="419"/>
        <v>-3.166967525682324</v>
      </c>
      <c r="AB971">
        <f t="shared" si="445"/>
        <v>0</v>
      </c>
    </row>
    <row r="972" spans="1:28" x14ac:dyDescent="0.2">
      <c r="A972">
        <f t="shared" si="443"/>
        <v>9.399999999999844</v>
      </c>
      <c r="B972" s="5">
        <f t="shared" si="420"/>
        <v>71.007392257562472</v>
      </c>
      <c r="C972" s="5">
        <f t="shared" si="421"/>
        <v>619.46933969206668</v>
      </c>
      <c r="D972" s="5">
        <f t="shared" si="422"/>
        <v>-331.80903698972708</v>
      </c>
      <c r="E972" s="2">
        <f t="shared" si="423"/>
        <v>623.5257112371105</v>
      </c>
      <c r="F972" s="2">
        <f t="shared" si="424"/>
        <v>6.5390556809813098</v>
      </c>
      <c r="G972" s="3">
        <f t="shared" si="425"/>
        <v>5.2715621532592047</v>
      </c>
      <c r="H972" s="3">
        <f t="shared" si="426"/>
        <v>55.451595268025983</v>
      </c>
      <c r="I972" s="3">
        <f t="shared" si="427"/>
        <v>-94.135985439393409</v>
      </c>
      <c r="J972" s="2">
        <f t="shared" si="428"/>
        <v>109.38122571972909</v>
      </c>
      <c r="K972" s="2">
        <f t="shared" si="429"/>
        <v>109.38122571972909</v>
      </c>
      <c r="L972" s="2">
        <f t="shared" si="430"/>
        <v>74.561162726468353</v>
      </c>
      <c r="M972" s="5">
        <f t="shared" si="416"/>
        <v>0.37886370000006769</v>
      </c>
      <c r="N972" s="4">
        <f t="shared" si="417"/>
        <v>0.30975895555382532</v>
      </c>
      <c r="O972" s="4">
        <f t="shared" si="418"/>
        <v>0.26571082771229509</v>
      </c>
      <c r="P972" s="4">
        <f t="shared" si="431"/>
        <v>0</v>
      </c>
      <c r="Q972" s="4">
        <f t="shared" si="432"/>
        <v>0</v>
      </c>
      <c r="R972" s="5">
        <f t="shared" si="433"/>
        <v>-1.1726647450466272</v>
      </c>
      <c r="S972" s="5">
        <f t="shared" si="434"/>
        <v>-12.335267789113571</v>
      </c>
      <c r="T972" s="5">
        <f t="shared" si="435"/>
        <v>20.940652534419879</v>
      </c>
      <c r="U972" s="6">
        <f t="shared" si="436"/>
        <v>2672.775179589255</v>
      </c>
      <c r="V972" s="5">
        <f t="shared" si="437"/>
        <v>0.28315112564664008</v>
      </c>
      <c r="W972" s="5">
        <f t="shared" si="438"/>
        <v>13.695770696218483</v>
      </c>
      <c r="X972" s="5">
        <f t="shared" si="439"/>
        <v>8.0834654116190308</v>
      </c>
      <c r="Y972" s="5">
        <f t="shared" si="440"/>
        <v>-0.88951361939998708</v>
      </c>
      <c r="Z972" s="5">
        <f t="shared" si="444"/>
        <v>1.3605029071049124</v>
      </c>
      <c r="AA972" s="5">
        <f t="shared" si="419"/>
        <v>-3.1498820539610897</v>
      </c>
      <c r="AB972">
        <f t="shared" si="445"/>
        <v>0</v>
      </c>
    </row>
    <row r="973" spans="1:28" x14ac:dyDescent="0.2">
      <c r="A973">
        <f t="shared" si="443"/>
        <v>9.4099999999998438</v>
      </c>
      <c r="B973" s="5">
        <f t="shared" si="420"/>
        <v>71.060063403414105</v>
      </c>
      <c r="C973" s="5">
        <f t="shared" si="421"/>
        <v>620.02392366989227</v>
      </c>
      <c r="D973" s="5">
        <f t="shared" si="422"/>
        <v>-332.75055433822371</v>
      </c>
      <c r="E973" s="2">
        <f t="shared" si="423"/>
        <v>624.08268565463788</v>
      </c>
      <c r="F973" s="2">
        <f t="shared" si="424"/>
        <v>6.538061603794123</v>
      </c>
      <c r="G973" s="3">
        <f t="shared" si="425"/>
        <v>5.2626670170652048</v>
      </c>
      <c r="H973" s="3">
        <f t="shared" si="426"/>
        <v>55.465200297097034</v>
      </c>
      <c r="I973" s="3">
        <f t="shared" si="427"/>
        <v>-94.167484259933019</v>
      </c>
      <c r="J973" s="2">
        <f t="shared" si="428"/>
        <v>109.41480338589623</v>
      </c>
      <c r="K973" s="2">
        <f t="shared" si="429"/>
        <v>109.41480338589623</v>
      </c>
      <c r="L973" s="2">
        <f t="shared" si="430"/>
        <v>74.584051387795654</v>
      </c>
      <c r="M973" s="5">
        <f t="shared" si="416"/>
        <v>0.37886362498136189</v>
      </c>
      <c r="N973" s="4">
        <f t="shared" si="417"/>
        <v>0.30966359786289882</v>
      </c>
      <c r="O973" s="4">
        <f t="shared" si="418"/>
        <v>0.26567429759851729</v>
      </c>
      <c r="P973" s="4">
        <f t="shared" si="431"/>
        <v>0</v>
      </c>
      <c r="Q973" s="4">
        <f t="shared" si="432"/>
        <v>0</v>
      </c>
      <c r="R973" s="5">
        <f t="shared" si="433"/>
        <v>-1.1710451556682095</v>
      </c>
      <c r="S973" s="5">
        <f t="shared" si="434"/>
        <v>-12.342079387782336</v>
      </c>
      <c r="T973" s="5">
        <f t="shared" si="435"/>
        <v>20.954085809813002</v>
      </c>
      <c r="U973" s="6">
        <f t="shared" si="436"/>
        <v>2672.7725068154118</v>
      </c>
      <c r="V973" s="5">
        <f t="shared" si="437"/>
        <v>0.28307646214855736</v>
      </c>
      <c r="W973" s="5">
        <f t="shared" si="438"/>
        <v>13.703143220547158</v>
      </c>
      <c r="X973" s="5">
        <f t="shared" si="439"/>
        <v>8.0870517734765048</v>
      </c>
      <c r="Y973" s="5">
        <f t="shared" si="440"/>
        <v>-0.88796869351965224</v>
      </c>
      <c r="Z973" s="5">
        <f t="shared" si="444"/>
        <v>1.3610638327648221</v>
      </c>
      <c r="AA973" s="5">
        <f t="shared" si="419"/>
        <v>-3.1328624167104948</v>
      </c>
      <c r="AB973">
        <f t="shared" si="445"/>
        <v>0</v>
      </c>
    </row>
    <row r="974" spans="1:28" x14ac:dyDescent="0.2">
      <c r="A974">
        <f t="shared" si="443"/>
        <v>9.4199999999998436</v>
      </c>
      <c r="B974" s="5">
        <f t="shared" si="420"/>
        <v>71.112645675150077</v>
      </c>
      <c r="C974" s="5">
        <f t="shared" si="421"/>
        <v>620.57864372605491</v>
      </c>
      <c r="D974" s="5">
        <f t="shared" si="422"/>
        <v>-333.69238582394388</v>
      </c>
      <c r="E974" s="2">
        <f t="shared" si="423"/>
        <v>624.6397853353476</v>
      </c>
      <c r="F974" s="2">
        <f t="shared" si="424"/>
        <v>6.537059779296686</v>
      </c>
      <c r="G974" s="3">
        <f t="shared" si="425"/>
        <v>5.2537873301300086</v>
      </c>
      <c r="H974" s="3">
        <f t="shared" si="426"/>
        <v>55.478810935424683</v>
      </c>
      <c r="I974" s="3">
        <f t="shared" si="427"/>
        <v>-94.198812884100121</v>
      </c>
      <c r="J974" s="2">
        <f t="shared" si="428"/>
        <v>109.44823933208126</v>
      </c>
      <c r="K974" s="2">
        <f t="shared" si="429"/>
        <v>109.44823933208126</v>
      </c>
      <c r="L974" s="2">
        <f t="shared" si="430"/>
        <v>74.606843443818164</v>
      </c>
      <c r="M974" s="5">
        <f t="shared" si="416"/>
        <v>0.37886354999803229</v>
      </c>
      <c r="N974" s="4">
        <f t="shared" si="417"/>
        <v>0.30956869966896799</v>
      </c>
      <c r="O974" s="4">
        <f t="shared" si="418"/>
        <v>0.2656379311482861</v>
      </c>
      <c r="P974" s="4">
        <f t="shared" si="431"/>
        <v>0</v>
      </c>
      <c r="Q974" s="4">
        <f t="shared" si="432"/>
        <v>0</v>
      </c>
      <c r="R974" s="5">
        <f t="shared" si="433"/>
        <v>-1.169426276756151</v>
      </c>
      <c r="S974" s="5">
        <f t="shared" si="434"/>
        <v>-12.348878101517418</v>
      </c>
      <c r="T974" s="5">
        <f t="shared" si="435"/>
        <v>20.967458350312899</v>
      </c>
      <c r="U974" s="6">
        <f t="shared" si="436"/>
        <v>2672.7698340442416</v>
      </c>
      <c r="V974" s="5">
        <f t="shared" si="437"/>
        <v>0.28300567979736146</v>
      </c>
      <c r="W974" s="5">
        <f t="shared" si="438"/>
        <v>13.710481126363604</v>
      </c>
      <c r="X974" s="5">
        <f t="shared" si="439"/>
        <v>8.0906331891444569</v>
      </c>
      <c r="Y974" s="5">
        <f t="shared" si="440"/>
        <v>-0.8864205969587895</v>
      </c>
      <c r="Z974" s="5">
        <f t="shared" si="444"/>
        <v>1.3616030248461861</v>
      </c>
      <c r="AA974" s="5">
        <f t="shared" si="419"/>
        <v>-3.1159084605426415</v>
      </c>
      <c r="AB974">
        <f t="shared" si="445"/>
        <v>0</v>
      </c>
    </row>
    <row r="975" spans="1:28" x14ac:dyDescent="0.2">
      <c r="A975">
        <f t="shared" si="443"/>
        <v>9.4299999999998434</v>
      </c>
      <c r="B975" s="5">
        <f t="shared" si="420"/>
        <v>71.165139227421534</v>
      </c>
      <c r="C975" s="5">
        <f t="shared" si="421"/>
        <v>621.13349991556038</v>
      </c>
      <c r="D975" s="5">
        <f t="shared" si="422"/>
        <v>-334.63452974820791</v>
      </c>
      <c r="E975" s="2">
        <f t="shared" si="423"/>
        <v>625.19701035642493</v>
      </c>
      <c r="F975" s="2">
        <f t="shared" si="424"/>
        <v>6.5360502423082467</v>
      </c>
      <c r="G975" s="3">
        <f t="shared" si="425"/>
        <v>5.2449231241604206</v>
      </c>
      <c r="H975" s="3">
        <f t="shared" si="426"/>
        <v>55.492426965673147</v>
      </c>
      <c r="I975" s="3">
        <f t="shared" si="427"/>
        <v>-94.229971968705541</v>
      </c>
      <c r="J975" s="2">
        <f t="shared" si="428"/>
        <v>109.48153399702596</v>
      </c>
      <c r="K975" s="2">
        <f t="shared" si="429"/>
        <v>109.48153399702596</v>
      </c>
      <c r="L975" s="2">
        <f t="shared" si="430"/>
        <v>74.629539193610057</v>
      </c>
      <c r="M975" s="5">
        <f t="shared" si="416"/>
        <v>0.37886347505008489</v>
      </c>
      <c r="N975" s="4">
        <f t="shared" si="417"/>
        <v>0.30947425894233205</v>
      </c>
      <c r="O975" s="4">
        <f t="shared" si="418"/>
        <v>0.26560172775631291</v>
      </c>
      <c r="P975" s="4">
        <f t="shared" si="431"/>
        <v>0</v>
      </c>
      <c r="Q975" s="4">
        <f t="shared" si="432"/>
        <v>0</v>
      </c>
      <c r="R975" s="5">
        <f t="shared" si="433"/>
        <v>-1.1678081308787103</v>
      </c>
      <c r="S975" s="5">
        <f t="shared" si="434"/>
        <v>-12.355663920828137</v>
      </c>
      <c r="T975" s="5">
        <f t="shared" si="435"/>
        <v>20.980770324473024</v>
      </c>
      <c r="U975" s="6">
        <f t="shared" si="436"/>
        <v>2672.7671612757435</v>
      </c>
      <c r="V975" s="5">
        <f t="shared" si="437"/>
        <v>0.28293875718475303</v>
      </c>
      <c r="W975" s="5">
        <f t="shared" si="438"/>
        <v>13.71778452365362</v>
      </c>
      <c r="X975" s="5">
        <f t="shared" si="439"/>
        <v>8.0942096437561641</v>
      </c>
      <c r="Y975" s="5">
        <f t="shared" si="440"/>
        <v>-0.88486937369395724</v>
      </c>
      <c r="Z975" s="5">
        <f t="shared" si="444"/>
        <v>1.3621206028254829</v>
      </c>
      <c r="AA975" s="5">
        <f t="shared" si="419"/>
        <v>-3.099020031770813</v>
      </c>
      <c r="AB975">
        <f t="shared" si="445"/>
        <v>0</v>
      </c>
    </row>
    <row r="976" spans="1:28" x14ac:dyDescent="0.2">
      <c r="A976">
        <f t="shared" si="443"/>
        <v>9.4399999999998432</v>
      </c>
      <c r="B976" s="5">
        <f t="shared" si="420"/>
        <v>71.217544215194465</v>
      </c>
      <c r="C976" s="5">
        <f t="shared" si="421"/>
        <v>621.68849229124714</v>
      </c>
      <c r="D976" s="5">
        <f t="shared" si="422"/>
        <v>-335.57698441889659</v>
      </c>
      <c r="E976" s="2">
        <f t="shared" si="423"/>
        <v>625.75436079296105</v>
      </c>
      <c r="F976" s="2">
        <f t="shared" si="424"/>
        <v>6.5350330275850181</v>
      </c>
      <c r="G976" s="3">
        <f t="shared" si="425"/>
        <v>5.2360744304234812</v>
      </c>
      <c r="H976" s="3">
        <f t="shared" si="426"/>
        <v>55.506048171701401</v>
      </c>
      <c r="I976" s="3">
        <f t="shared" si="427"/>
        <v>-94.260962169023244</v>
      </c>
      <c r="J976" s="2">
        <f t="shared" si="428"/>
        <v>109.51468781907842</v>
      </c>
      <c r="K976" s="2">
        <f t="shared" si="429"/>
        <v>109.51468781907842</v>
      </c>
      <c r="L976" s="2">
        <f t="shared" si="430"/>
        <v>74.652138935977106</v>
      </c>
      <c r="M976" s="5">
        <f t="shared" si="416"/>
        <v>0.37886340013752495</v>
      </c>
      <c r="N976" s="4">
        <f t="shared" si="417"/>
        <v>0.30938027366193105</v>
      </c>
      <c r="O976" s="4">
        <f t="shared" si="418"/>
        <v>0.26556568681888615</v>
      </c>
      <c r="P976" s="4">
        <f t="shared" si="431"/>
        <v>0</v>
      </c>
      <c r="Q976" s="4">
        <f t="shared" si="432"/>
        <v>0</v>
      </c>
      <c r="R976" s="5">
        <f t="shared" si="433"/>
        <v>-1.1661907404522394</v>
      </c>
      <c r="S976" s="5">
        <f t="shared" si="434"/>
        <v>-12.362436836425731</v>
      </c>
      <c r="T976" s="5">
        <f t="shared" si="435"/>
        <v>20.9940219010109</v>
      </c>
      <c r="U976" s="6">
        <f t="shared" si="436"/>
        <v>2672.7644885099185</v>
      </c>
      <c r="V976" s="5">
        <f t="shared" si="437"/>
        <v>0.28287567295139082</v>
      </c>
      <c r="W976" s="5">
        <f t="shared" si="438"/>
        <v>13.725053522332281</v>
      </c>
      <c r="X976" s="5">
        <f t="shared" si="439"/>
        <v>8.0977811225730125</v>
      </c>
      <c r="Y976" s="5">
        <f t="shared" si="440"/>
        <v>-0.88331506750084854</v>
      </c>
      <c r="Z976" s="5">
        <f t="shared" si="444"/>
        <v>1.3626166859065503</v>
      </c>
      <c r="AA976" s="5">
        <f t="shared" si="419"/>
        <v>-3.0821969764160855</v>
      </c>
      <c r="AB976">
        <f t="shared" si="445"/>
        <v>0</v>
      </c>
    </row>
    <row r="977" spans="1:28" x14ac:dyDescent="0.2">
      <c r="A977">
        <f t="shared" si="443"/>
        <v>9.449999999999843</v>
      </c>
      <c r="B977" s="5">
        <f t="shared" si="420"/>
        <v>71.269860793745323</v>
      </c>
      <c r="C977" s="5">
        <f t="shared" si="421"/>
        <v>622.24362090379839</v>
      </c>
      <c r="D977" s="5">
        <f t="shared" si="422"/>
        <v>-336.51974815043565</v>
      </c>
      <c r="E977" s="2">
        <f t="shared" si="423"/>
        <v>626.31183671796418</v>
      </c>
      <c r="F977" s="2">
        <f t="shared" si="424"/>
        <v>6.5340081698198542</v>
      </c>
      <c r="G977" s="3">
        <f t="shared" si="425"/>
        <v>5.2272412797484726</v>
      </c>
      <c r="H977" s="3">
        <f t="shared" si="426"/>
        <v>55.519674338560463</v>
      </c>
      <c r="I977" s="3">
        <f t="shared" si="427"/>
        <v>-94.291784138787406</v>
      </c>
      <c r="J977" s="2">
        <f t="shared" si="428"/>
        <v>109.54770123618385</v>
      </c>
      <c r="K977" s="2">
        <f t="shared" si="429"/>
        <v>109.54770123618385</v>
      </c>
      <c r="L977" s="2">
        <f t="shared" si="430"/>
        <v>74.674642969450474</v>
      </c>
      <c r="M977" s="5">
        <f t="shared" si="416"/>
        <v>0.37886332526035699</v>
      </c>
      <c r="N977" s="4">
        <f t="shared" si="417"/>
        <v>0.30928674181531274</v>
      </c>
      <c r="O977" s="4">
        <f t="shared" si="418"/>
        <v>0.26552980773387397</v>
      </c>
      <c r="P977" s="4">
        <f t="shared" si="431"/>
        <v>0</v>
      </c>
      <c r="Q977" s="4">
        <f t="shared" si="432"/>
        <v>0</v>
      </c>
      <c r="R977" s="5">
        <f t="shared" si="433"/>
        <v>-1.1645741277414712</v>
      </c>
      <c r="S977" s="5">
        <f t="shared" si="434"/>
        <v>-12.36919683922277</v>
      </c>
      <c r="T977" s="5">
        <f t="shared" si="435"/>
        <v>21.007213248801733</v>
      </c>
      <c r="U977" s="6">
        <f t="shared" si="436"/>
        <v>2672.7618157467664</v>
      </c>
      <c r="V977" s="5">
        <f t="shared" si="437"/>
        <v>0.28281640578721495</v>
      </c>
      <c r="W977" s="5">
        <f t="shared" si="438"/>
        <v>13.732288232241475</v>
      </c>
      <c r="X977" s="5">
        <f t="shared" si="439"/>
        <v>8.1013476109843126</v>
      </c>
      <c r="Y977" s="5">
        <f t="shared" si="440"/>
        <v>-0.88175772195425628</v>
      </c>
      <c r="Z977" s="5">
        <f t="shared" si="444"/>
        <v>1.3630913930187045</v>
      </c>
      <c r="AA977" s="5">
        <f t="shared" si="419"/>
        <v>-3.0654391402139538</v>
      </c>
      <c r="AB977">
        <f t="shared" si="445"/>
        <v>0</v>
      </c>
    </row>
    <row r="978" spans="1:28" x14ac:dyDescent="0.2">
      <c r="A978">
        <f t="shared" si="443"/>
        <v>9.4599999999998428</v>
      </c>
      <c r="B978" s="5">
        <f t="shared" si="420"/>
        <v>71.322089118656706</v>
      </c>
      <c r="C978" s="5">
        <f t="shared" si="421"/>
        <v>622.79888580175373</v>
      </c>
      <c r="D978" s="5">
        <f t="shared" si="422"/>
        <v>-337.46281926378055</v>
      </c>
      <c r="E978" s="2">
        <f t="shared" si="423"/>
        <v>626.86943820237036</v>
      </c>
      <c r="F978" s="2">
        <f t="shared" si="424"/>
        <v>6.5329757036419469</v>
      </c>
      <c r="G978" s="3">
        <f t="shared" si="425"/>
        <v>5.2184237025289297</v>
      </c>
      <c r="H978" s="3">
        <f t="shared" si="426"/>
        <v>55.533305252490649</v>
      </c>
      <c r="I978" s="3">
        <f t="shared" si="427"/>
        <v>-94.322438530189544</v>
      </c>
      <c r="J978" s="2">
        <f t="shared" si="428"/>
        <v>109.58057468587582</v>
      </c>
      <c r="K978" s="2">
        <f t="shared" si="429"/>
        <v>109.58057468587582</v>
      </c>
      <c r="L978" s="2">
        <f t="shared" si="430"/>
        <v>74.697051592280715</v>
      </c>
      <c r="M978" s="5">
        <f t="shared" si="416"/>
        <v>0.37886325041858482</v>
      </c>
      <c r="N978" s="4">
        <f t="shared" si="417"/>
        <v>0.30919366139859866</v>
      </c>
      <c r="O978" s="4">
        <f t="shared" si="418"/>
        <v>0.26549408990072565</v>
      </c>
      <c r="P978" s="4">
        <f t="shared" si="431"/>
        <v>0</v>
      </c>
      <c r="Q978" s="4">
        <f t="shared" si="432"/>
        <v>0</v>
      </c>
      <c r="R978" s="5">
        <f t="shared" si="433"/>
        <v>-1.1629583148598119</v>
      </c>
      <c r="S978" s="5">
        <f t="shared" si="434"/>
        <v>-12.375943920332526</v>
      </c>
      <c r="T978" s="5">
        <f t="shared" si="435"/>
        <v>21.020344536872013</v>
      </c>
      <c r="U978" s="6">
        <f t="shared" si="436"/>
        <v>2672.7591429862873</v>
      </c>
      <c r="V978" s="5">
        <f t="shared" si="437"/>
        <v>0.2827609344317672</v>
      </c>
      <c r="W978" s="5">
        <f t="shared" si="438"/>
        <v>13.73948876314747</v>
      </c>
      <c r="X978" s="5">
        <f t="shared" si="439"/>
        <v>8.1049090945071161</v>
      </c>
      <c r="Y978" s="5">
        <f t="shared" si="440"/>
        <v>-0.88019738042804474</v>
      </c>
      <c r="Z978" s="5">
        <f t="shared" si="444"/>
        <v>1.3635448428149441</v>
      </c>
      <c r="AA978" s="5">
        <f t="shared" si="419"/>
        <v>-3.0487463686208685</v>
      </c>
      <c r="AB978">
        <f t="shared" si="445"/>
        <v>0</v>
      </c>
    </row>
    <row r="979" spans="1:28" x14ac:dyDescent="0.2">
      <c r="A979">
        <f t="shared" si="443"/>
        <v>9.4699999999998425</v>
      </c>
      <c r="B979" s="5">
        <f t="shared" si="420"/>
        <v>71.374229345812978</v>
      </c>
      <c r="C979" s="5">
        <f t="shared" si="421"/>
        <v>623.35428703152081</v>
      </c>
      <c r="D979" s="5">
        <f t="shared" si="422"/>
        <v>-338.40619608640088</v>
      </c>
      <c r="E979" s="2">
        <f t="shared" si="423"/>
        <v>627.42716531505425</v>
      </c>
      <c r="F979" s="2">
        <f t="shared" si="424"/>
        <v>6.5319356636165127</v>
      </c>
      <c r="G979" s="3">
        <f t="shared" si="425"/>
        <v>5.2096217287246489</v>
      </c>
      <c r="H979" s="3">
        <f t="shared" si="426"/>
        <v>55.546940700918796</v>
      </c>
      <c r="I979" s="3">
        <f t="shared" si="427"/>
        <v>-94.352925993875758</v>
      </c>
      <c r="J979" s="2">
        <f t="shared" si="428"/>
        <v>109.61330860526738</v>
      </c>
      <c r="K979" s="2">
        <f t="shared" si="429"/>
        <v>109.61330860526738</v>
      </c>
      <c r="L979" s="2">
        <f t="shared" si="430"/>
        <v>74.719365102431752</v>
      </c>
      <c r="M979" s="5">
        <f t="shared" si="416"/>
        <v>0.37886317561221139</v>
      </c>
      <c r="N979" s="4">
        <f t="shared" si="417"/>
        <v>0.30910103041645054</v>
      </c>
      <c r="O979" s="4">
        <f t="shared" si="418"/>
        <v>0.26545853272047365</v>
      </c>
      <c r="P979" s="4">
        <f t="shared" si="431"/>
        <v>0</v>
      </c>
      <c r="Q979" s="4">
        <f t="shared" si="432"/>
        <v>0</v>
      </c>
      <c r="R979" s="5">
        <f t="shared" si="433"/>
        <v>-1.1613433237696364</v>
      </c>
      <c r="S979" s="5">
        <f t="shared" si="434"/>
        <v>-12.382678071068357</v>
      </c>
      <c r="T979" s="5">
        <f t="shared" si="435"/>
        <v>21.033415934393222</v>
      </c>
      <c r="U979" s="6">
        <f t="shared" si="436"/>
        <v>2672.7564702284808</v>
      </c>
      <c r="V979" s="5">
        <f t="shared" si="437"/>
        <v>0.28270923767450162</v>
      </c>
      <c r="W979" s="5">
        <f t="shared" si="438"/>
        <v>13.746655224738506</v>
      </c>
      <c r="X979" s="5">
        <f t="shared" si="439"/>
        <v>8.108465558785996</v>
      </c>
      <c r="Y979" s="5">
        <f t="shared" si="440"/>
        <v>-0.87863408609513483</v>
      </c>
      <c r="Z979" s="5">
        <f t="shared" si="444"/>
        <v>1.3639771536701488</v>
      </c>
      <c r="AA979" s="5">
        <f t="shared" si="419"/>
        <v>-3.0321185068207797</v>
      </c>
      <c r="AB979">
        <f t="shared" si="445"/>
        <v>0</v>
      </c>
    </row>
    <row r="980" spans="1:28" x14ac:dyDescent="0.2">
      <c r="A980">
        <f t="shared" si="443"/>
        <v>9.4799999999998423</v>
      </c>
      <c r="B980" s="5">
        <f t="shared" si="420"/>
        <v>71.426281631395909</v>
      </c>
      <c r="C980" s="5">
        <f t="shared" si="421"/>
        <v>623.90982463738771</v>
      </c>
      <c r="D980" s="5">
        <f t="shared" si="422"/>
        <v>-339.34987695226499</v>
      </c>
      <c r="E980" s="2">
        <f t="shared" si="423"/>
        <v>627.98501812283973</v>
      </c>
      <c r="F980" s="2">
        <f t="shared" si="424"/>
        <v>6.5308880842444683</v>
      </c>
      <c r="G980" s="3">
        <f t="shared" si="425"/>
        <v>5.2008353878636973</v>
      </c>
      <c r="H980" s="3">
        <f t="shared" si="426"/>
        <v>55.560580472455499</v>
      </c>
      <c r="I980" s="3">
        <f t="shared" si="427"/>
        <v>-94.383247178943961</v>
      </c>
      <c r="J980" s="2">
        <f t="shared" si="428"/>
        <v>109.64590343104247</v>
      </c>
      <c r="K980" s="2">
        <f t="shared" si="429"/>
        <v>109.64590343104247</v>
      </c>
      <c r="L980" s="2">
        <f t="shared" si="430"/>
        <v>74.741583797574961</v>
      </c>
      <c r="M980" s="5">
        <f t="shared" si="416"/>
        <v>0.3788631008412392</v>
      </c>
      <c r="N980" s="4">
        <f t="shared" si="417"/>
        <v>0.30900884688203706</v>
      </c>
      <c r="O980" s="4">
        <f t="shared" si="418"/>
        <v>0.26542313559573544</v>
      </c>
      <c r="P980" s="4">
        <f t="shared" si="431"/>
        <v>0</v>
      </c>
      <c r="Q980" s="4">
        <f t="shared" si="432"/>
        <v>0</v>
      </c>
      <c r="R980" s="5">
        <f t="shared" si="433"/>
        <v>-1.1597291762825961</v>
      </c>
      <c r="S980" s="5">
        <f t="shared" si="434"/>
        <v>-12.389399282943122</v>
      </c>
      <c r="T980" s="5">
        <f t="shared" si="435"/>
        <v>21.046427610675615</v>
      </c>
      <c r="U980" s="6">
        <f t="shared" si="436"/>
        <v>2672.7537974733468</v>
      </c>
      <c r="V980" s="5">
        <f t="shared" si="437"/>
        <v>0.28266129435509479</v>
      </c>
      <c r="W980" s="5">
        <f t="shared" si="438"/>
        <v>13.753787726622409</v>
      </c>
      <c r="X980" s="5">
        <f t="shared" si="439"/>
        <v>8.1120169895928669</v>
      </c>
      <c r="Y980" s="5">
        <f t="shared" si="440"/>
        <v>-0.87706788192750129</v>
      </c>
      <c r="Z980" s="5">
        <f t="shared" si="444"/>
        <v>1.364388443679287</v>
      </c>
      <c r="AA980" s="5">
        <f t="shared" si="419"/>
        <v>-3.0155553997315181</v>
      </c>
      <c r="AB980">
        <f t="shared" si="445"/>
        <v>0</v>
      </c>
    </row>
    <row r="981" spans="1:28" x14ac:dyDescent="0.2">
      <c r="A981">
        <f t="shared" si="443"/>
        <v>9.4899999999998421</v>
      </c>
      <c r="B981" s="5">
        <f t="shared" si="420"/>
        <v>71.478246131880454</v>
      </c>
      <c r="C981" s="5">
        <f t="shared" si="421"/>
        <v>624.46549866153441</v>
      </c>
      <c r="D981" s="5">
        <f t="shared" si="422"/>
        <v>-340.29386020182443</v>
      </c>
      <c r="E981" s="2">
        <f t="shared" si="423"/>
        <v>628.5429966905117</v>
      </c>
      <c r="F981" s="2">
        <f t="shared" si="424"/>
        <v>6.5298329999621458</v>
      </c>
      <c r="G981" s="3">
        <f t="shared" si="425"/>
        <v>5.1920647090444225</v>
      </c>
      <c r="H981" s="3">
        <f t="shared" si="426"/>
        <v>55.574224356892294</v>
      </c>
      <c r="I981" s="3">
        <f t="shared" si="427"/>
        <v>-94.413402732941279</v>
      </c>
      <c r="J981" s="2">
        <f t="shared" si="428"/>
        <v>109.67835959944728</v>
      </c>
      <c r="K981" s="2">
        <f t="shared" si="429"/>
        <v>109.67835959944728</v>
      </c>
      <c r="L981" s="2">
        <f t="shared" si="430"/>
        <v>74.763707975083349</v>
      </c>
      <c r="M981" s="5">
        <f t="shared" si="416"/>
        <v>0.3788630261056698</v>
      </c>
      <c r="N981" s="4">
        <f t="shared" si="417"/>
        <v>0.30891710881700007</v>
      </c>
      <c r="O981" s="4">
        <f t="shared" si="418"/>
        <v>0.26538789793071516</v>
      </c>
      <c r="P981" s="4">
        <f t="shared" si="431"/>
        <v>0</v>
      </c>
      <c r="Q981" s="4">
        <f t="shared" si="432"/>
        <v>0</v>
      </c>
      <c r="R981" s="5">
        <f t="shared" si="433"/>
        <v>-1.1581158940599197</v>
      </c>
      <c r="S981" s="5">
        <f t="shared" si="434"/>
        <v>-12.396107547668512</v>
      </c>
      <c r="T981" s="5">
        <f t="shared" si="435"/>
        <v>21.059379735161937</v>
      </c>
      <c r="U981" s="6">
        <f t="shared" si="436"/>
        <v>2672.7511247208854</v>
      </c>
      <c r="V981" s="5">
        <f t="shared" si="437"/>
        <v>0.28261708336374797</v>
      </c>
      <c r="W981" s="5">
        <f t="shared" si="438"/>
        <v>13.760886378324253</v>
      </c>
      <c r="X981" s="5">
        <f t="shared" si="439"/>
        <v>8.1155633728267702</v>
      </c>
      <c r="Y981" s="5">
        <f t="shared" si="440"/>
        <v>-0.87549881069617164</v>
      </c>
      <c r="Z981" s="5">
        <f t="shared" si="444"/>
        <v>1.3647788306557409</v>
      </c>
      <c r="AA981" s="5">
        <f t="shared" si="419"/>
        <v>-2.9990568920112928</v>
      </c>
      <c r="AB981">
        <f t="shared" si="445"/>
        <v>0</v>
      </c>
    </row>
    <row r="982" spans="1:28" x14ac:dyDescent="0.2">
      <c r="A982">
        <f t="shared" si="443"/>
        <v>9.4999999999998419</v>
      </c>
      <c r="B982" s="5">
        <f t="shared" si="420"/>
        <v>71.530123004030358</v>
      </c>
      <c r="C982" s="5">
        <f t="shared" si="421"/>
        <v>625.02130914404484</v>
      </c>
      <c r="D982" s="5">
        <f t="shared" si="422"/>
        <v>-341.23814418199845</v>
      </c>
      <c r="E982" s="2">
        <f t="shared" si="423"/>
        <v>629.10110108082574</v>
      </c>
      <c r="F982" s="2">
        <f t="shared" si="424"/>
        <v>6.52877044514097</v>
      </c>
      <c r="G982" s="3">
        <f t="shared" si="425"/>
        <v>5.1833097209374612</v>
      </c>
      <c r="H982" s="3">
        <f t="shared" si="426"/>
        <v>55.587872145198851</v>
      </c>
      <c r="I982" s="3">
        <f t="shared" si="427"/>
        <v>-94.443393301861391</v>
      </c>
      <c r="J982" s="2">
        <f t="shared" si="428"/>
        <v>109.71067754628177</v>
      </c>
      <c r="K982" s="2">
        <f t="shared" si="429"/>
        <v>109.71067754628177</v>
      </c>
      <c r="L982" s="2">
        <f t="shared" si="430"/>
        <v>74.785737932025739</v>
      </c>
      <c r="M982" s="5">
        <f t="shared" si="416"/>
        <v>0.37886295140550419</v>
      </c>
      <c r="N982" s="4">
        <f t="shared" si="417"/>
        <v>0.30882581425142169</v>
      </c>
      <c r="O982" s="4">
        <f t="shared" si="418"/>
        <v>0.26535281913120484</v>
      </c>
      <c r="P982" s="4">
        <f t="shared" si="431"/>
        <v>0</v>
      </c>
      <c r="Q982" s="4">
        <f t="shared" si="432"/>
        <v>0</v>
      </c>
      <c r="R982" s="5">
        <f t="shared" si="433"/>
        <v>-1.1565034986127318</v>
      </c>
      <c r="S982" s="5">
        <f t="shared" si="434"/>
        <v>-12.402802857154471</v>
      </c>
      <c r="T982" s="5">
        <f t="shared" si="435"/>
        <v>21.072272477421336</v>
      </c>
      <c r="U982" s="6">
        <f t="shared" si="436"/>
        <v>2672.748451971097</v>
      </c>
      <c r="V982" s="5">
        <f t="shared" si="437"/>
        <v>0.28257658364148741</v>
      </c>
      <c r="W982" s="5">
        <f t="shared" si="438"/>
        <v>13.767951289283983</v>
      </c>
      <c r="X982" s="5">
        <f t="shared" si="439"/>
        <v>8.119104694513652</v>
      </c>
      <c r="Y982" s="5">
        <f t="shared" si="440"/>
        <v>-0.87392691497124442</v>
      </c>
      <c r="Z982" s="5">
        <f t="shared" si="444"/>
        <v>1.3651484321295122</v>
      </c>
      <c r="AA982" s="5">
        <f t="shared" si="419"/>
        <v>-2.9826228280650113</v>
      </c>
      <c r="AB982">
        <f t="shared" si="445"/>
        <v>0</v>
      </c>
    </row>
    <row r="983" spans="1:28" x14ac:dyDescent="0.2">
      <c r="A983">
        <f t="shared" si="443"/>
        <v>9.5099999999998417</v>
      </c>
      <c r="B983" s="5">
        <f t="shared" si="420"/>
        <v>71.581912404893984</v>
      </c>
      <c r="C983" s="5">
        <f t="shared" si="421"/>
        <v>625.57725612291847</v>
      </c>
      <c r="D983" s="5">
        <f t="shared" si="422"/>
        <v>-342.18272724615849</v>
      </c>
      <c r="E983" s="2">
        <f t="shared" si="423"/>
        <v>629.65933135452019</v>
      </c>
      <c r="F983" s="2">
        <f t="shared" si="424"/>
        <v>6.5277004540871779</v>
      </c>
      <c r="G983" s="3">
        <f t="shared" si="425"/>
        <v>5.1745704517877487</v>
      </c>
      <c r="H983" s="3">
        <f t="shared" si="426"/>
        <v>55.601523629520145</v>
      </c>
      <c r="I983" s="3">
        <f t="shared" si="427"/>
        <v>-94.473219530142046</v>
      </c>
      <c r="J983" s="2">
        <f t="shared" si="428"/>
        <v>109.74285770689141</v>
      </c>
      <c r="K983" s="2">
        <f t="shared" si="429"/>
        <v>109.74285770689141</v>
      </c>
      <c r="L983" s="2">
        <f t="shared" si="430"/>
        <v>74.807673965161143</v>
      </c>
      <c r="M983" s="5">
        <f t="shared" si="416"/>
        <v>0.37886287674074259</v>
      </c>
      <c r="N983" s="4">
        <f t="shared" si="417"/>
        <v>0.30873496122379052</v>
      </c>
      <c r="O983" s="4">
        <f t="shared" si="418"/>
        <v>0.26531789860458649</v>
      </c>
      <c r="P983" s="4">
        <f t="shared" si="431"/>
        <v>0</v>
      </c>
      <c r="Q983" s="4">
        <f t="shared" si="432"/>
        <v>0</v>
      </c>
      <c r="R983" s="5">
        <f t="shared" si="433"/>
        <v>-1.1548920113023664</v>
      </c>
      <c r="S983" s="5">
        <f t="shared" si="434"/>
        <v>-12.40948520350854</v>
      </c>
      <c r="T983" s="5">
        <f t="shared" si="435"/>
        <v>21.085106007143235</v>
      </c>
      <c r="U983" s="6">
        <f t="shared" si="436"/>
        <v>2672.745779223982</v>
      </c>
      <c r="V983" s="5">
        <f t="shared" si="437"/>
        <v>0.28253977418045589</v>
      </c>
      <c r="W983" s="5">
        <f t="shared" si="438"/>
        <v>13.77498256885416</v>
      </c>
      <c r="X983" s="5">
        <f t="shared" si="439"/>
        <v>8.1226409408061784</v>
      </c>
      <c r="Y983" s="5">
        <f t="shared" si="440"/>
        <v>-0.87235223712191057</v>
      </c>
      <c r="Z983" s="5">
        <f t="shared" si="444"/>
        <v>1.3654973653456199</v>
      </c>
      <c r="AA983" s="5">
        <f t="shared" si="419"/>
        <v>-2.9662530520505861</v>
      </c>
      <c r="AB983">
        <f t="shared" si="445"/>
        <v>0</v>
      </c>
    </row>
    <row r="984" spans="1:28" x14ac:dyDescent="0.2">
      <c r="A984">
        <f t="shared" si="443"/>
        <v>9.5199999999998415</v>
      </c>
      <c r="B984" s="5">
        <f t="shared" si="420"/>
        <v>71.633614491800017</v>
      </c>
      <c r="C984" s="5">
        <f t="shared" si="421"/>
        <v>626.13333963408195</v>
      </c>
      <c r="D984" s="5">
        <f t="shared" si="422"/>
        <v>-343.12760775411249</v>
      </c>
      <c r="E984" s="2">
        <f t="shared" si="423"/>
        <v>630.21768757032555</v>
      </c>
      <c r="F984" s="2">
        <f t="shared" si="424"/>
        <v>6.5266230610415095</v>
      </c>
      <c r="G984" s="3">
        <f t="shared" si="425"/>
        <v>5.1658469294165297</v>
      </c>
      <c r="H984" s="3">
        <f t="shared" si="426"/>
        <v>55.615178603173604</v>
      </c>
      <c r="I984" s="3">
        <f t="shared" si="427"/>
        <v>-94.502882060662557</v>
      </c>
      <c r="J984" s="2">
        <f t="shared" si="428"/>
        <v>109.77490051615878</v>
      </c>
      <c r="K984" s="2">
        <f t="shared" si="429"/>
        <v>109.77490051615878</v>
      </c>
      <c r="L984" s="2">
        <f t="shared" si="430"/>
        <v>74.82951637093305</v>
      </c>
      <c r="M984" s="5">
        <f t="shared" si="416"/>
        <v>0.37886280211138457</v>
      </c>
      <c r="N984" s="4">
        <f t="shared" si="417"/>
        <v>0.30864454778096861</v>
      </c>
      <c r="O984" s="4">
        <f t="shared" si="418"/>
        <v>0.26528313575983314</v>
      </c>
      <c r="P984" s="4">
        <f t="shared" si="431"/>
        <v>0</v>
      </c>
      <c r="Q984" s="4">
        <f t="shared" si="432"/>
        <v>0</v>
      </c>
      <c r="R984" s="5">
        <f t="shared" si="433"/>
        <v>-1.1532814533406912</v>
      </c>
      <c r="S984" s="5">
        <f t="shared" si="434"/>
        <v>-12.416154579035238</v>
      </c>
      <c r="T984" s="5">
        <f t="shared" si="435"/>
        <v>21.097880494131257</v>
      </c>
      <c r="U984" s="6">
        <f t="shared" si="436"/>
        <v>2672.7431064795387</v>
      </c>
      <c r="V984" s="5">
        <f t="shared" si="437"/>
        <v>0.28250663402420251</v>
      </c>
      <c r="W984" s="5">
        <f t="shared" si="438"/>
        <v>13.781980326297623</v>
      </c>
      <c r="X984" s="5">
        <f t="shared" si="439"/>
        <v>8.1261720979834919</v>
      </c>
      <c r="Y984" s="5">
        <f t="shared" si="440"/>
        <v>-0.8707748193164887</v>
      </c>
      <c r="Z984" s="5">
        <f t="shared" si="444"/>
        <v>1.3658257472623845</v>
      </c>
      <c r="AA984" s="5">
        <f t="shared" si="419"/>
        <v>-2.9499474078852508</v>
      </c>
      <c r="AB984">
        <f t="shared" si="445"/>
        <v>0</v>
      </c>
    </row>
    <row r="985" spans="1:28" x14ac:dyDescent="0.2">
      <c r="A985">
        <f t="shared" si="443"/>
        <v>9.5299999999998413</v>
      </c>
      <c r="B985" s="5">
        <f t="shared" si="420"/>
        <v>71.685229422353217</v>
      </c>
      <c r="C985" s="5">
        <f t="shared" si="421"/>
        <v>626.68955971140099</v>
      </c>
      <c r="D985" s="5">
        <f t="shared" si="422"/>
        <v>-344.07278407208952</v>
      </c>
      <c r="E985" s="2">
        <f t="shared" si="423"/>
        <v>630.7761697849761</v>
      </c>
      <c r="F985" s="2">
        <f t="shared" si="424"/>
        <v>6.5255383001789262</v>
      </c>
      <c r="G985" s="3">
        <f t="shared" si="425"/>
        <v>5.1571391812233651</v>
      </c>
      <c r="H985" s="3">
        <f t="shared" si="426"/>
        <v>55.628836860646224</v>
      </c>
      <c r="I985" s="3">
        <f t="shared" si="427"/>
        <v>-94.532381534741404</v>
      </c>
      <c r="J985" s="2">
        <f t="shared" si="428"/>
        <v>109.80680640849555</v>
      </c>
      <c r="K985" s="2">
        <f t="shared" si="429"/>
        <v>109.80680640849555</v>
      </c>
      <c r="L985" s="2">
        <f t="shared" si="430"/>
        <v>74.851265445463895</v>
      </c>
      <c r="M985" s="5">
        <f t="shared" si="416"/>
        <v>0.37886272751742889</v>
      </c>
      <c r="N985" s="4">
        <f t="shared" si="417"/>
        <v>0.3085545719781585</v>
      </c>
      <c r="O985" s="4">
        <f t="shared" si="418"/>
        <v>0.26524853000751025</v>
      </c>
      <c r="P985" s="4">
        <f t="shared" si="431"/>
        <v>0</v>
      </c>
      <c r="Q985" s="4">
        <f t="shared" si="432"/>
        <v>0</v>
      </c>
      <c r="R985" s="5">
        <f t="shared" si="433"/>
        <v>-1.1516718457904338</v>
      </c>
      <c r="S985" s="5">
        <f t="shared" si="434"/>
        <v>-12.42281097623542</v>
      </c>
      <c r="T985" s="5">
        <f t="shared" si="435"/>
        <v>21.110596108297237</v>
      </c>
      <c r="U985" s="6">
        <f t="shared" si="436"/>
        <v>2672.7404337377689</v>
      </c>
      <c r="V985" s="5">
        <f t="shared" si="437"/>
        <v>0.28247714226796639</v>
      </c>
      <c r="W985" s="5">
        <f t="shared" si="438"/>
        <v>13.788944670785279</v>
      </c>
      <c r="X985" s="5">
        <f t="shared" si="439"/>
        <v>8.129698152451013</v>
      </c>
      <c r="Y985" s="5">
        <f t="shared" si="440"/>
        <v>-0.86919470352246742</v>
      </c>
      <c r="Z985" s="5">
        <f t="shared" si="444"/>
        <v>1.366133694549859</v>
      </c>
      <c r="AA985" s="5">
        <f t="shared" si="419"/>
        <v>-2.9337057392517494</v>
      </c>
      <c r="AB985">
        <f t="shared" si="445"/>
        <v>0</v>
      </c>
    </row>
    <row r="986" spans="1:28" x14ac:dyDescent="0.2">
      <c r="A986">
        <f t="shared" si="443"/>
        <v>9.5399999999998411</v>
      </c>
      <c r="B986" s="5">
        <f t="shared" si="420"/>
        <v>71.736757354430267</v>
      </c>
      <c r="C986" s="5">
        <f t="shared" si="421"/>
        <v>627.24591638669222</v>
      </c>
      <c r="D986" s="5">
        <f t="shared" si="422"/>
        <v>-345.01825457272389</v>
      </c>
      <c r="E986" s="2">
        <f t="shared" si="423"/>
        <v>631.33477805322093</v>
      </c>
      <c r="F986" s="2">
        <f t="shared" si="424"/>
        <v>6.5244462056083217</v>
      </c>
      <c r="G986" s="3">
        <f t="shared" si="425"/>
        <v>5.1484472341881409</v>
      </c>
      <c r="H986" s="3">
        <f t="shared" si="426"/>
        <v>55.642498197591721</v>
      </c>
      <c r="I986" s="3">
        <f t="shared" si="427"/>
        <v>-94.561718592133928</v>
      </c>
      <c r="J986" s="2">
        <f t="shared" si="428"/>
        <v>109.83857581783434</v>
      </c>
      <c r="K986" s="2">
        <f t="shared" si="429"/>
        <v>109.83857581783434</v>
      </c>
      <c r="L986" s="2">
        <f t="shared" si="430"/>
        <v>74.87292148454965</v>
      </c>
      <c r="M986" s="5">
        <f t="shared" si="416"/>
        <v>0.37886265295887389</v>
      </c>
      <c r="N986" s="4">
        <f t="shared" si="417"/>
        <v>0.30846503187886964</v>
      </c>
      <c r="O986" s="4">
        <f t="shared" si="418"/>
        <v>0.26521408075977709</v>
      </c>
      <c r="P986" s="4">
        <f t="shared" si="431"/>
        <v>0</v>
      </c>
      <c r="Q986" s="4">
        <f t="shared" si="432"/>
        <v>0</v>
      </c>
      <c r="R986" s="5">
        <f t="shared" si="433"/>
        <v>-1.1500632095655152</v>
      </c>
      <c r="S986" s="5">
        <f t="shared" si="434"/>
        <v>-12.429454387805665</v>
      </c>
      <c r="T986" s="5">
        <f t="shared" si="435"/>
        <v>21.123253019655294</v>
      </c>
      <c r="U986" s="6">
        <f t="shared" si="436"/>
        <v>2672.7377609986715</v>
      </c>
      <c r="V986" s="5">
        <f t="shared" si="437"/>
        <v>0.28245127805895609</v>
      </c>
      <c r="W986" s="5">
        <f t="shared" si="438"/>
        <v>13.795875711393824</v>
      </c>
      <c r="X986" s="5">
        <f t="shared" si="439"/>
        <v>8.1332190907401962</v>
      </c>
      <c r="Y986" s="5">
        <f t="shared" si="440"/>
        <v>-0.86761193150655913</v>
      </c>
      <c r="Z986" s="5">
        <f t="shared" si="444"/>
        <v>1.3664213235881597</v>
      </c>
      <c r="AA986" s="5">
        <f t="shared" si="419"/>
        <v>-2.9175278896045072</v>
      </c>
      <c r="AB986">
        <f t="shared" si="445"/>
        <v>0</v>
      </c>
    </row>
    <row r="987" spans="1:28" x14ac:dyDescent="0.2">
      <c r="A987">
        <f t="shared" si="443"/>
        <v>9.5499999999998408</v>
      </c>
      <c r="B987" s="5">
        <f t="shared" si="420"/>
        <v>71.788198446175571</v>
      </c>
      <c r="C987" s="5">
        <f t="shared" si="421"/>
        <v>627.8024096897343</v>
      </c>
      <c r="D987" s="5">
        <f t="shared" si="422"/>
        <v>-345.96401763503968</v>
      </c>
      <c r="E987" s="2">
        <f t="shared" si="423"/>
        <v>631.89351242783346</v>
      </c>
      <c r="F987" s="2">
        <f t="shared" si="424"/>
        <v>6.5233468113722308</v>
      </c>
      <c r="G987" s="3">
        <f t="shared" si="425"/>
        <v>5.1397711148730751</v>
      </c>
      <c r="H987" s="3">
        <f t="shared" si="426"/>
        <v>55.656162410827605</v>
      </c>
      <c r="I987" s="3">
        <f t="shared" si="427"/>
        <v>-94.590893871029976</v>
      </c>
      <c r="J987" s="2">
        <f t="shared" si="428"/>
        <v>109.87020917762085</v>
      </c>
      <c r="K987" s="2">
        <f t="shared" si="429"/>
        <v>109.87020917762085</v>
      </c>
      <c r="L987" s="2">
        <f t="shared" si="430"/>
        <v>74.894484783654292</v>
      </c>
      <c r="M987" s="5">
        <f t="shared" si="416"/>
        <v>0.37886257843571702</v>
      </c>
      <c r="N987" s="4">
        <f t="shared" si="417"/>
        <v>0.30837592555488585</v>
      </c>
      <c r="O987" s="4">
        <f t="shared" si="418"/>
        <v>0.26517978743038767</v>
      </c>
      <c r="P987" s="4">
        <f t="shared" si="431"/>
        <v>0</v>
      </c>
      <c r="Q987" s="4">
        <f t="shared" si="432"/>
        <v>0</v>
      </c>
      <c r="R987" s="5">
        <f t="shared" si="433"/>
        <v>-1.1484555654313833</v>
      </c>
      <c r="S987" s="5">
        <f t="shared" si="434"/>
        <v>-12.436084806637615</v>
      </c>
      <c r="T987" s="5">
        <f t="shared" si="435"/>
        <v>21.135851398315889</v>
      </c>
      <c r="U987" s="6">
        <f t="shared" si="436"/>
        <v>2672.7350882622472</v>
      </c>
      <c r="V987" s="5">
        <f t="shared" si="437"/>
        <v>0.28242902059662395</v>
      </c>
      <c r="W987" s="5">
        <f t="shared" si="438"/>
        <v>13.802773557103565</v>
      </c>
      <c r="X987" s="5">
        <f t="shared" si="439"/>
        <v>8.1367348995083191</v>
      </c>
      <c r="Y987" s="5">
        <f t="shared" si="440"/>
        <v>-0.86602654483475927</v>
      </c>
      <c r="Z987" s="5">
        <f t="shared" si="444"/>
        <v>1.3666887504659506</v>
      </c>
      <c r="AA987" s="5">
        <f t="shared" si="419"/>
        <v>-2.9014137021757911</v>
      </c>
      <c r="AB987">
        <f t="shared" si="445"/>
        <v>0</v>
      </c>
    </row>
    <row r="988" spans="1:28" x14ac:dyDescent="0.2">
      <c r="A988">
        <f t="shared" si="443"/>
        <v>9.5599999999998406</v>
      </c>
      <c r="B988" s="5">
        <f t="shared" si="420"/>
        <v>71.83955285599707</v>
      </c>
      <c r="C988" s="5">
        <f t="shared" si="421"/>
        <v>628.35903964828015</v>
      </c>
      <c r="D988" s="5">
        <f t="shared" si="422"/>
        <v>-346.91007164443511</v>
      </c>
      <c r="E988" s="2">
        <f t="shared" si="423"/>
        <v>632.45237295962329</v>
      </c>
      <c r="F988" s="2">
        <f t="shared" si="424"/>
        <v>6.5222401514465629</v>
      </c>
      <c r="G988" s="3">
        <f t="shared" si="425"/>
        <v>5.1311108494247275</v>
      </c>
      <c r="H988" s="3">
        <f t="shared" si="426"/>
        <v>55.669829298332267</v>
      </c>
      <c r="I988" s="3">
        <f t="shared" si="427"/>
        <v>-94.619908008051738</v>
      </c>
      <c r="J988" s="2">
        <f t="shared" si="428"/>
        <v>109.90170692080588</v>
      </c>
      <c r="K988" s="2">
        <f t="shared" si="429"/>
        <v>109.90170692080588</v>
      </c>
      <c r="L988" s="2">
        <f t="shared" si="430"/>
        <v>74.915955637904474</v>
      </c>
      <c r="M988" s="5">
        <f t="shared" si="416"/>
        <v>0.37886250394795512</v>
      </c>
      <c r="N988" s="4">
        <f t="shared" si="417"/>
        <v>0.30828725108623195</v>
      </c>
      <c r="O988" s="4">
        <f t="shared" si="418"/>
        <v>0.26514564943469204</v>
      </c>
      <c r="P988" s="4">
        <f t="shared" si="431"/>
        <v>0</v>
      </c>
      <c r="Q988" s="4">
        <f t="shared" si="432"/>
        <v>0</v>
      </c>
      <c r="R988" s="5">
        <f t="shared" si="433"/>
        <v>-1.1468489340053554</v>
      </c>
      <c r="S988" s="5">
        <f t="shared" si="434"/>
        <v>-12.442702225817321</v>
      </c>
      <c r="T988" s="5">
        <f t="shared" si="435"/>
        <v>21.148391414479967</v>
      </c>
      <c r="U988" s="6">
        <f t="shared" si="436"/>
        <v>2672.732415528495</v>
      </c>
      <c r="V988" s="5">
        <f t="shared" si="437"/>
        <v>0.28241034913293317</v>
      </c>
      <c r="W988" s="5">
        <f t="shared" si="438"/>
        <v>13.809638316796192</v>
      </c>
      <c r="X988" s="5">
        <f t="shared" si="439"/>
        <v>8.140245565538228</v>
      </c>
      <c r="Y988" s="5">
        <f t="shared" si="440"/>
        <v>-0.8644385848724222</v>
      </c>
      <c r="Z988" s="5">
        <f t="shared" si="444"/>
        <v>1.3669360909788715</v>
      </c>
      <c r="AA988" s="5">
        <f t="shared" si="419"/>
        <v>-2.8853630199818028</v>
      </c>
      <c r="AB988">
        <f t="shared" si="445"/>
        <v>0</v>
      </c>
    </row>
    <row r="989" spans="1:28" x14ac:dyDescent="0.2">
      <c r="A989">
        <f t="shared" si="443"/>
        <v>9.5699999999998404</v>
      </c>
      <c r="B989" s="5">
        <f t="shared" si="420"/>
        <v>71.89082074256207</v>
      </c>
      <c r="C989" s="5">
        <f t="shared" si="421"/>
        <v>628.9158062880681</v>
      </c>
      <c r="D989" s="5">
        <f t="shared" si="422"/>
        <v>-347.85641499266666</v>
      </c>
      <c r="E989" s="2">
        <f t="shared" si="423"/>
        <v>633.01135969744655</v>
      </c>
      <c r="F989" s="2">
        <f t="shared" si="424"/>
        <v>6.5211262597403055</v>
      </c>
      <c r="G989" s="3">
        <f t="shared" si="425"/>
        <v>5.1224664635760035</v>
      </c>
      <c r="H989" s="3">
        <f t="shared" si="426"/>
        <v>55.683498659242055</v>
      </c>
      <c r="I989" s="3">
        <f t="shared" si="427"/>
        <v>-94.648761638251557</v>
      </c>
      <c r="J989" s="2">
        <f t="shared" si="428"/>
        <v>109.93306947983774</v>
      </c>
      <c r="K989" s="2">
        <f t="shared" si="429"/>
        <v>109.93306947983774</v>
      </c>
      <c r="L989" s="2">
        <f t="shared" si="430"/>
        <v>74.937334342084341</v>
      </c>
      <c r="M989" s="5">
        <f t="shared" si="416"/>
        <v>0.3788624294955843</v>
      </c>
      <c r="N989" s="4">
        <f t="shared" si="417"/>
        <v>0.3081990065611413</v>
      </c>
      <c r="O989" s="4">
        <f t="shared" si="418"/>
        <v>0.26511166618963755</v>
      </c>
      <c r="P989" s="4">
        <f t="shared" si="431"/>
        <v>0</v>
      </c>
      <c r="Q989" s="4">
        <f t="shared" si="432"/>
        <v>0</v>
      </c>
      <c r="R989" s="5">
        <f t="shared" si="433"/>
        <v>-1.1452433357569634</v>
      </c>
      <c r="S989" s="5">
        <f t="shared" si="434"/>
        <v>-12.449306638624629</v>
      </c>
      <c r="T989" s="5">
        <f t="shared" si="435"/>
        <v>21.160873238433183</v>
      </c>
      <c r="U989" s="6">
        <f t="shared" si="436"/>
        <v>2672.7297427974158</v>
      </c>
      <c r="V989" s="5">
        <f t="shared" si="437"/>
        <v>0.28239524297262669</v>
      </c>
      <c r="W989" s="5">
        <f t="shared" si="438"/>
        <v>13.816470099252664</v>
      </c>
      <c r="X989" s="5">
        <f t="shared" si="439"/>
        <v>8.1437510757381446</v>
      </c>
      <c r="Y989" s="5">
        <f t="shared" si="440"/>
        <v>-0.86284809278433672</v>
      </c>
      <c r="Z989" s="5">
        <f t="shared" si="444"/>
        <v>1.367163460628035</v>
      </c>
      <c r="AA989" s="5">
        <f t="shared" si="419"/>
        <v>-2.8693756858286719</v>
      </c>
      <c r="AB989">
        <f t="shared" si="445"/>
        <v>0</v>
      </c>
    </row>
    <row r="990" spans="1:28" x14ac:dyDescent="0.2">
      <c r="A990">
        <f t="shared" si="443"/>
        <v>9.5799999999998402</v>
      </c>
      <c r="B990" s="5">
        <f t="shared" si="420"/>
        <v>71.942002264793189</v>
      </c>
      <c r="C990" s="5">
        <f t="shared" si="421"/>
        <v>629.47270963283358</v>
      </c>
      <c r="D990" s="5">
        <f t="shared" si="422"/>
        <v>-348.80304607783347</v>
      </c>
      <c r="E990" s="2">
        <f t="shared" si="423"/>
        <v>633.57047268821566</v>
      </c>
      <c r="F990" s="2">
        <f t="shared" si="424"/>
        <v>6.5200051700952706</v>
      </c>
      <c r="G990" s="3">
        <f t="shared" si="425"/>
        <v>5.1138379826481604</v>
      </c>
      <c r="H990" s="3">
        <f t="shared" si="426"/>
        <v>55.697170293848338</v>
      </c>
      <c r="I990" s="3">
        <f t="shared" si="427"/>
        <v>-94.677455395109845</v>
      </c>
      <c r="J990" s="2">
        <f t="shared" si="428"/>
        <v>109.9642972866545</v>
      </c>
      <c r="K990" s="2">
        <f t="shared" si="429"/>
        <v>109.9642972866545</v>
      </c>
      <c r="L990" s="2">
        <f t="shared" si="430"/>
        <v>74.958621190630197</v>
      </c>
      <c r="M990" s="5">
        <f t="shared" si="416"/>
        <v>0.37886235507860017</v>
      </c>
      <c r="N990" s="4">
        <f t="shared" si="417"/>
        <v>0.30811119007602256</v>
      </c>
      <c r="O990" s="4">
        <f t="shared" si="418"/>
        <v>0.26507783711376898</v>
      </c>
      <c r="P990" s="4">
        <f t="shared" si="431"/>
        <v>0</v>
      </c>
      <c r="Q990" s="4">
        <f t="shared" si="432"/>
        <v>0</v>
      </c>
      <c r="R990" s="5">
        <f t="shared" si="433"/>
        <v>-1.1436387910083035</v>
      </c>
      <c r="S990" s="5">
        <f t="shared" si="434"/>
        <v>-12.455898038532519</v>
      </c>
      <c r="T990" s="5">
        <f t="shared" si="435"/>
        <v>21.173297040540131</v>
      </c>
      <c r="U990" s="6">
        <f t="shared" si="436"/>
        <v>2672.7270700690092</v>
      </c>
      <c r="V990" s="5">
        <f t="shared" si="437"/>
        <v>0.2823836814734843</v>
      </c>
      <c r="W990" s="5">
        <f t="shared" si="438"/>
        <v>13.823269013151009</v>
      </c>
      <c r="X990" s="5">
        <f t="shared" si="439"/>
        <v>8.147251417141371</v>
      </c>
      <c r="Y990" s="5">
        <f t="shared" si="440"/>
        <v>-0.8612551095348191</v>
      </c>
      <c r="Z990" s="5">
        <f t="shared" si="444"/>
        <v>1.3673709746184901</v>
      </c>
      <c r="AA990" s="5">
        <f t="shared" si="419"/>
        <v>-2.8534515423184956</v>
      </c>
      <c r="AB990">
        <f t="shared" si="445"/>
        <v>0</v>
      </c>
    </row>
    <row r="991" spans="1:28" x14ac:dyDescent="0.2">
      <c r="A991">
        <f t="shared" si="443"/>
        <v>9.58999999999984</v>
      </c>
      <c r="B991" s="5">
        <f t="shared" si="420"/>
        <v>71.993097581864191</v>
      </c>
      <c r="C991" s="5">
        <f t="shared" si="421"/>
        <v>630.02974970432081</v>
      </c>
      <c r="D991" s="5">
        <f t="shared" si="422"/>
        <v>-349.7499633043617</v>
      </c>
      <c r="E991" s="2">
        <f t="shared" si="423"/>
        <v>634.12971197691161</v>
      </c>
      <c r="F991" s="2">
        <f t="shared" si="424"/>
        <v>6.5188769162858113</v>
      </c>
      <c r="G991" s="3">
        <f t="shared" si="425"/>
        <v>5.1052254315528121</v>
      </c>
      <c r="H991" s="3">
        <f t="shared" si="426"/>
        <v>55.710844003594524</v>
      </c>
      <c r="I991" s="3">
        <f t="shared" si="427"/>
        <v>-94.705989910533035</v>
      </c>
      <c r="J991" s="2">
        <f t="shared" si="428"/>
        <v>109.99539077267647</v>
      </c>
      <c r="K991" s="2">
        <f t="shared" si="429"/>
        <v>109.99539077267647</v>
      </c>
      <c r="L991" s="2">
        <f t="shared" si="430"/>
        <v>74.979816477625405</v>
      </c>
      <c r="M991" s="5">
        <f t="shared" si="416"/>
        <v>0.37886228069699751</v>
      </c>
      <c r="N991" s="4">
        <f t="shared" si="417"/>
        <v>0.30802379973542721</v>
      </c>
      <c r="O991" s="4">
        <f t="shared" si="418"/>
        <v>0.26504416162723043</v>
      </c>
      <c r="P991" s="4">
        <f t="shared" si="431"/>
        <v>0</v>
      </c>
      <c r="Q991" s="4">
        <f t="shared" si="432"/>
        <v>0</v>
      </c>
      <c r="R991" s="5">
        <f t="shared" si="433"/>
        <v>-1.1420353199343891</v>
      </c>
      <c r="S991" s="5">
        <f t="shared" si="434"/>
        <v>-12.462476419206435</v>
      </c>
      <c r="T991" s="5">
        <f t="shared" si="435"/>
        <v>21.185662991238619</v>
      </c>
      <c r="U991" s="6">
        <f t="shared" si="436"/>
        <v>2672.7243973432755</v>
      </c>
      <c r="V991" s="5">
        <f t="shared" si="437"/>
        <v>0.28237564404658033</v>
      </c>
      <c r="W991" s="5">
        <f t="shared" si="438"/>
        <v>13.83003516706426</v>
      </c>
      <c r="X991" s="5">
        <f t="shared" si="439"/>
        <v>8.1507465769061014</v>
      </c>
      <c r="Y991" s="5">
        <f t="shared" si="440"/>
        <v>-0.85965967588780878</v>
      </c>
      <c r="Z991" s="5">
        <f t="shared" si="444"/>
        <v>1.3675587478578244</v>
      </c>
      <c r="AA991" s="5">
        <f t="shared" si="419"/>
        <v>-2.8375904318552791</v>
      </c>
      <c r="AB991">
        <f t="shared" si="445"/>
        <v>0</v>
      </c>
    </row>
    <row r="992" spans="1:28" x14ac:dyDescent="0.2">
      <c r="A992">
        <f t="shared" si="443"/>
        <v>9.5999999999998398</v>
      </c>
      <c r="B992" s="5">
        <f t="shared" si="420"/>
        <v>72.044106853195913</v>
      </c>
      <c r="C992" s="5">
        <f t="shared" si="421"/>
        <v>630.58692652229411</v>
      </c>
      <c r="D992" s="5">
        <f t="shared" si="422"/>
        <v>-350.69716508298865</v>
      </c>
      <c r="E992" s="2">
        <f t="shared" si="423"/>
        <v>634.68907760659306</v>
      </c>
      <c r="F992" s="2">
        <f t="shared" si="424"/>
        <v>6.5177415320185563</v>
      </c>
      <c r="G992" s="3">
        <f t="shared" si="425"/>
        <v>5.0966288347939344</v>
      </c>
      <c r="H992" s="3">
        <f t="shared" si="426"/>
        <v>55.724519591073104</v>
      </c>
      <c r="I992" s="3">
        <f t="shared" si="427"/>
        <v>-94.734365814851586</v>
      </c>
      <c r="J992" s="2">
        <f t="shared" si="428"/>
        <v>110.02635036879876</v>
      </c>
      <c r="K992" s="2">
        <f t="shared" si="429"/>
        <v>110.02635036879876</v>
      </c>
      <c r="L992" s="2">
        <f t="shared" si="430"/>
        <v>75.000920496795331</v>
      </c>
      <c r="M992" s="5">
        <f t="shared" ref="M992:M1055" si="446">cd0+cdspin*(spin/1000)*EXP(-A992/(tau*146.7/K992))</f>
        <v>0.37886220635077061</v>
      </c>
      <c r="N992" s="4">
        <f t="shared" ref="N992:N1055" si="447">(romega/K992)*EXP(-A992/(tau*146.7/K992))</f>
        <v>0.30793683365201668</v>
      </c>
      <c r="O992" s="4">
        <f t="shared" ref="O992:O1055" si="448">cl2_*N992/(cl0+cl1_*N992)</f>
        <v>0.26501063915176548</v>
      </c>
      <c r="P992" s="4">
        <f t="shared" si="431"/>
        <v>0</v>
      </c>
      <c r="Q992" s="4">
        <f t="shared" si="432"/>
        <v>0</v>
      </c>
      <c r="R992" s="5">
        <f t="shared" si="433"/>
        <v>-1.1404329425635107</v>
      </c>
      <c r="S992" s="5">
        <f t="shared" si="434"/>
        <v>-12.469041774503665</v>
      </c>
      <c r="T992" s="5">
        <f t="shared" si="435"/>
        <v>21.197971261034045</v>
      </c>
      <c r="U992" s="6">
        <f t="shared" si="436"/>
        <v>2672.7217246202154</v>
      </c>
      <c r="V992" s="5">
        <f t="shared" si="437"/>
        <v>0.28237111015653171</v>
      </c>
      <c r="W992" s="5">
        <f t="shared" si="438"/>
        <v>13.836768669458325</v>
      </c>
      <c r="X992" s="5">
        <f t="shared" si="439"/>
        <v>8.1542365423151448</v>
      </c>
      <c r="Y992" s="5">
        <f t="shared" si="440"/>
        <v>-0.85806183240697897</v>
      </c>
      <c r="Z992" s="5">
        <f t="shared" si="444"/>
        <v>1.367726894954659</v>
      </c>
      <c r="AA992" s="5">
        <f t="shared" ref="AA992:AA1055" si="449">T992+X992-32.174</f>
        <v>-2.8217921966508115</v>
      </c>
      <c r="AB992">
        <f t="shared" si="445"/>
        <v>0</v>
      </c>
    </row>
    <row r="993" spans="1:28" x14ac:dyDescent="0.2">
      <c r="A993">
        <f t="shared" si="443"/>
        <v>9.6099999999998396</v>
      </c>
      <c r="B993" s="5">
        <f t="shared" si="420"/>
        <v>72.095030238452225</v>
      </c>
      <c r="C993" s="5">
        <f t="shared" si="421"/>
        <v>631.14424010454957</v>
      </c>
      <c r="D993" s="5">
        <f t="shared" si="422"/>
        <v>-351.64464983074697</v>
      </c>
      <c r="E993" s="2">
        <f t="shared" si="423"/>
        <v>635.24856961840749</v>
      </c>
      <c r="F993" s="2">
        <f t="shared" si="424"/>
        <v>6.5165990509321556</v>
      </c>
      <c r="G993" s="3">
        <f t="shared" si="425"/>
        <v>5.0880482164698648</v>
      </c>
      <c r="H993" s="3">
        <f t="shared" si="426"/>
        <v>55.738196860022654</v>
      </c>
      <c r="I993" s="3">
        <f t="shared" si="427"/>
        <v>-94.762583736818087</v>
      </c>
      <c r="J993" s="2">
        <f t="shared" si="428"/>
        <v>110.05717650538388</v>
      </c>
      <c r="K993" s="2">
        <f t="shared" si="429"/>
        <v>110.05717650538388</v>
      </c>
      <c r="L993" s="2">
        <f t="shared" si="430"/>
        <v>75.021933541502293</v>
      </c>
      <c r="M993" s="5">
        <f t="shared" si="446"/>
        <v>0.37886213203991292</v>
      </c>
      <c r="N993" s="4">
        <f t="shared" si="447"/>
        <v>0.30785028994653013</v>
      </c>
      <c r="O993" s="4">
        <f t="shared" si="448"/>
        <v>0.26497726911071812</v>
      </c>
      <c r="P993" s="4">
        <f t="shared" si="431"/>
        <v>0</v>
      </c>
      <c r="Q993" s="4">
        <f t="shared" si="432"/>
        <v>0</v>
      </c>
      <c r="R993" s="5">
        <f t="shared" si="433"/>
        <v>-1.1388316787775963</v>
      </c>
      <c r="S993" s="5">
        <f t="shared" si="434"/>
        <v>-12.475594098472651</v>
      </c>
      <c r="T993" s="5">
        <f t="shared" si="435"/>
        <v>21.210222020493749</v>
      </c>
      <c r="U993" s="6">
        <f t="shared" si="436"/>
        <v>2672.7190518998268</v>
      </c>
      <c r="V993" s="5">
        <f t="shared" si="437"/>
        <v>0.28237005932174736</v>
      </c>
      <c r="W993" s="5">
        <f t="shared" si="438"/>
        <v>13.843469628689926</v>
      </c>
      <c r="X993" s="5">
        <f t="shared" si="439"/>
        <v>8.1577213007756821</v>
      </c>
      <c r="Y993" s="5">
        <f t="shared" si="440"/>
        <v>-0.85646161945584898</v>
      </c>
      <c r="Z993" s="5">
        <f t="shared" si="444"/>
        <v>1.3678755302172743</v>
      </c>
      <c r="AA993" s="5">
        <f t="shared" si="449"/>
        <v>-2.8060566787305703</v>
      </c>
      <c r="AB993">
        <f t="shared" si="445"/>
        <v>0</v>
      </c>
    </row>
    <row r="994" spans="1:28" x14ac:dyDescent="0.2">
      <c r="A994">
        <f t="shared" si="443"/>
        <v>9.6199999999998393</v>
      </c>
      <c r="B994" s="5">
        <f t="shared" ref="B994:B1057" si="450">B993+G993*dt+0.5*Y993*dt*dt</f>
        <v>72.14586789753595</v>
      </c>
      <c r="C994" s="5">
        <f t="shared" ref="C994:C1057" si="451">C993+H993*dt+0.5*Z993*dt*dt</f>
        <v>631.70169046692627</v>
      </c>
      <c r="D994" s="5">
        <f t="shared" ref="D994:D1057" si="452">D993+I993*dt+0.5*AA993*dt*dt</f>
        <v>-352.59241597094911</v>
      </c>
      <c r="E994" s="2">
        <f t="shared" ref="E994:E1057" si="453">SQRT(B994^2+C994^2)</f>
        <v>635.80818805160175</v>
      </c>
      <c r="F994" s="2">
        <f t="shared" ref="F994:F1057" si="454">ATAN2(C994,B994)*180/PI()</f>
        <v>6.5154495065970091</v>
      </c>
      <c r="G994" s="3">
        <f t="shared" ref="G994:G1057" si="455">G993+Y993*dt</f>
        <v>5.0794836002753065</v>
      </c>
      <c r="H994" s="3">
        <f t="shared" ref="H994:H1057" si="456">H993+Z993*dt</f>
        <v>55.751875615324828</v>
      </c>
      <c r="I994" s="3">
        <f t="shared" ref="I994:I1057" si="457">I993+AA993*dt</f>
        <v>-94.79064430360539</v>
      </c>
      <c r="J994" s="2">
        <f t="shared" ref="J994:J1057" si="458">SQRT(G994^2+H994^2+I994^2)</f>
        <v>110.08786961225452</v>
      </c>
      <c r="K994" s="2">
        <f t="shared" ref="K994:K1057" si="459">IF(D994&gt;=hwind,SQRT((G994-vxw)^2+(H994-vyw)^2+I994^2),J994)</f>
        <v>110.08786961225452</v>
      </c>
      <c r="L994" s="2">
        <f t="shared" ref="L994:L1057" si="460">J994/1.467</f>
        <v>75.042855904740634</v>
      </c>
      <c r="M994" s="5">
        <f t="shared" si="446"/>
        <v>0.37886205776441745</v>
      </c>
      <c r="N994" s="4">
        <f t="shared" si="447"/>
        <v>0.30776416674775153</v>
      </c>
      <c r="O994" s="4">
        <f t="shared" si="448"/>
        <v>0.26494405092903345</v>
      </c>
      <c r="P994" s="4">
        <f t="shared" ref="P994:P1057" si="461">IF(D994&gt;=hwind,vxw,0)</f>
        <v>0</v>
      </c>
      <c r="Q994" s="4">
        <f t="shared" ref="Q994:Q1057" si="462">IF(D994&gt;=hwind,vyw,0)</f>
        <v>0</v>
      </c>
      <c r="R994" s="5">
        <f t="shared" ref="R994:R1057" si="463">-const*$M994*$K994*(G994-P994)</f>
        <v>-1.1372315483125792</v>
      </c>
      <c r="S994" s="5">
        <f t="shared" ref="S994:S1057" si="464">-const*$M994*$K994*(H994-Q994)</f>
        <v>-12.482133385352356</v>
      </c>
      <c r="T994" s="5">
        <f t="shared" ref="T994:T1057" si="465">-const*$M994*$K994*I994</f>
        <v>21.222415440241495</v>
      </c>
      <c r="U994" s="6">
        <f t="shared" ref="U994:U1057" si="466">omega*EXP(-A994/tau)*30/PI()</f>
        <v>2672.7163791821108</v>
      </c>
      <c r="V994" s="5">
        <f t="shared" ref="V994:V1057" si="467">const*($O994/omega)*K994*(wy*I994-wz*(H994-Q994))</f>
        <v>0.28237247111466818</v>
      </c>
      <c r="W994" s="5">
        <f t="shared" ref="W994:W1057" si="468">const*($O994/omega)*K994*(wz*(G994-P994)-wx*I994)</f>
        <v>13.85013815300456</v>
      </c>
      <c r="X994" s="5">
        <f t="shared" ref="X994:X1057" si="469">const*($O994/omega)*K994*(wx*(H994-Q994)-wy*(G994-P994))</f>
        <v>8.1612008398190277</v>
      </c>
      <c r="Y994" s="5">
        <f t="shared" ref="Y994:Y1057" si="470">R994+V994</f>
        <v>-0.85485907719791099</v>
      </c>
      <c r="Z994" s="5">
        <f t="shared" si="444"/>
        <v>1.368004767652204</v>
      </c>
      <c r="AA994" s="5">
        <f t="shared" si="449"/>
        <v>-2.7903837199394772</v>
      </c>
      <c r="AB994">
        <f t="shared" si="445"/>
        <v>0</v>
      </c>
    </row>
    <row r="995" spans="1:28" x14ac:dyDescent="0.2">
      <c r="A995">
        <f t="shared" si="443"/>
        <v>9.6299999999998391</v>
      </c>
      <c r="B995" s="5">
        <f t="shared" si="450"/>
        <v>72.196619990584836</v>
      </c>
      <c r="C995" s="5">
        <f t="shared" si="451"/>
        <v>632.25927762331798</v>
      </c>
      <c r="D995" s="5">
        <f t="shared" si="452"/>
        <v>-353.54046193317117</v>
      </c>
      <c r="E995" s="2">
        <f t="shared" si="453"/>
        <v>636.36793294353288</v>
      </c>
      <c r="F995" s="2">
        <f t="shared" si="454"/>
        <v>6.5142929325150138</v>
      </c>
      <c r="G995" s="3">
        <f t="shared" si="455"/>
        <v>5.0709350095033274</v>
      </c>
      <c r="H995" s="3">
        <f t="shared" si="456"/>
        <v>55.765555663001351</v>
      </c>
      <c r="I995" s="3">
        <f t="shared" si="457"/>
        <v>-94.818548140804779</v>
      </c>
      <c r="J995" s="2">
        <f t="shared" si="458"/>
        <v>110.1184301186864</v>
      </c>
      <c r="K995" s="2">
        <f t="shared" si="459"/>
        <v>110.1184301186864</v>
      </c>
      <c r="L995" s="2">
        <f t="shared" si="460"/>
        <v>75.063687879131834</v>
      </c>
      <c r="M995" s="5">
        <f t="shared" si="446"/>
        <v>0.37886198352427647</v>
      </c>
      <c r="N995" s="4">
        <f t="shared" si="447"/>
        <v>0.30767846219247735</v>
      </c>
      <c r="O995" s="4">
        <f t="shared" si="448"/>
        <v>0.26491098403325797</v>
      </c>
      <c r="P995" s="4">
        <f t="shared" si="461"/>
        <v>0</v>
      </c>
      <c r="Q995" s="4">
        <f t="shared" si="462"/>
        <v>0</v>
      </c>
      <c r="R995" s="5">
        <f t="shared" si="463"/>
        <v>-1.135632570758768</v>
      </c>
      <c r="S995" s="5">
        <f t="shared" si="464"/>
        <v>-12.488659629571583</v>
      </c>
      <c r="T995" s="5">
        <f t="shared" si="465"/>
        <v>21.234551690951911</v>
      </c>
      <c r="U995" s="6">
        <f t="shared" si="466"/>
        <v>2672.7137064670683</v>
      </c>
      <c r="V995" s="5">
        <f t="shared" si="467"/>
        <v>0.28237832516200467</v>
      </c>
      <c r="W995" s="5">
        <f t="shared" si="468"/>
        <v>13.856774350534444</v>
      </c>
      <c r="X995" s="5">
        <f t="shared" si="469"/>
        <v>8.1646751471003487</v>
      </c>
      <c r="Y995" s="5">
        <f t="shared" si="470"/>
        <v>-0.85325424559676333</v>
      </c>
      <c r="Z995" s="5">
        <f t="shared" si="444"/>
        <v>1.3681147209628612</v>
      </c>
      <c r="AA995" s="5">
        <f t="shared" si="449"/>
        <v>-2.774773161947742</v>
      </c>
      <c r="AB995">
        <f t="shared" si="445"/>
        <v>0</v>
      </c>
    </row>
    <row r="996" spans="1:28" x14ac:dyDescent="0.2">
      <c r="A996">
        <f t="shared" si="443"/>
        <v>9.6399999999998389</v>
      </c>
      <c r="B996" s="5">
        <f t="shared" si="450"/>
        <v>72.247286677967594</v>
      </c>
      <c r="C996" s="5">
        <f t="shared" si="451"/>
        <v>632.81700158568412</v>
      </c>
      <c r="D996" s="5">
        <f t="shared" si="452"/>
        <v>-354.48878615323736</v>
      </c>
      <c r="E996" s="2">
        <f t="shared" si="453"/>
        <v>636.92780432967766</v>
      </c>
      <c r="F996" s="2">
        <f t="shared" si="454"/>
        <v>6.5131293621193223</v>
      </c>
      <c r="G996" s="3">
        <f t="shared" si="455"/>
        <v>5.0624024670473595</v>
      </c>
      <c r="H996" s="3">
        <f t="shared" si="456"/>
        <v>55.779236810210982</v>
      </c>
      <c r="I996" s="3">
        <f t="shared" si="457"/>
        <v>-94.84629587242425</v>
      </c>
      <c r="J996" s="2">
        <f t="shared" si="458"/>
        <v>110.14885845340116</v>
      </c>
      <c r="K996" s="2">
        <f t="shared" si="459"/>
        <v>110.14885845340116</v>
      </c>
      <c r="L996" s="2">
        <f t="shared" si="460"/>
        <v>75.084429756919675</v>
      </c>
      <c r="M996" s="5">
        <f t="shared" si="446"/>
        <v>0.3788619093194816</v>
      </c>
      <c r="N996" s="4">
        <f t="shared" si="447"/>
        <v>0.30759317442548428</v>
      </c>
      <c r="O996" s="4">
        <f t="shared" si="448"/>
        <v>0.2648780678515405</v>
      </c>
      <c r="P996" s="4">
        <f t="shared" si="461"/>
        <v>0</v>
      </c>
      <c r="Q996" s="4">
        <f t="shared" si="462"/>
        <v>0</v>
      </c>
      <c r="R996" s="5">
        <f t="shared" si="463"/>
        <v>-1.1340347655612202</v>
      </c>
      <c r="S996" s="5">
        <f t="shared" si="464"/>
        <v>-12.495172825748313</v>
      </c>
      <c r="T996" s="5">
        <f t="shared" si="465"/>
        <v>21.24663094334505</v>
      </c>
      <c r="U996" s="6">
        <f t="shared" si="466"/>
        <v>2672.7110337546978</v>
      </c>
      <c r="V996" s="5">
        <f t="shared" si="467"/>
        <v>0.28238760114497058</v>
      </c>
      <c r="W996" s="5">
        <f t="shared" si="468"/>
        <v>13.863378329296548</v>
      </c>
      <c r="X996" s="5">
        <f t="shared" si="469"/>
        <v>8.1681442103984345</v>
      </c>
      <c r="Y996" s="5">
        <f t="shared" si="470"/>
        <v>-0.85164716441624955</v>
      </c>
      <c r="Z996" s="5">
        <f t="shared" si="444"/>
        <v>1.3682055035482357</v>
      </c>
      <c r="AA996" s="5">
        <f t="shared" si="449"/>
        <v>-2.7592248462565152</v>
      </c>
      <c r="AB996">
        <f t="shared" si="445"/>
        <v>0</v>
      </c>
    </row>
    <row r="997" spans="1:28" x14ac:dyDescent="0.2">
      <c r="A997">
        <f t="shared" si="443"/>
        <v>9.6499999999998387</v>
      </c>
      <c r="B997" s="5">
        <f t="shared" si="450"/>
        <v>72.297868120279844</v>
      </c>
      <c r="C997" s="5">
        <f t="shared" si="451"/>
        <v>633.37486236406141</v>
      </c>
      <c r="D997" s="5">
        <f t="shared" si="452"/>
        <v>-355.43738707320392</v>
      </c>
      <c r="E997" s="2">
        <f t="shared" si="453"/>
        <v>637.48780224364384</v>
      </c>
      <c r="F997" s="2">
        <f t="shared" si="454"/>
        <v>6.5119588287740751</v>
      </c>
      <c r="G997" s="3">
        <f t="shared" si="455"/>
        <v>5.0538859954031974</v>
      </c>
      <c r="H997" s="3">
        <f t="shared" si="456"/>
        <v>55.792918865246463</v>
      </c>
      <c r="I997" s="3">
        <f t="shared" si="457"/>
        <v>-94.873888120886818</v>
      </c>
      <c r="J997" s="2">
        <f t="shared" si="458"/>
        <v>110.17915504455939</v>
      </c>
      <c r="K997" s="2">
        <f t="shared" si="459"/>
        <v>110.17915504455939</v>
      </c>
      <c r="L997" s="2">
        <f t="shared" si="460"/>
        <v>75.105081829965499</v>
      </c>
      <c r="M997" s="5">
        <f t="shared" si="446"/>
        <v>0.37886183515002392</v>
      </c>
      <c r="N997" s="4">
        <f t="shared" si="447"/>
        <v>0.30750830159949694</v>
      </c>
      <c r="O997" s="4">
        <f t="shared" si="448"/>
        <v>0.26484530181363242</v>
      </c>
      <c r="P997" s="4">
        <f t="shared" si="461"/>
        <v>0</v>
      </c>
      <c r="Q997" s="4">
        <f t="shared" si="462"/>
        <v>0</v>
      </c>
      <c r="R997" s="5">
        <f t="shared" si="463"/>
        <v>-1.1324381520201221</v>
      </c>
      <c r="S997" s="5">
        <f t="shared" si="464"/>
        <v>-12.501672968689052</v>
      </c>
      <c r="T997" s="5">
        <f t="shared" si="465"/>
        <v>21.258653368180983</v>
      </c>
      <c r="U997" s="6">
        <f t="shared" si="466"/>
        <v>2672.7083610450004</v>
      </c>
      <c r="V997" s="5">
        <f t="shared" si="467"/>
        <v>0.28240027879950957</v>
      </c>
      <c r="W997" s="5">
        <f t="shared" si="468"/>
        <v>13.86995019719059</v>
      </c>
      <c r="X997" s="5">
        <f t="shared" si="469"/>
        <v>8.171608017615414</v>
      </c>
      <c r="Y997" s="5">
        <f t="shared" si="470"/>
        <v>-0.85003787322061253</v>
      </c>
      <c r="Z997" s="5">
        <f t="shared" si="444"/>
        <v>1.3682772285015385</v>
      </c>
      <c r="AA997" s="5">
        <f t="shared" si="449"/>
        <v>-2.7437386142036004</v>
      </c>
      <c r="AB997">
        <f t="shared" si="445"/>
        <v>0</v>
      </c>
    </row>
    <row r="998" spans="1:28" x14ac:dyDescent="0.2">
      <c r="A998">
        <f t="shared" si="443"/>
        <v>9.6599999999998385</v>
      </c>
      <c r="B998" s="5">
        <f t="shared" si="450"/>
        <v>72.348364478340216</v>
      </c>
      <c r="C998" s="5">
        <f t="shared" si="451"/>
        <v>633.93285996657528</v>
      </c>
      <c r="D998" s="5">
        <f t="shared" si="452"/>
        <v>-356.38626314134353</v>
      </c>
      <c r="E998" s="2">
        <f t="shared" si="453"/>
        <v>638.0479267171803</v>
      </c>
      <c r="F998" s="2">
        <f t="shared" si="454"/>
        <v>6.5107813657741662</v>
      </c>
      <c r="G998" s="3">
        <f t="shared" si="455"/>
        <v>5.0453856166709912</v>
      </c>
      <c r="H998" s="3">
        <f t="shared" si="456"/>
        <v>55.806601637531479</v>
      </c>
      <c r="I998" s="3">
        <f t="shared" si="457"/>
        <v>-94.901325507028858</v>
      </c>
      <c r="J998" s="2">
        <f t="shared" si="458"/>
        <v>110.20932031975376</v>
      </c>
      <c r="K998" s="2">
        <f t="shared" si="459"/>
        <v>110.20932031975376</v>
      </c>
      <c r="L998" s="2">
        <f t="shared" si="460"/>
        <v>75.125644389743528</v>
      </c>
      <c r="M998" s="5">
        <f t="shared" si="446"/>
        <v>0.37886176101589386</v>
      </c>
      <c r="N998" s="4">
        <f t="shared" si="447"/>
        <v>0.3074238418751557</v>
      </c>
      <c r="O998" s="4">
        <f t="shared" si="448"/>
        <v>0.26481268535088814</v>
      </c>
      <c r="P998" s="4">
        <f t="shared" si="461"/>
        <v>0</v>
      </c>
      <c r="Q998" s="4">
        <f t="shared" si="462"/>
        <v>0</v>
      </c>
      <c r="R998" s="5">
        <f t="shared" si="463"/>
        <v>-1.1308427492911697</v>
      </c>
      <c r="S998" s="5">
        <f t="shared" si="464"/>
        <v>-12.508160053388142</v>
      </c>
      <c r="T998" s="5">
        <f t="shared" si="465"/>
        <v>21.270619136254403</v>
      </c>
      <c r="U998" s="6">
        <f t="shared" si="466"/>
        <v>2672.7056883379755</v>
      </c>
      <c r="V998" s="5">
        <f t="shared" si="467"/>
        <v>0.28241633791652138</v>
      </c>
      <c r="W998" s="5">
        <f t="shared" si="468"/>
        <v>13.876490061997083</v>
      </c>
      <c r="X998" s="5">
        <f t="shared" si="469"/>
        <v>8.1750665567765033</v>
      </c>
      <c r="Y998" s="5">
        <f t="shared" si="470"/>
        <v>-0.84842641137464825</v>
      </c>
      <c r="Z998" s="5">
        <f t="shared" si="444"/>
        <v>1.3683300086089414</v>
      </c>
      <c r="AA998" s="5">
        <f t="shared" si="449"/>
        <v>-2.7283143069690929</v>
      </c>
      <c r="AB998">
        <f t="shared" si="445"/>
        <v>0</v>
      </c>
    </row>
    <row r="999" spans="1:28" x14ac:dyDescent="0.2">
      <c r="A999">
        <f t="shared" si="443"/>
        <v>9.6699999999998383</v>
      </c>
      <c r="B999" s="5">
        <f t="shared" si="450"/>
        <v>72.398775913186356</v>
      </c>
      <c r="C999" s="5">
        <f t="shared" si="451"/>
        <v>634.49099439945098</v>
      </c>
      <c r="D999" s="5">
        <f t="shared" si="452"/>
        <v>-357.33541281212916</v>
      </c>
      <c r="E999" s="2">
        <f t="shared" si="453"/>
        <v>638.60817778018782</v>
      </c>
      <c r="F999" s="2">
        <f t="shared" si="454"/>
        <v>6.5095970063449942</v>
      </c>
      <c r="G999" s="3">
        <f t="shared" si="455"/>
        <v>5.036901352557245</v>
      </c>
      <c r="H999" s="3">
        <f t="shared" si="456"/>
        <v>55.820284937617565</v>
      </c>
      <c r="I999" s="3">
        <f t="shared" si="457"/>
        <v>-94.928608650098553</v>
      </c>
      <c r="J999" s="2">
        <f t="shared" si="458"/>
        <v>110.23935470600222</v>
      </c>
      <c r="K999" s="2">
        <f t="shared" si="459"/>
        <v>110.23935470600222</v>
      </c>
      <c r="L999" s="2">
        <f t="shared" si="460"/>
        <v>75.146117727336204</v>
      </c>
      <c r="M999" s="5">
        <f t="shared" si="446"/>
        <v>0.37886168691708111</v>
      </c>
      <c r="N999" s="4">
        <f t="shared" si="447"/>
        <v>0.30733979342098444</v>
      </c>
      <c r="O999" s="4">
        <f t="shared" si="448"/>
        <v>0.26478021789626538</v>
      </c>
      <c r="P999" s="4">
        <f t="shared" si="461"/>
        <v>0</v>
      </c>
      <c r="Q999" s="4">
        <f t="shared" si="462"/>
        <v>0</v>
      </c>
      <c r="R999" s="5">
        <f t="shared" si="463"/>
        <v>-1.1292485763859534</v>
      </c>
      <c r="S999" s="5">
        <f t="shared" si="464"/>
        <v>-12.514634075027086</v>
      </c>
      <c r="T999" s="5">
        <f t="shared" si="465"/>
        <v>21.282528418389305</v>
      </c>
      <c r="U999" s="6">
        <f t="shared" si="466"/>
        <v>2672.7030156336236</v>
      </c>
      <c r="V999" s="5">
        <f t="shared" si="467"/>
        <v>0.28243575834208057</v>
      </c>
      <c r="W999" s="5">
        <f t="shared" si="468"/>
        <v>13.882998031375404</v>
      </c>
      <c r="X999" s="5">
        <f t="shared" si="469"/>
        <v>8.1785198160297323</v>
      </c>
      <c r="Y999" s="5">
        <f t="shared" si="470"/>
        <v>-0.84681281804387287</v>
      </c>
      <c r="Z999" s="5">
        <f t="shared" si="444"/>
        <v>1.3683639563483183</v>
      </c>
      <c r="AA999" s="5">
        <f t="shared" si="449"/>
        <v>-2.7129517655809607</v>
      </c>
      <c r="AB999">
        <f t="shared" si="445"/>
        <v>0</v>
      </c>
    </row>
    <row r="1000" spans="1:28" x14ac:dyDescent="0.2">
      <c r="A1000">
        <f t="shared" si="443"/>
        <v>9.6799999999998381</v>
      </c>
      <c r="B1000" s="5">
        <f t="shared" si="450"/>
        <v>72.449102586071021</v>
      </c>
      <c r="C1000" s="5">
        <f t="shared" si="451"/>
        <v>635.04926566702488</v>
      </c>
      <c r="D1000" s="5">
        <f t="shared" si="452"/>
        <v>-358.28483454621841</v>
      </c>
      <c r="E1000" s="2">
        <f t="shared" si="453"/>
        <v>639.16855546072861</v>
      </c>
      <c r="F1000" s="2">
        <f t="shared" si="454"/>
        <v>6.5084057836422282</v>
      </c>
      <c r="G1000" s="3">
        <f t="shared" si="455"/>
        <v>5.0284332243768066</v>
      </c>
      <c r="H1000" s="3">
        <f t="shared" si="456"/>
        <v>55.833968577181047</v>
      </c>
      <c r="I1000" s="3">
        <f t="shared" si="457"/>
        <v>-94.955738167754362</v>
      </c>
      <c r="J1000" s="2">
        <f t="shared" si="458"/>
        <v>110.26925862974132</v>
      </c>
      <c r="K1000" s="2">
        <f t="shared" si="459"/>
        <v>110.26925862974132</v>
      </c>
      <c r="L1000" s="2">
        <f t="shared" si="460"/>
        <v>75.16650213342966</v>
      </c>
      <c r="M1000" s="5">
        <f t="shared" si="446"/>
        <v>0.378861612853575</v>
      </c>
      <c r="N1000" s="4">
        <f t="shared" si="447"/>
        <v>0.30725615441335863</v>
      </c>
      <c r="O1000" s="4">
        <f t="shared" si="448"/>
        <v>0.26474789888432498</v>
      </c>
      <c r="P1000" s="4">
        <f t="shared" si="461"/>
        <v>0</v>
      </c>
      <c r="Q1000" s="4">
        <f t="shared" si="462"/>
        <v>0</v>
      </c>
      <c r="R1000" s="5">
        <f t="shared" si="463"/>
        <v>-1.1276556521723509</v>
      </c>
      <c r="S1000" s="5">
        <f t="shared" si="464"/>
        <v>-12.5210950289739</v>
      </c>
      <c r="T1000" s="5">
        <f t="shared" si="465"/>
        <v>21.294381385433738</v>
      </c>
      <c r="U1000" s="6">
        <f t="shared" si="466"/>
        <v>2672.7003429319443</v>
      </c>
      <c r="V1000" s="5">
        <f t="shared" si="467"/>
        <v>0.28245851997765054</v>
      </c>
      <c r="W1000" s="5">
        <f t="shared" si="468"/>
        <v>13.889474212861849</v>
      </c>
      <c r="X1000" s="5">
        <f t="shared" si="469"/>
        <v>8.1819677836456606</v>
      </c>
      <c r="Y1000" s="5">
        <f t="shared" si="470"/>
        <v>-0.84519713219470027</v>
      </c>
      <c r="Z1000" s="5">
        <f t="shared" si="444"/>
        <v>1.3683791838879493</v>
      </c>
      <c r="AA1000" s="5">
        <f t="shared" si="449"/>
        <v>-2.6976508309206011</v>
      </c>
      <c r="AB1000">
        <f t="shared" si="445"/>
        <v>0</v>
      </c>
    </row>
    <row r="1001" spans="1:28" x14ac:dyDescent="0.2">
      <c r="A1001">
        <f t="shared" si="443"/>
        <v>9.6899999999998379</v>
      </c>
      <c r="B1001" s="5">
        <f t="shared" si="450"/>
        <v>72.49934465845817</v>
      </c>
      <c r="C1001" s="5">
        <f t="shared" si="451"/>
        <v>635.60767377175591</v>
      </c>
      <c r="D1001" s="5">
        <f t="shared" si="452"/>
        <v>-359.2345268104375</v>
      </c>
      <c r="E1001" s="2">
        <f t="shared" si="453"/>
        <v>639.72905978503809</v>
      </c>
      <c r="F1001" s="2">
        <f t="shared" si="454"/>
        <v>6.5072077307515697</v>
      </c>
      <c r="G1001" s="3">
        <f t="shared" si="455"/>
        <v>5.0199812530548593</v>
      </c>
      <c r="H1001" s="3">
        <f t="shared" si="456"/>
        <v>55.847652369019926</v>
      </c>
      <c r="I1001" s="3">
        <f t="shared" si="457"/>
        <v>-94.982714676063566</v>
      </c>
      <c r="J1001" s="2">
        <f t="shared" si="458"/>
        <v>110.29903251681957</v>
      </c>
      <c r="K1001" s="2">
        <f t="shared" si="459"/>
        <v>110.29903251681957</v>
      </c>
      <c r="L1001" s="2">
        <f t="shared" si="460"/>
        <v>75.18679789830918</v>
      </c>
      <c r="M1001" s="5">
        <f t="shared" si="446"/>
        <v>0.37886153882536405</v>
      </c>
      <c r="N1001" s="4">
        <f t="shared" si="447"/>
        <v>0.30717292303647331</v>
      </c>
      <c r="O1001" s="4">
        <f t="shared" si="448"/>
        <v>0.26471572775123209</v>
      </c>
      <c r="P1001" s="4">
        <f t="shared" si="461"/>
        <v>0</v>
      </c>
      <c r="Q1001" s="4">
        <f t="shared" si="462"/>
        <v>0</v>
      </c>
      <c r="R1001" s="5">
        <f t="shared" si="463"/>
        <v>-1.1260639953749156</v>
      </c>
      <c r="S1001" s="5">
        <f t="shared" si="464"/>
        <v>-12.527542910782399</v>
      </c>
      <c r="T1001" s="5">
        <f t="shared" si="465"/>
        <v>21.306178208254543</v>
      </c>
      <c r="U1001" s="6">
        <f t="shared" si="466"/>
        <v>2672.697670232938</v>
      </c>
      <c r="V1001" s="5">
        <f t="shared" si="467"/>
        <v>0.28248460278029697</v>
      </c>
      <c r="W1001" s="5">
        <f t="shared" si="468"/>
        <v>13.895918713867806</v>
      </c>
      <c r="X1001" s="5">
        <f t="shared" si="469"/>
        <v>8.1854104480171372</v>
      </c>
      <c r="Y1001" s="5">
        <f t="shared" si="470"/>
        <v>-0.84357939259461867</v>
      </c>
      <c r="Z1001" s="5">
        <f t="shared" si="444"/>
        <v>1.3683758030854065</v>
      </c>
      <c r="AA1001" s="5">
        <f t="shared" si="449"/>
        <v>-2.6824113437283188</v>
      </c>
      <c r="AB1001">
        <f t="shared" si="445"/>
        <v>0</v>
      </c>
    </row>
    <row r="1002" spans="1:28" x14ac:dyDescent="0.2">
      <c r="A1002">
        <f t="shared" si="443"/>
        <v>9.6999999999998376</v>
      </c>
      <c r="B1002" s="5">
        <f t="shared" si="450"/>
        <v>72.549502292019085</v>
      </c>
      <c r="C1002" s="5">
        <f t="shared" si="451"/>
        <v>636.16621871423627</v>
      </c>
      <c r="D1002" s="5">
        <f t="shared" si="452"/>
        <v>-360.18448807776531</v>
      </c>
      <c r="E1002" s="2">
        <f t="shared" si="453"/>
        <v>640.28969077753322</v>
      </c>
      <c r="F1002" s="2">
        <f t="shared" si="454"/>
        <v>6.5060028806885182</v>
      </c>
      <c r="G1002" s="3">
        <f t="shared" si="455"/>
        <v>5.0115454591289135</v>
      </c>
      <c r="H1002" s="3">
        <f t="shared" si="456"/>
        <v>55.861336127050777</v>
      </c>
      <c r="I1002" s="3">
        <f t="shared" si="457"/>
        <v>-95.009538789500851</v>
      </c>
      <c r="J1002" s="2">
        <f t="shared" si="458"/>
        <v>110.32867679249095</v>
      </c>
      <c r="K1002" s="2">
        <f t="shared" si="459"/>
        <v>110.32867679249095</v>
      </c>
      <c r="L1002" s="2">
        <f t="shared" si="460"/>
        <v>75.207005311854772</v>
      </c>
      <c r="M1002" s="5">
        <f t="shared" si="446"/>
        <v>0.37886146483243627</v>
      </c>
      <c r="N1002" s="4">
        <f t="shared" si="447"/>
        <v>0.30709009748231131</v>
      </c>
      <c r="O1002" s="4">
        <f t="shared" si="448"/>
        <v>0.26468370393475527</v>
      </c>
      <c r="P1002" s="4">
        <f t="shared" si="461"/>
        <v>0</v>
      </c>
      <c r="Q1002" s="4">
        <f t="shared" si="462"/>
        <v>0</v>
      </c>
      <c r="R1002" s="5">
        <f t="shared" si="463"/>
        <v>-1.1244736245752782</v>
      </c>
      <c r="S1002" s="5">
        <f t="shared" si="464"/>
        <v>-12.533977716191544</v>
      </c>
      <c r="T1002" s="5">
        <f t="shared" si="465"/>
        <v>21.317919057732194</v>
      </c>
      <c r="U1002" s="6">
        <f t="shared" si="466"/>
        <v>2672.6949975366042</v>
      </c>
      <c r="V1002" s="5">
        <f t="shared" si="467"/>
        <v>0.28251398676289136</v>
      </c>
      <c r="W1002" s="5">
        <f t="shared" si="468"/>
        <v>13.902331641677819</v>
      </c>
      <c r="X1002" s="5">
        <f t="shared" si="469"/>
        <v>8.1888477976589868</v>
      </c>
      <c r="Y1002" s="5">
        <f t="shared" si="470"/>
        <v>-0.84195963781238681</v>
      </c>
      <c r="Z1002" s="5">
        <f t="shared" si="444"/>
        <v>1.3683539254862751</v>
      </c>
      <c r="AA1002" s="5">
        <f t="shared" si="449"/>
        <v>-2.6672331446088187</v>
      </c>
      <c r="AB1002">
        <f t="shared" si="445"/>
        <v>0</v>
      </c>
    </row>
    <row r="1003" spans="1:28" x14ac:dyDescent="0.2">
      <c r="A1003">
        <f t="shared" si="443"/>
        <v>9.7099999999998374</v>
      </c>
      <c r="B1003" s="5">
        <f t="shared" si="450"/>
        <v>72.599575648628488</v>
      </c>
      <c r="C1003" s="5">
        <f t="shared" si="451"/>
        <v>636.72490049320311</v>
      </c>
      <c r="D1003" s="5">
        <f t="shared" si="452"/>
        <v>-361.13471682731756</v>
      </c>
      <c r="E1003" s="2">
        <f t="shared" si="453"/>
        <v>640.85044846082485</v>
      </c>
      <c r="F1003" s="2">
        <f t="shared" si="454"/>
        <v>6.5047912663981409</v>
      </c>
      <c r="G1003" s="3">
        <f t="shared" si="455"/>
        <v>5.0031258627507897</v>
      </c>
      <c r="H1003" s="3">
        <f t="shared" si="456"/>
        <v>55.87501966630564</v>
      </c>
      <c r="I1003" s="3">
        <f t="shared" si="457"/>
        <v>-95.036211120946945</v>
      </c>
      <c r="J1003" s="2">
        <f t="shared" si="458"/>
        <v>110.35819188140846</v>
      </c>
      <c r="K1003" s="2">
        <f t="shared" si="459"/>
        <v>110.35819188140846</v>
      </c>
      <c r="L1003" s="2">
        <f t="shared" si="460"/>
        <v>75.227124663536785</v>
      </c>
      <c r="M1003" s="5">
        <f t="shared" si="446"/>
        <v>0.37886139087477899</v>
      </c>
      <c r="N1003" s="4">
        <f t="shared" si="447"/>
        <v>0.30700767595061135</v>
      </c>
      <c r="O1003" s="4">
        <f t="shared" si="448"/>
        <v>0.26465182687426703</v>
      </c>
      <c r="P1003" s="4">
        <f t="shared" si="461"/>
        <v>0</v>
      </c>
      <c r="Q1003" s="4">
        <f t="shared" si="462"/>
        <v>0</v>
      </c>
      <c r="R1003" s="5">
        <f t="shared" si="463"/>
        <v>-1.1228845582125422</v>
      </c>
      <c r="S1003" s="5">
        <f t="shared" si="464"/>
        <v>-12.540399441124736</v>
      </c>
      <c r="T1003" s="5">
        <f t="shared" si="465"/>
        <v>21.329604104755653</v>
      </c>
      <c r="U1003" s="6">
        <f t="shared" si="466"/>
        <v>2672.692324842943</v>
      </c>
      <c r="V1003" s="5">
        <f t="shared" si="467"/>
        <v>0.28254665199431694</v>
      </c>
      <c r="W1003" s="5">
        <f t="shared" si="468"/>
        <v>13.908713103447761</v>
      </c>
      <c r="X1003" s="5">
        <f t="shared" si="469"/>
        <v>8.1922798212077481</v>
      </c>
      <c r="Y1003" s="5">
        <f t="shared" si="470"/>
        <v>-0.84033790621822524</v>
      </c>
      <c r="Z1003" s="5">
        <f t="shared" si="444"/>
        <v>1.3683136623230254</v>
      </c>
      <c r="AA1003" s="5">
        <f t="shared" si="449"/>
        <v>-2.6521160740365985</v>
      </c>
      <c r="AB1003">
        <f t="shared" si="445"/>
        <v>0</v>
      </c>
    </row>
    <row r="1004" spans="1:28" x14ac:dyDescent="0.2">
      <c r="A1004">
        <f t="shared" si="443"/>
        <v>9.7199999999998372</v>
      </c>
      <c r="B1004" s="5">
        <f t="shared" si="450"/>
        <v>72.649564890360693</v>
      </c>
      <c r="C1004" s="5">
        <f t="shared" si="451"/>
        <v>637.28371910554927</v>
      </c>
      <c r="D1004" s="5">
        <f t="shared" si="452"/>
        <v>-362.08521154433072</v>
      </c>
      <c r="E1004" s="2">
        <f t="shared" si="453"/>
        <v>641.4113328557263</v>
      </c>
      <c r="F1004" s="2">
        <f t="shared" si="454"/>
        <v>6.5035729207548565</v>
      </c>
      <c r="G1004" s="3">
        <f t="shared" si="455"/>
        <v>4.9947224836886077</v>
      </c>
      <c r="H1004" s="3">
        <f t="shared" si="456"/>
        <v>55.888702802928869</v>
      </c>
      <c r="I1004" s="3">
        <f t="shared" si="457"/>
        <v>-95.062732281687317</v>
      </c>
      <c r="J1004" s="2">
        <f t="shared" si="458"/>
        <v>110.38757820761778</v>
      </c>
      <c r="K1004" s="2">
        <f t="shared" si="459"/>
        <v>110.38757820761778</v>
      </c>
      <c r="L1004" s="2">
        <f t="shared" si="460"/>
        <v>75.247156242411563</v>
      </c>
      <c r="M1004" s="5">
        <f t="shared" si="446"/>
        <v>0.37886131695237912</v>
      </c>
      <c r="N1004" s="4">
        <f t="shared" si="447"/>
        <v>0.30692565664883648</v>
      </c>
      <c r="O1004" s="4">
        <f t="shared" si="448"/>
        <v>0.26462009601074393</v>
      </c>
      <c r="P1004" s="4">
        <f t="shared" si="461"/>
        <v>0</v>
      </c>
      <c r="Q1004" s="4">
        <f t="shared" si="462"/>
        <v>0</v>
      </c>
      <c r="R1004" s="5">
        <f t="shared" si="463"/>
        <v>-1.1212968145836912</v>
      </c>
      <c r="S1004" s="5">
        <f t="shared" si="464"/>
        <v>-12.546808081689157</v>
      </c>
      <c r="T1004" s="5">
        <f t="shared" si="465"/>
        <v>21.341233520217283</v>
      </c>
      <c r="U1004" s="6">
        <f t="shared" si="466"/>
        <v>2672.6896521519543</v>
      </c>
      <c r="V1004" s="5">
        <f t="shared" si="467"/>
        <v>0.28258257859966374</v>
      </c>
      <c r="W1004" s="5">
        <f t="shared" si="468"/>
        <v>13.915063206203026</v>
      </c>
      <c r="X1004" s="5">
        <f t="shared" si="469"/>
        <v>8.195706507421388</v>
      </c>
      <c r="Y1004" s="5">
        <f t="shared" si="470"/>
        <v>-0.8387142359840275</v>
      </c>
      <c r="Z1004" s="5">
        <f t="shared" si="444"/>
        <v>1.368255124513869</v>
      </c>
      <c r="AA1004" s="5">
        <f t="shared" si="449"/>
        <v>-2.6370599723613282</v>
      </c>
      <c r="AB1004">
        <f t="shared" si="445"/>
        <v>0</v>
      </c>
    </row>
    <row r="1005" spans="1:28" x14ac:dyDescent="0.2">
      <c r="A1005">
        <f t="shared" si="443"/>
        <v>9.729999999999837</v>
      </c>
      <c r="B1005" s="5">
        <f t="shared" si="450"/>
        <v>72.699470179485772</v>
      </c>
      <c r="C1005" s="5">
        <f t="shared" si="451"/>
        <v>637.84267454633482</v>
      </c>
      <c r="D1005" s="5">
        <f t="shared" si="452"/>
        <v>-363.03597072014622</v>
      </c>
      <c r="E1005" s="2">
        <f t="shared" si="453"/>
        <v>641.97234398126488</v>
      </c>
      <c r="F1005" s="2">
        <f t="shared" si="454"/>
        <v>6.502347876562192</v>
      </c>
      <c r="G1005" s="3">
        <f t="shared" si="455"/>
        <v>4.9863353413287674</v>
      </c>
      <c r="H1005" s="3">
        <f t="shared" si="456"/>
        <v>55.902385354174008</v>
      </c>
      <c r="I1005" s="3">
        <f t="shared" si="457"/>
        <v>-95.089102881410938</v>
      </c>
      <c r="J1005" s="2">
        <f t="shared" si="458"/>
        <v>110.416836194551</v>
      </c>
      <c r="K1005" s="2">
        <f t="shared" si="459"/>
        <v>110.416836194551</v>
      </c>
      <c r="L1005" s="2">
        <f t="shared" si="460"/>
        <v>75.267100337117242</v>
      </c>
      <c r="M1005" s="5">
        <f t="shared" si="446"/>
        <v>0.37886124306522279</v>
      </c>
      <c r="N1005" s="4">
        <f t="shared" si="447"/>
        <v>0.30684403779214253</v>
      </c>
      <c r="O1005" s="4">
        <f t="shared" si="448"/>
        <v>0.2645885107867661</v>
      </c>
      <c r="P1005" s="4">
        <f t="shared" si="461"/>
        <v>0</v>
      </c>
      <c r="Q1005" s="4">
        <f t="shared" si="462"/>
        <v>0</v>
      </c>
      <c r="R1005" s="5">
        <f t="shared" si="463"/>
        <v>-1.1197104118439931</v>
      </c>
      <c r="S1005" s="5">
        <f t="shared" si="464"/>
        <v>-12.553203634175054</v>
      </c>
      <c r="T1005" s="5">
        <f t="shared" si="465"/>
        <v>21.352807475007801</v>
      </c>
      <c r="U1005" s="6">
        <f t="shared" si="466"/>
        <v>2672.6869794636382</v>
      </c>
      <c r="V1005" s="5">
        <f t="shared" si="467"/>
        <v>0.28262174676042651</v>
      </c>
      <c r="W1005" s="5">
        <f t="shared" si="468"/>
        <v>13.921382056836695</v>
      </c>
      <c r="X1005" s="5">
        <f t="shared" si="469"/>
        <v>8.1991278451790102</v>
      </c>
      <c r="Y1005" s="5">
        <f t="shared" si="470"/>
        <v>-0.83708866508356661</v>
      </c>
      <c r="Z1005" s="5">
        <f t="shared" si="444"/>
        <v>1.3681784226616411</v>
      </c>
      <c r="AA1005" s="5">
        <f t="shared" si="449"/>
        <v>-2.6220646798131888</v>
      </c>
      <c r="AB1005">
        <f t="shared" si="445"/>
        <v>0</v>
      </c>
    </row>
    <row r="1006" spans="1:28" x14ac:dyDescent="0.2">
      <c r="A1006">
        <f t="shared" si="443"/>
        <v>9.7399999999998368</v>
      </c>
      <c r="B1006" s="5">
        <f t="shared" si="450"/>
        <v>72.749291678465809</v>
      </c>
      <c r="C1006" s="5">
        <f t="shared" si="451"/>
        <v>638.40176680879767</v>
      </c>
      <c r="D1006" s="5">
        <f t="shared" si="452"/>
        <v>-363.98699285219431</v>
      </c>
      <c r="E1006" s="2">
        <f t="shared" si="453"/>
        <v>642.53348185469133</v>
      </c>
      <c r="F1006" s="2">
        <f t="shared" si="454"/>
        <v>6.5011161665525856</v>
      </c>
      <c r="G1006" s="3">
        <f t="shared" si="455"/>
        <v>4.9779644546779318</v>
      </c>
      <c r="H1006" s="3">
        <f t="shared" si="456"/>
        <v>55.916067138400628</v>
      </c>
      <c r="I1006" s="3">
        <f t="shared" si="457"/>
        <v>-95.115323528209075</v>
      </c>
      <c r="J1006" s="2">
        <f t="shared" si="458"/>
        <v>110.4459662650205</v>
      </c>
      <c r="K1006" s="2">
        <f t="shared" si="459"/>
        <v>110.4459662650205</v>
      </c>
      <c r="L1006" s="2">
        <f t="shared" si="460"/>
        <v>75.286957235869465</v>
      </c>
      <c r="M1006" s="5">
        <f t="shared" si="446"/>
        <v>0.37886116921329571</v>
      </c>
      <c r="N1006" s="4">
        <f t="shared" si="447"/>
        <v>0.30676281760334612</v>
      </c>
      <c r="O1006" s="4">
        <f t="shared" si="448"/>
        <v>0.26455707064651751</v>
      </c>
      <c r="P1006" s="4">
        <f t="shared" si="461"/>
        <v>0</v>
      </c>
      <c r="Q1006" s="4">
        <f t="shared" si="462"/>
        <v>0</v>
      </c>
      <c r="R1006" s="5">
        <f t="shared" si="463"/>
        <v>-1.1181253680074121</v>
      </c>
      <c r="S1006" s="5">
        <f t="shared" si="464"/>
        <v>-12.559586095055074</v>
      </c>
      <c r="T1006" s="5">
        <f t="shared" si="465"/>
        <v>21.3643261400113</v>
      </c>
      <c r="U1006" s="6">
        <f t="shared" si="466"/>
        <v>2672.6843067779955</v>
      </c>
      <c r="V1006" s="5">
        <f t="shared" si="467"/>
        <v>0.2826641367146901</v>
      </c>
      <c r="W1006" s="5">
        <f t="shared" si="468"/>
        <v>13.927669762107771</v>
      </c>
      <c r="X1006" s="5">
        <f t="shared" si="469"/>
        <v>8.2025438234805783</v>
      </c>
      <c r="Y1006" s="5">
        <f t="shared" si="470"/>
        <v>-0.8354612312927221</v>
      </c>
      <c r="Z1006" s="5">
        <f t="shared" si="444"/>
        <v>1.3680836670526961</v>
      </c>
      <c r="AA1006" s="5">
        <f t="shared" si="449"/>
        <v>-2.6071300365081207</v>
      </c>
      <c r="AB1006">
        <f t="shared" si="445"/>
        <v>0</v>
      </c>
    </row>
    <row r="1007" spans="1:28" x14ac:dyDescent="0.2">
      <c r="A1007">
        <f t="shared" si="443"/>
        <v>9.7499999999998366</v>
      </c>
      <c r="B1007" s="5">
        <f t="shared" si="450"/>
        <v>72.799029549951015</v>
      </c>
      <c r="C1007" s="5">
        <f t="shared" si="451"/>
        <v>638.96099588436505</v>
      </c>
      <c r="D1007" s="5">
        <f t="shared" si="452"/>
        <v>-364.93827644397822</v>
      </c>
      <c r="E1007" s="2">
        <f t="shared" si="453"/>
        <v>643.09474649149035</v>
      </c>
      <c r="F1007" s="2">
        <f t="shared" si="454"/>
        <v>6.4998778233871546</v>
      </c>
      <c r="G1007" s="3">
        <f t="shared" si="455"/>
        <v>4.9696098423650046</v>
      </c>
      <c r="H1007" s="3">
        <f t="shared" si="456"/>
        <v>55.929747975071152</v>
      </c>
      <c r="I1007" s="3">
        <f t="shared" si="457"/>
        <v>-95.14139482857415</v>
      </c>
      <c r="J1007" s="2">
        <f t="shared" si="458"/>
        <v>110.47496884121281</v>
      </c>
      <c r="K1007" s="2">
        <f t="shared" si="459"/>
        <v>110.47496884121281</v>
      </c>
      <c r="L1007" s="2">
        <f t="shared" si="460"/>
        <v>75.306727226457269</v>
      </c>
      <c r="M1007" s="5">
        <f t="shared" si="446"/>
        <v>0.37886109539658286</v>
      </c>
      <c r="N1007" s="4">
        <f t="shared" si="447"/>
        <v>0.306681994312894</v>
      </c>
      <c r="O1007" s="4">
        <f t="shared" si="448"/>
        <v>0.26452577503578545</v>
      </c>
      <c r="P1007" s="4">
        <f t="shared" si="461"/>
        <v>0</v>
      </c>
      <c r="Q1007" s="4">
        <f t="shared" si="462"/>
        <v>0</v>
      </c>
      <c r="R1007" s="5">
        <f t="shared" si="463"/>
        <v>-1.11654170094702</v>
      </c>
      <c r="S1007" s="5">
        <f t="shared" si="464"/>
        <v>-12.565955460983542</v>
      </c>
      <c r="T1007" s="5">
        <f t="shared" si="465"/>
        <v>21.375789686100255</v>
      </c>
      <c r="U1007" s="6">
        <f t="shared" si="466"/>
        <v>2672.6816340950249</v>
      </c>
      <c r="V1007" s="5">
        <f t="shared" si="467"/>
        <v>0.2827097287573187</v>
      </c>
      <c r="W1007" s="5">
        <f t="shared" si="468"/>
        <v>13.933926428639385</v>
      </c>
      <c r="X1007" s="5">
        <f t="shared" si="469"/>
        <v>8.2059544314465995</v>
      </c>
      <c r="Y1007" s="5">
        <f t="shared" si="470"/>
        <v>-0.83383197218970129</v>
      </c>
      <c r="Z1007" s="5">
        <f t="shared" si="444"/>
        <v>1.3679709676558431</v>
      </c>
      <c r="AA1007" s="5">
        <f t="shared" si="449"/>
        <v>-2.592255882453145</v>
      </c>
      <c r="AB1007">
        <f t="shared" si="445"/>
        <v>0</v>
      </c>
    </row>
    <row r="1008" spans="1:28" x14ac:dyDescent="0.2">
      <c r="A1008">
        <f t="shared" si="443"/>
        <v>9.7599999999998364</v>
      </c>
      <c r="B1008" s="5">
        <f t="shared" si="450"/>
        <v>72.848683956776057</v>
      </c>
      <c r="C1008" s="5">
        <f t="shared" si="451"/>
        <v>639.52036176266415</v>
      </c>
      <c r="D1008" s="5">
        <f t="shared" si="452"/>
        <v>-365.88982000505808</v>
      </c>
      <c r="E1008" s="2">
        <f t="shared" si="453"/>
        <v>643.65613790539055</v>
      </c>
      <c r="F1008" s="2">
        <f t="shared" si="454"/>
        <v>6.4986328796554913</v>
      </c>
      <c r="G1008" s="3">
        <f t="shared" si="455"/>
        <v>4.9612715226431074</v>
      </c>
      <c r="H1008" s="3">
        <f t="shared" si="456"/>
        <v>55.943427684747711</v>
      </c>
      <c r="I1008" s="3">
        <f t="shared" si="457"/>
        <v>-95.167317387398683</v>
      </c>
      <c r="J1008" s="2">
        <f t="shared" si="458"/>
        <v>110.5038443446827</v>
      </c>
      <c r="K1008" s="2">
        <f t="shared" si="459"/>
        <v>110.5038443446827</v>
      </c>
      <c r="L1008" s="2">
        <f t="shared" si="460"/>
        <v>75.326410596239057</v>
      </c>
      <c r="M1008" s="5">
        <f t="shared" si="446"/>
        <v>0.37886102161506874</v>
      </c>
      <c r="N1008" s="4">
        <f t="shared" si="447"/>
        <v>0.30660156615883077</v>
      </c>
      <c r="O1008" s="4">
        <f t="shared" si="448"/>
        <v>0.26449462340196045</v>
      </c>
      <c r="P1008" s="4">
        <f t="shared" si="461"/>
        <v>0</v>
      </c>
      <c r="Q1008" s="4">
        <f t="shared" si="462"/>
        <v>0</v>
      </c>
      <c r="R1008" s="5">
        <f t="shared" si="463"/>
        <v>-1.1149594283954152</v>
      </c>
      <c r="S1008" s="5">
        <f t="shared" si="464"/>
        <v>-12.572311728795801</v>
      </c>
      <c r="T1008" s="5">
        <f t="shared" si="465"/>
        <v>21.387198284130683</v>
      </c>
      <c r="U1008" s="6">
        <f t="shared" si="466"/>
        <v>2672.6789614147274</v>
      </c>
      <c r="V1008" s="5">
        <f t="shared" si="467"/>
        <v>0.28275850324013596</v>
      </c>
      <c r="W1008" s="5">
        <f t="shared" si="468"/>
        <v>13.9401521629171</v>
      </c>
      <c r="X1008" s="5">
        <f t="shared" si="469"/>
        <v>8.2093596583178599</v>
      </c>
      <c r="Y1008" s="5">
        <f t="shared" si="470"/>
        <v>-0.83220092515527921</v>
      </c>
      <c r="Z1008" s="5">
        <f t="shared" si="444"/>
        <v>1.3678404341212982</v>
      </c>
      <c r="AA1008" s="5">
        <f t="shared" si="449"/>
        <v>-2.5774420575514583</v>
      </c>
      <c r="AB1008">
        <f t="shared" si="445"/>
        <v>0</v>
      </c>
    </row>
    <row r="1009" spans="1:28" x14ac:dyDescent="0.2">
      <c r="A1009">
        <f t="shared" si="443"/>
        <v>9.7699999999998361</v>
      </c>
      <c r="B1009" s="5">
        <f t="shared" si="450"/>
        <v>72.898255061956235</v>
      </c>
      <c r="C1009" s="5">
        <f t="shared" si="451"/>
        <v>640.07986443153334</v>
      </c>
      <c r="D1009" s="5">
        <f t="shared" si="452"/>
        <v>-366.84162205103496</v>
      </c>
      <c r="E1009" s="2">
        <f t="shared" si="453"/>
        <v>644.21765610837474</v>
      </c>
      <c r="F1009" s="2">
        <f t="shared" si="454"/>
        <v>6.4973813678754482</v>
      </c>
      <c r="G1009" s="3">
        <f t="shared" si="455"/>
        <v>4.9529495133915544</v>
      </c>
      <c r="H1009" s="3">
        <f t="shared" si="456"/>
        <v>55.957106089088924</v>
      </c>
      <c r="I1009" s="3">
        <f t="shared" si="457"/>
        <v>-95.193091807974199</v>
      </c>
      <c r="J1009" s="2">
        <f t="shared" si="458"/>
        <v>110.53259319634712</v>
      </c>
      <c r="K1009" s="2">
        <f t="shared" si="459"/>
        <v>110.53259319634712</v>
      </c>
      <c r="L1009" s="2">
        <f t="shared" si="460"/>
        <v>75.346007632138452</v>
      </c>
      <c r="M1009" s="5">
        <f t="shared" si="446"/>
        <v>0.37886094786873736</v>
      </c>
      <c r="N1009" s="4">
        <f t="shared" si="447"/>
        <v>0.30652153138676858</v>
      </c>
      <c r="O1009" s="4">
        <f t="shared" si="448"/>
        <v>0.26446361519403599</v>
      </c>
      <c r="P1009" s="4">
        <f t="shared" si="461"/>
        <v>0</v>
      </c>
      <c r="Q1009" s="4">
        <f t="shared" si="462"/>
        <v>0</v>
      </c>
      <c r="R1009" s="5">
        <f t="shared" si="463"/>
        <v>-1.1133785679451405</v>
      </c>
      <c r="S1009" s="5">
        <f t="shared" si="464"/>
        <v>-12.578654895507492</v>
      </c>
      <c r="T1009" s="5">
        <f t="shared" si="465"/>
        <v>21.398552104937213</v>
      </c>
      <c r="U1009" s="6">
        <f t="shared" si="466"/>
        <v>2672.6762887371019</v>
      </c>
      <c r="V1009" s="5">
        <f t="shared" si="467"/>
        <v>0.28281044057210319</v>
      </c>
      <c r="W1009" s="5">
        <f t="shared" si="468"/>
        <v>13.946347071287144</v>
      </c>
      <c r="X1009" s="5">
        <f t="shared" si="469"/>
        <v>8.2127594934550991</v>
      </c>
      <c r="Y1009" s="5">
        <f t="shared" si="470"/>
        <v>-0.8305681273730372</v>
      </c>
      <c r="Z1009" s="5">
        <f t="shared" si="444"/>
        <v>1.3676921757796521</v>
      </c>
      <c r="AA1009" s="5">
        <f t="shared" si="449"/>
        <v>-2.5626884016076872</v>
      </c>
      <c r="AB1009">
        <f t="shared" si="445"/>
        <v>0</v>
      </c>
    </row>
    <row r="1010" spans="1:28" x14ac:dyDescent="0.2">
      <c r="A1010">
        <f t="shared" si="443"/>
        <v>9.7799999999998359</v>
      </c>
      <c r="B1010" s="5">
        <f t="shared" si="450"/>
        <v>72.947743028683774</v>
      </c>
      <c r="C1010" s="5">
        <f t="shared" si="451"/>
        <v>640.63950387703301</v>
      </c>
      <c r="D1010" s="5">
        <f t="shared" si="452"/>
        <v>-367.79368110353482</v>
      </c>
      <c r="E1010" s="2">
        <f t="shared" si="453"/>
        <v>644.77930111068997</v>
      </c>
      <c r="F1010" s="2">
        <f t="shared" si="454"/>
        <v>6.4961233204929298</v>
      </c>
      <c r="G1010" s="3">
        <f t="shared" si="455"/>
        <v>4.9446438321178237</v>
      </c>
      <c r="H1010" s="3">
        <f t="shared" si="456"/>
        <v>55.970783010846723</v>
      </c>
      <c r="I1010" s="3">
        <f t="shared" si="457"/>
        <v>-95.218718691990276</v>
      </c>
      <c r="J1010" s="2">
        <f t="shared" si="458"/>
        <v>110.56121581647955</v>
      </c>
      <c r="K1010" s="2">
        <f t="shared" si="459"/>
        <v>110.56121581647955</v>
      </c>
      <c r="L1010" s="2">
        <f t="shared" si="460"/>
        <v>75.365518620640444</v>
      </c>
      <c r="M1010" s="5">
        <f t="shared" si="446"/>
        <v>0.37886087415757208</v>
      </c>
      <c r="N1010" s="4">
        <f t="shared" si="447"/>
        <v>0.30644188824985524</v>
      </c>
      <c r="O1010" s="4">
        <f t="shared" si="448"/>
        <v>0.26443274986260817</v>
      </c>
      <c r="P1010" s="4">
        <f t="shared" si="461"/>
        <v>0</v>
      </c>
      <c r="Q1010" s="4">
        <f t="shared" si="462"/>
        <v>0</v>
      </c>
      <c r="R1010" s="5">
        <f t="shared" si="463"/>
        <v>-1.1117991370491074</v>
      </c>
      <c r="S1010" s="5">
        <f t="shared" si="464"/>
        <v>-12.584984958313861</v>
      </c>
      <c r="T1010" s="5">
        <f t="shared" si="465"/>
        <v>21.409851319328332</v>
      </c>
      <c r="U1010" s="6">
        <f t="shared" si="466"/>
        <v>2672.6736160621494</v>
      </c>
      <c r="V1010" s="5">
        <f t="shared" si="467"/>
        <v>0.28286552121949449</v>
      </c>
      <c r="W1010" s="5">
        <f t="shared" si="468"/>
        <v>13.952511259954743</v>
      </c>
      <c r="X1010" s="5">
        <f t="shared" si="469"/>
        <v>8.216153926338734</v>
      </c>
      <c r="Y1010" s="5">
        <f t="shared" si="470"/>
        <v>-0.82893361582961289</v>
      </c>
      <c r="Z1010" s="5">
        <f t="shared" si="444"/>
        <v>1.3675263016408827</v>
      </c>
      <c r="AA1010" s="5">
        <f t="shared" si="449"/>
        <v>-2.5479947543329331</v>
      </c>
      <c r="AB1010">
        <f t="shared" si="445"/>
        <v>0</v>
      </c>
    </row>
    <row r="1011" spans="1:28" x14ac:dyDescent="0.2">
      <c r="A1011">
        <f t="shared" si="443"/>
        <v>9.7899999999998357</v>
      </c>
      <c r="B1011" s="5">
        <f t="shared" si="450"/>
        <v>72.997148020324161</v>
      </c>
      <c r="C1011" s="5">
        <f t="shared" si="451"/>
        <v>641.19928008345653</v>
      </c>
      <c r="D1011" s="5">
        <f t="shared" si="452"/>
        <v>-368.74599569019244</v>
      </c>
      <c r="E1011" s="2">
        <f t="shared" si="453"/>
        <v>645.34107292085787</v>
      </c>
      <c r="F1011" s="2">
        <f t="shared" si="454"/>
        <v>6.4948587698816986</v>
      </c>
      <c r="G1011" s="3">
        <f t="shared" si="455"/>
        <v>4.9363544959595274</v>
      </c>
      <c r="H1011" s="3">
        <f t="shared" si="456"/>
        <v>55.984458273863133</v>
      </c>
      <c r="I1011" s="3">
        <f t="shared" si="457"/>
        <v>-95.244198639533607</v>
      </c>
      <c r="J1011" s="2">
        <f t="shared" si="458"/>
        <v>110.58971262470411</v>
      </c>
      <c r="K1011" s="2">
        <f t="shared" si="459"/>
        <v>110.58971262470411</v>
      </c>
      <c r="L1011" s="2">
        <f t="shared" si="460"/>
        <v>75.384943847787383</v>
      </c>
      <c r="M1011" s="5">
        <f t="shared" si="446"/>
        <v>0.37886080048155557</v>
      </c>
      <c r="N1011" s="4">
        <f t="shared" si="447"/>
        <v>0.3063626350087435</v>
      </c>
      <c r="O1011" s="4">
        <f t="shared" si="448"/>
        <v>0.26440202685987502</v>
      </c>
      <c r="P1011" s="4">
        <f t="shared" si="461"/>
        <v>0</v>
      </c>
      <c r="Q1011" s="4">
        <f t="shared" si="462"/>
        <v>0</v>
      </c>
      <c r="R1011" s="5">
        <f t="shared" si="463"/>
        <v>-1.1102211530210193</v>
      </c>
      <c r="S1011" s="5">
        <f t="shared" si="464"/>
        <v>-12.591301914589051</v>
      </c>
      <c r="T1011" s="5">
        <f t="shared" si="465"/>
        <v>21.421096098081559</v>
      </c>
      <c r="U1011" s="6">
        <f t="shared" si="466"/>
        <v>2672.6709433898704</v>
      </c>
      <c r="V1011" s="5">
        <f t="shared" si="467"/>
        <v>0.28292372570606317</v>
      </c>
      <c r="W1011" s="5">
        <f t="shared" si="468"/>
        <v>13.958644834982413</v>
      </c>
      <c r="X1011" s="5">
        <f t="shared" si="469"/>
        <v>8.2195429465685343</v>
      </c>
      <c r="Y1011" s="5">
        <f t="shared" si="470"/>
        <v>-0.82729742731495615</v>
      </c>
      <c r="Z1011" s="5">
        <f t="shared" si="444"/>
        <v>1.3673429203933622</v>
      </c>
      <c r="AA1011" s="5">
        <f t="shared" si="449"/>
        <v>-2.5333609553499059</v>
      </c>
      <c r="AB1011">
        <f t="shared" si="445"/>
        <v>0</v>
      </c>
    </row>
    <row r="1012" spans="1:28" x14ac:dyDescent="0.2">
      <c r="A1012">
        <f t="shared" si="443"/>
        <v>9.7999999999998355</v>
      </c>
      <c r="B1012" s="5">
        <f t="shared" si="450"/>
        <v>73.046470200412386</v>
      </c>
      <c r="C1012" s="5">
        <f t="shared" si="451"/>
        <v>641.75919303334115</v>
      </c>
      <c r="D1012" s="5">
        <f t="shared" si="452"/>
        <v>-369.69856434463554</v>
      </c>
      <c r="E1012" s="2">
        <f t="shared" si="453"/>
        <v>645.90297154568418</v>
      </c>
      <c r="F1012" s="2">
        <f t="shared" si="454"/>
        <v>6.4935877483431614</v>
      </c>
      <c r="G1012" s="3">
        <f t="shared" si="455"/>
        <v>4.9280815216863774</v>
      </c>
      <c r="H1012" s="3">
        <f t="shared" si="456"/>
        <v>55.998131703067067</v>
      </c>
      <c r="I1012" s="3">
        <f t="shared" si="457"/>
        <v>-95.269532249087106</v>
      </c>
      <c r="J1012" s="2">
        <f t="shared" si="458"/>
        <v>110.61808403998995</v>
      </c>
      <c r="K1012" s="2">
        <f t="shared" si="459"/>
        <v>110.61808403998995</v>
      </c>
      <c r="L1012" s="2">
        <f t="shared" si="460"/>
        <v>75.404283599175145</v>
      </c>
      <c r="M1012" s="5">
        <f t="shared" si="446"/>
        <v>0.37886072684067029</v>
      </c>
      <c r="N1012" s="4">
        <f t="shared" si="447"/>
        <v>0.30628376993155998</v>
      </c>
      <c r="O1012" s="4">
        <f t="shared" si="448"/>
        <v>0.26437144563963644</v>
      </c>
      <c r="P1012" s="4">
        <f t="shared" si="461"/>
        <v>0</v>
      </c>
      <c r="Q1012" s="4">
        <f t="shared" si="462"/>
        <v>0</v>
      </c>
      <c r="R1012" s="5">
        <f t="shared" si="463"/>
        <v>-1.1086446330358029</v>
      </c>
      <c r="S1012" s="5">
        <f t="shared" si="464"/>
        <v>-12.597605761885413</v>
      </c>
      <c r="T1012" s="5">
        <f t="shared" si="465"/>
        <v>21.432286611938764</v>
      </c>
      <c r="U1012" s="6">
        <f t="shared" si="466"/>
        <v>2672.6682707202631</v>
      </c>
      <c r="V1012" s="5">
        <f t="shared" si="467"/>
        <v>0.28298503461321056</v>
      </c>
      <c r="W1012" s="5">
        <f t="shared" si="468"/>
        <v>13.964747902288321</v>
      </c>
      <c r="X1012" s="5">
        <f t="shared" si="469"/>
        <v>8.2229265438633306</v>
      </c>
      <c r="Y1012" s="5">
        <f t="shared" si="470"/>
        <v>-0.82565959842259229</v>
      </c>
      <c r="Z1012" s="5">
        <f t="shared" si="444"/>
        <v>1.3671421404029083</v>
      </c>
      <c r="AA1012" s="5">
        <f t="shared" si="449"/>
        <v>-2.5187868441979049</v>
      </c>
      <c r="AB1012">
        <f t="shared" si="445"/>
        <v>0</v>
      </c>
    </row>
    <row r="1013" spans="1:28" x14ac:dyDescent="0.2">
      <c r="A1013">
        <f t="shared" si="443"/>
        <v>9.8099999999998353</v>
      </c>
      <c r="B1013" s="5">
        <f t="shared" si="450"/>
        <v>73.095709732649325</v>
      </c>
      <c r="C1013" s="5">
        <f t="shared" si="451"/>
        <v>642.31924270747879</v>
      </c>
      <c r="D1013" s="5">
        <f t="shared" si="452"/>
        <v>-370.65138560646858</v>
      </c>
      <c r="E1013" s="2">
        <f t="shared" si="453"/>
        <v>646.46499699026924</v>
      </c>
      <c r="F1013" s="2">
        <f t="shared" si="454"/>
        <v>6.492310288106184</v>
      </c>
      <c r="G1013" s="3">
        <f t="shared" si="455"/>
        <v>4.9198249257021516</v>
      </c>
      <c r="H1013" s="3">
        <f t="shared" si="456"/>
        <v>56.011803124471093</v>
      </c>
      <c r="I1013" s="3">
        <f t="shared" si="457"/>
        <v>-95.294720117529081</v>
      </c>
      <c r="J1013" s="2">
        <f t="shared" si="458"/>
        <v>110.64633048064572</v>
      </c>
      <c r="K1013" s="2">
        <f t="shared" si="459"/>
        <v>110.64633048064572</v>
      </c>
      <c r="L1013" s="2">
        <f t="shared" si="460"/>
        <v>75.423538159949359</v>
      </c>
      <c r="M1013" s="5">
        <f t="shared" si="446"/>
        <v>0.37886065323489782</v>
      </c>
      <c r="N1013" s="4">
        <f t="shared" si="447"/>
        <v>0.30620529129387419</v>
      </c>
      <c r="O1013" s="4">
        <f t="shared" si="448"/>
        <v>0.26434100565729318</v>
      </c>
      <c r="P1013" s="4">
        <f t="shared" si="461"/>
        <v>0</v>
      </c>
      <c r="Q1013" s="4">
        <f t="shared" si="462"/>
        <v>0</v>
      </c>
      <c r="R1013" s="5">
        <f t="shared" si="463"/>
        <v>-1.1070695941300372</v>
      </c>
      <c r="S1013" s="5">
        <f t="shared" si="464"/>
        <v>-12.603896497932784</v>
      </c>
      <c r="T1013" s="5">
        <f t="shared" si="465"/>
        <v>21.443423031601451</v>
      </c>
      <c r="U1013" s="6">
        <f t="shared" si="466"/>
        <v>2672.6655980533287</v>
      </c>
      <c r="V1013" s="5">
        <f t="shared" si="467"/>
        <v>0.28304942858014581</v>
      </c>
      <c r="W1013" s="5">
        <f t="shared" si="468"/>
        <v>13.970820567644621</v>
      </c>
      <c r="X1013" s="5">
        <f t="shared" si="469"/>
        <v>8.2263047080607006</v>
      </c>
      <c r="Y1013" s="5">
        <f t="shared" si="470"/>
        <v>-0.82402016554989144</v>
      </c>
      <c r="Z1013" s="5">
        <f t="shared" si="444"/>
        <v>1.3669240697118372</v>
      </c>
      <c r="AA1013" s="5">
        <f t="shared" si="449"/>
        <v>-2.5042722603378493</v>
      </c>
      <c r="AB1013">
        <f t="shared" si="445"/>
        <v>0</v>
      </c>
    </row>
    <row r="1014" spans="1:28" x14ac:dyDescent="0.2">
      <c r="A1014">
        <f t="shared" si="443"/>
        <v>9.8199999999998351</v>
      </c>
      <c r="B1014" s="5">
        <f t="shared" si="450"/>
        <v>73.14486678089807</v>
      </c>
      <c r="C1014" s="5">
        <f t="shared" si="451"/>
        <v>642.87942908492698</v>
      </c>
      <c r="D1014" s="5">
        <f t="shared" si="452"/>
        <v>-371.60445802125685</v>
      </c>
      <c r="E1014" s="2">
        <f t="shared" si="453"/>
        <v>647.02714925801763</v>
      </c>
      <c r="F1014" s="2">
        <f t="shared" si="454"/>
        <v>6.4910264213268904</v>
      </c>
      <c r="G1014" s="3">
        <f t="shared" si="455"/>
        <v>4.9115847240466524</v>
      </c>
      <c r="H1014" s="3">
        <f t="shared" si="456"/>
        <v>56.025472365168213</v>
      </c>
      <c r="I1014" s="3">
        <f t="shared" si="457"/>
        <v>-95.319762840132455</v>
      </c>
      <c r="J1014" s="2">
        <f t="shared" si="458"/>
        <v>110.67445236431401</v>
      </c>
      <c r="K1014" s="2">
        <f t="shared" si="459"/>
        <v>110.67445236431401</v>
      </c>
      <c r="L1014" s="2">
        <f t="shared" si="460"/>
        <v>75.442707814801636</v>
      </c>
      <c r="M1014" s="5">
        <f t="shared" si="446"/>
        <v>0.37886057966421932</v>
      </c>
      <c r="N1014" s="4">
        <f t="shared" si="447"/>
        <v>0.30612719737866767</v>
      </c>
      <c r="O1014" s="4">
        <f t="shared" si="448"/>
        <v>0.26431070636984666</v>
      </c>
      <c r="P1014" s="4">
        <f t="shared" si="461"/>
        <v>0</v>
      </c>
      <c r="Q1014" s="4">
        <f t="shared" si="462"/>
        <v>0</v>
      </c>
      <c r="R1014" s="5">
        <f t="shared" si="463"/>
        <v>-1.1054960532023899</v>
      </c>
      <c r="S1014" s="5">
        <f t="shared" si="464"/>
        <v>-12.610174120637796</v>
      </c>
      <c r="T1014" s="5">
        <f t="shared" si="465"/>
        <v>21.454505527726159</v>
      </c>
      <c r="U1014" s="6">
        <f t="shared" si="466"/>
        <v>2672.6629253890669</v>
      </c>
      <c r="V1014" s="5">
        <f t="shared" si="467"/>
        <v>0.28311688830404702</v>
      </c>
      <c r="W1014" s="5">
        <f t="shared" si="468"/>
        <v>13.976862936675865</v>
      </c>
      <c r="X1014" s="5">
        <f t="shared" si="469"/>
        <v>8.229677429116661</v>
      </c>
      <c r="Y1014" s="5">
        <f t="shared" si="470"/>
        <v>-0.82237916489834284</v>
      </c>
      <c r="Z1014" s="5">
        <f t="shared" si="444"/>
        <v>1.366688816038069</v>
      </c>
      <c r="AA1014" s="5">
        <f t="shared" si="449"/>
        <v>-2.4898170431571813</v>
      </c>
      <c r="AB1014">
        <f t="shared" si="445"/>
        <v>0</v>
      </c>
    </row>
    <row r="1015" spans="1:28" x14ac:dyDescent="0.2">
      <c r="A1015">
        <f t="shared" si="443"/>
        <v>9.8299999999998349</v>
      </c>
      <c r="B1015" s="5">
        <f t="shared" si="450"/>
        <v>73.193941509180291</v>
      </c>
      <c r="C1015" s="5">
        <f t="shared" si="451"/>
        <v>643.43975214301952</v>
      </c>
      <c r="D1015" s="5">
        <f t="shared" si="452"/>
        <v>-372.55778014051032</v>
      </c>
      <c r="E1015" s="2">
        <f t="shared" si="453"/>
        <v>647.58942835064852</v>
      </c>
      <c r="F1015" s="2">
        <f t="shared" si="454"/>
        <v>6.4897361800884728</v>
      </c>
      <c r="G1015" s="3">
        <f t="shared" si="455"/>
        <v>4.9033609323976686</v>
      </c>
      <c r="H1015" s="3">
        <f t="shared" si="456"/>
        <v>56.039139253328592</v>
      </c>
      <c r="I1015" s="3">
        <f t="shared" si="457"/>
        <v>-95.344661010564025</v>
      </c>
      <c r="J1015" s="2">
        <f t="shared" si="458"/>
        <v>110.70245010796592</v>
      </c>
      <c r="K1015" s="2">
        <f t="shared" si="459"/>
        <v>110.70245010796592</v>
      </c>
      <c r="L1015" s="2">
        <f t="shared" si="460"/>
        <v>75.461792847965853</v>
      </c>
      <c r="M1015" s="5">
        <f t="shared" si="446"/>
        <v>0.37886050612861549</v>
      </c>
      <c r="N1015" s="4">
        <f t="shared" si="447"/>
        <v>0.30604948647630353</v>
      </c>
      <c r="O1015" s="4">
        <f t="shared" si="448"/>
        <v>0.26428054723589806</v>
      </c>
      <c r="P1015" s="4">
        <f t="shared" si="461"/>
        <v>0</v>
      </c>
      <c r="Q1015" s="4">
        <f t="shared" si="462"/>
        <v>0</v>
      </c>
      <c r="R1015" s="5">
        <f t="shared" si="463"/>
        <v>-1.1039240270140533</v>
      </c>
      <c r="S1015" s="5">
        <f t="shared" si="464"/>
        <v>-12.616438628083161</v>
      </c>
      <c r="T1015" s="5">
        <f t="shared" si="465"/>
        <v>21.465534270919846</v>
      </c>
      <c r="U1015" s="6">
        <f t="shared" si="466"/>
        <v>2672.6602527274777</v>
      </c>
      <c r="V1015" s="5">
        <f t="shared" si="467"/>
        <v>0.28318739454021086</v>
      </c>
      <c r="W1015" s="5">
        <f t="shared" si="468"/>
        <v>13.982875114857361</v>
      </c>
      <c r="X1015" s="5">
        <f t="shared" si="469"/>
        <v>8.2330446971053419</v>
      </c>
      <c r="Y1015" s="5">
        <f t="shared" si="470"/>
        <v>-0.82073663247384254</v>
      </c>
      <c r="Z1015" s="5">
        <f t="shared" si="444"/>
        <v>1.3664364867741998</v>
      </c>
      <c r="AA1015" s="5">
        <f t="shared" si="449"/>
        <v>-2.4754210319748111</v>
      </c>
      <c r="AB1015">
        <f t="shared" si="445"/>
        <v>0</v>
      </c>
    </row>
    <row r="1016" spans="1:28" x14ac:dyDescent="0.2">
      <c r="A1016">
        <f t="shared" si="443"/>
        <v>9.8399999999998347</v>
      </c>
      <c r="B1016" s="5">
        <f t="shared" si="450"/>
        <v>73.242934081672644</v>
      </c>
      <c r="C1016" s="5">
        <f t="shared" si="451"/>
        <v>644.00021185737705</v>
      </c>
      <c r="D1016" s="5">
        <f t="shared" si="452"/>
        <v>-373.51135052166757</v>
      </c>
      <c r="E1016" s="2">
        <f t="shared" si="453"/>
        <v>648.15183426820499</v>
      </c>
      <c r="F1016" s="2">
        <f t="shared" si="454"/>
        <v>6.4884395964010055</v>
      </c>
      <c r="G1016" s="3">
        <f t="shared" si="455"/>
        <v>4.8951535660729304</v>
      </c>
      <c r="H1016" s="3">
        <f t="shared" si="456"/>
        <v>56.052803618196336</v>
      </c>
      <c r="I1016" s="3">
        <f t="shared" si="457"/>
        <v>-95.369415220883766</v>
      </c>
      <c r="J1016" s="2">
        <f t="shared" si="458"/>
        <v>110.73032412789578</v>
      </c>
      <c r="K1016" s="2">
        <f t="shared" si="459"/>
        <v>110.73032412789578</v>
      </c>
      <c r="L1016" s="2">
        <f t="shared" si="460"/>
        <v>75.480793543214574</v>
      </c>
      <c r="M1016" s="5">
        <f t="shared" si="446"/>
        <v>0.3788604326280664</v>
      </c>
      <c r="N1016" s="4">
        <f t="shared" si="447"/>
        <v>0.30597215688449581</v>
      </c>
      <c r="O1016" s="4">
        <f t="shared" si="448"/>
        <v>0.26425052771564778</v>
      </c>
      <c r="P1016" s="4">
        <f t="shared" si="461"/>
        <v>0</v>
      </c>
      <c r="Q1016" s="4">
        <f t="shared" si="462"/>
        <v>0</v>
      </c>
      <c r="R1016" s="5">
        <f t="shared" si="463"/>
        <v>-1.1023535321891835</v>
      </c>
      <c r="S1016" s="5">
        <f t="shared" si="464"/>
        <v>-12.622690018526949</v>
      </c>
      <c r="T1016" s="5">
        <f t="shared" si="465"/>
        <v>21.476509431735323</v>
      </c>
      <c r="U1016" s="6">
        <f t="shared" si="466"/>
        <v>2672.6575800685614</v>
      </c>
      <c r="V1016" s="5">
        <f t="shared" si="467"/>
        <v>0.28326092810220649</v>
      </c>
      <c r="W1016" s="5">
        <f t="shared" si="468"/>
        <v>13.988857207513648</v>
      </c>
      <c r="X1016" s="5">
        <f t="shared" si="469"/>
        <v>8.2364065022186939</v>
      </c>
      <c r="Y1016" s="5">
        <f t="shared" si="470"/>
        <v>-0.81909260408697704</v>
      </c>
      <c r="Z1016" s="5">
        <f t="shared" si="444"/>
        <v>1.3661671889866991</v>
      </c>
      <c r="AA1016" s="5">
        <f t="shared" si="449"/>
        <v>-2.4610840660459843</v>
      </c>
      <c r="AB1016">
        <f t="shared" si="445"/>
        <v>0</v>
      </c>
    </row>
    <row r="1017" spans="1:28" x14ac:dyDescent="0.2">
      <c r="A1017">
        <f t="shared" si="443"/>
        <v>9.8499999999998344</v>
      </c>
      <c r="B1017" s="5">
        <f t="shared" si="450"/>
        <v>73.29184466270317</v>
      </c>
      <c r="C1017" s="5">
        <f t="shared" si="451"/>
        <v>644.56080820191846</v>
      </c>
      <c r="D1017" s="5">
        <f t="shared" si="452"/>
        <v>-374.46516772807968</v>
      </c>
      <c r="E1017" s="2">
        <f t="shared" si="453"/>
        <v>648.7143670090652</v>
      </c>
      <c r="F1017" s="2">
        <f t="shared" si="454"/>
        <v>6.4871367022012603</v>
      </c>
      <c r="G1017" s="3">
        <f t="shared" si="455"/>
        <v>4.8869626400320607</v>
      </c>
      <c r="H1017" s="3">
        <f t="shared" si="456"/>
        <v>56.0664652900862</v>
      </c>
      <c r="I1017" s="3">
        <f t="shared" si="457"/>
        <v>-95.394026061544224</v>
      </c>
      <c r="J1017" s="2">
        <f t="shared" si="458"/>
        <v>110.7580748397158</v>
      </c>
      <c r="K1017" s="2">
        <f t="shared" si="459"/>
        <v>110.7580748397158</v>
      </c>
      <c r="L1017" s="2">
        <f t="shared" si="460"/>
        <v>75.499710183855356</v>
      </c>
      <c r="M1017" s="5">
        <f t="shared" si="446"/>
        <v>0.37886035916255167</v>
      </c>
      <c r="N1017" s="4">
        <f t="shared" si="447"/>
        <v>0.30589520690827871</v>
      </c>
      <c r="O1017" s="4">
        <f t="shared" si="448"/>
        <v>0.26422064727089484</v>
      </c>
      <c r="P1017" s="4">
        <f t="shared" si="461"/>
        <v>0</v>
      </c>
      <c r="Q1017" s="4">
        <f t="shared" si="462"/>
        <v>0</v>
      </c>
      <c r="R1017" s="5">
        <f t="shared" si="463"/>
        <v>-1.1007845852153431</v>
      </c>
      <c r="S1017" s="5">
        <f t="shared" si="464"/>
        <v>-12.628928290401884</v>
      </c>
      <c r="T1017" s="5">
        <f t="shared" si="465"/>
        <v>21.487431180666789</v>
      </c>
      <c r="U1017" s="6">
        <f t="shared" si="466"/>
        <v>2672.6549074123182</v>
      </c>
      <c r="V1017" s="5">
        <f t="shared" si="467"/>
        <v>0.28333746986201963</v>
      </c>
      <c r="W1017" s="5">
        <f t="shared" si="468"/>
        <v>13.994809319816881</v>
      </c>
      <c r="X1017" s="5">
        <f t="shared" si="469"/>
        <v>8.2397628347661431</v>
      </c>
      <c r="Y1017" s="5">
        <f t="shared" si="470"/>
        <v>-0.81744711535332337</v>
      </c>
      <c r="Z1017" s="5">
        <f t="shared" si="444"/>
        <v>1.3658810294149966</v>
      </c>
      <c r="AA1017" s="5">
        <f t="shared" si="449"/>
        <v>-2.4468059845670673</v>
      </c>
      <c r="AB1017">
        <f t="shared" si="445"/>
        <v>0</v>
      </c>
    </row>
    <row r="1018" spans="1:28" x14ac:dyDescent="0.2">
      <c r="A1018">
        <f t="shared" si="443"/>
        <v>9.8599999999998342</v>
      </c>
      <c r="B1018" s="5">
        <f t="shared" si="450"/>
        <v>73.34067341674772</v>
      </c>
      <c r="C1018" s="5">
        <f t="shared" si="451"/>
        <v>645.12154114887085</v>
      </c>
      <c r="D1018" s="5">
        <f t="shared" si="452"/>
        <v>-375.41923032899439</v>
      </c>
      <c r="E1018" s="2">
        <f t="shared" si="453"/>
        <v>649.27702656995064</v>
      </c>
      <c r="F1018" s="2">
        <f t="shared" si="454"/>
        <v>6.485827529352524</v>
      </c>
      <c r="G1018" s="3">
        <f t="shared" si="455"/>
        <v>4.8787881688785273</v>
      </c>
      <c r="H1018" s="3">
        <f t="shared" si="456"/>
        <v>56.080124100380353</v>
      </c>
      <c r="I1018" s="3">
        <f t="shared" si="457"/>
        <v>-95.418494121389898</v>
      </c>
      <c r="J1018" s="2">
        <f t="shared" si="458"/>
        <v>110.78570265835104</v>
      </c>
      <c r="K1018" s="2">
        <f t="shared" si="459"/>
        <v>110.78570265835104</v>
      </c>
      <c r="L1018" s="2">
        <f t="shared" si="460"/>
        <v>75.518543052727352</v>
      </c>
      <c r="M1018" s="5">
        <f t="shared" si="446"/>
        <v>0.37886028573205022</v>
      </c>
      <c r="N1018" s="4">
        <f t="shared" si="447"/>
        <v>0.30581863485997601</v>
      </c>
      <c r="O1018" s="4">
        <f t="shared" si="448"/>
        <v>0.26419090536503548</v>
      </c>
      <c r="P1018" s="4">
        <f t="shared" si="461"/>
        <v>0</v>
      </c>
      <c r="Q1018" s="4">
        <f t="shared" si="462"/>
        <v>0</v>
      </c>
      <c r="R1018" s="5">
        <f t="shared" si="463"/>
        <v>-1.0992172024439466</v>
      </c>
      <c r="S1018" s="5">
        <f t="shared" si="464"/>
        <v>-12.635153442314634</v>
      </c>
      <c r="T1018" s="5">
        <f t="shared" si="465"/>
        <v>21.49829968814533</v>
      </c>
      <c r="U1018" s="6">
        <f t="shared" si="466"/>
        <v>2672.652234758747</v>
      </c>
      <c r="V1018" s="5">
        <f t="shared" si="467"/>
        <v>0.28341700075019821</v>
      </c>
      <c r="W1018" s="5">
        <f t="shared" si="468"/>
        <v>14.000731556785329</v>
      </c>
      <c r="X1018" s="5">
        <f t="shared" si="469"/>
        <v>8.2431136851742899</v>
      </c>
      <c r="Y1018" s="5">
        <f t="shared" si="470"/>
        <v>-0.81580020169374845</v>
      </c>
      <c r="Z1018" s="5">
        <f t="shared" si="444"/>
        <v>1.3655781144706953</v>
      </c>
      <c r="AA1018" s="5">
        <f t="shared" si="449"/>
        <v>-2.4325866266803793</v>
      </c>
      <c r="AB1018">
        <f t="shared" si="445"/>
        <v>0</v>
      </c>
    </row>
    <row r="1019" spans="1:28" x14ac:dyDescent="0.2">
      <c r="A1019">
        <f t="shared" si="443"/>
        <v>9.869999999999834</v>
      </c>
      <c r="B1019" s="5">
        <f t="shared" si="450"/>
        <v>73.389420508426412</v>
      </c>
      <c r="C1019" s="5">
        <f t="shared" si="451"/>
        <v>645.68241066878034</v>
      </c>
      <c r="D1019" s="5">
        <f t="shared" si="452"/>
        <v>-376.3735368995396</v>
      </c>
      <c r="E1019" s="2">
        <f t="shared" si="453"/>
        <v>649.83981294593684</v>
      </c>
      <c r="F1019" s="2">
        <f t="shared" si="454"/>
        <v>6.4845121096444185</v>
      </c>
      <c r="G1019" s="3">
        <f t="shared" si="455"/>
        <v>4.8706301668615897</v>
      </c>
      <c r="H1019" s="3">
        <f t="shared" si="456"/>
        <v>56.093779881525059</v>
      </c>
      <c r="I1019" s="3">
        <f t="shared" si="457"/>
        <v>-95.442819987656705</v>
      </c>
      <c r="J1019" s="2">
        <f t="shared" si="458"/>
        <v>110.8132079980341</v>
      </c>
      <c r="K1019" s="2">
        <f t="shared" si="459"/>
        <v>110.8132079980341</v>
      </c>
      <c r="L1019" s="2">
        <f t="shared" si="460"/>
        <v>75.537292432197745</v>
      </c>
      <c r="M1019" s="5">
        <f t="shared" si="446"/>
        <v>0.37886021233654071</v>
      </c>
      <c r="N1019" s="4">
        <f t="shared" si="447"/>
        <v>0.30574243905917148</v>
      </c>
      <c r="O1019" s="4">
        <f t="shared" si="448"/>
        <v>0.26416130146306294</v>
      </c>
      <c r="P1019" s="4">
        <f t="shared" si="461"/>
        <v>0</v>
      </c>
      <c r="Q1019" s="4">
        <f t="shared" si="462"/>
        <v>0</v>
      </c>
      <c r="R1019" s="5">
        <f t="shared" si="463"/>
        <v>-1.0976514000907069</v>
      </c>
      <c r="S1019" s="5">
        <f t="shared" si="464"/>
        <v>-12.641365473045083</v>
      </c>
      <c r="T1019" s="5">
        <f t="shared" si="465"/>
        <v>21.509115124534517</v>
      </c>
      <c r="U1019" s="6">
        <f t="shared" si="466"/>
        <v>2672.6495621078484</v>
      </c>
      <c r="V1019" s="5">
        <f t="shared" si="467"/>
        <v>0.28349950175598843</v>
      </c>
      <c r="W1019" s="5">
        <f t="shared" si="468"/>
        <v>14.006624023281812</v>
      </c>
      <c r="X1019" s="5">
        <f t="shared" si="469"/>
        <v>8.2464590439865706</v>
      </c>
      <c r="Y1019" s="5">
        <f t="shared" si="470"/>
        <v>-0.81415189833471846</v>
      </c>
      <c r="Z1019" s="5">
        <f t="shared" si="444"/>
        <v>1.3652585502367298</v>
      </c>
      <c r="AA1019" s="5">
        <f t="shared" si="449"/>
        <v>-2.4184258314789133</v>
      </c>
      <c r="AB1019">
        <f t="shared" si="445"/>
        <v>0</v>
      </c>
    </row>
    <row r="1020" spans="1:28" x14ac:dyDescent="0.2">
      <c r="A1020">
        <f t="shared" si="443"/>
        <v>9.8799999999998338</v>
      </c>
      <c r="B1020" s="5">
        <f t="shared" si="450"/>
        <v>73.438086102500108</v>
      </c>
      <c r="C1020" s="5">
        <f t="shared" si="451"/>
        <v>646.24341673052311</v>
      </c>
      <c r="D1020" s="5">
        <f t="shared" si="452"/>
        <v>-377.32808602070776</v>
      </c>
      <c r="E1020" s="2">
        <f t="shared" si="453"/>
        <v>650.40272613046352</v>
      </c>
      <c r="F1020" s="2">
        <f t="shared" si="454"/>
        <v>6.4831904747927291</v>
      </c>
      <c r="G1020" s="3">
        <f t="shared" si="455"/>
        <v>4.8624886478782425</v>
      </c>
      <c r="H1020" s="3">
        <f t="shared" si="456"/>
        <v>56.107432467027429</v>
      </c>
      <c r="I1020" s="3">
        <f t="shared" si="457"/>
        <v>-95.467004245971495</v>
      </c>
      <c r="J1020" s="2">
        <f t="shared" si="458"/>
        <v>110.84059127230027</v>
      </c>
      <c r="K1020" s="2">
        <f t="shared" si="459"/>
        <v>110.84059127230027</v>
      </c>
      <c r="L1020" s="2">
        <f t="shared" si="460"/>
        <v>75.555958604158334</v>
      </c>
      <c r="M1020" s="5">
        <f t="shared" si="446"/>
        <v>0.37886013897600113</v>
      </c>
      <c r="N1020" s="4">
        <f t="shared" si="447"/>
        <v>0.30566661783267784</v>
      </c>
      <c r="O1020" s="4">
        <f t="shared" si="448"/>
        <v>0.26413183503156645</v>
      </c>
      <c r="P1020" s="4">
        <f t="shared" si="461"/>
        <v>0</v>
      </c>
      <c r="Q1020" s="4">
        <f t="shared" si="462"/>
        <v>0</v>
      </c>
      <c r="R1020" s="5">
        <f t="shared" si="463"/>
        <v>-1.096087194236087</v>
      </c>
      <c r="S1020" s="5">
        <f t="shared" si="464"/>
        <v>-12.647564381545628</v>
      </c>
      <c r="T1020" s="5">
        <f t="shared" si="465"/>
        <v>21.519877660126046</v>
      </c>
      <c r="U1020" s="6">
        <f t="shared" si="466"/>
        <v>2672.6468894596228</v>
      </c>
      <c r="V1020" s="5">
        <f t="shared" si="467"/>
        <v>0.28358495392747179</v>
      </c>
      <c r="W1020" s="5">
        <f t="shared" si="468"/>
        <v>14.012486824012262</v>
      </c>
      <c r="X1020" s="5">
        <f t="shared" si="469"/>
        <v>8.249798901862949</v>
      </c>
      <c r="Y1020" s="5">
        <f t="shared" si="470"/>
        <v>-0.81250224030861529</v>
      </c>
      <c r="Z1020" s="5">
        <f t="shared" si="444"/>
        <v>1.364922442466634</v>
      </c>
      <c r="AA1020" s="5">
        <f t="shared" si="449"/>
        <v>-2.404323438011005</v>
      </c>
      <c r="AB1020">
        <f t="shared" si="445"/>
        <v>0</v>
      </c>
    </row>
    <row r="1021" spans="1:28" x14ac:dyDescent="0.2">
      <c r="A1021">
        <f t="shared" ref="A1021:A1084" si="471">A1020+dt</f>
        <v>9.8899999999998336</v>
      </c>
      <c r="B1021" s="5">
        <f t="shared" si="450"/>
        <v>73.486670363866864</v>
      </c>
      <c r="C1021" s="5">
        <f t="shared" si="451"/>
        <v>646.80455930131552</v>
      </c>
      <c r="D1021" s="5">
        <f t="shared" si="452"/>
        <v>-378.2828762793394</v>
      </c>
      <c r="E1021" s="2">
        <f t="shared" si="453"/>
        <v>650.96576611534385</v>
      </c>
      <c r="F1021" s="2">
        <f t="shared" si="454"/>
        <v>6.4818626564392305</v>
      </c>
      <c r="G1021" s="3">
        <f t="shared" si="455"/>
        <v>4.8543636254751563</v>
      </c>
      <c r="H1021" s="3">
        <f t="shared" si="456"/>
        <v>56.121081691452098</v>
      </c>
      <c r="I1021" s="3">
        <f t="shared" si="457"/>
        <v>-95.491047480351611</v>
      </c>
      <c r="J1021" s="2">
        <f t="shared" si="458"/>
        <v>110.8678528939825</v>
      </c>
      <c r="K1021" s="2">
        <f t="shared" si="459"/>
        <v>110.8678528939825</v>
      </c>
      <c r="L1021" s="2">
        <f t="shared" si="460"/>
        <v>75.574541850022158</v>
      </c>
      <c r="M1021" s="5">
        <f t="shared" si="446"/>
        <v>0.37886006565040886</v>
      </c>
      <c r="N1021" s="4">
        <f t="shared" si="447"/>
        <v>0.30559116951450677</v>
      </c>
      <c r="O1021" s="4">
        <f t="shared" si="448"/>
        <v>0.26410250553872983</v>
      </c>
      <c r="P1021" s="4">
        <f t="shared" si="461"/>
        <v>0</v>
      </c>
      <c r="Q1021" s="4">
        <f t="shared" si="462"/>
        <v>0</v>
      </c>
      <c r="R1021" s="5">
        <f t="shared" si="463"/>
        <v>-1.0945246008257485</v>
      </c>
      <c r="S1021" s="5">
        <f t="shared" si="464"/>
        <v>-12.653750166940434</v>
      </c>
      <c r="T1021" s="5">
        <f t="shared" si="465"/>
        <v>21.530587465135362</v>
      </c>
      <c r="U1021" s="6">
        <f t="shared" si="466"/>
        <v>2672.6442168140698</v>
      </c>
      <c r="V1021" s="5">
        <f t="shared" si="467"/>
        <v>0.28367333837169667</v>
      </c>
      <c r="W1021" s="5">
        <f t="shared" si="468"/>
        <v>14.018320063524166</v>
      </c>
      <c r="X1021" s="5">
        <f t="shared" si="469"/>
        <v>8.2531332495795606</v>
      </c>
      <c r="Y1021" s="5">
        <f t="shared" si="470"/>
        <v>-0.81085126245405181</v>
      </c>
      <c r="Z1021" s="5">
        <f t="shared" ref="Z1021:Z1084" si="472">S1021+W1021</f>
        <v>1.364569896583733</v>
      </c>
      <c r="AA1021" s="5">
        <f t="shared" si="449"/>
        <v>-2.3902792852850752</v>
      </c>
      <c r="AB1021">
        <f t="shared" si="445"/>
        <v>0</v>
      </c>
    </row>
    <row r="1022" spans="1:28" x14ac:dyDescent="0.2">
      <c r="A1022">
        <f t="shared" si="471"/>
        <v>9.8999999999998334</v>
      </c>
      <c r="B1022" s="5">
        <f t="shared" si="450"/>
        <v>73.535173457558486</v>
      </c>
      <c r="C1022" s="5">
        <f t="shared" si="451"/>
        <v>647.36583834672479</v>
      </c>
      <c r="D1022" s="5">
        <f t="shared" si="452"/>
        <v>-379.23790626810717</v>
      </c>
      <c r="E1022" s="2">
        <f t="shared" si="453"/>
        <v>651.52893289077429</v>
      </c>
      <c r="F1022" s="2">
        <f t="shared" si="454"/>
        <v>6.4805286861515148</v>
      </c>
      <c r="G1022" s="3">
        <f t="shared" si="455"/>
        <v>4.8462551128506162</v>
      </c>
      <c r="H1022" s="3">
        <f t="shared" si="456"/>
        <v>56.134727390417936</v>
      </c>
      <c r="I1022" s="3">
        <f t="shared" si="457"/>
        <v>-95.514950273204462</v>
      </c>
      <c r="J1022" s="2">
        <f t="shared" si="458"/>
        <v>110.89499327520647</v>
      </c>
      <c r="K1022" s="2">
        <f t="shared" si="459"/>
        <v>110.89499327520647</v>
      </c>
      <c r="L1022" s="2">
        <f t="shared" si="460"/>
        <v>75.593042450720162</v>
      </c>
      <c r="M1022" s="5">
        <f t="shared" si="446"/>
        <v>0.37885999235974105</v>
      </c>
      <c r="N1022" s="4">
        <f t="shared" si="447"/>
        <v>0.30551609244583938</v>
      </c>
      <c r="O1022" s="4">
        <f t="shared" si="448"/>
        <v>0.26407331245433119</v>
      </c>
      <c r="P1022" s="4">
        <f t="shared" si="461"/>
        <v>0</v>
      </c>
      <c r="Q1022" s="4">
        <f t="shared" si="462"/>
        <v>0</v>
      </c>
      <c r="R1022" s="5">
        <f t="shared" si="463"/>
        <v>-1.0929636356710102</v>
      </c>
      <c r="S1022" s="5">
        <f t="shared" si="464"/>
        <v>-12.659922828524735</v>
      </c>
      <c r="T1022" s="5">
        <f t="shared" si="465"/>
        <v>21.541244709697398</v>
      </c>
      <c r="U1022" s="6">
        <f t="shared" si="466"/>
        <v>2672.6415441711893</v>
      </c>
      <c r="V1022" s="5">
        <f t="shared" si="467"/>
        <v>0.28376463625480536</v>
      </c>
      <c r="W1022" s="5">
        <f t="shared" si="468"/>
        <v>14.024123846205169</v>
      </c>
      <c r="X1022" s="5">
        <f t="shared" si="469"/>
        <v>8.2564620780284184</v>
      </c>
      <c r="Y1022" s="5">
        <f t="shared" si="470"/>
        <v>-0.80919899941620477</v>
      </c>
      <c r="Z1022" s="5">
        <f t="shared" si="472"/>
        <v>1.3642010176804344</v>
      </c>
      <c r="AA1022" s="5">
        <f t="shared" si="449"/>
        <v>-2.3762932122741844</v>
      </c>
      <c r="AB1022">
        <f t="shared" si="445"/>
        <v>0</v>
      </c>
    </row>
    <row r="1023" spans="1:28" x14ac:dyDescent="0.2">
      <c r="A1023">
        <f t="shared" si="471"/>
        <v>9.9099999999998332</v>
      </c>
      <c r="B1023" s="5">
        <f t="shared" si="450"/>
        <v>73.583595548737023</v>
      </c>
      <c r="C1023" s="5">
        <f t="shared" si="451"/>
        <v>647.92725383067989</v>
      </c>
      <c r="D1023" s="5">
        <f t="shared" si="452"/>
        <v>-380.19317458549983</v>
      </c>
      <c r="E1023" s="2">
        <f t="shared" si="453"/>
        <v>652.09222644534452</v>
      </c>
      <c r="F1023" s="2">
        <f t="shared" si="454"/>
        <v>6.4791885954228281</v>
      </c>
      <c r="G1023" s="3">
        <f t="shared" si="455"/>
        <v>4.8381631228564546</v>
      </c>
      <c r="H1023" s="3">
        <f t="shared" si="456"/>
        <v>56.148369400594738</v>
      </c>
      <c r="I1023" s="3">
        <f t="shared" si="457"/>
        <v>-95.538713205327198</v>
      </c>
      <c r="J1023" s="2">
        <f t="shared" si="458"/>
        <v>110.92201282738596</v>
      </c>
      <c r="K1023" s="2">
        <f t="shared" si="459"/>
        <v>110.92201282738596</v>
      </c>
      <c r="L1023" s="2">
        <f t="shared" si="460"/>
        <v>75.611460686697995</v>
      </c>
      <c r="M1023" s="5">
        <f t="shared" si="446"/>
        <v>0.37885991910397415</v>
      </c>
      <c r="N1023" s="4">
        <f t="shared" si="447"/>
        <v>0.30544138497499562</v>
      </c>
      <c r="O1023" s="4">
        <f t="shared" si="448"/>
        <v>0.26404425524974134</v>
      </c>
      <c r="P1023" s="4">
        <f t="shared" si="461"/>
        <v>0</v>
      </c>
      <c r="Q1023" s="4">
        <f t="shared" si="462"/>
        <v>0</v>
      </c>
      <c r="R1023" s="5">
        <f t="shared" si="463"/>
        <v>-1.0914043144493033</v>
      </c>
      <c r="S1023" s="5">
        <f t="shared" si="464"/>
        <v>-12.666082365764105</v>
      </c>
      <c r="T1023" s="5">
        <f t="shared" si="465"/>
        <v>21.551849563862337</v>
      </c>
      <c r="U1023" s="6">
        <f t="shared" si="466"/>
        <v>2672.6388715309809</v>
      </c>
      <c r="V1023" s="5">
        <f t="shared" si="467"/>
        <v>0.2838588288021609</v>
      </c>
      <c r="W1023" s="5">
        <f t="shared" si="468"/>
        <v>14.029898276281575</v>
      </c>
      <c r="X1023" s="5">
        <f t="shared" si="469"/>
        <v>8.2597853782170425</v>
      </c>
      <c r="Y1023" s="5">
        <f t="shared" si="470"/>
        <v>-0.80754548564714246</v>
      </c>
      <c r="Z1023" s="5">
        <f t="shared" si="472"/>
        <v>1.3638159105174701</v>
      </c>
      <c r="AA1023" s="5">
        <f t="shared" si="449"/>
        <v>-2.3623650579206199</v>
      </c>
      <c r="AB1023">
        <f t="shared" si="445"/>
        <v>0</v>
      </c>
    </row>
    <row r="1024" spans="1:28" x14ac:dyDescent="0.2">
      <c r="A1024">
        <f t="shared" si="471"/>
        <v>9.919999999999833</v>
      </c>
      <c r="B1024" s="5">
        <f t="shared" si="450"/>
        <v>73.6319368026913</v>
      </c>
      <c r="C1024" s="5">
        <f t="shared" si="451"/>
        <v>648.48880571548136</v>
      </c>
      <c r="D1024" s="5">
        <f t="shared" si="452"/>
        <v>-381.14867983580598</v>
      </c>
      <c r="E1024" s="2">
        <f t="shared" si="453"/>
        <v>652.65564676604686</v>
      </c>
      <c r="F1024" s="2">
        <f t="shared" si="454"/>
        <v>6.4778424156719057</v>
      </c>
      <c r="G1024" s="3">
        <f t="shared" si="455"/>
        <v>4.8300876679999831</v>
      </c>
      <c r="H1024" s="3">
        <f t="shared" si="456"/>
        <v>56.162007559699916</v>
      </c>
      <c r="I1024" s="3">
        <f t="shared" si="457"/>
        <v>-95.562336855906409</v>
      </c>
      <c r="J1024" s="2">
        <f t="shared" si="458"/>
        <v>110.94891196121792</v>
      </c>
      <c r="K1024" s="2">
        <f t="shared" si="459"/>
        <v>110.94891196121792</v>
      </c>
      <c r="L1024" s="2">
        <f t="shared" si="460"/>
        <v>75.629796837912693</v>
      </c>
      <c r="M1024" s="5">
        <f t="shared" si="446"/>
        <v>0.37885984588308408</v>
      </c>
      <c r="N1024" s="4">
        <f t="shared" si="447"/>
        <v>0.30536704545740456</v>
      </c>
      <c r="O1024" s="4">
        <f t="shared" si="448"/>
        <v>0.26401533339792294</v>
      </c>
      <c r="P1024" s="4">
        <f t="shared" si="461"/>
        <v>0</v>
      </c>
      <c r="Q1024" s="4">
        <f t="shared" si="462"/>
        <v>0</v>
      </c>
      <c r="R1024" s="5">
        <f t="shared" si="463"/>
        <v>-1.0898466527046284</v>
      </c>
      <c r="S1024" s="5">
        <f t="shared" si="464"/>
        <v>-12.672228778293722</v>
      </c>
      <c r="T1024" s="5">
        <f t="shared" si="465"/>
        <v>21.562402197591357</v>
      </c>
      <c r="U1024" s="6">
        <f t="shared" si="466"/>
        <v>2672.6361988934459</v>
      </c>
      <c r="V1024" s="5">
        <f t="shared" si="467"/>
        <v>0.2839558972984641</v>
      </c>
      <c r="W1024" s="5">
        <f t="shared" si="468"/>
        <v>14.035643457816965</v>
      </c>
      <c r="X1024" s="5">
        <f t="shared" si="469"/>
        <v>8.2631031412681608</v>
      </c>
      <c r="Y1024" s="5">
        <f t="shared" si="470"/>
        <v>-0.80589075540616428</v>
      </c>
      <c r="Z1024" s="5">
        <f t="shared" si="472"/>
        <v>1.3634146795232436</v>
      </c>
      <c r="AA1024" s="5">
        <f t="shared" si="449"/>
        <v>-2.3484946611404816</v>
      </c>
      <c r="AB1024">
        <f t="shared" si="445"/>
        <v>0</v>
      </c>
    </row>
    <row r="1025" spans="1:28" x14ac:dyDescent="0.2">
      <c r="A1025">
        <f t="shared" si="471"/>
        <v>9.9299999999998327</v>
      </c>
      <c r="B1025" s="5">
        <f t="shared" si="450"/>
        <v>73.680197384833534</v>
      </c>
      <c r="C1025" s="5">
        <f t="shared" si="451"/>
        <v>649.05049396181232</v>
      </c>
      <c r="D1025" s="5">
        <f t="shared" si="452"/>
        <v>-382.10442062909812</v>
      </c>
      <c r="E1025" s="2">
        <f t="shared" si="453"/>
        <v>653.21919383828629</v>
      </c>
      <c r="F1025" s="2">
        <f t="shared" si="454"/>
        <v>6.476490178242817</v>
      </c>
      <c r="G1025" s="3">
        <f t="shared" si="455"/>
        <v>4.8220287604459218</v>
      </c>
      <c r="H1025" s="3">
        <f t="shared" si="456"/>
        <v>56.175641706495149</v>
      </c>
      <c r="I1025" s="3">
        <f t="shared" si="457"/>
        <v>-95.585821802517813</v>
      </c>
      <c r="J1025" s="2">
        <f t="shared" si="458"/>
        <v>110.97569108667797</v>
      </c>
      <c r="K1025" s="2">
        <f t="shared" si="459"/>
        <v>110.97569108667797</v>
      </c>
      <c r="L1025" s="2">
        <f t="shared" si="460"/>
        <v>75.648051183829566</v>
      </c>
      <c r="M1025" s="5">
        <f t="shared" si="446"/>
        <v>0.37885977269704646</v>
      </c>
      <c r="N1025" s="4">
        <f t="shared" si="447"/>
        <v>0.30529307225557484</v>
      </c>
      <c r="O1025" s="4">
        <f t="shared" si="448"/>
        <v>0.26398654637342905</v>
      </c>
      <c r="P1025" s="4">
        <f t="shared" si="461"/>
        <v>0</v>
      </c>
      <c r="Q1025" s="4">
        <f t="shared" si="462"/>
        <v>0</v>
      </c>
      <c r="R1025" s="5">
        <f t="shared" si="463"/>
        <v>-1.0882906658480218</v>
      </c>
      <c r="S1025" s="5">
        <f t="shared" si="464"/>
        <v>-12.678362065917657</v>
      </c>
      <c r="T1025" s="5">
        <f t="shared" si="465"/>
        <v>21.572902780752525</v>
      </c>
      <c r="U1025" s="6">
        <f t="shared" si="466"/>
        <v>2672.6335262585835</v>
      </c>
      <c r="V1025" s="5">
        <f t="shared" si="467"/>
        <v>0.28405582308787414</v>
      </c>
      <c r="W1025" s="5">
        <f t="shared" si="468"/>
        <v>14.041359494710745</v>
      </c>
      <c r="X1025" s="5">
        <f t="shared" si="469"/>
        <v>8.2664153584193301</v>
      </c>
      <c r="Y1025" s="5">
        <f t="shared" si="470"/>
        <v>-0.80423484276014767</v>
      </c>
      <c r="Z1025" s="5">
        <f t="shared" si="472"/>
        <v>1.3629974287930882</v>
      </c>
      <c r="AA1025" s="5">
        <f t="shared" si="449"/>
        <v>-2.3346818608281446</v>
      </c>
      <c r="AB1025">
        <f t="shared" si="445"/>
        <v>0</v>
      </c>
    </row>
    <row r="1026" spans="1:28" x14ac:dyDescent="0.2">
      <c r="A1026">
        <f t="shared" si="471"/>
        <v>9.9399999999998325</v>
      </c>
      <c r="B1026" s="5">
        <f t="shared" si="450"/>
        <v>73.728377460695867</v>
      </c>
      <c r="C1026" s="5">
        <f t="shared" si="451"/>
        <v>649.6123185287488</v>
      </c>
      <c r="D1026" s="5">
        <f t="shared" si="452"/>
        <v>-383.06039558121637</v>
      </c>
      <c r="E1026" s="2">
        <f t="shared" si="453"/>
        <v>653.78286764589006</v>
      </c>
      <c r="F1026" s="2">
        <f t="shared" si="454"/>
        <v>6.4751319144047956</v>
      </c>
      <c r="G1026" s="3">
        <f t="shared" si="455"/>
        <v>4.8139864120183207</v>
      </c>
      <c r="H1026" s="3">
        <f t="shared" si="456"/>
        <v>56.189271680783079</v>
      </c>
      <c r="I1026" s="3">
        <f t="shared" si="457"/>
        <v>-95.609168621126088</v>
      </c>
      <c r="J1026" s="2">
        <f t="shared" si="458"/>
        <v>111.00235061301572</v>
      </c>
      <c r="K1026" s="2">
        <f t="shared" si="459"/>
        <v>111.00235061301572</v>
      </c>
      <c r="L1026" s="2">
        <f t="shared" si="460"/>
        <v>75.666224003419032</v>
      </c>
      <c r="M1026" s="5">
        <f t="shared" si="446"/>
        <v>0.37885969954583626</v>
      </c>
      <c r="N1026" s="4">
        <f t="shared" si="447"/>
        <v>0.30521946373906489</v>
      </c>
      <c r="O1026" s="4">
        <f t="shared" si="448"/>
        <v>0.26395789365240263</v>
      </c>
      <c r="P1026" s="4">
        <f t="shared" si="461"/>
        <v>0</v>
      </c>
      <c r="Q1026" s="4">
        <f t="shared" si="462"/>
        <v>0</v>
      </c>
      <c r="R1026" s="5">
        <f t="shared" si="463"/>
        <v>-1.0867363691580141</v>
      </c>
      <c r="S1026" s="5">
        <f t="shared" si="464"/>
        <v>-12.684482228608136</v>
      </c>
      <c r="T1026" s="5">
        <f t="shared" si="465"/>
        <v>21.583351483116623</v>
      </c>
      <c r="U1026" s="6">
        <f t="shared" si="466"/>
        <v>2672.6308536263932</v>
      </c>
      <c r="V1026" s="5">
        <f t="shared" si="467"/>
        <v>0.28415858757412227</v>
      </c>
      <c r="W1026" s="5">
        <f t="shared" si="468"/>
        <v>14.047046490696802</v>
      </c>
      <c r="X1026" s="5">
        <f t="shared" si="469"/>
        <v>8.2697220210226412</v>
      </c>
      <c r="Y1026" s="5">
        <f t="shared" si="470"/>
        <v>-0.80257778158389181</v>
      </c>
      <c r="Z1026" s="5">
        <f t="shared" si="472"/>
        <v>1.3625642620886662</v>
      </c>
      <c r="AA1026" s="5">
        <f t="shared" si="449"/>
        <v>-2.3209264958607356</v>
      </c>
      <c r="AB1026">
        <f t="shared" si="445"/>
        <v>0</v>
      </c>
    </row>
    <row r="1027" spans="1:28" x14ac:dyDescent="0.2">
      <c r="A1027">
        <f t="shared" si="471"/>
        <v>9.9499999999998323</v>
      </c>
      <c r="B1027" s="5">
        <f t="shared" si="450"/>
        <v>73.776477195926972</v>
      </c>
      <c r="C1027" s="5">
        <f t="shared" si="451"/>
        <v>650.17427937376976</v>
      </c>
      <c r="D1027" s="5">
        <f t="shared" si="452"/>
        <v>-384.01660331375246</v>
      </c>
      <c r="E1027" s="2">
        <f t="shared" si="453"/>
        <v>654.34666817111702</v>
      </c>
      <c r="F1027" s="2">
        <f t="shared" si="454"/>
        <v>6.4737676553520984</v>
      </c>
      <c r="G1027" s="3">
        <f t="shared" si="455"/>
        <v>4.8059606342024814</v>
      </c>
      <c r="H1027" s="3">
        <f t="shared" si="456"/>
        <v>56.202897323403967</v>
      </c>
      <c r="I1027" s="3">
        <f t="shared" si="457"/>
        <v>-95.632377886084697</v>
      </c>
      <c r="J1027" s="2">
        <f t="shared" si="458"/>
        <v>111.02889094875034</v>
      </c>
      <c r="K1027" s="2">
        <f t="shared" si="459"/>
        <v>111.02889094875034</v>
      </c>
      <c r="L1027" s="2">
        <f t="shared" si="460"/>
        <v>75.684315575153605</v>
      </c>
      <c r="M1027" s="5">
        <f t="shared" si="446"/>
        <v>0.37885962642942794</v>
      </c>
      <c r="N1027" s="4">
        <f t="shared" si="447"/>
        <v>0.3051462182844531</v>
      </c>
      <c r="O1027" s="4">
        <f t="shared" si="448"/>
        <v>0.26392937471257455</v>
      </c>
      <c r="P1027" s="4">
        <f t="shared" si="461"/>
        <v>0</v>
      </c>
      <c r="Q1027" s="4">
        <f t="shared" si="462"/>
        <v>0</v>
      </c>
      <c r="R1027" s="5">
        <f t="shared" si="463"/>
        <v>-1.0851837777810973</v>
      </c>
      <c r="S1027" s="5">
        <f t="shared" si="464"/>
        <v>-12.690589266504805</v>
      </c>
      <c r="T1027" s="5">
        <f t="shared" si="465"/>
        <v>21.593748474353092</v>
      </c>
      <c r="U1027" s="6">
        <f t="shared" si="466"/>
        <v>2672.6281809968759</v>
      </c>
      <c r="V1027" s="5">
        <f t="shared" si="467"/>
        <v>0.28426417222062</v>
      </c>
      <c r="W1027" s="5">
        <f t="shared" si="468"/>
        <v>14.052704549342096</v>
      </c>
      <c r="X1027" s="5">
        <f t="shared" si="469"/>
        <v>8.273023120544341</v>
      </c>
      <c r="Y1027" s="5">
        <f t="shared" si="470"/>
        <v>-0.80091960556047725</v>
      </c>
      <c r="Z1027" s="5">
        <f t="shared" si="472"/>
        <v>1.3621152828372907</v>
      </c>
      <c r="AA1027" s="5">
        <f t="shared" si="449"/>
        <v>-2.3072284051025669</v>
      </c>
      <c r="AB1027">
        <f t="shared" si="445"/>
        <v>0</v>
      </c>
    </row>
    <row r="1028" spans="1:28" x14ac:dyDescent="0.2">
      <c r="A1028">
        <f t="shared" si="471"/>
        <v>9.9599999999998321</v>
      </c>
      <c r="B1028" s="5">
        <f t="shared" si="450"/>
        <v>73.82449675628871</v>
      </c>
      <c r="C1028" s="5">
        <f t="shared" si="451"/>
        <v>650.73637645276801</v>
      </c>
      <c r="D1028" s="5">
        <f t="shared" si="452"/>
        <v>-384.97304245403353</v>
      </c>
      <c r="E1028" s="2">
        <f t="shared" si="453"/>
        <v>654.91059539466755</v>
      </c>
      <c r="F1028" s="2">
        <f t="shared" si="454"/>
        <v>6.4723974322038469</v>
      </c>
      <c r="G1028" s="3">
        <f t="shared" si="455"/>
        <v>4.7979514381468764</v>
      </c>
      <c r="H1028" s="3">
        <f t="shared" si="456"/>
        <v>56.216518476232338</v>
      </c>
      <c r="I1028" s="3">
        <f t="shared" si="457"/>
        <v>-95.655450170135722</v>
      </c>
      <c r="J1028" s="2">
        <f t="shared" si="458"/>
        <v>111.05531250166607</v>
      </c>
      <c r="K1028" s="2">
        <f t="shared" si="459"/>
        <v>111.05531250166607</v>
      </c>
      <c r="L1028" s="2">
        <f t="shared" si="460"/>
        <v>75.702326177004807</v>
      </c>
      <c r="M1028" s="5">
        <f t="shared" si="446"/>
        <v>0.3788595533477957</v>
      </c>
      <c r="N1028" s="4">
        <f t="shared" si="447"/>
        <v>0.30507333427530881</v>
      </c>
      <c r="O1028" s="4">
        <f t="shared" si="448"/>
        <v>0.2639009890332627</v>
      </c>
      <c r="P1028" s="4">
        <f t="shared" si="461"/>
        <v>0</v>
      </c>
      <c r="Q1028" s="4">
        <f t="shared" si="462"/>
        <v>0</v>
      </c>
      <c r="R1028" s="5">
        <f t="shared" si="463"/>
        <v>-1.0836329067321939</v>
      </c>
      <c r="S1028" s="5">
        <f t="shared" si="464"/>
        <v>-12.69668317991402</v>
      </c>
      <c r="T1028" s="5">
        <f t="shared" si="465"/>
        <v>21.604093924025992</v>
      </c>
      <c r="U1028" s="6">
        <f t="shared" si="466"/>
        <v>2672.6255083700312</v>
      </c>
      <c r="V1028" s="5">
        <f t="shared" si="467"/>
        <v>0.28437255855056781</v>
      </c>
      <c r="W1028" s="5">
        <f t="shared" si="468"/>
        <v>14.058333774045328</v>
      </c>
      <c r="X1028" s="5">
        <f t="shared" si="469"/>
        <v>8.2763186485645104</v>
      </c>
      <c r="Y1028" s="5">
        <f t="shared" si="470"/>
        <v>-0.79926034818162606</v>
      </c>
      <c r="Z1028" s="5">
        <f t="shared" si="472"/>
        <v>1.3616505941313086</v>
      </c>
      <c r="AA1028" s="5">
        <f t="shared" si="449"/>
        <v>-2.2935874274094985</v>
      </c>
      <c r="AB1028">
        <f t="shared" si="445"/>
        <v>0</v>
      </c>
    </row>
    <row r="1029" spans="1:28" x14ac:dyDescent="0.2">
      <c r="A1029">
        <f t="shared" si="471"/>
        <v>9.9699999999998319</v>
      </c>
      <c r="B1029" s="5">
        <f t="shared" si="450"/>
        <v>73.872436307652762</v>
      </c>
      <c r="C1029" s="5">
        <f t="shared" si="451"/>
        <v>651.29860972005997</v>
      </c>
      <c r="D1029" s="5">
        <f t="shared" si="452"/>
        <v>-385.92971163510629</v>
      </c>
      <c r="E1029" s="2">
        <f t="shared" si="453"/>
        <v>655.47464929569264</v>
      </c>
      <c r="F1029" s="2">
        <f t="shared" si="454"/>
        <v>6.4710212760038832</v>
      </c>
      <c r="G1029" s="3">
        <f t="shared" si="455"/>
        <v>4.7899588346650601</v>
      </c>
      <c r="H1029" s="3">
        <f t="shared" si="456"/>
        <v>56.230134982173652</v>
      </c>
      <c r="I1029" s="3">
        <f t="shared" si="457"/>
        <v>-95.67838604440982</v>
      </c>
      <c r="J1029" s="2">
        <f t="shared" si="458"/>
        <v>111.08161567880785</v>
      </c>
      <c r="K1029" s="2">
        <f t="shared" si="459"/>
        <v>111.08161567880785</v>
      </c>
      <c r="L1029" s="2">
        <f t="shared" si="460"/>
        <v>75.720256086440244</v>
      </c>
      <c r="M1029" s="5">
        <f t="shared" si="446"/>
        <v>0.37885948030091299</v>
      </c>
      <c r="N1029" s="4">
        <f t="shared" si="447"/>
        <v>0.30500081010216262</v>
      </c>
      <c r="O1029" s="4">
        <f t="shared" si="448"/>
        <v>0.26387273609537082</v>
      </c>
      <c r="P1029" s="4">
        <f t="shared" si="461"/>
        <v>0</v>
      </c>
      <c r="Q1029" s="4">
        <f t="shared" si="462"/>
        <v>0</v>
      </c>
      <c r="R1029" s="5">
        <f t="shared" si="463"/>
        <v>-1.0820837708951241</v>
      </c>
      <c r="S1029" s="5">
        <f t="shared" si="464"/>
        <v>-12.702763969308091</v>
      </c>
      <c r="T1029" s="5">
        <f t="shared" si="465"/>
        <v>21.614388001589976</v>
      </c>
      <c r="U1029" s="6">
        <f t="shared" si="466"/>
        <v>2672.6228357458594</v>
      </c>
      <c r="V1029" s="5">
        <f t="shared" si="467"/>
        <v>0.28448372814705791</v>
      </c>
      <c r="W1029" s="5">
        <f t="shared" si="468"/>
        <v>14.063934268035608</v>
      </c>
      <c r="X1029" s="5">
        <f t="shared" si="469"/>
        <v>8.2796085967767095</v>
      </c>
      <c r="Y1029" s="5">
        <f t="shared" si="470"/>
        <v>-0.79760004274806617</v>
      </c>
      <c r="Z1029" s="5">
        <f t="shared" si="472"/>
        <v>1.3611702987275169</v>
      </c>
      <c r="AA1029" s="5">
        <f t="shared" si="449"/>
        <v>-2.2800034016333157</v>
      </c>
      <c r="AB1029">
        <f t="shared" ref="AB1029:AB1092" si="473">IF(($D1029-height)*($D1030-height)&lt;0,1,0)</f>
        <v>0</v>
      </c>
    </row>
    <row r="1030" spans="1:28" x14ac:dyDescent="0.2">
      <c r="A1030">
        <f t="shared" si="471"/>
        <v>9.9799999999998317</v>
      </c>
      <c r="B1030" s="5">
        <f t="shared" si="450"/>
        <v>73.92029601599728</v>
      </c>
      <c r="C1030" s="5">
        <f t="shared" si="451"/>
        <v>651.86097912839659</v>
      </c>
      <c r="D1030" s="5">
        <f t="shared" si="452"/>
        <v>-386.88660949572045</v>
      </c>
      <c r="E1030" s="2">
        <f t="shared" si="453"/>
        <v>656.03882985180428</v>
      </c>
      <c r="F1030" s="2">
        <f t="shared" si="454"/>
        <v>6.4696392177206183</v>
      </c>
      <c r="G1030" s="3">
        <f t="shared" si="455"/>
        <v>4.7819828342375796</v>
      </c>
      <c r="H1030" s="3">
        <f t="shared" si="456"/>
        <v>56.243746685160929</v>
      </c>
      <c r="I1030" s="3">
        <f t="shared" si="457"/>
        <v>-95.701186078426147</v>
      </c>
      <c r="J1030" s="2">
        <f t="shared" si="458"/>
        <v>111.10780088647709</v>
      </c>
      <c r="K1030" s="2">
        <f t="shared" si="459"/>
        <v>111.10780088647709</v>
      </c>
      <c r="L1030" s="2">
        <f t="shared" si="460"/>
        <v>75.738105580420651</v>
      </c>
      <c r="M1030" s="5">
        <f t="shared" si="446"/>
        <v>0.37885940728875295</v>
      </c>
      <c r="N1030" s="4">
        <f t="shared" si="447"/>
        <v>0.30492864416247689</v>
      </c>
      <c r="O1030" s="4">
        <f t="shared" si="448"/>
        <v>0.2638446153813867</v>
      </c>
      <c r="P1030" s="4">
        <f t="shared" si="461"/>
        <v>0</v>
      </c>
      <c r="Q1030" s="4">
        <f t="shared" si="462"/>
        <v>0</v>
      </c>
      <c r="R1030" s="5">
        <f t="shared" si="463"/>
        <v>-1.0805363850230782</v>
      </c>
      <c r="S1030" s="5">
        <f t="shared" si="464"/>
        <v>-12.708831635324556</v>
      </c>
      <c r="T1030" s="5">
        <f t="shared" si="465"/>
        <v>21.624630876386362</v>
      </c>
      <c r="U1030" s="6">
        <f t="shared" si="466"/>
        <v>2672.6201631243594</v>
      </c>
      <c r="V1030" s="5">
        <f t="shared" si="467"/>
        <v>0.28459766265317588</v>
      </c>
      <c r="W1030" s="5">
        <f t="shared" si="468"/>
        <v>14.069506134371119</v>
      </c>
      <c r="X1030" s="5">
        <f t="shared" si="469"/>
        <v>8.2828929569876308</v>
      </c>
      <c r="Y1030" s="5">
        <f t="shared" si="470"/>
        <v>-0.79593872236990237</v>
      </c>
      <c r="Z1030" s="5">
        <f t="shared" si="472"/>
        <v>1.3606744990465636</v>
      </c>
      <c r="AA1030" s="5">
        <f t="shared" si="449"/>
        <v>-2.2664761666260063</v>
      </c>
      <c r="AB1030">
        <f t="shared" si="473"/>
        <v>0</v>
      </c>
    </row>
    <row r="1031" spans="1:28" x14ac:dyDescent="0.2">
      <c r="A1031">
        <f t="shared" si="471"/>
        <v>9.9899999999998315</v>
      </c>
      <c r="B1031" s="5">
        <f t="shared" si="450"/>
        <v>73.968076047403528</v>
      </c>
      <c r="C1031" s="5">
        <f t="shared" si="451"/>
        <v>652.42348462897314</v>
      </c>
      <c r="D1031" s="5">
        <f t="shared" si="452"/>
        <v>-387.84373468031299</v>
      </c>
      <c r="E1031" s="2">
        <f t="shared" si="453"/>
        <v>656.60313703908423</v>
      </c>
      <c r="F1031" s="2">
        <f t="shared" si="454"/>
        <v>6.4682512882468881</v>
      </c>
      <c r="G1031" s="3">
        <f t="shared" si="455"/>
        <v>4.7740234470138807</v>
      </c>
      <c r="H1031" s="3">
        <f t="shared" si="456"/>
        <v>56.257353430151397</v>
      </c>
      <c r="I1031" s="3">
        <f t="shared" si="457"/>
        <v>-95.72385084009241</v>
      </c>
      <c r="J1031" s="2">
        <f t="shared" si="458"/>
        <v>111.13386853022739</v>
      </c>
      <c r="K1031" s="2">
        <f t="shared" si="459"/>
        <v>111.13386853022739</v>
      </c>
      <c r="L1031" s="2">
        <f t="shared" si="460"/>
        <v>75.755874935396989</v>
      </c>
      <c r="M1031" s="5">
        <f t="shared" si="446"/>
        <v>0.37885933431128826</v>
      </c>
      <c r="N1031" s="4">
        <f t="shared" si="447"/>
        <v>0.30485683486061715</v>
      </c>
      <c r="O1031" s="4">
        <f t="shared" si="448"/>
        <v>0.26381662637538106</v>
      </c>
      <c r="P1031" s="4">
        <f t="shared" si="461"/>
        <v>0</v>
      </c>
      <c r="Q1031" s="4">
        <f t="shared" si="462"/>
        <v>0</v>
      </c>
      <c r="R1031" s="5">
        <f t="shared" si="463"/>
        <v>-1.0789907637390905</v>
      </c>
      <c r="S1031" s="5">
        <f t="shared" si="464"/>
        <v>-12.714886178765454</v>
      </c>
      <c r="T1031" s="5">
        <f t="shared" si="465"/>
        <v>21.634822717639199</v>
      </c>
      <c r="U1031" s="6">
        <f t="shared" si="466"/>
        <v>2672.6174905055332</v>
      </c>
      <c r="V1031" s="5">
        <f t="shared" si="467"/>
        <v>0.28471434377209398</v>
      </c>
      <c r="W1031" s="5">
        <f t="shared" si="468"/>
        <v>14.07504947593784</v>
      </c>
      <c r="X1031" s="5">
        <f t="shared" si="469"/>
        <v>8.286171721116748</v>
      </c>
      <c r="Y1031" s="5">
        <f t="shared" si="470"/>
        <v>-0.79427641996699649</v>
      </c>
      <c r="Z1031" s="5">
        <f t="shared" si="472"/>
        <v>1.3601632971723863</v>
      </c>
      <c r="AA1031" s="5">
        <f t="shared" si="449"/>
        <v>-2.253005561244052</v>
      </c>
      <c r="AB1031">
        <f t="shared" si="473"/>
        <v>0</v>
      </c>
    </row>
    <row r="1032" spans="1:28" x14ac:dyDescent="0.2">
      <c r="A1032">
        <f t="shared" si="471"/>
        <v>9.9999999999998312</v>
      </c>
      <c r="B1032" s="5">
        <f t="shared" si="450"/>
        <v>74.015776568052672</v>
      </c>
      <c r="C1032" s="5">
        <f t="shared" si="451"/>
        <v>652.98612617143942</v>
      </c>
      <c r="D1032" s="5">
        <f t="shared" si="452"/>
        <v>-388.80108583899198</v>
      </c>
      <c r="E1032" s="2">
        <f t="shared" si="453"/>
        <v>657.1675708320937</v>
      </c>
      <c r="F1032" s="2">
        <f t="shared" si="454"/>
        <v>6.4668575183998289</v>
      </c>
      <c r="G1032" s="3">
        <f t="shared" si="455"/>
        <v>4.766080682814211</v>
      </c>
      <c r="H1032" s="3">
        <f t="shared" si="456"/>
        <v>56.270955063123118</v>
      </c>
      <c r="I1032" s="3">
        <f t="shared" si="457"/>
        <v>-95.746380895704846</v>
      </c>
      <c r="J1032" s="2">
        <f t="shared" si="458"/>
        <v>111.15981901486035</v>
      </c>
      <c r="K1032" s="2">
        <f t="shared" si="459"/>
        <v>111.15981901486035</v>
      </c>
      <c r="L1032" s="2">
        <f t="shared" si="460"/>
        <v>75.773564427307662</v>
      </c>
      <c r="M1032" s="5">
        <f t="shared" si="446"/>
        <v>0.37885926136849102</v>
      </c>
      <c r="N1032" s="4">
        <f t="shared" si="447"/>
        <v>0.30478538060782262</v>
      </c>
      <c r="O1032" s="4">
        <f t="shared" si="448"/>
        <v>0.26378876856300626</v>
      </c>
      <c r="P1032" s="4">
        <f t="shared" si="461"/>
        <v>0</v>
      </c>
      <c r="Q1032" s="4">
        <f t="shared" si="462"/>
        <v>0</v>
      </c>
      <c r="R1032" s="5">
        <f t="shared" si="463"/>
        <v>-1.0774469215365132</v>
      </c>
      <c r="S1032" s="5">
        <f t="shared" si="464"/>
        <v>-12.720927600596577</v>
      </c>
      <c r="T1032" s="5">
        <f t="shared" si="465"/>
        <v>21.644963694451373</v>
      </c>
      <c r="U1032" s="6">
        <f t="shared" si="466"/>
        <v>2672.6148178893786</v>
      </c>
      <c r="V1032" s="5">
        <f t="shared" si="467"/>
        <v>0.28483375326716759</v>
      </c>
      <c r="W1032" s="5">
        <f t="shared" si="468"/>
        <v>14.080564395448247</v>
      </c>
      <c r="X1032" s="5">
        <f t="shared" si="469"/>
        <v>8.2894448811959673</v>
      </c>
      <c r="Y1032" s="5">
        <f t="shared" si="470"/>
        <v>-0.79261316826934558</v>
      </c>
      <c r="Z1032" s="5">
        <f t="shared" si="472"/>
        <v>1.3596367948516708</v>
      </c>
      <c r="AA1032" s="5">
        <f t="shared" si="449"/>
        <v>-2.2395914243526605</v>
      </c>
      <c r="AB1032">
        <f t="shared" si="473"/>
        <v>0</v>
      </c>
    </row>
    <row r="1033" spans="1:28" x14ac:dyDescent="0.2">
      <c r="A1033">
        <f t="shared" si="471"/>
        <v>10.009999999999831</v>
      </c>
      <c r="B1033" s="5">
        <f t="shared" si="450"/>
        <v>74.063397744222414</v>
      </c>
      <c r="C1033" s="5">
        <f t="shared" si="451"/>
        <v>653.54890370391036</v>
      </c>
      <c r="D1033" s="5">
        <f t="shared" si="452"/>
        <v>-389.75866162752027</v>
      </c>
      <c r="E1033" s="2">
        <f t="shared" si="453"/>
        <v>657.732131203883</v>
      </c>
      <c r="F1033" s="2">
        <f t="shared" si="454"/>
        <v>6.4654579389207187</v>
      </c>
      <c r="G1033" s="3">
        <f t="shared" si="455"/>
        <v>4.7581545511315175</v>
      </c>
      <c r="H1033" s="3">
        <f t="shared" si="456"/>
        <v>56.284551431071634</v>
      </c>
      <c r="I1033" s="3">
        <f t="shared" si="457"/>
        <v>-95.768776809948378</v>
      </c>
      <c r="J1033" s="2">
        <f t="shared" si="458"/>
        <v>111.1856527444216</v>
      </c>
      <c r="K1033" s="2">
        <f t="shared" si="459"/>
        <v>111.1856527444216</v>
      </c>
      <c r="L1033" s="2">
        <f t="shared" si="460"/>
        <v>75.791174331575732</v>
      </c>
      <c r="M1033" s="5">
        <f t="shared" si="446"/>
        <v>0.37885918846033301</v>
      </c>
      <c r="N1033" s="4">
        <f t="shared" si="447"/>
        <v>0.30471427982217697</v>
      </c>
      <c r="O1033" s="4">
        <f t="shared" si="448"/>
        <v>0.26376104143149431</v>
      </c>
      <c r="P1033" s="4">
        <f t="shared" si="461"/>
        <v>0</v>
      </c>
      <c r="Q1033" s="4">
        <f t="shared" si="462"/>
        <v>0</v>
      </c>
      <c r="R1033" s="5">
        <f t="shared" si="463"/>
        <v>-1.0759048727794942</v>
      </c>
      <c r="S1033" s="5">
        <f t="shared" si="464"/>
        <v>-12.726955901946745</v>
      </c>
      <c r="T1033" s="5">
        <f t="shared" si="465"/>
        <v>21.655053975800811</v>
      </c>
      <c r="U1033" s="6">
        <f t="shared" si="466"/>
        <v>2672.6121452758971</v>
      </c>
      <c r="V1033" s="5">
        <f t="shared" si="467"/>
        <v>0.28495587296202585</v>
      </c>
      <c r="W1033" s="5">
        <f t="shared" si="468"/>
        <v>14.086050995440077</v>
      </c>
      <c r="X1033" s="5">
        <f t="shared" si="469"/>
        <v>8.2927124293692724</v>
      </c>
      <c r="Y1033" s="5">
        <f t="shared" si="470"/>
        <v>-0.79094899981746836</v>
      </c>
      <c r="Z1033" s="5">
        <f t="shared" si="472"/>
        <v>1.3590950934933321</v>
      </c>
      <c r="AA1033" s="5">
        <f t="shared" si="449"/>
        <v>-2.2262335948299139</v>
      </c>
      <c r="AB1033">
        <f t="shared" si="473"/>
        <v>0</v>
      </c>
    </row>
    <row r="1034" spans="1:28" x14ac:dyDescent="0.2">
      <c r="A1034">
        <f t="shared" si="471"/>
        <v>10.019999999999831</v>
      </c>
      <c r="B1034" s="5">
        <f t="shared" si="450"/>
        <v>74.110939742283747</v>
      </c>
      <c r="C1034" s="5">
        <f t="shared" si="451"/>
        <v>654.11181717297575</v>
      </c>
      <c r="D1034" s="5">
        <f t="shared" si="452"/>
        <v>-390.71646070729952</v>
      </c>
      <c r="E1034" s="2">
        <f t="shared" si="453"/>
        <v>658.29681812600074</v>
      </c>
      <c r="F1034" s="2">
        <f t="shared" si="454"/>
        <v>6.464052580474859</v>
      </c>
      <c r="G1034" s="3">
        <f t="shared" si="455"/>
        <v>4.7502450611333424</v>
      </c>
      <c r="H1034" s="3">
        <f t="shared" si="456"/>
        <v>56.298142382006567</v>
      </c>
      <c r="I1034" s="3">
        <f t="shared" si="457"/>
        <v>-95.791039145896676</v>
      </c>
      <c r="J1034" s="2">
        <f t="shared" si="458"/>
        <v>111.21137012219666</v>
      </c>
      <c r="K1034" s="2">
        <f t="shared" si="459"/>
        <v>111.21137012219666</v>
      </c>
      <c r="L1034" s="2">
        <f t="shared" si="460"/>
        <v>75.808704923106106</v>
      </c>
      <c r="M1034" s="5">
        <f t="shared" si="446"/>
        <v>0.37885911558678542</v>
      </c>
      <c r="N1034" s="4">
        <f t="shared" si="447"/>
        <v>0.3046435309285801</v>
      </c>
      <c r="O1034" s="4">
        <f t="shared" si="448"/>
        <v>0.26373344446965596</v>
      </c>
      <c r="P1034" s="4">
        <f t="shared" si="461"/>
        <v>0</v>
      </c>
      <c r="Q1034" s="4">
        <f t="shared" si="462"/>
        <v>0</v>
      </c>
      <c r="R1034" s="5">
        <f t="shared" si="463"/>
        <v>-1.0743646317034548</v>
      </c>
      <c r="S1034" s="5">
        <f t="shared" si="464"/>
        <v>-12.732971084107044</v>
      </c>
      <c r="T1034" s="5">
        <f t="shared" si="465"/>
        <v>21.665093730536618</v>
      </c>
      <c r="U1034" s="6">
        <f t="shared" si="466"/>
        <v>2672.6094726650881</v>
      </c>
      <c r="V1034" s="5">
        <f t="shared" si="467"/>
        <v>0.28508068474065451</v>
      </c>
      <c r="W1034" s="5">
        <f t="shared" si="468"/>
        <v>14.091509378275035</v>
      </c>
      <c r="X1034" s="5">
        <f t="shared" si="469"/>
        <v>8.2959743578923639</v>
      </c>
      <c r="Y1034" s="5">
        <f t="shared" si="470"/>
        <v>-0.78928394696280024</v>
      </c>
      <c r="Z1034" s="5">
        <f t="shared" si="472"/>
        <v>1.3585382941679907</v>
      </c>
      <c r="AA1034" s="5">
        <f t="shared" si="449"/>
        <v>-2.2129319115710189</v>
      </c>
      <c r="AB1034">
        <f t="shared" si="473"/>
        <v>0</v>
      </c>
    </row>
    <row r="1035" spans="1:28" x14ac:dyDescent="0.2">
      <c r="A1035">
        <f t="shared" si="471"/>
        <v>10.029999999999831</v>
      </c>
      <c r="B1035" s="5">
        <f t="shared" si="450"/>
        <v>74.158402728697737</v>
      </c>
      <c r="C1035" s="5">
        <f t="shared" si="451"/>
        <v>654.67486652371042</v>
      </c>
      <c r="D1035" s="5">
        <f t="shared" si="452"/>
        <v>-391.67448174535411</v>
      </c>
      <c r="E1035" s="2">
        <f t="shared" si="453"/>
        <v>658.86163156850296</v>
      </c>
      <c r="F1035" s="2">
        <f t="shared" si="454"/>
        <v>6.4626414736514342</v>
      </c>
      <c r="G1035" s="3">
        <f t="shared" si="455"/>
        <v>4.7423522216637144</v>
      </c>
      <c r="H1035" s="3">
        <f t="shared" si="456"/>
        <v>56.311727764948245</v>
      </c>
      <c r="I1035" s="3">
        <f t="shared" si="457"/>
        <v>-95.813168465012382</v>
      </c>
      <c r="J1035" s="2">
        <f t="shared" si="458"/>
        <v>111.23697155070703</v>
      </c>
      <c r="K1035" s="2">
        <f t="shared" si="459"/>
        <v>111.23697155070703</v>
      </c>
      <c r="L1035" s="2">
        <f t="shared" si="460"/>
        <v>75.826156476282904</v>
      </c>
      <c r="M1035" s="5">
        <f t="shared" si="446"/>
        <v>0.37885904274781917</v>
      </c>
      <c r="N1035" s="4">
        <f t="shared" si="447"/>
        <v>0.30457313235871869</v>
      </c>
      <c r="O1035" s="4">
        <f t="shared" si="448"/>
        <v>0.26370597716787864</v>
      </c>
      <c r="P1035" s="4">
        <f t="shared" si="461"/>
        <v>0</v>
      </c>
      <c r="Q1035" s="4">
        <f t="shared" si="462"/>
        <v>0</v>
      </c>
      <c r="R1035" s="5">
        <f t="shared" si="463"/>
        <v>-1.0728262124155712</v>
      </c>
      <c r="S1035" s="5">
        <f t="shared" si="464"/>
        <v>-12.738973148530114</v>
      </c>
      <c r="T1035" s="5">
        <f t="shared" si="465"/>
        <v>21.675083127375373</v>
      </c>
      <c r="U1035" s="6">
        <f t="shared" si="466"/>
        <v>2672.6068000569517</v>
      </c>
      <c r="V1035" s="5">
        <f t="shared" si="467"/>
        <v>0.28520817054748504</v>
      </c>
      <c r="W1035" s="5">
        <f t="shared" si="468"/>
        <v>14.096939646137615</v>
      </c>
      <c r="X1035" s="5">
        <f t="shared" si="469"/>
        <v>8.2992306591323111</v>
      </c>
      <c r="Y1035" s="5">
        <f t="shared" si="470"/>
        <v>-0.78761804186808615</v>
      </c>
      <c r="Z1035" s="5">
        <f t="shared" si="472"/>
        <v>1.3579664976075012</v>
      </c>
      <c r="AA1035" s="5">
        <f t="shared" si="449"/>
        <v>-2.1996862134923134</v>
      </c>
      <c r="AB1035">
        <f t="shared" si="473"/>
        <v>0</v>
      </c>
    </row>
    <row r="1036" spans="1:28" x14ac:dyDescent="0.2">
      <c r="A1036">
        <f t="shared" si="471"/>
        <v>10.03999999999983</v>
      </c>
      <c r="B1036" s="5">
        <f t="shared" si="450"/>
        <v>74.205786870012275</v>
      </c>
      <c r="C1036" s="5">
        <f t="shared" si="451"/>
        <v>655.23805169968477</v>
      </c>
      <c r="D1036" s="5">
        <f t="shared" si="452"/>
        <v>-392.63272341431491</v>
      </c>
      <c r="E1036" s="2">
        <f t="shared" si="453"/>
        <v>659.42657149996353</v>
      </c>
      <c r="F1036" s="2">
        <f t="shared" si="454"/>
        <v>6.4612246489633876</v>
      </c>
      <c r="G1036" s="3">
        <f t="shared" si="455"/>
        <v>4.734476041245034</v>
      </c>
      <c r="H1036" s="3">
        <f t="shared" si="456"/>
        <v>56.325307429924322</v>
      </c>
      <c r="I1036" s="3">
        <f t="shared" si="457"/>
        <v>-95.835165327147308</v>
      </c>
      <c r="J1036" s="2">
        <f t="shared" si="458"/>
        <v>111.26245743170635</v>
      </c>
      <c r="K1036" s="2">
        <f t="shared" si="459"/>
        <v>111.26245743170635</v>
      </c>
      <c r="L1036" s="2">
        <f t="shared" si="460"/>
        <v>75.843529264966833</v>
      </c>
      <c r="M1036" s="5">
        <f t="shared" si="446"/>
        <v>0.37885896994340457</v>
      </c>
      <c r="N1036" s="4">
        <f t="shared" si="447"/>
        <v>0.30450308255103792</v>
      </c>
      <c r="O1036" s="4">
        <f t="shared" si="448"/>
        <v>0.26367863901812516</v>
      </c>
      <c r="P1036" s="4">
        <f t="shared" si="461"/>
        <v>0</v>
      </c>
      <c r="Q1036" s="4">
        <f t="shared" si="462"/>
        <v>0</v>
      </c>
      <c r="R1036" s="5">
        <f t="shared" si="463"/>
        <v>-1.071289628895256</v>
      </c>
      <c r="S1036" s="5">
        <f t="shared" si="464"/>
        <v>-12.744962096829392</v>
      </c>
      <c r="T1036" s="5">
        <f t="shared" si="465"/>
        <v>21.68502233489739</v>
      </c>
      <c r="U1036" s="6">
        <f t="shared" si="466"/>
        <v>2672.6041274514878</v>
      </c>
      <c r="V1036" s="5">
        <f t="shared" si="467"/>
        <v>0.28533831238747026</v>
      </c>
      <c r="W1036" s="5">
        <f t="shared" si="468"/>
        <v>14.102341901033881</v>
      </c>
      <c r="X1036" s="5">
        <f t="shared" si="469"/>
        <v>8.3024813255671877</v>
      </c>
      <c r="Y1036" s="5">
        <f t="shared" si="470"/>
        <v>-0.78595131650778582</v>
      </c>
      <c r="Z1036" s="5">
        <f t="shared" si="472"/>
        <v>1.3573798042044896</v>
      </c>
      <c r="AA1036" s="5">
        <f t="shared" si="449"/>
        <v>-2.1864963395354238</v>
      </c>
      <c r="AB1036">
        <f t="shared" si="473"/>
        <v>0</v>
      </c>
    </row>
    <row r="1037" spans="1:28" x14ac:dyDescent="0.2">
      <c r="A1037">
        <f t="shared" si="471"/>
        <v>10.04999999999983</v>
      </c>
      <c r="B1037" s="5">
        <f t="shared" si="450"/>
        <v>74.253092332858913</v>
      </c>
      <c r="C1037" s="5">
        <f t="shared" si="451"/>
        <v>655.80137264297423</v>
      </c>
      <c r="D1037" s="5">
        <f t="shared" si="452"/>
        <v>-393.59118439240336</v>
      </c>
      <c r="E1037" s="2">
        <f t="shared" si="453"/>
        <v>659.99163788748206</v>
      </c>
      <c r="F1037" s="2">
        <f t="shared" si="454"/>
        <v>6.4598021368472995</v>
      </c>
      <c r="G1037" s="3">
        <f t="shared" si="455"/>
        <v>4.7266165280799557</v>
      </c>
      <c r="H1037" s="3">
        <f t="shared" si="456"/>
        <v>56.338881227966368</v>
      </c>
      <c r="I1037" s="3">
        <f t="shared" si="457"/>
        <v>-95.857030290542667</v>
      </c>
      <c r="J1037" s="2">
        <f t="shared" si="458"/>
        <v>111.28782816617654</v>
      </c>
      <c r="K1037" s="2">
        <f t="shared" si="459"/>
        <v>111.28782816617654</v>
      </c>
      <c r="L1037" s="2">
        <f t="shared" si="460"/>
        <v>75.860823562492527</v>
      </c>
      <c r="M1037" s="5">
        <f t="shared" si="446"/>
        <v>0.37885889717351151</v>
      </c>
      <c r="N1037" s="4">
        <f t="shared" si="447"/>
        <v>0.30443337995071273</v>
      </c>
      <c r="O1037" s="4">
        <f t="shared" si="448"/>
        <v>0.26365142951393189</v>
      </c>
      <c r="P1037" s="4">
        <f t="shared" si="461"/>
        <v>0</v>
      </c>
      <c r="Q1037" s="4">
        <f t="shared" si="462"/>
        <v>0</v>
      </c>
      <c r="R1037" s="5">
        <f t="shared" si="463"/>
        <v>-1.0697548949946405</v>
      </c>
      <c r="S1037" s="5">
        <f t="shared" si="464"/>
        <v>-12.750937930778372</v>
      </c>
      <c r="T1037" s="5">
        <f t="shared" si="465"/>
        <v>21.69491152154303</v>
      </c>
      <c r="U1037" s="6">
        <f t="shared" si="466"/>
        <v>2672.6014548486969</v>
      </c>
      <c r="V1037" s="5">
        <f t="shared" si="467"/>
        <v>0.2854710923261633</v>
      </c>
      <c r="W1037" s="5">
        <f t="shared" si="468"/>
        <v>14.107716244790231</v>
      </c>
      <c r="X1037" s="5">
        <f t="shared" si="469"/>
        <v>8.3057263497857026</v>
      </c>
      <c r="Y1037" s="5">
        <f t="shared" si="470"/>
        <v>-0.78428380266847719</v>
      </c>
      <c r="Z1037" s="5">
        <f t="shared" si="472"/>
        <v>1.3567783140118586</v>
      </c>
      <c r="AA1037" s="5">
        <f t="shared" si="449"/>
        <v>-2.1733621286712648</v>
      </c>
      <c r="AB1037">
        <f t="shared" si="473"/>
        <v>0</v>
      </c>
    </row>
    <row r="1038" spans="1:28" x14ac:dyDescent="0.2">
      <c r="A1038">
        <f t="shared" si="471"/>
        <v>10.05999999999983</v>
      </c>
      <c r="B1038" s="5">
        <f t="shared" si="450"/>
        <v>74.300319283949577</v>
      </c>
      <c r="C1038" s="5">
        <f t="shared" si="451"/>
        <v>656.36482929416957</v>
      </c>
      <c r="D1038" s="5">
        <f t="shared" si="452"/>
        <v>-394.54986336341517</v>
      </c>
      <c r="E1038" s="2">
        <f t="shared" si="453"/>
        <v>660.55683069669419</v>
      </c>
      <c r="F1038" s="2">
        <f t="shared" si="454"/>
        <v>6.4583739676632508</v>
      </c>
      <c r="G1038" s="3">
        <f t="shared" si="455"/>
        <v>4.7187736900532711</v>
      </c>
      <c r="H1038" s="3">
        <f t="shared" si="456"/>
        <v>56.352449011106486</v>
      </c>
      <c r="I1038" s="3">
        <f t="shared" si="457"/>
        <v>-95.878763911829381</v>
      </c>
      <c r="J1038" s="2">
        <f t="shared" si="458"/>
        <v>111.31308415432397</v>
      </c>
      <c r="K1038" s="2">
        <f t="shared" si="459"/>
        <v>111.31308415432397</v>
      </c>
      <c r="L1038" s="2">
        <f t="shared" si="460"/>
        <v>75.878039641665964</v>
      </c>
      <c r="M1038" s="5">
        <f t="shared" si="446"/>
        <v>0.37885882443810948</v>
      </c>
      <c r="N1038" s="4">
        <f t="shared" si="447"/>
        <v>0.30436402300961934</v>
      </c>
      <c r="O1038" s="4">
        <f t="shared" si="448"/>
        <v>0.2636243481504072</v>
      </c>
      <c r="P1038" s="4">
        <f t="shared" si="461"/>
        <v>0</v>
      </c>
      <c r="Q1038" s="4">
        <f t="shared" si="462"/>
        <v>0</v>
      </c>
      <c r="R1038" s="5">
        <f t="shared" si="463"/>
        <v>-1.0682220244390614</v>
      </c>
      <c r="S1038" s="5">
        <f t="shared" si="464"/>
        <v>-12.756900652309854</v>
      </c>
      <c r="T1038" s="5">
        <f t="shared" si="465"/>
        <v>21.704750855609049</v>
      </c>
      <c r="U1038" s="6">
        <f t="shared" si="466"/>
        <v>2672.5987822485786</v>
      </c>
      <c r="V1038" s="5">
        <f t="shared" si="467"/>
        <v>0.28560649248979431</v>
      </c>
      <c r="W1038" s="5">
        <f t="shared" si="468"/>
        <v>14.113062779052266</v>
      </c>
      <c r="X1038" s="5">
        <f t="shared" si="469"/>
        <v>8.308965724486848</v>
      </c>
      <c r="Y1038" s="5">
        <f t="shared" si="470"/>
        <v>-0.78261553194926714</v>
      </c>
      <c r="Z1038" s="5">
        <f t="shared" si="472"/>
        <v>1.3561621267424115</v>
      </c>
      <c r="AA1038" s="5">
        <f t="shared" si="449"/>
        <v>-2.1602834199041041</v>
      </c>
      <c r="AB1038">
        <f t="shared" si="473"/>
        <v>0</v>
      </c>
    </row>
    <row r="1039" spans="1:28" x14ac:dyDescent="0.2">
      <c r="A1039">
        <f t="shared" si="471"/>
        <v>10.06999999999983</v>
      </c>
      <c r="B1039" s="5">
        <f t="shared" si="450"/>
        <v>74.347467890073517</v>
      </c>
      <c r="C1039" s="5">
        <f t="shared" si="451"/>
        <v>656.92842159238694</v>
      </c>
      <c r="D1039" s="5">
        <f t="shared" si="452"/>
        <v>-395.50875901670446</v>
      </c>
      <c r="E1039" s="2">
        <f t="shared" si="453"/>
        <v>661.12214989178085</v>
      </c>
      <c r="F1039" s="2">
        <f t="shared" si="454"/>
        <v>6.4569401716947201</v>
      </c>
      <c r="G1039" s="3">
        <f t="shared" si="455"/>
        <v>4.7109475347337781</v>
      </c>
      <c r="H1039" s="3">
        <f t="shared" si="456"/>
        <v>56.366010632373907</v>
      </c>
      <c r="I1039" s="3">
        <f t="shared" si="457"/>
        <v>-95.900366746028425</v>
      </c>
      <c r="J1039" s="2">
        <f t="shared" si="458"/>
        <v>111.33822579557595</v>
      </c>
      <c r="K1039" s="2">
        <f t="shared" si="459"/>
        <v>111.33822579557595</v>
      </c>
      <c r="L1039" s="2">
        <f t="shared" si="460"/>
        <v>75.895177774762061</v>
      </c>
      <c r="M1039" s="5">
        <f t="shared" si="446"/>
        <v>0.3788587517371676</v>
      </c>
      <c r="N1039" s="4">
        <f t="shared" si="447"/>
        <v>0.30429501018630678</v>
      </c>
      <c r="O1039" s="4">
        <f t="shared" si="448"/>
        <v>0.26359739442422975</v>
      </c>
      <c r="P1039" s="4">
        <f t="shared" si="461"/>
        <v>0</v>
      </c>
      <c r="Q1039" s="4">
        <f t="shared" si="462"/>
        <v>0</v>
      </c>
      <c r="R1039" s="5">
        <f t="shared" si="463"/>
        <v>-1.0666910308275468</v>
      </c>
      <c r="S1039" s="5">
        <f t="shared" si="464"/>
        <v>-12.762850263515224</v>
      </c>
      <c r="T1039" s="5">
        <f t="shared" si="465"/>
        <v>21.714540505245033</v>
      </c>
      <c r="U1039" s="6">
        <f t="shared" si="466"/>
        <v>2672.5961096511323</v>
      </c>
      <c r="V1039" s="5">
        <f t="shared" si="467"/>
        <v>0.28574449506533534</v>
      </c>
      <c r="W1039" s="5">
        <f t="shared" si="468"/>
        <v>14.118381605283622</v>
      </c>
      <c r="X1039" s="5">
        <f t="shared" si="469"/>
        <v>8.3121994424795389</v>
      </c>
      <c r="Y1039" s="5">
        <f t="shared" si="470"/>
        <v>-0.7809465357622114</v>
      </c>
      <c r="Z1039" s="5">
        <f t="shared" si="472"/>
        <v>1.3555313417683976</v>
      </c>
      <c r="AA1039" s="5">
        <f t="shared" si="449"/>
        <v>-2.1472600522754277</v>
      </c>
      <c r="AB1039">
        <f t="shared" si="473"/>
        <v>0</v>
      </c>
    </row>
    <row r="1040" spans="1:28" x14ac:dyDescent="0.2">
      <c r="A1040">
        <f t="shared" si="471"/>
        <v>10.07999999999983</v>
      </c>
      <c r="B1040" s="5">
        <f t="shared" si="450"/>
        <v>74.394538318094064</v>
      </c>
      <c r="C1040" s="5">
        <f t="shared" si="451"/>
        <v>657.49214947527776</v>
      </c>
      <c r="D1040" s="5">
        <f t="shared" si="452"/>
        <v>-396.46787004716737</v>
      </c>
      <c r="E1040" s="2">
        <f t="shared" si="453"/>
        <v>661.68759543547696</v>
      </c>
      <c r="F1040" s="2">
        <f t="shared" si="454"/>
        <v>6.4555007791484478</v>
      </c>
      <c r="G1040" s="3">
        <f t="shared" si="455"/>
        <v>4.7031380693761564</v>
      </c>
      <c r="H1040" s="3">
        <f t="shared" si="456"/>
        <v>56.37956594579159</v>
      </c>
      <c r="I1040" s="3">
        <f t="shared" si="457"/>
        <v>-95.921839346551181</v>
      </c>
      <c r="J1040" s="2">
        <f t="shared" si="458"/>
        <v>111.36325348857697</v>
      </c>
      <c r="K1040" s="2">
        <f t="shared" si="459"/>
        <v>111.36325348857697</v>
      </c>
      <c r="L1040" s="2">
        <f t="shared" si="460"/>
        <v>75.912238233522132</v>
      </c>
      <c r="M1040" s="5">
        <f t="shared" si="446"/>
        <v>0.3788586790706544</v>
      </c>
      <c r="N1040" s="4">
        <f t="shared" si="447"/>
        <v>0.30422633994596843</v>
      </c>
      <c r="O1040" s="4">
        <f t="shared" si="448"/>
        <v>0.26357056783364641</v>
      </c>
      <c r="P1040" s="4">
        <f t="shared" si="461"/>
        <v>0</v>
      </c>
      <c r="Q1040" s="4">
        <f t="shared" si="462"/>
        <v>0</v>
      </c>
      <c r="R1040" s="5">
        <f t="shared" si="463"/>
        <v>-1.0651619276333038</v>
      </c>
      <c r="S1040" s="5">
        <f t="shared" si="464"/>
        <v>-12.768786766643672</v>
      </c>
      <c r="T1040" s="5">
        <f t="shared" si="465"/>
        <v>21.724280638449784</v>
      </c>
      <c r="U1040" s="6">
        <f t="shared" si="466"/>
        <v>2672.5934370563591</v>
      </c>
      <c r="V1040" s="5">
        <f t="shared" si="467"/>
        <v>0.28588508230057541</v>
      </c>
      <c r="W1040" s="5">
        <f t="shared" si="468"/>
        <v>14.123672824764801</v>
      </c>
      <c r="X1040" s="5">
        <f t="shared" si="469"/>
        <v>8.3154274966822204</v>
      </c>
      <c r="Y1040" s="5">
        <f t="shared" si="470"/>
        <v>-0.77927684533272834</v>
      </c>
      <c r="Z1040" s="5">
        <f t="shared" si="472"/>
        <v>1.3548860581211297</v>
      </c>
      <c r="AA1040" s="5">
        <f t="shared" si="449"/>
        <v>-2.1342918648679969</v>
      </c>
      <c r="AB1040">
        <f t="shared" si="473"/>
        <v>0</v>
      </c>
    </row>
    <row r="1041" spans="1:28" x14ac:dyDescent="0.2">
      <c r="A1041">
        <f t="shared" si="471"/>
        <v>10.089999999999829</v>
      </c>
      <c r="B1041" s="5">
        <f t="shared" si="450"/>
        <v>74.441530734945559</v>
      </c>
      <c r="C1041" s="5">
        <f t="shared" si="451"/>
        <v>658.05601287903858</v>
      </c>
      <c r="D1041" s="5">
        <f t="shared" si="452"/>
        <v>-397.42719515522612</v>
      </c>
      <c r="E1041" s="2">
        <f t="shared" si="453"/>
        <v>662.25316728908081</v>
      </c>
      <c r="F1041" s="2">
        <f t="shared" si="454"/>
        <v>6.4540558201543403</v>
      </c>
      <c r="G1041" s="3">
        <f t="shared" si="455"/>
        <v>4.6953453009228294</v>
      </c>
      <c r="H1041" s="3">
        <f t="shared" si="456"/>
        <v>56.3931148063728</v>
      </c>
      <c r="I1041" s="3">
        <f t="shared" si="457"/>
        <v>-95.943182265199866</v>
      </c>
      <c r="J1041" s="2">
        <f t="shared" si="458"/>
        <v>111.38816763118515</v>
      </c>
      <c r="K1041" s="2">
        <f t="shared" si="459"/>
        <v>111.38816763118515</v>
      </c>
      <c r="L1041" s="2">
        <f t="shared" si="460"/>
        <v>75.929221289151428</v>
      </c>
      <c r="M1041" s="5">
        <f t="shared" si="446"/>
        <v>0.37885860643853819</v>
      </c>
      <c r="N1041" s="4">
        <f t="shared" si="447"/>
        <v>0.30415801076041443</v>
      </c>
      <c r="O1041" s="4">
        <f t="shared" si="448"/>
        <v>0.26354386787847106</v>
      </c>
      <c r="P1041" s="4">
        <f t="shared" si="461"/>
        <v>0</v>
      </c>
      <c r="Q1041" s="4">
        <f t="shared" si="462"/>
        <v>0</v>
      </c>
      <c r="R1041" s="5">
        <f t="shared" si="463"/>
        <v>-1.0636347282042078</v>
      </c>
      <c r="S1041" s="5">
        <f t="shared" si="464"/>
        <v>-12.774710164101487</v>
      </c>
      <c r="T1041" s="5">
        <f t="shared" si="465"/>
        <v>21.733971423067839</v>
      </c>
      <c r="U1041" s="6">
        <f t="shared" si="466"/>
        <v>2672.5907644642584</v>
      </c>
      <c r="V1041" s="5">
        <f t="shared" si="467"/>
        <v>0.28602823650417936</v>
      </c>
      <c r="W1041" s="5">
        <f t="shared" si="468"/>
        <v>14.128936538592075</v>
      </c>
      <c r="X1041" s="5">
        <f t="shared" si="469"/>
        <v>8.3186498801225373</v>
      </c>
      <c r="Y1041" s="5">
        <f t="shared" si="470"/>
        <v>-0.77760649170002849</v>
      </c>
      <c r="Z1041" s="5">
        <f t="shared" si="472"/>
        <v>1.3542263744905885</v>
      </c>
      <c r="AA1041" s="5">
        <f t="shared" si="449"/>
        <v>-2.1213786968096215</v>
      </c>
      <c r="AB1041">
        <f t="shared" si="473"/>
        <v>0</v>
      </c>
    </row>
    <row r="1042" spans="1:28" x14ac:dyDescent="0.2">
      <c r="A1042">
        <f t="shared" si="471"/>
        <v>10.099999999999829</v>
      </c>
      <c r="B1042" s="5">
        <f t="shared" si="450"/>
        <v>74.488445307630201</v>
      </c>
      <c r="C1042" s="5">
        <f t="shared" si="451"/>
        <v>658.620011738421</v>
      </c>
      <c r="D1042" s="5">
        <f t="shared" si="452"/>
        <v>-398.38673304681294</v>
      </c>
      <c r="E1042" s="2">
        <f t="shared" si="453"/>
        <v>662.81886541246365</v>
      </c>
      <c r="F1042" s="2">
        <f t="shared" si="454"/>
        <v>6.4526053247653445</v>
      </c>
      <c r="G1042" s="3">
        <f t="shared" si="455"/>
        <v>4.687569236005829</v>
      </c>
      <c r="H1042" s="3">
        <f t="shared" si="456"/>
        <v>56.406657070117703</v>
      </c>
      <c r="I1042" s="3">
        <f t="shared" si="457"/>
        <v>-95.964396052167956</v>
      </c>
      <c r="J1042" s="2">
        <f t="shared" si="458"/>
        <v>111.41296862046876</v>
      </c>
      <c r="K1042" s="2">
        <f t="shared" si="459"/>
        <v>111.41296862046876</v>
      </c>
      <c r="L1042" s="2">
        <f t="shared" si="460"/>
        <v>75.94612721231681</v>
      </c>
      <c r="M1042" s="5">
        <f t="shared" si="446"/>
        <v>0.3788585338407866</v>
      </c>
      <c r="N1042" s="4">
        <f t="shared" si="447"/>
        <v>0.30409002110804295</v>
      </c>
      <c r="O1042" s="4">
        <f t="shared" si="448"/>
        <v>0.26351729406008229</v>
      </c>
      <c r="P1042" s="4">
        <f t="shared" si="461"/>
        <v>0</v>
      </c>
      <c r="Q1042" s="4">
        <f t="shared" si="462"/>
        <v>0</v>
      </c>
      <c r="R1042" s="5">
        <f t="shared" si="463"/>
        <v>-1.0621094457632934</v>
      </c>
      <c r="S1042" s="5">
        <f t="shared" si="464"/>
        <v>-12.780620458451265</v>
      </c>
      <c r="T1042" s="5">
        <f t="shared" si="465"/>
        <v>21.743613026785923</v>
      </c>
      <c r="U1042" s="6">
        <f t="shared" si="466"/>
        <v>2672.5880918748298</v>
      </c>
      <c r="V1042" s="5">
        <f t="shared" si="467"/>
        <v>0.28617394004575358</v>
      </c>
      <c r="W1042" s="5">
        <f t="shared" si="468"/>
        <v>14.134172847676354</v>
      </c>
      <c r="X1042" s="5">
        <f t="shared" si="469"/>
        <v>8.3218665859369274</v>
      </c>
      <c r="Y1042" s="5">
        <f t="shared" si="470"/>
        <v>-0.77593550571753978</v>
      </c>
      <c r="Z1042" s="5">
        <f t="shared" si="472"/>
        <v>1.3535523892250882</v>
      </c>
      <c r="AA1042" s="5">
        <f t="shared" si="449"/>
        <v>-2.1085203872771494</v>
      </c>
      <c r="AB1042">
        <f t="shared" si="473"/>
        <v>0</v>
      </c>
    </row>
    <row r="1043" spans="1:28" x14ac:dyDescent="0.2">
      <c r="A1043">
        <f t="shared" si="471"/>
        <v>10.109999999999829</v>
      </c>
      <c r="B1043" s="5">
        <f t="shared" si="450"/>
        <v>74.535282203214976</v>
      </c>
      <c r="C1043" s="5">
        <f t="shared" si="451"/>
        <v>659.18414598674156</v>
      </c>
      <c r="D1043" s="5">
        <f t="shared" si="452"/>
        <v>-399.34648243335403</v>
      </c>
      <c r="E1043" s="2">
        <f t="shared" si="453"/>
        <v>663.38468976407853</v>
      </c>
      <c r="F1043" s="2">
        <f t="shared" si="454"/>
        <v>6.45114932295734</v>
      </c>
      <c r="G1043" s="3">
        <f t="shared" si="455"/>
        <v>4.6798098809486532</v>
      </c>
      <c r="H1043" s="3">
        <f t="shared" si="456"/>
        <v>56.420192594009954</v>
      </c>
      <c r="I1043" s="3">
        <f t="shared" si="457"/>
        <v>-95.985481256040728</v>
      </c>
      <c r="J1043" s="2">
        <f t="shared" si="458"/>
        <v>111.43765685270283</v>
      </c>
      <c r="K1043" s="2">
        <f t="shared" si="459"/>
        <v>111.43765685270283</v>
      </c>
      <c r="L1043" s="2">
        <f t="shared" si="460"/>
        <v>75.962956273144385</v>
      </c>
      <c r="M1043" s="5">
        <f t="shared" si="446"/>
        <v>0.37885846127736711</v>
      </c>
      <c r="N1043" s="4">
        <f t="shared" si="447"/>
        <v>0.3040223694738125</v>
      </c>
      <c r="O1043" s="4">
        <f t="shared" si="448"/>
        <v>0.26349084588142174</v>
      </c>
      <c r="P1043" s="4">
        <f t="shared" si="461"/>
        <v>0</v>
      </c>
      <c r="Q1043" s="4">
        <f t="shared" si="462"/>
        <v>0</v>
      </c>
      <c r="R1043" s="5">
        <f t="shared" si="463"/>
        <v>-1.0605860934092468</v>
      </c>
      <c r="S1043" s="5">
        <f t="shared" si="464"/>
        <v>-12.786517652411206</v>
      </c>
      <c r="T1043" s="5">
        <f t="shared" si="465"/>
        <v>21.753205617129574</v>
      </c>
      <c r="U1043" s="6">
        <f t="shared" si="466"/>
        <v>2672.5854192880743</v>
      </c>
      <c r="V1043" s="5">
        <f t="shared" si="467"/>
        <v>0.28632217535590215</v>
      </c>
      <c r="W1043" s="5">
        <f t="shared" si="468"/>
        <v>14.139381852742112</v>
      </c>
      <c r="X1043" s="5">
        <f t="shared" si="469"/>
        <v>8.3250776073702806</v>
      </c>
      <c r="Y1043" s="5">
        <f t="shared" si="470"/>
        <v>-0.7742639180533446</v>
      </c>
      <c r="Z1043" s="5">
        <f t="shared" si="472"/>
        <v>1.3528642003309059</v>
      </c>
      <c r="AA1043" s="5">
        <f t="shared" si="449"/>
        <v>-2.0957167755001436</v>
      </c>
      <c r="AB1043">
        <f t="shared" si="473"/>
        <v>0</v>
      </c>
    </row>
    <row r="1044" spans="1:28" x14ac:dyDescent="0.2">
      <c r="A1044">
        <f t="shared" si="471"/>
        <v>10.119999999999829</v>
      </c>
      <c r="B1044" s="5">
        <f t="shared" si="450"/>
        <v>74.582041588828559</v>
      </c>
      <c r="C1044" s="5">
        <f t="shared" si="451"/>
        <v>659.74841555589171</v>
      </c>
      <c r="D1044" s="5">
        <f t="shared" si="452"/>
        <v>-400.30644203175325</v>
      </c>
      <c r="E1044" s="2">
        <f t="shared" si="453"/>
        <v>663.95064030096944</v>
      </c>
      <c r="F1044" s="2">
        <f t="shared" si="454"/>
        <v>6.4496878446290378</v>
      </c>
      <c r="G1044" s="3">
        <f t="shared" si="455"/>
        <v>4.6720672417681195</v>
      </c>
      <c r="H1044" s="3">
        <f t="shared" si="456"/>
        <v>56.433721236013263</v>
      </c>
      <c r="I1044" s="3">
        <f t="shared" si="457"/>
        <v>-96.006438423795728</v>
      </c>
      <c r="J1044" s="2">
        <f t="shared" si="458"/>
        <v>111.46223272336572</v>
      </c>
      <c r="K1044" s="2">
        <f t="shared" si="459"/>
        <v>111.46223272336572</v>
      </c>
      <c r="L1044" s="2">
        <f t="shared" si="460"/>
        <v>75.979708741217252</v>
      </c>
      <c r="M1044" s="5">
        <f t="shared" si="446"/>
        <v>0.37885838874824651</v>
      </c>
      <c r="N1044" s="4">
        <f t="shared" si="447"/>
        <v>0.30395505434921377</v>
      </c>
      <c r="O1044" s="4">
        <f t="shared" si="448"/>
        <v>0.26346452284699218</v>
      </c>
      <c r="P1044" s="4">
        <f t="shared" si="461"/>
        <v>0</v>
      </c>
      <c r="Q1044" s="4">
        <f t="shared" si="462"/>
        <v>0</v>
      </c>
      <c r="R1044" s="5">
        <f t="shared" si="463"/>
        <v>-1.0590646841168991</v>
      </c>
      <c r="S1044" s="5">
        <f t="shared" si="464"/>
        <v>-12.792401748854333</v>
      </c>
      <c r="T1044" s="5">
        <f t="shared" si="465"/>
        <v>21.762749361459665</v>
      </c>
      <c r="U1044" s="6">
        <f t="shared" si="466"/>
        <v>2672.5827467039917</v>
      </c>
      <c r="V1044" s="5">
        <f t="shared" si="467"/>
        <v>0.28647292492628429</v>
      </c>
      <c r="W1044" s="5">
        <f t="shared" si="468"/>
        <v>14.144563654326292</v>
      </c>
      <c r="X1044" s="5">
        <f t="shared" si="469"/>
        <v>8.3282829377755476</v>
      </c>
      <c r="Y1044" s="5">
        <f t="shared" si="470"/>
        <v>-0.77259175919061485</v>
      </c>
      <c r="Z1044" s="5">
        <f t="shared" si="472"/>
        <v>1.3521619054719594</v>
      </c>
      <c r="AA1044" s="5">
        <f t="shared" si="449"/>
        <v>-2.0829677007647867</v>
      </c>
      <c r="AB1044">
        <f t="shared" si="473"/>
        <v>0</v>
      </c>
    </row>
    <row r="1045" spans="1:28" x14ac:dyDescent="0.2">
      <c r="A1045">
        <f t="shared" si="471"/>
        <v>10.129999999999828</v>
      </c>
      <c r="B1045" s="5">
        <f t="shared" si="450"/>
        <v>74.628723631658275</v>
      </c>
      <c r="C1045" s="5">
        <f t="shared" si="451"/>
        <v>660.31282037634708</v>
      </c>
      <c r="D1045" s="5">
        <f t="shared" si="452"/>
        <v>-401.26661056437626</v>
      </c>
      <c r="E1045" s="2">
        <f t="shared" si="453"/>
        <v>664.51671697878032</v>
      </c>
      <c r="F1045" s="2">
        <f t="shared" si="454"/>
        <v>6.4482209196018712</v>
      </c>
      <c r="G1045" s="3">
        <f t="shared" si="455"/>
        <v>4.6643413241762133</v>
      </c>
      <c r="H1045" s="3">
        <f t="shared" si="456"/>
        <v>56.447242855067984</v>
      </c>
      <c r="I1045" s="3">
        <f t="shared" si="457"/>
        <v>-96.027268100803383</v>
      </c>
      <c r="J1045" s="2">
        <f t="shared" si="458"/>
        <v>111.48669662713579</v>
      </c>
      <c r="K1045" s="2">
        <f t="shared" si="459"/>
        <v>111.48669662713579</v>
      </c>
      <c r="L1045" s="2">
        <f t="shared" si="460"/>
        <v>75.996384885573121</v>
      </c>
      <c r="M1045" s="5">
        <f t="shared" si="446"/>
        <v>0.3788583162533915</v>
      </c>
      <c r="N1045" s="4">
        <f t="shared" si="447"/>
        <v>0.30388807423224223</v>
      </c>
      <c r="O1045" s="4">
        <f t="shared" si="448"/>
        <v>0.26343832446285537</v>
      </c>
      <c r="P1045" s="4">
        <f t="shared" si="461"/>
        <v>0</v>
      </c>
      <c r="Q1045" s="4">
        <f t="shared" si="462"/>
        <v>0</v>
      </c>
      <c r="R1045" s="5">
        <f t="shared" si="463"/>
        <v>-1.05754523073772</v>
      </c>
      <c r="S1045" s="5">
        <f t="shared" si="464"/>
        <v>-12.798272750807753</v>
      </c>
      <c r="T1045" s="5">
        <f t="shared" si="465"/>
        <v>21.772244426969053</v>
      </c>
      <c r="U1045" s="6">
        <f t="shared" si="466"/>
        <v>2672.5800741225817</v>
      </c>
      <c r="V1045" s="5">
        <f t="shared" si="467"/>
        <v>0.28662617130966589</v>
      </c>
      <c r="W1045" s="5">
        <f t="shared" si="468"/>
        <v>14.149718352777244</v>
      </c>
      <c r="X1045" s="5">
        <f t="shared" si="469"/>
        <v>8.3314825706133586</v>
      </c>
      <c r="Y1045" s="5">
        <f t="shared" si="470"/>
        <v>-0.77091905942805417</v>
      </c>
      <c r="Z1045" s="5">
        <f t="shared" si="472"/>
        <v>1.3514456019694912</v>
      </c>
      <c r="AA1045" s="5">
        <f t="shared" si="449"/>
        <v>-2.0702730024175864</v>
      </c>
      <c r="AB1045">
        <f t="shared" si="473"/>
        <v>0</v>
      </c>
    </row>
    <row r="1046" spans="1:28" x14ac:dyDescent="0.2">
      <c r="A1046">
        <f t="shared" si="471"/>
        <v>10.139999999999828</v>
      </c>
      <c r="B1046" s="5">
        <f t="shared" si="450"/>
        <v>74.675328498947067</v>
      </c>
      <c r="C1046" s="5">
        <f t="shared" si="451"/>
        <v>660.87736037717775</v>
      </c>
      <c r="D1046" s="5">
        <f t="shared" si="452"/>
        <v>-402.22698675903439</v>
      </c>
      <c r="E1046" s="2">
        <f t="shared" si="453"/>
        <v>665.08291975176428</v>
      </c>
      <c r="F1046" s="2">
        <f t="shared" si="454"/>
        <v>6.4467485776199007</v>
      </c>
      <c r="G1046" s="3">
        <f t="shared" si="455"/>
        <v>4.6566321335819332</v>
      </c>
      <c r="H1046" s="3">
        <f t="shared" si="456"/>
        <v>56.460757311087676</v>
      </c>
      <c r="I1046" s="3">
        <f t="shared" si="457"/>
        <v>-96.047970830827552</v>
      </c>
      <c r="J1046" s="2">
        <f t="shared" si="458"/>
        <v>111.51104895788824</v>
      </c>
      <c r="K1046" s="2">
        <f t="shared" si="459"/>
        <v>111.51104895788824</v>
      </c>
      <c r="L1046" s="2">
        <f t="shared" si="460"/>
        <v>76.012984974702263</v>
      </c>
      <c r="M1046" s="5">
        <f t="shared" si="446"/>
        <v>0.37885824379276811</v>
      </c>
      <c r="N1046" s="4">
        <f t="shared" si="447"/>
        <v>0.30382142762737008</v>
      </c>
      <c r="O1046" s="4">
        <f t="shared" si="448"/>
        <v>0.26341225023663056</v>
      </c>
      <c r="P1046" s="4">
        <f t="shared" si="461"/>
        <v>0</v>
      </c>
      <c r="Q1046" s="4">
        <f t="shared" si="462"/>
        <v>0</v>
      </c>
      <c r="R1046" s="5">
        <f t="shared" si="463"/>
        <v>-1.0560277460003133</v>
      </c>
      <c r="S1046" s="5">
        <f t="shared" si="464"/>
        <v>-12.804130661451905</v>
      </c>
      <c r="T1046" s="5">
        <f t="shared" si="465"/>
        <v>21.78169098067923</v>
      </c>
      <c r="U1046" s="6">
        <f t="shared" si="466"/>
        <v>2672.5774015438428</v>
      </c>
      <c r="V1046" s="5">
        <f t="shared" si="467"/>
        <v>0.28678189711997126</v>
      </c>
      <c r="W1046" s="5">
        <f t="shared" si="468"/>
        <v>14.154846048253695</v>
      </c>
      <c r="X1046" s="5">
        <f t="shared" si="469"/>
        <v>8.33467649945168</v>
      </c>
      <c r="Y1046" s="5">
        <f t="shared" si="470"/>
        <v>-0.76924584888034209</v>
      </c>
      <c r="Z1046" s="5">
        <f t="shared" si="472"/>
        <v>1.3507153868017898</v>
      </c>
      <c r="AA1046" s="5">
        <f t="shared" si="449"/>
        <v>-2.0576325198690881</v>
      </c>
      <c r="AB1046">
        <f t="shared" si="473"/>
        <v>0</v>
      </c>
    </row>
    <row r="1047" spans="1:28" x14ac:dyDescent="0.2">
      <c r="A1047">
        <f t="shared" si="471"/>
        <v>10.149999999999828</v>
      </c>
      <c r="B1047" s="5">
        <f t="shared" si="450"/>
        <v>74.721856357990447</v>
      </c>
      <c r="C1047" s="5">
        <f t="shared" si="451"/>
        <v>661.44203548605788</v>
      </c>
      <c r="D1047" s="5">
        <f t="shared" si="452"/>
        <v>-403.18756934896868</v>
      </c>
      <c r="E1047" s="2">
        <f t="shared" si="453"/>
        <v>665.64924857279277</v>
      </c>
      <c r="F1047" s="2">
        <f t="shared" si="454"/>
        <v>6.445270848349705</v>
      </c>
      <c r="G1047" s="3">
        <f t="shared" si="455"/>
        <v>4.6489396750931293</v>
      </c>
      <c r="H1047" s="3">
        <f t="shared" si="456"/>
        <v>56.474264464955695</v>
      </c>
      <c r="I1047" s="3">
        <f t="shared" si="457"/>
        <v>-96.068547156026241</v>
      </c>
      <c r="J1047" s="2">
        <f t="shared" si="458"/>
        <v>111.53529010869184</v>
      </c>
      <c r="K1047" s="2">
        <f t="shared" si="459"/>
        <v>111.53529010869184</v>
      </c>
      <c r="L1047" s="2">
        <f t="shared" si="460"/>
        <v>76.029509276545213</v>
      </c>
      <c r="M1047" s="5">
        <f t="shared" si="446"/>
        <v>0.37885817136634209</v>
      </c>
      <c r="N1047" s="4">
        <f t="shared" si="447"/>
        <v>0.30375511304551872</v>
      </c>
      <c r="O1047" s="4">
        <f t="shared" si="448"/>
        <v>0.26338629967749211</v>
      </c>
      <c r="P1047" s="4">
        <f t="shared" si="461"/>
        <v>0</v>
      </c>
      <c r="Q1047" s="4">
        <f t="shared" si="462"/>
        <v>0</v>
      </c>
      <c r="R1047" s="5">
        <f t="shared" si="463"/>
        <v>-1.0545122425109157</v>
      </c>
      <c r="S1047" s="5">
        <f t="shared" si="464"/>
        <v>-12.809975484119819</v>
      </c>
      <c r="T1047" s="5">
        <f t="shared" si="465"/>
        <v>21.791089189437049</v>
      </c>
      <c r="U1047" s="6">
        <f t="shared" si="466"/>
        <v>2672.5747289677774</v>
      </c>
      <c r="V1047" s="5">
        <f t="shared" si="467"/>
        <v>0.28694008503232854</v>
      </c>
      <c r="W1047" s="5">
        <f t="shared" si="468"/>
        <v>14.15994684072372</v>
      </c>
      <c r="X1047" s="5">
        <f t="shared" si="469"/>
        <v>8.3378647179654006</v>
      </c>
      <c r="Y1047" s="5">
        <f t="shared" si="470"/>
        <v>-0.7675721574785872</v>
      </c>
      <c r="Z1047" s="5">
        <f t="shared" si="472"/>
        <v>1.3499713566039002</v>
      </c>
      <c r="AA1047" s="5">
        <f t="shared" si="449"/>
        <v>-2.045046092597552</v>
      </c>
      <c r="AB1047">
        <f t="shared" si="473"/>
        <v>0</v>
      </c>
    </row>
    <row r="1048" spans="1:28" x14ac:dyDescent="0.2">
      <c r="A1048">
        <f t="shared" si="471"/>
        <v>10.159999999999828</v>
      </c>
      <c r="B1048" s="5">
        <f t="shared" si="450"/>
        <v>74.768307376133507</v>
      </c>
      <c r="C1048" s="5">
        <f t="shared" si="451"/>
        <v>662.00684562927518</v>
      </c>
      <c r="D1048" s="5">
        <f t="shared" si="452"/>
        <v>-404.14835707283362</v>
      </c>
      <c r="E1048" s="2">
        <f t="shared" si="453"/>
        <v>666.21570339336415</v>
      </c>
      <c r="F1048" s="2">
        <f t="shared" si="454"/>
        <v>6.4437877613802952</v>
      </c>
      <c r="G1048" s="3">
        <f t="shared" si="455"/>
        <v>4.6412639535183438</v>
      </c>
      <c r="H1048" s="3">
        <f t="shared" si="456"/>
        <v>56.487764178521736</v>
      </c>
      <c r="I1048" s="3">
        <f t="shared" si="457"/>
        <v>-96.088997616952213</v>
      </c>
      <c r="J1048" s="2">
        <f t="shared" si="458"/>
        <v>111.55942047180578</v>
      </c>
      <c r="K1048" s="2">
        <f t="shared" si="459"/>
        <v>111.55942047180578</v>
      </c>
      <c r="L1048" s="2">
        <f t="shared" si="460"/>
        <v>76.04595805849064</v>
      </c>
      <c r="M1048" s="5">
        <f t="shared" si="446"/>
        <v>0.37885809897407874</v>
      </c>
      <c r="N1048" s="4">
        <f t="shared" si="447"/>
        <v>0.3036891290040315</v>
      </c>
      <c r="O1048" s="4">
        <f t="shared" si="448"/>
        <v>0.2633604722961676</v>
      </c>
      <c r="P1048" s="4">
        <f t="shared" si="461"/>
        <v>0</v>
      </c>
      <c r="Q1048" s="4">
        <f t="shared" si="462"/>
        <v>0</v>
      </c>
      <c r="R1048" s="5">
        <f t="shared" si="463"/>
        <v>-1.0529987327538917</v>
      </c>
      <c r="S1048" s="5">
        <f t="shared" si="464"/>
        <v>-12.815807222296344</v>
      </c>
      <c r="T1048" s="5">
        <f t="shared" si="465"/>
        <v>21.800439219911414</v>
      </c>
      <c r="U1048" s="6">
        <f t="shared" si="466"/>
        <v>2672.5720563943855</v>
      </c>
      <c r="V1048" s="5">
        <f t="shared" si="467"/>
        <v>0.28710071778311352</v>
      </c>
      <c r="W1048" s="5">
        <f t="shared" si="468"/>
        <v>14.165020829963696</v>
      </c>
      <c r="X1048" s="5">
        <f t="shared" si="469"/>
        <v>8.3410472199359731</v>
      </c>
      <c r="Y1048" s="5">
        <f t="shared" si="470"/>
        <v>-0.76589801497077814</v>
      </c>
      <c r="Z1048" s="5">
        <f t="shared" si="472"/>
        <v>1.3492136076673518</v>
      </c>
      <c r="AA1048" s="5">
        <f t="shared" si="449"/>
        <v>-2.0325135601526121</v>
      </c>
      <c r="AB1048">
        <f t="shared" si="473"/>
        <v>0</v>
      </c>
    </row>
    <row r="1049" spans="1:28" x14ac:dyDescent="0.2">
      <c r="A1049">
        <f t="shared" si="471"/>
        <v>10.169999999999828</v>
      </c>
      <c r="B1049" s="5">
        <f t="shared" si="450"/>
        <v>74.814681720767936</v>
      </c>
      <c r="C1049" s="5">
        <f t="shared" si="451"/>
        <v>662.57179073174075</v>
      </c>
      <c r="D1049" s="5">
        <f t="shared" si="452"/>
        <v>-405.10934867468114</v>
      </c>
      <c r="E1049" s="2">
        <f t="shared" si="453"/>
        <v>666.78228416361321</v>
      </c>
      <c r="F1049" s="2">
        <f t="shared" si="454"/>
        <v>6.4422993462230167</v>
      </c>
      <c r="G1049" s="3">
        <f t="shared" si="455"/>
        <v>4.6336049733686364</v>
      </c>
      <c r="H1049" s="3">
        <f t="shared" si="456"/>
        <v>56.501256314598407</v>
      </c>
      <c r="I1049" s="3">
        <f t="shared" si="457"/>
        <v>-96.109322752553737</v>
      </c>
      <c r="J1049" s="2">
        <f t="shared" si="458"/>
        <v>111.58344043867673</v>
      </c>
      <c r="K1049" s="2">
        <f t="shared" si="459"/>
        <v>111.58344043867673</v>
      </c>
      <c r="L1049" s="2">
        <f t="shared" si="460"/>
        <v>76.062331587373365</v>
      </c>
      <c r="M1049" s="5">
        <f t="shared" si="446"/>
        <v>0.37885802661594292</v>
      </c>
      <c r="N1049" s="4">
        <f t="shared" si="447"/>
        <v>0.30362347402664586</v>
      </c>
      <c r="O1049" s="4">
        <f t="shared" si="448"/>
        <v>0.26333476760493563</v>
      </c>
      <c r="P1049" s="4">
        <f t="shared" si="461"/>
        <v>0</v>
      </c>
      <c r="Q1049" s="4">
        <f t="shared" si="462"/>
        <v>0</v>
      </c>
      <c r="R1049" s="5">
        <f t="shared" si="463"/>
        <v>-1.0514872290922355</v>
      </c>
      <c r="S1049" s="5">
        <f t="shared" si="464"/>
        <v>-12.821625879617411</v>
      </c>
      <c r="T1049" s="5">
        <f t="shared" si="465"/>
        <v>21.809741238590089</v>
      </c>
      <c r="U1049" s="6">
        <f t="shared" si="466"/>
        <v>2672.5693838236652</v>
      </c>
      <c r="V1049" s="5">
        <f t="shared" si="467"/>
        <v>0.28726377816999338</v>
      </c>
      <c r="W1049" s="5">
        <f t="shared" si="468"/>
        <v>14.170068115557349</v>
      </c>
      <c r="X1049" s="5">
        <f t="shared" si="469"/>
        <v>8.3442239992510228</v>
      </c>
      <c r="Y1049" s="5">
        <f t="shared" si="470"/>
        <v>-0.76422345092224209</v>
      </c>
      <c r="Z1049" s="5">
        <f t="shared" si="472"/>
        <v>1.3484422359399382</v>
      </c>
      <c r="AA1049" s="5">
        <f t="shared" si="449"/>
        <v>-2.0200347621588861</v>
      </c>
      <c r="AB1049">
        <f t="shared" si="473"/>
        <v>0</v>
      </c>
    </row>
    <row r="1050" spans="1:28" x14ac:dyDescent="0.2">
      <c r="A1050">
        <f t="shared" si="471"/>
        <v>10.179999999999827</v>
      </c>
      <c r="B1050" s="5">
        <f t="shared" si="450"/>
        <v>74.860979559329067</v>
      </c>
      <c r="C1050" s="5">
        <f t="shared" si="451"/>
        <v>663.13687071699849</v>
      </c>
      <c r="D1050" s="5">
        <f t="shared" si="452"/>
        <v>-406.07054290394478</v>
      </c>
      <c r="E1050" s="2">
        <f t="shared" si="453"/>
        <v>667.3489908323196</v>
      </c>
      <c r="F1050" s="2">
        <f t="shared" si="454"/>
        <v>6.4408056323114549</v>
      </c>
      <c r="G1050" s="3">
        <f t="shared" si="455"/>
        <v>4.625962738859414</v>
      </c>
      <c r="H1050" s="3">
        <f t="shared" si="456"/>
        <v>56.514740736957805</v>
      </c>
      <c r="I1050" s="3">
        <f t="shared" si="457"/>
        <v>-96.129523100175319</v>
      </c>
      <c r="J1050" s="2">
        <f t="shared" si="458"/>
        <v>111.60735039993564</v>
      </c>
      <c r="K1050" s="2">
        <f t="shared" si="459"/>
        <v>111.60735039993564</v>
      </c>
      <c r="L1050" s="2">
        <f t="shared" si="460"/>
        <v>76.078630129472145</v>
      </c>
      <c r="M1050" s="5">
        <f t="shared" si="446"/>
        <v>0.37885795429189933</v>
      </c>
      <c r="N1050" s="4">
        <f t="shared" si="447"/>
        <v>0.30355814664346653</v>
      </c>
      <c r="O1050" s="4">
        <f t="shared" si="448"/>
        <v>0.26330918511762402</v>
      </c>
      <c r="P1050" s="4">
        <f t="shared" si="461"/>
        <v>0</v>
      </c>
      <c r="Q1050" s="4">
        <f t="shared" si="462"/>
        <v>0</v>
      </c>
      <c r="R1050" s="5">
        <f t="shared" si="463"/>
        <v>-1.0499777437680688</v>
      </c>
      <c r="S1050" s="5">
        <f t="shared" si="464"/>
        <v>-12.827431459869283</v>
      </c>
      <c r="T1050" s="5">
        <f t="shared" si="465"/>
        <v>21.818995411776484</v>
      </c>
      <c r="U1050" s="6">
        <f t="shared" si="466"/>
        <v>2672.566711255618</v>
      </c>
      <c r="V1050" s="5">
        <f t="shared" si="467"/>
        <v>0.28742924905196232</v>
      </c>
      <c r="W1050" s="5">
        <f t="shared" si="468"/>
        <v>14.175088796894734</v>
      </c>
      <c r="X1050" s="5">
        <f t="shared" si="469"/>
        <v>8.3473950499039802</v>
      </c>
      <c r="Y1050" s="5">
        <f t="shared" si="470"/>
        <v>-0.76254849471610653</v>
      </c>
      <c r="Z1050" s="5">
        <f t="shared" si="472"/>
        <v>1.347657337025451</v>
      </c>
      <c r="AA1050" s="5">
        <f t="shared" si="449"/>
        <v>-2.0076095383195351</v>
      </c>
      <c r="AB1050">
        <f t="shared" si="473"/>
        <v>0</v>
      </c>
    </row>
    <row r="1051" spans="1:28" x14ac:dyDescent="0.2">
      <c r="A1051">
        <f t="shared" si="471"/>
        <v>10.189999999999827</v>
      </c>
      <c r="B1051" s="5">
        <f t="shared" si="450"/>
        <v>74.90720105929293</v>
      </c>
      <c r="C1051" s="5">
        <f t="shared" si="451"/>
        <v>663.70208550723487</v>
      </c>
      <c r="D1051" s="5">
        <f t="shared" si="452"/>
        <v>-407.03193851542346</v>
      </c>
      <c r="E1051" s="2">
        <f t="shared" si="453"/>
        <v>667.91582334691714</v>
      </c>
      <c r="F1051" s="2">
        <f t="shared" si="454"/>
        <v>6.4393066490013604</v>
      </c>
      <c r="G1051" s="3">
        <f t="shared" si="455"/>
        <v>4.6183372539122534</v>
      </c>
      <c r="H1051" s="3">
        <f t="shared" si="456"/>
        <v>56.52821731032806</v>
      </c>
      <c r="I1051" s="3">
        <f t="shared" si="457"/>
        <v>-96.149599195558508</v>
      </c>
      <c r="J1051" s="2">
        <f t="shared" si="458"/>
        <v>111.63115074539495</v>
      </c>
      <c r="K1051" s="2">
        <f t="shared" si="459"/>
        <v>111.63115074539495</v>
      </c>
      <c r="L1051" s="2">
        <f t="shared" si="460"/>
        <v>76.094853950507797</v>
      </c>
      <c r="M1051" s="5">
        <f t="shared" si="446"/>
        <v>0.37885788200191201</v>
      </c>
      <c r="N1051" s="4">
        <f t="shared" si="447"/>
        <v>0.30349314539093791</v>
      </c>
      <c r="O1051" s="4">
        <f t="shared" si="448"/>
        <v>0.2632837243496074</v>
      </c>
      <c r="P1051" s="4">
        <f t="shared" si="461"/>
        <v>0</v>
      </c>
      <c r="Q1051" s="4">
        <f t="shared" si="462"/>
        <v>0</v>
      </c>
      <c r="R1051" s="5">
        <f t="shared" si="463"/>
        <v>-1.0484702889031423</v>
      </c>
      <c r="S1051" s="5">
        <f t="shared" si="464"/>
        <v>-12.833223966987783</v>
      </c>
      <c r="T1051" s="5">
        <f t="shared" si="465"/>
        <v>21.8282019055865</v>
      </c>
      <c r="U1051" s="6">
        <f t="shared" si="466"/>
        <v>2672.5640386902428</v>
      </c>
      <c r="V1051" s="5">
        <f t="shared" si="467"/>
        <v>0.28759711334937943</v>
      </c>
      <c r="W1051" s="5">
        <f t="shared" si="468"/>
        <v>14.180082973171293</v>
      </c>
      <c r="X1051" s="5">
        <f t="shared" si="469"/>
        <v>8.3505603659936796</v>
      </c>
      <c r="Y1051" s="5">
        <f t="shared" si="470"/>
        <v>-0.76087317555376288</v>
      </c>
      <c r="Z1051" s="5">
        <f t="shared" si="472"/>
        <v>1.3468590061835108</v>
      </c>
      <c r="AA1051" s="5">
        <f t="shared" si="449"/>
        <v>-1.9952377284198199</v>
      </c>
      <c r="AB1051">
        <f t="shared" si="473"/>
        <v>0</v>
      </c>
    </row>
    <row r="1052" spans="1:28" x14ac:dyDescent="0.2">
      <c r="A1052">
        <f t="shared" si="471"/>
        <v>10.199999999999827</v>
      </c>
      <c r="B1052" s="5">
        <f t="shared" si="450"/>
        <v>74.953346388173273</v>
      </c>
      <c r="C1052" s="5">
        <f t="shared" si="451"/>
        <v>664.26743502328839</v>
      </c>
      <c r="D1052" s="5">
        <f t="shared" si="452"/>
        <v>-407.99353426926547</v>
      </c>
      <c r="E1052" s="2">
        <f t="shared" si="453"/>
        <v>668.48278165350246</v>
      </c>
      <c r="F1052" s="2">
        <f t="shared" si="454"/>
        <v>6.4378024255705402</v>
      </c>
      <c r="G1052" s="3">
        <f t="shared" si="455"/>
        <v>4.610728522156716</v>
      </c>
      <c r="H1052" s="3">
        <f t="shared" si="456"/>
        <v>56.541685900389894</v>
      </c>
      <c r="I1052" s="3">
        <f t="shared" si="457"/>
        <v>-96.169551572842707</v>
      </c>
      <c r="J1052" s="2">
        <f t="shared" si="458"/>
        <v>111.65484186404561</v>
      </c>
      <c r="K1052" s="2">
        <f t="shared" si="459"/>
        <v>111.65484186404561</v>
      </c>
      <c r="L1052" s="2">
        <f t="shared" si="460"/>
        <v>76.11100331564117</v>
      </c>
      <c r="M1052" s="5">
        <f t="shared" si="446"/>
        <v>0.37885780974594468</v>
      </c>
      <c r="N1052" s="4">
        <f t="shared" si="447"/>
        <v>0.30342846881181718</v>
      </c>
      <c r="O1052" s="4">
        <f t="shared" si="448"/>
        <v>0.26325838481780528</v>
      </c>
      <c r="P1052" s="4">
        <f t="shared" si="461"/>
        <v>0</v>
      </c>
      <c r="Q1052" s="4">
        <f t="shared" si="462"/>
        <v>0</v>
      </c>
      <c r="R1052" s="5">
        <f t="shared" si="463"/>
        <v>-1.046964876499338</v>
      </c>
      <c r="S1052" s="5">
        <f t="shared" si="464"/>
        <v>-12.839003405057554</v>
      </c>
      <c r="T1052" s="5">
        <f t="shared" si="465"/>
        <v>21.837360885945415</v>
      </c>
      <c r="U1052" s="6">
        <f t="shared" si="466"/>
        <v>2672.5613661275402</v>
      </c>
      <c r="V1052" s="5">
        <f t="shared" si="467"/>
        <v>0.28776735404399939</v>
      </c>
      <c r="W1052" s="5">
        <f t="shared" si="468"/>
        <v>14.185050743386888</v>
      </c>
      <c r="X1052" s="5">
        <f t="shared" si="469"/>
        <v>8.3537199417239911</v>
      </c>
      <c r="Y1052" s="5">
        <f t="shared" si="470"/>
        <v>-0.75919752245533867</v>
      </c>
      <c r="Z1052" s="5">
        <f t="shared" si="472"/>
        <v>1.3460473383293348</v>
      </c>
      <c r="AA1052" s="5">
        <f t="shared" si="449"/>
        <v>-1.9829191723305932</v>
      </c>
      <c r="AB1052">
        <f t="shared" si="473"/>
        <v>0</v>
      </c>
    </row>
    <row r="1053" spans="1:28" x14ac:dyDescent="0.2">
      <c r="A1053">
        <f t="shared" si="471"/>
        <v>10.209999999999827</v>
      </c>
      <c r="B1053" s="5">
        <f t="shared" si="450"/>
        <v>74.999415713518715</v>
      </c>
      <c r="C1053" s="5">
        <f t="shared" si="451"/>
        <v>664.8329191846592</v>
      </c>
      <c r="D1053" s="5">
        <f t="shared" si="452"/>
        <v>-408.95532893095253</v>
      </c>
      <c r="E1053" s="2">
        <f t="shared" si="453"/>
        <v>669.04986569684388</v>
      </c>
      <c r="F1053" s="2">
        <f t="shared" si="454"/>
        <v>6.4362929912187958</v>
      </c>
      <c r="G1053" s="3">
        <f t="shared" si="455"/>
        <v>4.6031365469321628</v>
      </c>
      <c r="H1053" s="3">
        <f t="shared" si="456"/>
        <v>56.555146373773184</v>
      </c>
      <c r="I1053" s="3">
        <f t="shared" si="457"/>
        <v>-96.18938076456601</v>
      </c>
      <c r="J1053" s="2">
        <f t="shared" si="458"/>
        <v>111.67842414405423</v>
      </c>
      <c r="K1053" s="2">
        <f t="shared" si="459"/>
        <v>111.67842414405423</v>
      </c>
      <c r="L1053" s="2">
        <f t="shared" si="460"/>
        <v>76.127078489471188</v>
      </c>
      <c r="M1053" s="5">
        <f t="shared" si="446"/>
        <v>0.37885773752396085</v>
      </c>
      <c r="N1053" s="4">
        <f t="shared" si="447"/>
        <v>0.3033641154551473</v>
      </c>
      <c r="O1053" s="4">
        <f t="shared" si="448"/>
        <v>0.26323316604067964</v>
      </c>
      <c r="P1053" s="4">
        <f t="shared" si="461"/>
        <v>0</v>
      </c>
      <c r="Q1053" s="4">
        <f t="shared" si="462"/>
        <v>0</v>
      </c>
      <c r="R1053" s="5">
        <f t="shared" si="463"/>
        <v>-1.0454615184391716</v>
      </c>
      <c r="S1053" s="5">
        <f t="shared" si="464"/>
        <v>-12.84476977831131</v>
      </c>
      <c r="T1053" s="5">
        <f t="shared" si="465"/>
        <v>21.8464725185848</v>
      </c>
      <c r="U1053" s="6">
        <f t="shared" si="466"/>
        <v>2672.5586935675101</v>
      </c>
      <c r="V1053" s="5">
        <f t="shared" si="467"/>
        <v>0.28793995417900525</v>
      </c>
      <c r="W1053" s="5">
        <f t="shared" si="468"/>
        <v>14.189992206344872</v>
      </c>
      <c r="X1053" s="5">
        <f t="shared" si="469"/>
        <v>8.3568737714034196</v>
      </c>
      <c r="Y1053" s="5">
        <f t="shared" si="470"/>
        <v>-0.75752156426016626</v>
      </c>
      <c r="Z1053" s="5">
        <f t="shared" si="472"/>
        <v>1.3452224280335621</v>
      </c>
      <c r="AA1053" s="5">
        <f t="shared" si="449"/>
        <v>-1.9706537100117814</v>
      </c>
      <c r="AB1053">
        <f t="shared" si="473"/>
        <v>0</v>
      </c>
    </row>
    <row r="1054" spans="1:28" x14ac:dyDescent="0.2">
      <c r="A1054">
        <f t="shared" si="471"/>
        <v>10.219999999999827</v>
      </c>
      <c r="B1054" s="5">
        <f t="shared" si="450"/>
        <v>75.045409202909823</v>
      </c>
      <c r="C1054" s="5">
        <f t="shared" si="451"/>
        <v>665.39853790951838</v>
      </c>
      <c r="D1054" s="5">
        <f t="shared" si="452"/>
        <v>-409.9173212712837</v>
      </c>
      <c r="E1054" s="2">
        <f t="shared" si="453"/>
        <v>669.61707542039051</v>
      </c>
      <c r="F1054" s="2">
        <f t="shared" si="454"/>
        <v>6.4347783750678342</v>
      </c>
      <c r="G1054" s="3">
        <f t="shared" si="455"/>
        <v>4.5955613312895611</v>
      </c>
      <c r="H1054" s="3">
        <f t="shared" si="456"/>
        <v>56.568598598053519</v>
      </c>
      <c r="I1054" s="3">
        <f t="shared" si="457"/>
        <v>-96.209087301666131</v>
      </c>
      <c r="J1054" s="2">
        <f t="shared" si="458"/>
        <v>111.70189797276035</v>
      </c>
      <c r="K1054" s="2">
        <f t="shared" si="459"/>
        <v>111.70189797276035</v>
      </c>
      <c r="L1054" s="2">
        <f t="shared" si="460"/>
        <v>76.143079736032959</v>
      </c>
      <c r="M1054" s="5">
        <f t="shared" si="446"/>
        <v>0.37885766533592341</v>
      </c>
      <c r="N1054" s="4">
        <f t="shared" si="447"/>
        <v>0.30330008387623014</v>
      </c>
      <c r="O1054" s="4">
        <f t="shared" si="448"/>
        <v>0.26320806753823284</v>
      </c>
      <c r="P1054" s="4">
        <f t="shared" si="461"/>
        <v>0</v>
      </c>
      <c r="Q1054" s="4">
        <f t="shared" si="462"/>
        <v>0</v>
      </c>
      <c r="R1054" s="5">
        <f t="shared" si="463"/>
        <v>-1.0439602264862959</v>
      </c>
      <c r="S1054" s="5">
        <f t="shared" si="464"/>
        <v>-12.850523091129062</v>
      </c>
      <c r="T1054" s="5">
        <f t="shared" si="465"/>
        <v>21.855536969039459</v>
      </c>
      <c r="U1054" s="6">
        <f t="shared" si="466"/>
        <v>2672.556021010153</v>
      </c>
      <c r="V1054" s="5">
        <f t="shared" si="467"/>
        <v>0.28811489685903474</v>
      </c>
      <c r="W1054" s="5">
        <f t="shared" si="468"/>
        <v>14.194907460651155</v>
      </c>
      <c r="X1054" s="5">
        <f t="shared" si="469"/>
        <v>8.3600218494447311</v>
      </c>
      <c r="Y1054" s="5">
        <f t="shared" si="470"/>
        <v>-0.75584532962726114</v>
      </c>
      <c r="Z1054" s="5">
        <f t="shared" si="472"/>
        <v>1.3443843695220927</v>
      </c>
      <c r="AA1054" s="5">
        <f t="shared" si="449"/>
        <v>-1.9584411815158091</v>
      </c>
      <c r="AB1054">
        <f t="shared" si="473"/>
        <v>0</v>
      </c>
    </row>
    <row r="1055" spans="1:28" x14ac:dyDescent="0.2">
      <c r="A1055">
        <f t="shared" si="471"/>
        <v>10.229999999999826</v>
      </c>
      <c r="B1055" s="5">
        <f t="shared" si="450"/>
        <v>75.091327023956239</v>
      </c>
      <c r="C1055" s="5">
        <f t="shared" si="451"/>
        <v>665.96429111471741</v>
      </c>
      <c r="D1055" s="5">
        <f t="shared" si="452"/>
        <v>-410.87951006635944</v>
      </c>
      <c r="E1055" s="2">
        <f t="shared" si="453"/>
        <v>670.18441076628062</v>
      </c>
      <c r="F1055" s="2">
        <f t="shared" si="454"/>
        <v>6.4332586061611892</v>
      </c>
      <c r="G1055" s="3">
        <f t="shared" si="455"/>
        <v>4.5880028779932882</v>
      </c>
      <c r="H1055" s="3">
        <f t="shared" si="456"/>
        <v>56.58204244174874</v>
      </c>
      <c r="I1055" s="3">
        <f t="shared" si="457"/>
        <v>-96.22867171348129</v>
      </c>
      <c r="J1055" s="2">
        <f t="shared" si="458"/>
        <v>111.72526373667365</v>
      </c>
      <c r="K1055" s="2">
        <f t="shared" si="459"/>
        <v>111.72526373667365</v>
      </c>
      <c r="L1055" s="2">
        <f t="shared" si="460"/>
        <v>76.159007318795943</v>
      </c>
      <c r="M1055" s="5">
        <f t="shared" si="446"/>
        <v>0.37885759318179507</v>
      </c>
      <c r="N1055" s="4">
        <f t="shared" si="447"/>
        <v>0.30323637263659958</v>
      </c>
      <c r="O1055" s="4">
        <f t="shared" si="448"/>
        <v>0.2631830888320057</v>
      </c>
      <c r="P1055" s="4">
        <f t="shared" si="461"/>
        <v>0</v>
      </c>
      <c r="Q1055" s="4">
        <f t="shared" si="462"/>
        <v>0</v>
      </c>
      <c r="R1055" s="5">
        <f t="shared" si="463"/>
        <v>-1.0424610122860054</v>
      </c>
      <c r="S1055" s="5">
        <f t="shared" si="464"/>
        <v>-12.856263348037379</v>
      </c>
      <c r="T1055" s="5">
        <f t="shared" si="465"/>
        <v>21.864554402644419</v>
      </c>
      <c r="U1055" s="6">
        <f t="shared" si="466"/>
        <v>2672.553348455468</v>
      </c>
      <c r="V1055" s="5">
        <f t="shared" si="467"/>
        <v>0.28829216525020523</v>
      </c>
      <c r="W1055" s="5">
        <f t="shared" si="468"/>
        <v>14.199796604713331</v>
      </c>
      <c r="X1055" s="5">
        <f t="shared" si="469"/>
        <v>8.3631641703645574</v>
      </c>
      <c r="Y1055" s="5">
        <f t="shared" si="470"/>
        <v>-0.75416884703580012</v>
      </c>
      <c r="Z1055" s="5">
        <f t="shared" si="472"/>
        <v>1.3435332566759524</v>
      </c>
      <c r="AA1055" s="5">
        <f t="shared" si="449"/>
        <v>-1.9462814269910211</v>
      </c>
      <c r="AB1055">
        <f t="shared" si="473"/>
        <v>0</v>
      </c>
    </row>
    <row r="1056" spans="1:28" x14ac:dyDescent="0.2">
      <c r="A1056">
        <f t="shared" si="471"/>
        <v>10.239999999999826</v>
      </c>
      <c r="B1056" s="5">
        <f t="shared" si="450"/>
        <v>75.137169344293824</v>
      </c>
      <c r="C1056" s="5">
        <f t="shared" si="451"/>
        <v>666.53017871579766</v>
      </c>
      <c r="D1056" s="5">
        <f t="shared" si="452"/>
        <v>-411.84189409756561</v>
      </c>
      <c r="E1056" s="2">
        <f t="shared" si="453"/>
        <v>670.7518716753508</v>
      </c>
      <c r="F1056" s="2">
        <f t="shared" si="454"/>
        <v>6.4317337134641468</v>
      </c>
      <c r="G1056" s="3">
        <f t="shared" si="455"/>
        <v>4.5804611895229304</v>
      </c>
      <c r="H1056" s="3">
        <f t="shared" si="456"/>
        <v>56.595477774315498</v>
      </c>
      <c r="I1056" s="3">
        <f t="shared" si="457"/>
        <v>-96.248134527751205</v>
      </c>
      <c r="J1056" s="2">
        <f t="shared" si="458"/>
        <v>111.74852182147136</v>
      </c>
      <c r="K1056" s="2">
        <f t="shared" si="459"/>
        <v>111.74852182147136</v>
      </c>
      <c r="L1056" s="2">
        <f t="shared" si="460"/>
        <v>76.174861500662132</v>
      </c>
      <c r="M1056" s="5">
        <f t="shared" ref="M1056:M1119" si="474">cd0+cdspin*(spin/1000)*EXP(-A1056/(tau*146.7/K1056))</f>
        <v>0.37885752106153808</v>
      </c>
      <c r="N1056" s="4">
        <f t="shared" ref="N1056:N1119" si="475">(romega/K1056)*EXP(-A1056/(tau*146.7/K1056))</f>
        <v>0.3031729803039947</v>
      </c>
      <c r="O1056" s="4">
        <f t="shared" ref="O1056:O1119" si="476">cl2_*N1056/(cl0+cl1_*N1056)</f>
        <v>0.26315822944507439</v>
      </c>
      <c r="P1056" s="4">
        <f t="shared" si="461"/>
        <v>0</v>
      </c>
      <c r="Q1056" s="4">
        <f t="shared" si="462"/>
        <v>0</v>
      </c>
      <c r="R1056" s="5">
        <f t="shared" si="463"/>
        <v>-1.0409638873657412</v>
      </c>
      <c r="S1056" s="5">
        <f t="shared" si="464"/>
        <v>-12.861990553708617</v>
      </c>
      <c r="T1056" s="5">
        <f t="shared" si="465"/>
        <v>21.873524984531944</v>
      </c>
      <c r="U1056" s="6">
        <f t="shared" si="466"/>
        <v>2672.5506759034561</v>
      </c>
      <c r="V1056" s="5">
        <f t="shared" si="467"/>
        <v>0.28847174258013542</v>
      </c>
      <c r="W1056" s="5">
        <f t="shared" si="468"/>
        <v>14.204659736739728</v>
      </c>
      <c r="X1056" s="5">
        <f t="shared" si="469"/>
        <v>8.366300728783008</v>
      </c>
      <c r="Y1056" s="5">
        <f t="shared" si="470"/>
        <v>-0.75249214478560578</v>
      </c>
      <c r="Z1056" s="5">
        <f t="shared" si="472"/>
        <v>1.342669183031111</v>
      </c>
      <c r="AA1056" s="5">
        <f t="shared" ref="AA1056:AA1119" si="477">T1056+X1056-32.174</f>
        <v>-1.9341742866850495</v>
      </c>
      <c r="AB1056">
        <f t="shared" si="473"/>
        <v>0</v>
      </c>
    </row>
    <row r="1057" spans="1:28" x14ac:dyDescent="0.2">
      <c r="A1057">
        <f t="shared" si="471"/>
        <v>10.249999999999826</v>
      </c>
      <c r="B1057" s="5">
        <f t="shared" si="450"/>
        <v>75.182936331581814</v>
      </c>
      <c r="C1057" s="5">
        <f t="shared" si="451"/>
        <v>667.09620062700003</v>
      </c>
      <c r="D1057" s="5">
        <f t="shared" si="452"/>
        <v>-412.80447215155749</v>
      </c>
      <c r="E1057" s="2">
        <f t="shared" si="453"/>
        <v>671.31945808714454</v>
      </c>
      <c r="F1057" s="2">
        <f t="shared" si="454"/>
        <v>6.4302037258636675</v>
      </c>
      <c r="G1057" s="3">
        <f t="shared" si="455"/>
        <v>4.5729362680750745</v>
      </c>
      <c r="H1057" s="3">
        <f t="shared" si="456"/>
        <v>56.608904466145809</v>
      </c>
      <c r="I1057" s="3">
        <f t="shared" si="457"/>
        <v>-96.267476270618062</v>
      </c>
      <c r="J1057" s="2">
        <f t="shared" si="458"/>
        <v>111.77167261199551</v>
      </c>
      <c r="K1057" s="2">
        <f t="shared" si="459"/>
        <v>111.77167261199551</v>
      </c>
      <c r="L1057" s="2">
        <f t="shared" si="460"/>
        <v>76.190642543964216</v>
      </c>
      <c r="M1057" s="5">
        <f t="shared" si="474"/>
        <v>0.37885744897511431</v>
      </c>
      <c r="N1057" s="4">
        <f t="shared" si="475"/>
        <v>0.30310990545233363</v>
      </c>
      <c r="O1057" s="4">
        <f t="shared" si="476"/>
        <v>0.26313348890204913</v>
      </c>
      <c r="P1057" s="4">
        <f t="shared" si="461"/>
        <v>0</v>
      </c>
      <c r="Q1057" s="4">
        <f t="shared" si="462"/>
        <v>0</v>
      </c>
      <c r="R1057" s="5">
        <f t="shared" si="463"/>
        <v>-1.0394688631355966</v>
      </c>
      <c r="S1057" s="5">
        <f t="shared" si="464"/>
        <v>-12.867704712960181</v>
      </c>
      <c r="T1057" s="5">
        <f t="shared" si="465"/>
        <v>21.882448879628594</v>
      </c>
      <c r="U1057" s="6">
        <f t="shared" si="466"/>
        <v>2672.5480033541166</v>
      </c>
      <c r="V1057" s="5">
        <f t="shared" si="467"/>
        <v>0.28865361213796525</v>
      </c>
      <c r="W1057" s="5">
        <f t="shared" si="468"/>
        <v>14.209496954738594</v>
      </c>
      <c r="X1057" s="5">
        <f t="shared" si="469"/>
        <v>8.36943151942328</v>
      </c>
      <c r="Y1057" s="5">
        <f t="shared" si="470"/>
        <v>-0.75081525099763136</v>
      </c>
      <c r="Z1057" s="5">
        <f t="shared" si="472"/>
        <v>1.3417922417784123</v>
      </c>
      <c r="AA1057" s="5">
        <f t="shared" si="477"/>
        <v>-1.9221196009481254</v>
      </c>
      <c r="AB1057">
        <f t="shared" si="473"/>
        <v>0</v>
      </c>
    </row>
    <row r="1058" spans="1:28" x14ac:dyDescent="0.2">
      <c r="A1058">
        <f t="shared" si="471"/>
        <v>10.259999999999826</v>
      </c>
      <c r="B1058" s="5">
        <f t="shared" ref="B1058:B1121" si="478">B1057+G1057*dt+0.5*Y1057*dt*dt</f>
        <v>75.228628153500011</v>
      </c>
      <c r="C1058" s="5">
        <f t="shared" ref="C1058:C1121" si="479">C1057+H1057*dt+0.5*Z1057*dt*dt</f>
        <v>667.6623567612736</v>
      </c>
      <c r="D1058" s="5">
        <f t="shared" ref="D1058:D1121" si="480">D1057+I1057*dt+0.5*AA1057*dt*dt</f>
        <v>-413.76724302024371</v>
      </c>
      <c r="E1058" s="2">
        <f t="shared" ref="E1058:E1121" si="481">SQRT(B1058^2+C1058^2)</f>
        <v>671.88716993992057</v>
      </c>
      <c r="F1058" s="2">
        <f t="shared" ref="F1058:F1121" si="482">ATAN2(C1058,B1058)*180/PI()</f>
        <v>6.4286686721683237</v>
      </c>
      <c r="G1058" s="3">
        <f t="shared" ref="G1058:G1121" si="483">G1057+Y1057*dt</f>
        <v>4.5654281155650978</v>
      </c>
      <c r="H1058" s="3">
        <f t="shared" ref="H1058:H1121" si="484">H1057+Z1057*dt</f>
        <v>56.622322388563596</v>
      </c>
      <c r="I1058" s="3">
        <f t="shared" ref="I1058:I1121" si="485">I1057+AA1057*dt</f>
        <v>-96.286697466627544</v>
      </c>
      <c r="J1058" s="2">
        <f t="shared" ref="J1058:J1121" si="486">SQRT(G1058^2+H1058^2+I1058^2)</f>
        <v>111.79471649225057</v>
      </c>
      <c r="K1058" s="2">
        <f t="shared" ref="K1058:K1121" si="487">IF(D1058&gt;=hwind,SQRT((G1058-vxw)^2+(H1058-vyw)^2+I1058^2),J1058)</f>
        <v>111.79471649225057</v>
      </c>
      <c r="L1058" s="2">
        <f t="shared" ref="L1058:L1121" si="488">J1058/1.467</f>
        <v>76.206350710463923</v>
      </c>
      <c r="M1058" s="5">
        <f t="shared" si="474"/>
        <v>0.37885737692248533</v>
      </c>
      <c r="N1058" s="4">
        <f t="shared" si="475"/>
        <v>0.30304714666168642</v>
      </c>
      <c r="O1058" s="4">
        <f t="shared" si="476"/>
        <v>0.26310886672907119</v>
      </c>
      <c r="P1058" s="4">
        <f t="shared" ref="P1058:P1121" si="489">IF(D1058&gt;=hwind,vxw,0)</f>
        <v>0</v>
      </c>
      <c r="Q1058" s="4">
        <f t="shared" ref="Q1058:Q1121" si="490">IF(D1058&gt;=hwind,vyw,0)</f>
        <v>0</v>
      </c>
      <c r="R1058" s="5">
        <f t="shared" ref="R1058:R1121" si="491">-const*$M1058*$K1058*(G1058-P1058)</f>
        <v>-1.0379759508888247</v>
      </c>
      <c r="S1058" s="5">
        <f t="shared" ref="S1058:S1121" si="492">-const*$M1058*$K1058*(H1058-Q1058)</f>
        <v>-12.873405830753761</v>
      </c>
      <c r="T1058" s="5">
        <f t="shared" ref="T1058:T1121" si="493">-const*$M1058*$K1058*I1058</f>
        <v>21.891326252652338</v>
      </c>
      <c r="U1058" s="6">
        <f t="shared" ref="U1058:U1121" si="494">omega*EXP(-A1058/tau)*30/PI()</f>
        <v>2672.5453308074502</v>
      </c>
      <c r="V1058" s="5">
        <f t="shared" ref="V1058:V1121" si="495">const*($O1058/omega)*K1058*(wy*I1058-wz*(H1058-Q1058))</f>
        <v>0.288837757274374</v>
      </c>
      <c r="W1058" s="5">
        <f t="shared" ref="W1058:W1121" si="496">const*($O1058/omega)*K1058*(wz*(G1058-P1058)-wx*I1058)</f>
        <v>14.214308356517193</v>
      </c>
      <c r="X1058" s="5">
        <f t="shared" ref="X1058:X1121" si="497">const*($O1058/omega)*K1058*(wx*(H1058-Q1058)-wy*(G1058-P1058))</f>
        <v>8.3725565371112669</v>
      </c>
      <c r="Y1058" s="5">
        <f t="shared" ref="Y1058:Y1121" si="498">R1058+V1058</f>
        <v>-0.74913819361445066</v>
      </c>
      <c r="Z1058" s="5">
        <f t="shared" si="472"/>
        <v>1.3409025257634326</v>
      </c>
      <c r="AA1058" s="5">
        <f t="shared" si="477"/>
        <v>-1.9101172102363932</v>
      </c>
      <c r="AB1058">
        <f t="shared" si="473"/>
        <v>0</v>
      </c>
    </row>
    <row r="1059" spans="1:28" x14ac:dyDescent="0.2">
      <c r="A1059">
        <f t="shared" si="471"/>
        <v>10.269999999999825</v>
      </c>
      <c r="B1059" s="5">
        <f t="shared" si="478"/>
        <v>75.27424497774598</v>
      </c>
      <c r="C1059" s="5">
        <f t="shared" si="479"/>
        <v>668.22864703028563</v>
      </c>
      <c r="D1059" s="5">
        <f t="shared" si="480"/>
        <v>-414.73020550077047</v>
      </c>
      <c r="E1059" s="2">
        <f t="shared" si="481"/>
        <v>672.4550071706625</v>
      </c>
      <c r="F1059" s="2">
        <f t="shared" si="482"/>
        <v>6.4271285811082262</v>
      </c>
      <c r="G1059" s="3">
        <f t="shared" si="483"/>
        <v>4.5579367336289529</v>
      </c>
      <c r="H1059" s="3">
        <f t="shared" si="484"/>
        <v>56.635731413821233</v>
      </c>
      <c r="I1059" s="3">
        <f t="shared" si="485"/>
        <v>-96.305798638729911</v>
      </c>
      <c r="J1059" s="2">
        <f t="shared" si="486"/>
        <v>111.8176538454007</v>
      </c>
      <c r="K1059" s="2">
        <f t="shared" si="487"/>
        <v>111.8176538454007</v>
      </c>
      <c r="L1059" s="2">
        <f t="shared" si="488"/>
        <v>76.221986261350168</v>
      </c>
      <c r="M1059" s="5">
        <f t="shared" si="474"/>
        <v>0.37885730490361236</v>
      </c>
      <c r="N1059" s="4">
        <f t="shared" si="475"/>
        <v>0.30298470251824933</v>
      </c>
      <c r="O1059" s="4">
        <f t="shared" si="476"/>
        <v>0.26308436245381078</v>
      </c>
      <c r="P1059" s="4">
        <f t="shared" si="489"/>
        <v>0</v>
      </c>
      <c r="Q1059" s="4">
        <f t="shared" si="490"/>
        <v>0</v>
      </c>
      <c r="R1059" s="5">
        <f t="shared" si="491"/>
        <v>-1.0364851618023443</v>
      </c>
      <c r="S1059" s="5">
        <f t="shared" si="492"/>
        <v>-12.879093912194563</v>
      </c>
      <c r="T1059" s="5">
        <f t="shared" si="493"/>
        <v>21.900157268109627</v>
      </c>
      <c r="U1059" s="6">
        <f t="shared" si="494"/>
        <v>2672.542658263455</v>
      </c>
      <c r="V1059" s="5">
        <f t="shared" si="495"/>
        <v>0.28902416140159254</v>
      </c>
      <c r="W1059" s="5">
        <f t="shared" si="496"/>
        <v>14.219094039680964</v>
      </c>
      <c r="X1059" s="5">
        <f t="shared" si="497"/>
        <v>8.3756757767751573</v>
      </c>
      <c r="Y1059" s="5">
        <f t="shared" si="498"/>
        <v>-0.74746100040075181</v>
      </c>
      <c r="Z1059" s="5">
        <f t="shared" si="472"/>
        <v>1.3400001274864017</v>
      </c>
      <c r="AA1059" s="5">
        <f t="shared" si="477"/>
        <v>-1.8981669551152152</v>
      </c>
      <c r="AB1059">
        <f t="shared" si="473"/>
        <v>0</v>
      </c>
    </row>
    <row r="1060" spans="1:28" x14ac:dyDescent="0.2">
      <c r="A1060">
        <f t="shared" si="471"/>
        <v>10.279999999999825</v>
      </c>
      <c r="B1060" s="5">
        <f t="shared" si="478"/>
        <v>75.319786972032247</v>
      </c>
      <c r="C1060" s="5">
        <f t="shared" si="479"/>
        <v>668.79507134443031</v>
      </c>
      <c r="D1060" s="5">
        <f t="shared" si="480"/>
        <v>-415.69335839550553</v>
      </c>
      <c r="E1060" s="2">
        <f t="shared" si="481"/>
        <v>673.02296971508622</v>
      </c>
      <c r="F1060" s="2">
        <f t="shared" si="482"/>
        <v>6.4255834813349599</v>
      </c>
      <c r="G1060" s="3">
        <f t="shared" si="483"/>
        <v>4.5504621236249454</v>
      </c>
      <c r="H1060" s="3">
        <f t="shared" si="484"/>
        <v>56.6491314150961</v>
      </c>
      <c r="I1060" s="3">
        <f t="shared" si="485"/>
        <v>-96.324780308281063</v>
      </c>
      <c r="J1060" s="2">
        <f t="shared" si="486"/>
        <v>111.84048505376747</v>
      </c>
      <c r="K1060" s="2">
        <f t="shared" si="487"/>
        <v>111.84048505376747</v>
      </c>
      <c r="L1060" s="2">
        <f t="shared" si="488"/>
        <v>76.237549457237535</v>
      </c>
      <c r="M1060" s="5">
        <f t="shared" si="474"/>
        <v>0.37885723291845613</v>
      </c>
      <c r="N1060" s="4">
        <f t="shared" si="475"/>
        <v>0.3029225716143179</v>
      </c>
      <c r="O1060" s="4">
        <f t="shared" si="476"/>
        <v>0.26305997560546474</v>
      </c>
      <c r="P1060" s="4">
        <f t="shared" si="489"/>
        <v>0</v>
      </c>
      <c r="Q1060" s="4">
        <f t="shared" si="490"/>
        <v>0</v>
      </c>
      <c r="R1060" s="5">
        <f t="shared" si="491"/>
        <v>-1.0349965069372484</v>
      </c>
      <c r="S1060" s="5">
        <f t="shared" si="492"/>
        <v>-12.884768962530565</v>
      </c>
      <c r="T1060" s="5">
        <f t="shared" si="493"/>
        <v>21.908942090292587</v>
      </c>
      <c r="U1060" s="6">
        <f t="shared" si="494"/>
        <v>2672.5399857221328</v>
      </c>
      <c r="V1060" s="5">
        <f t="shared" si="495"/>
        <v>0.28921280799341742</v>
      </c>
      <c r="W1060" s="5">
        <f t="shared" si="496"/>
        <v>14.223854101632703</v>
      </c>
      <c r="X1060" s="5">
        <f t="shared" si="497"/>
        <v>8.37878923344506</v>
      </c>
      <c r="Y1060" s="5">
        <f t="shared" si="498"/>
        <v>-0.74578369894383101</v>
      </c>
      <c r="Z1060" s="5">
        <f t="shared" si="472"/>
        <v>1.3390851391021386</v>
      </c>
      <c r="AA1060" s="5">
        <f t="shared" si="477"/>
        <v>-1.8862686762623539</v>
      </c>
      <c r="AB1060">
        <f t="shared" si="473"/>
        <v>0</v>
      </c>
    </row>
    <row r="1061" spans="1:28" x14ac:dyDescent="0.2">
      <c r="A1061">
        <f t="shared" si="471"/>
        <v>10.289999999999825</v>
      </c>
      <c r="B1061" s="5">
        <f t="shared" si="478"/>
        <v>75.36525430408355</v>
      </c>
      <c r="C1061" s="5">
        <f t="shared" si="479"/>
        <v>669.36162961283821</v>
      </c>
      <c r="D1061" s="5">
        <f t="shared" si="480"/>
        <v>-416.65670051202216</v>
      </c>
      <c r="E1061" s="2">
        <f t="shared" si="481"/>
        <v>673.59105750764945</v>
      </c>
      <c r="F1061" s="2">
        <f t="shared" si="482"/>
        <v>6.4240334014215197</v>
      </c>
      <c r="G1061" s="3">
        <f t="shared" si="483"/>
        <v>4.5430042866355071</v>
      </c>
      <c r="H1061" s="3">
        <f t="shared" si="484"/>
        <v>56.662522266487123</v>
      </c>
      <c r="I1061" s="3">
        <f t="shared" si="485"/>
        <v>-96.34364299504368</v>
      </c>
      <c r="J1061" s="2">
        <f t="shared" si="486"/>
        <v>111.86321049882739</v>
      </c>
      <c r="K1061" s="2">
        <f t="shared" si="487"/>
        <v>111.86321049882739</v>
      </c>
      <c r="L1061" s="2">
        <f t="shared" si="488"/>
        <v>76.253040558164543</v>
      </c>
      <c r="M1061" s="5">
        <f t="shared" si="474"/>
        <v>0.37885716096697719</v>
      </c>
      <c r="N1061" s="4">
        <f t="shared" si="475"/>
        <v>0.30286075254826123</v>
      </c>
      <c r="O1061" s="4">
        <f t="shared" si="476"/>
        <v>0.26303570571475382</v>
      </c>
      <c r="P1061" s="4">
        <f t="shared" si="489"/>
        <v>0</v>
      </c>
      <c r="Q1061" s="4">
        <f t="shared" si="490"/>
        <v>0</v>
      </c>
      <c r="R1061" s="5">
        <f t="shared" si="491"/>
        <v>-1.0335099972393129</v>
      </c>
      <c r="S1061" s="5">
        <f t="shared" si="492"/>
        <v>-12.89043098715176</v>
      </c>
      <c r="T1061" s="5">
        <f t="shared" si="493"/>
        <v>21.917680883276212</v>
      </c>
      <c r="U1061" s="6">
        <f t="shared" si="494"/>
        <v>2672.537313183484</v>
      </c>
      <c r="V1061" s="5">
        <f t="shared" si="495"/>
        <v>0.28940368058521809</v>
      </c>
      <c r="W1061" s="5">
        <f t="shared" si="496"/>
        <v>14.228588639571722</v>
      </c>
      <c r="X1061" s="5">
        <f t="shared" si="497"/>
        <v>8.3818969022525796</v>
      </c>
      <c r="Y1061" s="5">
        <f t="shared" si="498"/>
        <v>-0.74410631665409488</v>
      </c>
      <c r="Z1061" s="5">
        <f t="shared" si="472"/>
        <v>1.3381576524199623</v>
      </c>
      <c r="AA1061" s="5">
        <f t="shared" si="477"/>
        <v>-1.8744222144712097</v>
      </c>
      <c r="AB1061">
        <f t="shared" si="473"/>
        <v>0</v>
      </c>
    </row>
    <row r="1062" spans="1:28" x14ac:dyDescent="0.2">
      <c r="A1062">
        <f t="shared" si="471"/>
        <v>10.299999999999825</v>
      </c>
      <c r="B1062" s="5">
        <f t="shared" si="478"/>
        <v>75.410647141634072</v>
      </c>
      <c r="C1062" s="5">
        <f t="shared" si="479"/>
        <v>669.92832174338571</v>
      </c>
      <c r="D1062" s="5">
        <f t="shared" si="480"/>
        <v>-417.6202306630833</v>
      </c>
      <c r="E1062" s="2">
        <f t="shared" si="481"/>
        <v>674.15927048156016</v>
      </c>
      <c r="F1062" s="2">
        <f t="shared" si="482"/>
        <v>6.4224783698622483</v>
      </c>
      <c r="G1062" s="3">
        <f t="shared" si="483"/>
        <v>4.5355632234689658</v>
      </c>
      <c r="H1062" s="3">
        <f t="shared" si="484"/>
        <v>56.675903843011319</v>
      </c>
      <c r="I1062" s="3">
        <f t="shared" si="485"/>
        <v>-96.362387217188399</v>
      </c>
      <c r="J1062" s="2">
        <f t="shared" si="486"/>
        <v>111.8858305612096</v>
      </c>
      <c r="K1062" s="2">
        <f t="shared" si="487"/>
        <v>111.8858305612096</v>
      </c>
      <c r="L1062" s="2">
        <f t="shared" si="488"/>
        <v>76.268459823592096</v>
      </c>
      <c r="M1062" s="5">
        <f t="shared" si="474"/>
        <v>0.37885708904913568</v>
      </c>
      <c r="N1062" s="4">
        <f t="shared" si="475"/>
        <v>0.30279924392449542</v>
      </c>
      <c r="O1062" s="4">
        <f t="shared" si="476"/>
        <v>0.2630115523139207</v>
      </c>
      <c r="P1062" s="4">
        <f t="shared" si="489"/>
        <v>0</v>
      </c>
      <c r="Q1062" s="4">
        <f t="shared" si="490"/>
        <v>0</v>
      </c>
      <c r="R1062" s="5">
        <f t="shared" si="491"/>
        <v>-1.0320256435395045</v>
      </c>
      <c r="S1062" s="5">
        <f t="shared" si="492"/>
        <v>-12.896079991589396</v>
      </c>
      <c r="T1062" s="5">
        <f t="shared" si="493"/>
        <v>21.926373810915578</v>
      </c>
      <c r="U1062" s="6">
        <f t="shared" si="494"/>
        <v>2672.5346406475069</v>
      </c>
      <c r="V1062" s="5">
        <f t="shared" si="495"/>
        <v>0.28959676277394492</v>
      </c>
      <c r="W1062" s="5">
        <f t="shared" si="496"/>
        <v>14.233297750493064</v>
      </c>
      <c r="X1062" s="5">
        <f t="shared" si="497"/>
        <v>8.3849987784304556</v>
      </c>
      <c r="Y1062" s="5">
        <f t="shared" si="498"/>
        <v>-0.74242888076555968</v>
      </c>
      <c r="Z1062" s="5">
        <f t="shared" si="472"/>
        <v>1.3372177589036678</v>
      </c>
      <c r="AA1062" s="5">
        <f t="shared" si="477"/>
        <v>-1.862627410653964</v>
      </c>
      <c r="AB1062">
        <f t="shared" si="473"/>
        <v>0</v>
      </c>
    </row>
    <row r="1063" spans="1:28" x14ac:dyDescent="0.2">
      <c r="A1063">
        <f t="shared" si="471"/>
        <v>10.309999999999825</v>
      </c>
      <c r="B1063" s="5">
        <f t="shared" si="478"/>
        <v>75.455965652424723</v>
      </c>
      <c r="C1063" s="5">
        <f t="shared" si="479"/>
        <v>670.49514764270373</v>
      </c>
      <c r="D1063" s="5">
        <f t="shared" si="480"/>
        <v>-418.5839476666257</v>
      </c>
      <c r="E1063" s="2">
        <f t="shared" si="481"/>
        <v>674.7276085687846</v>
      </c>
      <c r="F1063" s="2">
        <f t="shared" si="482"/>
        <v>6.4209184150727818</v>
      </c>
      <c r="G1063" s="3">
        <f t="shared" si="483"/>
        <v>4.5281389346613103</v>
      </c>
      <c r="H1063" s="3">
        <f t="shared" si="484"/>
        <v>56.689276020600353</v>
      </c>
      <c r="I1063" s="3">
        <f t="shared" si="485"/>
        <v>-96.381013491294937</v>
      </c>
      <c r="J1063" s="2">
        <f t="shared" si="486"/>
        <v>111.90834562069348</v>
      </c>
      <c r="K1063" s="2">
        <f t="shared" si="487"/>
        <v>111.90834562069348</v>
      </c>
      <c r="L1063" s="2">
        <f t="shared" si="488"/>
        <v>76.283807512401822</v>
      </c>
      <c r="M1063" s="5">
        <f t="shared" si="474"/>
        <v>0.37885701716489129</v>
      </c>
      <c r="N1063" s="4">
        <f t="shared" si="475"/>
        <v>0.30273804435345819</v>
      </c>
      <c r="O1063" s="4">
        <f t="shared" si="476"/>
        <v>0.26298751493672728</v>
      </c>
      <c r="P1063" s="4">
        <f t="shared" si="489"/>
        <v>0</v>
      </c>
      <c r="Q1063" s="4">
        <f t="shared" si="490"/>
        <v>0</v>
      </c>
      <c r="R1063" s="5">
        <f t="shared" si="491"/>
        <v>-1.0305434565544906</v>
      </c>
      <c r="S1063" s="5">
        <f t="shared" si="492"/>
        <v>-12.901715981515212</v>
      </c>
      <c r="T1063" s="5">
        <f t="shared" si="493"/>
        <v>21.935021036843086</v>
      </c>
      <c r="U1063" s="6">
        <f t="shared" si="494"/>
        <v>2672.5319681142023</v>
      </c>
      <c r="V1063" s="5">
        <f t="shared" si="495"/>
        <v>0.28979203821813482</v>
      </c>
      <c r="W1063" s="5">
        <f t="shared" si="496"/>
        <v>14.237981531186685</v>
      </c>
      <c r="X1063" s="5">
        <f t="shared" si="497"/>
        <v>8.3880948573121348</v>
      </c>
      <c r="Y1063" s="5">
        <f t="shared" si="498"/>
        <v>-0.74075141833635583</v>
      </c>
      <c r="Z1063" s="5">
        <f t="shared" si="472"/>
        <v>1.3362655496714737</v>
      </c>
      <c r="AA1063" s="5">
        <f t="shared" si="477"/>
        <v>-1.8508841058447771</v>
      </c>
      <c r="AB1063">
        <f t="shared" si="473"/>
        <v>0</v>
      </c>
    </row>
    <row r="1064" spans="1:28" x14ac:dyDescent="0.2">
      <c r="A1064">
        <f t="shared" si="471"/>
        <v>10.319999999999824</v>
      </c>
      <c r="B1064" s="5">
        <f t="shared" si="478"/>
        <v>75.501210004200416</v>
      </c>
      <c r="C1064" s="5">
        <f t="shared" si="479"/>
        <v>671.0621072161872</v>
      </c>
      <c r="D1064" s="5">
        <f t="shared" si="480"/>
        <v>-419.54785034574394</v>
      </c>
      <c r="E1064" s="2">
        <f t="shared" si="481"/>
        <v>675.29607170005647</v>
      </c>
      <c r="F1064" s="2">
        <f t="shared" si="482"/>
        <v>6.4193535653899838</v>
      </c>
      <c r="G1064" s="3">
        <f t="shared" si="483"/>
        <v>4.5207314204779472</v>
      </c>
      <c r="H1064" s="3">
        <f t="shared" si="484"/>
        <v>56.702638676097067</v>
      </c>
      <c r="I1064" s="3">
        <f t="shared" si="485"/>
        <v>-96.399522332353385</v>
      </c>
      <c r="J1064" s="2">
        <f t="shared" si="486"/>
        <v>111.93075605620653</v>
      </c>
      <c r="K1064" s="2">
        <f t="shared" si="487"/>
        <v>111.93075605620653</v>
      </c>
      <c r="L1064" s="2">
        <f t="shared" si="488"/>
        <v>76.299083882894706</v>
      </c>
      <c r="M1064" s="5">
        <f t="shared" si="474"/>
        <v>0.37885694531420361</v>
      </c>
      <c r="N1064" s="4">
        <f t="shared" si="475"/>
        <v>0.30267715245158239</v>
      </c>
      <c r="O1064" s="4">
        <f t="shared" si="476"/>
        <v>0.26296359311845219</v>
      </c>
      <c r="P1064" s="4">
        <f t="shared" si="489"/>
        <v>0</v>
      </c>
      <c r="Q1064" s="4">
        <f t="shared" si="490"/>
        <v>0</v>
      </c>
      <c r="R1064" s="5">
        <f t="shared" si="491"/>
        <v>-1.0290634468871502</v>
      </c>
      <c r="S1064" s="5">
        <f t="shared" si="492"/>
        <v>-12.907338962740694</v>
      </c>
      <c r="T1064" s="5">
        <f t="shared" si="493"/>
        <v>21.94362272446579</v>
      </c>
      <c r="U1064" s="6">
        <f t="shared" si="494"/>
        <v>2672.5292955835703</v>
      </c>
      <c r="V1064" s="5">
        <f t="shared" si="495"/>
        <v>0.28998949063791124</v>
      </c>
      <c r="W1064" s="5">
        <f t="shared" si="496"/>
        <v>14.24264007823672</v>
      </c>
      <c r="X1064" s="5">
        <f t="shared" si="497"/>
        <v>8.3911851343313923</v>
      </c>
      <c r="Y1064" s="5">
        <f t="shared" si="498"/>
        <v>-0.73907395624923899</v>
      </c>
      <c r="Z1064" s="5">
        <f t="shared" si="472"/>
        <v>1.3353011154960264</v>
      </c>
      <c r="AA1064" s="5">
        <f t="shared" si="477"/>
        <v>-1.8391921412028154</v>
      </c>
      <c r="AB1064">
        <f t="shared" si="473"/>
        <v>0</v>
      </c>
    </row>
    <row r="1065" spans="1:28" x14ac:dyDescent="0.2">
      <c r="A1065">
        <f t="shared" si="471"/>
        <v>10.329999999999824</v>
      </c>
      <c r="B1065" s="5">
        <f t="shared" si="478"/>
        <v>75.546380364707375</v>
      </c>
      <c r="C1065" s="5">
        <f t="shared" si="479"/>
        <v>671.62920036800392</v>
      </c>
      <c r="D1065" s="5">
        <f t="shared" si="480"/>
        <v>-420.51193752867454</v>
      </c>
      <c r="E1065" s="2">
        <f t="shared" si="481"/>
        <v>675.86465980488538</v>
      </c>
      <c r="F1065" s="2">
        <f t="shared" si="482"/>
        <v>6.4177838490719052</v>
      </c>
      <c r="G1065" s="3">
        <f t="shared" si="483"/>
        <v>4.513340680915455</v>
      </c>
      <c r="H1065" s="3">
        <f t="shared" si="484"/>
        <v>56.715991687252028</v>
      </c>
      <c r="I1065" s="3">
        <f t="shared" si="485"/>
        <v>-96.417914253765417</v>
      </c>
      <c r="J1065" s="2">
        <f t="shared" si="486"/>
        <v>111.95306224582205</v>
      </c>
      <c r="K1065" s="2">
        <f t="shared" si="487"/>
        <v>111.95306224582205</v>
      </c>
      <c r="L1065" s="2">
        <f t="shared" si="488"/>
        <v>76.314289192789403</v>
      </c>
      <c r="M1065" s="5">
        <f t="shared" si="474"/>
        <v>0.37885687349703162</v>
      </c>
      <c r="N1065" s="4">
        <f t="shared" si="475"/>
        <v>0.30261656684127064</v>
      </c>
      <c r="O1065" s="4">
        <f t="shared" si="476"/>
        <v>0.26293978639588844</v>
      </c>
      <c r="P1065" s="4">
        <f t="shared" si="489"/>
        <v>0</v>
      </c>
      <c r="Q1065" s="4">
        <f t="shared" si="490"/>
        <v>0</v>
      </c>
      <c r="R1065" s="5">
        <f t="shared" si="491"/>
        <v>-1.0275856250270821</v>
      </c>
      <c r="S1065" s="5">
        <f t="shared" si="492"/>
        <v>-12.912948941216298</v>
      </c>
      <c r="T1065" s="5">
        <f t="shared" si="493"/>
        <v>21.952179036962686</v>
      </c>
      <c r="U1065" s="6">
        <f t="shared" si="494"/>
        <v>2672.5266230556113</v>
      </c>
      <c r="V1065" s="5">
        <f t="shared" si="495"/>
        <v>0.29018910381498375</v>
      </c>
      <c r="W1065" s="5">
        <f t="shared" si="496"/>
        <v>14.247273488020671</v>
      </c>
      <c r="X1065" s="5">
        <f t="shared" si="497"/>
        <v>8.3942696050219254</v>
      </c>
      <c r="Y1065" s="5">
        <f t="shared" si="498"/>
        <v>-0.73739652121209831</v>
      </c>
      <c r="Z1065" s="5">
        <f t="shared" si="472"/>
        <v>1.334324546804373</v>
      </c>
      <c r="AA1065" s="5">
        <f t="shared" si="477"/>
        <v>-1.8275513580153877</v>
      </c>
      <c r="AB1065">
        <f t="shared" si="473"/>
        <v>0</v>
      </c>
    </row>
    <row r="1066" spans="1:28" x14ac:dyDescent="0.2">
      <c r="A1066">
        <f t="shared" si="471"/>
        <v>10.339999999999824</v>
      </c>
      <c r="B1066" s="5">
        <f t="shared" si="478"/>
        <v>75.59147690169047</v>
      </c>
      <c r="C1066" s="5">
        <f t="shared" si="479"/>
        <v>672.19642700110376</v>
      </c>
      <c r="D1066" s="5">
        <f t="shared" si="480"/>
        <v>-421.47620804878011</v>
      </c>
      <c r="E1066" s="2">
        <f t="shared" si="481"/>
        <v>676.43337281156448</v>
      </c>
      <c r="F1066" s="2">
        <f t="shared" si="482"/>
        <v>6.4162092942977234</v>
      </c>
      <c r="G1066" s="3">
        <f t="shared" si="483"/>
        <v>4.5059667157033338</v>
      </c>
      <c r="H1066" s="3">
        <f t="shared" si="484"/>
        <v>56.729334932720072</v>
      </c>
      <c r="I1066" s="3">
        <f t="shared" si="485"/>
        <v>-96.436189767345567</v>
      </c>
      <c r="J1066" s="2">
        <f t="shared" si="486"/>
        <v>111.97526456675709</v>
      </c>
      <c r="K1066" s="2">
        <f t="shared" si="487"/>
        <v>111.97526456675709</v>
      </c>
      <c r="L1066" s="2">
        <f t="shared" si="488"/>
        <v>76.329423699220911</v>
      </c>
      <c r="M1066" s="5">
        <f t="shared" si="474"/>
        <v>0.37885680171333413</v>
      </c>
      <c r="N1066" s="4">
        <f t="shared" si="475"/>
        <v>0.30255628615086921</v>
      </c>
      <c r="O1066" s="4">
        <f t="shared" si="476"/>
        <v>0.26291609430734064</v>
      </c>
      <c r="P1066" s="4">
        <f t="shared" si="489"/>
        <v>0</v>
      </c>
      <c r="Q1066" s="4">
        <f t="shared" si="490"/>
        <v>0</v>
      </c>
      <c r="R1066" s="5">
        <f t="shared" si="491"/>
        <v>-1.0261100013511173</v>
      </c>
      <c r="S1066" s="5">
        <f t="shared" si="492"/>
        <v>-12.91854592303071</v>
      </c>
      <c r="T1066" s="5">
        <f t="shared" si="493"/>
        <v>21.960690137282089</v>
      </c>
      <c r="U1066" s="6">
        <f t="shared" si="494"/>
        <v>2672.5239505303243</v>
      </c>
      <c r="V1066" s="5">
        <f t="shared" si="495"/>
        <v>0.29039086159264721</v>
      </c>
      <c r="W1066" s="5">
        <f t="shared" si="496"/>
        <v>14.25188185670868</v>
      </c>
      <c r="X1066" s="5">
        <f t="shared" si="497"/>
        <v>8.3973482650169426</v>
      </c>
      <c r="Y1066" s="5">
        <f t="shared" si="498"/>
        <v>-0.73571913975847014</v>
      </c>
      <c r="Z1066" s="5">
        <f t="shared" si="472"/>
        <v>1.3333359336779704</v>
      </c>
      <c r="AA1066" s="5">
        <f t="shared" si="477"/>
        <v>-1.8159615977009693</v>
      </c>
      <c r="AB1066">
        <f t="shared" si="473"/>
        <v>0</v>
      </c>
    </row>
    <row r="1067" spans="1:28" x14ac:dyDescent="0.2">
      <c r="A1067">
        <f t="shared" si="471"/>
        <v>10.349999999999824</v>
      </c>
      <c r="B1067" s="5">
        <f t="shared" si="478"/>
        <v>75.63649978289051</v>
      </c>
      <c r="C1067" s="5">
        <f t="shared" si="479"/>
        <v>672.76378701722763</v>
      </c>
      <c r="D1067" s="5">
        <f t="shared" si="480"/>
        <v>-422.44066074453343</v>
      </c>
      <c r="E1067" s="2">
        <f t="shared" si="481"/>
        <v>677.00221064718005</v>
      </c>
      <c r="F1067" s="2">
        <f t="shared" si="482"/>
        <v>6.41462992916769</v>
      </c>
      <c r="G1067" s="3">
        <f t="shared" si="483"/>
        <v>4.4986095243057491</v>
      </c>
      <c r="H1067" s="3">
        <f t="shared" si="484"/>
        <v>56.742668292056848</v>
      </c>
      <c r="I1067" s="3">
        <f t="shared" si="485"/>
        <v>-96.45434938332258</v>
      </c>
      <c r="J1067" s="2">
        <f t="shared" si="486"/>
        <v>111.99736339537029</v>
      </c>
      <c r="K1067" s="2">
        <f t="shared" si="487"/>
        <v>111.99736339537029</v>
      </c>
      <c r="L1067" s="2">
        <f t="shared" si="488"/>
        <v>76.344487658739112</v>
      </c>
      <c r="M1067" s="5">
        <f t="shared" si="474"/>
        <v>0.37885672996306963</v>
      </c>
      <c r="N1067" s="4">
        <f t="shared" si="475"/>
        <v>0.30249630901464292</v>
      </c>
      <c r="O1067" s="4">
        <f t="shared" si="476"/>
        <v>0.26289251639262279</v>
      </c>
      <c r="P1067" s="4">
        <f t="shared" si="489"/>
        <v>0</v>
      </c>
      <c r="Q1067" s="4">
        <f t="shared" si="490"/>
        <v>0</v>
      </c>
      <c r="R1067" s="5">
        <f t="shared" si="491"/>
        <v>-1.0246365861238305</v>
      </c>
      <c r="S1067" s="5">
        <f t="shared" si="492"/>
        <v>-12.924129914410086</v>
      </c>
      <c r="T1067" s="5">
        <f t="shared" si="493"/>
        <v>21.969156188139035</v>
      </c>
      <c r="U1067" s="6">
        <f t="shared" si="494"/>
        <v>2672.5212780077104</v>
      </c>
      <c r="V1067" s="5">
        <f t="shared" si="495"/>
        <v>0.29059474787577266</v>
      </c>
      <c r="W1067" s="5">
        <f t="shared" si="496"/>
        <v>14.256465280262805</v>
      </c>
      <c r="X1067" s="5">
        <f t="shared" si="497"/>
        <v>8.4004211100487947</v>
      </c>
      <c r="Y1067" s="5">
        <f t="shared" si="498"/>
        <v>-0.7340418382480578</v>
      </c>
      <c r="Z1067" s="5">
        <f t="shared" si="472"/>
        <v>1.3323353658527193</v>
      </c>
      <c r="AA1067" s="5">
        <f t="shared" si="477"/>
        <v>-1.8044227018121717</v>
      </c>
      <c r="AB1067">
        <f t="shared" si="473"/>
        <v>0</v>
      </c>
    </row>
    <row r="1068" spans="1:28" x14ac:dyDescent="0.2">
      <c r="A1068">
        <f t="shared" si="471"/>
        <v>10.359999999999824</v>
      </c>
      <c r="B1068" s="5">
        <f t="shared" si="478"/>
        <v>75.681449176041653</v>
      </c>
      <c r="C1068" s="5">
        <f t="shared" si="479"/>
        <v>673.33128031691649</v>
      </c>
      <c r="D1068" s="5">
        <f t="shared" si="480"/>
        <v>-423.40529445950176</v>
      </c>
      <c r="E1068" s="2">
        <f t="shared" si="481"/>
        <v>677.57117323761918</v>
      </c>
      <c r="F1068" s="2">
        <f t="shared" si="482"/>
        <v>6.4130457817030955</v>
      </c>
      <c r="G1068" s="3">
        <f t="shared" si="483"/>
        <v>4.4912691059232683</v>
      </c>
      <c r="H1068" s="3">
        <f t="shared" si="484"/>
        <v>56.755991645715376</v>
      </c>
      <c r="I1068" s="3">
        <f t="shared" si="485"/>
        <v>-96.472393610340703</v>
      </c>
      <c r="J1068" s="2">
        <f t="shared" si="486"/>
        <v>112.01935910715987</v>
      </c>
      <c r="K1068" s="2">
        <f t="shared" si="487"/>
        <v>112.01935910715987</v>
      </c>
      <c r="L1068" s="2">
        <f t="shared" si="488"/>
        <v>76.359481327307336</v>
      </c>
      <c r="M1068" s="5">
        <f t="shared" si="474"/>
        <v>0.37885665824619619</v>
      </c>
      <c r="N1068" s="4">
        <f t="shared" si="475"/>
        <v>0.30243663407274901</v>
      </c>
      <c r="O1068" s="4">
        <f t="shared" si="476"/>
        <v>0.2628690521930554</v>
      </c>
      <c r="P1068" s="4">
        <f t="shared" si="489"/>
        <v>0</v>
      </c>
      <c r="Q1068" s="4">
        <f t="shared" si="490"/>
        <v>0</v>
      </c>
      <c r="R1068" s="5">
        <f t="shared" si="491"/>
        <v>-1.0231653894980495</v>
      </c>
      <c r="S1068" s="5">
        <f t="shared" si="492"/>
        <v>-12.929700921717277</v>
      </c>
      <c r="T1068" s="5">
        <f t="shared" si="493"/>
        <v>21.977577352012663</v>
      </c>
      <c r="U1068" s="6">
        <f t="shared" si="494"/>
        <v>2672.5186054877681</v>
      </c>
      <c r="V1068" s="5">
        <f t="shared" si="495"/>
        <v>0.29080074663080446</v>
      </c>
      <c r="W1068" s="5">
        <f t="shared" si="496"/>
        <v>14.261023854436273</v>
      </c>
      <c r="X1068" s="5">
        <f t="shared" si="497"/>
        <v>8.4034881359485318</v>
      </c>
      <c r="Y1068" s="5">
        <f t="shared" si="498"/>
        <v>-0.73236464286724501</v>
      </c>
      <c r="Z1068" s="5">
        <f t="shared" si="472"/>
        <v>1.3313229327189955</v>
      </c>
      <c r="AA1068" s="5">
        <f t="shared" si="477"/>
        <v>-1.7929345120388049</v>
      </c>
      <c r="AB1068">
        <f t="shared" si="473"/>
        <v>0</v>
      </c>
    </row>
    <row r="1069" spans="1:28" x14ac:dyDescent="0.2">
      <c r="A1069">
        <f t="shared" si="471"/>
        <v>10.369999999999823</v>
      </c>
      <c r="B1069" s="5">
        <f t="shared" si="478"/>
        <v>75.726325248868747</v>
      </c>
      <c r="C1069" s="5">
        <f t="shared" si="479"/>
        <v>673.89890679952032</v>
      </c>
      <c r="D1069" s="5">
        <f t="shared" si="480"/>
        <v>-424.37010804233074</v>
      </c>
      <c r="E1069" s="2">
        <f t="shared" si="481"/>
        <v>678.1402605075782</v>
      </c>
      <c r="F1069" s="2">
        <f t="shared" si="482"/>
        <v>6.411456879846213</v>
      </c>
      <c r="G1069" s="3">
        <f t="shared" si="483"/>
        <v>4.4839454594945956</v>
      </c>
      <c r="H1069" s="3">
        <f t="shared" si="484"/>
        <v>56.769304875042565</v>
      </c>
      <c r="I1069" s="3">
        <f t="shared" si="485"/>
        <v>-96.490322955461096</v>
      </c>
      <c r="J1069" s="2">
        <f t="shared" si="486"/>
        <v>112.04125207676161</v>
      </c>
      <c r="K1069" s="2">
        <f t="shared" si="487"/>
        <v>112.04125207676161</v>
      </c>
      <c r="L1069" s="2">
        <f t="shared" si="488"/>
        <v>76.374404960301021</v>
      </c>
      <c r="M1069" s="5">
        <f t="shared" si="474"/>
        <v>0.37885658656267163</v>
      </c>
      <c r="N1069" s="4">
        <f t="shared" si="475"/>
        <v>0.30237725997121262</v>
      </c>
      <c r="O1069" s="4">
        <f t="shared" si="476"/>
        <v>0.26284570125146306</v>
      </c>
      <c r="P1069" s="4">
        <f t="shared" si="489"/>
        <v>0</v>
      </c>
      <c r="Q1069" s="4">
        <f t="shared" si="490"/>
        <v>0</v>
      </c>
      <c r="R1069" s="5">
        <f t="shared" si="491"/>
        <v>-1.0216964215153688</v>
      </c>
      <c r="S1069" s="5">
        <f t="shared" si="492"/>
        <v>-12.935258951451095</v>
      </c>
      <c r="T1069" s="5">
        <f t="shared" si="493"/>
        <v>21.985953791143711</v>
      </c>
      <c r="U1069" s="6">
        <f t="shared" si="494"/>
        <v>2672.5159329704989</v>
      </c>
      <c r="V1069" s="5">
        <f t="shared" si="495"/>
        <v>0.2910088418857481</v>
      </c>
      <c r="W1069" s="5">
        <f t="shared" si="496"/>
        <v>14.265557674772772</v>
      </c>
      <c r="X1069" s="5">
        <f t="shared" si="497"/>
        <v>8.4065493386455312</v>
      </c>
      <c r="Y1069" s="5">
        <f t="shared" si="498"/>
        <v>-0.73068757962962061</v>
      </c>
      <c r="Z1069" s="5">
        <f t="shared" si="472"/>
        <v>1.3302987233216772</v>
      </c>
      <c r="AA1069" s="5">
        <f t="shared" si="477"/>
        <v>-1.7814968702107592</v>
      </c>
      <c r="AB1069">
        <f t="shared" si="473"/>
        <v>0</v>
      </c>
    </row>
    <row r="1070" spans="1:28" x14ac:dyDescent="0.2">
      <c r="A1070">
        <f t="shared" si="471"/>
        <v>10.379999999999823</v>
      </c>
      <c r="B1070" s="5">
        <f t="shared" si="478"/>
        <v>75.771128169084719</v>
      </c>
      <c r="C1070" s="5">
        <f t="shared" si="479"/>
        <v>674.46666636320697</v>
      </c>
      <c r="D1070" s="5">
        <f t="shared" si="480"/>
        <v>-425.33510034672889</v>
      </c>
      <c r="E1070" s="2">
        <f t="shared" si="481"/>
        <v>678.70947238057124</v>
      </c>
      <c r="F1070" s="2">
        <f t="shared" si="482"/>
        <v>6.4098632514602647</v>
      </c>
      <c r="G1070" s="3">
        <f t="shared" si="483"/>
        <v>4.4766385836982989</v>
      </c>
      <c r="H1070" s="3">
        <f t="shared" si="484"/>
        <v>56.782607862275782</v>
      </c>
      <c r="I1070" s="3">
        <f t="shared" si="485"/>
        <v>-96.508137924163208</v>
      </c>
      <c r="J1070" s="2">
        <f t="shared" si="486"/>
        <v>112.0630426779469</v>
      </c>
      <c r="K1070" s="2">
        <f t="shared" si="487"/>
        <v>112.0630426779469</v>
      </c>
      <c r="L1070" s="2">
        <f t="shared" si="488"/>
        <v>76.389258812506398</v>
      </c>
      <c r="M1070" s="5">
        <f t="shared" si="474"/>
        <v>0.37885651491245342</v>
      </c>
      <c r="N1070" s="4">
        <f t="shared" si="475"/>
        <v>0.30231818536190047</v>
      </c>
      <c r="O1070" s="4">
        <f t="shared" si="476"/>
        <v>0.26282246311217183</v>
      </c>
      <c r="P1070" s="4">
        <f t="shared" si="489"/>
        <v>0</v>
      </c>
      <c r="Q1070" s="4">
        <f t="shared" si="490"/>
        <v>0</v>
      </c>
      <c r="R1070" s="5">
        <f t="shared" si="491"/>
        <v>-1.02022969210666</v>
      </c>
      <c r="S1070" s="5">
        <f t="shared" si="492"/>
        <v>-12.940804010245532</v>
      </c>
      <c r="T1070" s="5">
        <f t="shared" si="493"/>
        <v>21.994285667531969</v>
      </c>
      <c r="U1070" s="6">
        <f t="shared" si="494"/>
        <v>2672.5132604559021</v>
      </c>
      <c r="V1070" s="5">
        <f t="shared" si="495"/>
        <v>0.29121901773015685</v>
      </c>
      <c r="W1070" s="5">
        <f t="shared" si="496"/>
        <v>14.270066836605778</v>
      </c>
      <c r="X1070" s="5">
        <f t="shared" si="497"/>
        <v>8.4096047141670809</v>
      </c>
      <c r="Y1070" s="5">
        <f t="shared" si="498"/>
        <v>-0.72901067437650324</v>
      </c>
      <c r="Z1070" s="5">
        <f t="shared" si="472"/>
        <v>1.329262826360246</v>
      </c>
      <c r="AA1070" s="5">
        <f t="shared" si="477"/>
        <v>-1.7701096183009497</v>
      </c>
      <c r="AB1070">
        <f t="shared" si="473"/>
        <v>0</v>
      </c>
    </row>
    <row r="1071" spans="1:28" x14ac:dyDescent="0.2">
      <c r="A1071">
        <f t="shared" si="471"/>
        <v>10.389999999999823</v>
      </c>
      <c r="B1071" s="5">
        <f t="shared" si="478"/>
        <v>75.815858104387985</v>
      </c>
      <c r="C1071" s="5">
        <f t="shared" si="479"/>
        <v>675.03455890497105</v>
      </c>
      <c r="D1071" s="5">
        <f t="shared" si="480"/>
        <v>-426.30027023145141</v>
      </c>
      <c r="E1071" s="2">
        <f t="shared" si="481"/>
        <v>679.27880877893836</v>
      </c>
      <c r="F1071" s="2">
        <f t="shared" si="482"/>
        <v>6.4082649243293721</v>
      </c>
      <c r="G1071" s="3">
        <f t="shared" si="483"/>
        <v>4.4693484769545337</v>
      </c>
      <c r="H1071" s="3">
        <f t="shared" si="484"/>
        <v>56.795900490539381</v>
      </c>
      <c r="I1071" s="3">
        <f t="shared" si="485"/>
        <v>-96.525839020346211</v>
      </c>
      <c r="J1071" s="2">
        <f t="shared" si="486"/>
        <v>112.08473128362087</v>
      </c>
      <c r="K1071" s="2">
        <f t="shared" si="487"/>
        <v>112.08473128362087</v>
      </c>
      <c r="L1071" s="2">
        <f t="shared" si="488"/>
        <v>76.404043138119192</v>
      </c>
      <c r="M1071" s="5">
        <f t="shared" si="474"/>
        <v>0.37885644329549867</v>
      </c>
      <c r="N1071" s="4">
        <f t="shared" si="475"/>
        <v>0.30225940890249658</v>
      </c>
      <c r="O1071" s="4">
        <f t="shared" si="476"/>
        <v>0.26279933732100652</v>
      </c>
      <c r="P1071" s="4">
        <f t="shared" si="489"/>
        <v>0</v>
      </c>
      <c r="Q1071" s="4">
        <f t="shared" si="490"/>
        <v>0</v>
      </c>
      <c r="R1071" s="5">
        <f t="shared" si="491"/>
        <v>-1.0187652110925864</v>
      </c>
      <c r="S1071" s="5">
        <f t="shared" si="492"/>
        <v>-12.94633610486903</v>
      </c>
      <c r="T1071" s="5">
        <f t="shared" si="493"/>
        <v>22.002573142933826</v>
      </c>
      <c r="U1071" s="6">
        <f t="shared" si="494"/>
        <v>2672.5105879439784</v>
      </c>
      <c r="V1071" s="5">
        <f t="shared" si="495"/>
        <v>0.29143125831511996</v>
      </c>
      <c r="W1071" s="5">
        <f t="shared" si="496"/>
        <v>14.27455143505785</v>
      </c>
      <c r="X1071" s="5">
        <f t="shared" si="497"/>
        <v>8.4126542586379784</v>
      </c>
      <c r="Y1071" s="5">
        <f t="shared" si="498"/>
        <v>-0.72733395277746649</v>
      </c>
      <c r="Z1071" s="5">
        <f t="shared" si="472"/>
        <v>1.3282153301888204</v>
      </c>
      <c r="AA1071" s="5">
        <f t="shared" si="477"/>
        <v>-1.7587725984281946</v>
      </c>
      <c r="AB1071">
        <f t="shared" si="473"/>
        <v>0</v>
      </c>
    </row>
    <row r="1072" spans="1:28" x14ac:dyDescent="0.2">
      <c r="A1072">
        <f t="shared" si="471"/>
        <v>10.399999999999823</v>
      </c>
      <c r="B1072" s="5">
        <f t="shared" si="478"/>
        <v>75.860515222459881</v>
      </c>
      <c r="C1072" s="5">
        <f t="shared" si="479"/>
        <v>675.60258432064302</v>
      </c>
      <c r="D1072" s="5">
        <f t="shared" si="480"/>
        <v>-427.2656165602848</v>
      </c>
      <c r="E1072" s="2">
        <f t="shared" si="481"/>
        <v>679.84826962385409</v>
      </c>
      <c r="F1072" s="2">
        <f t="shared" si="482"/>
        <v>6.4066619261585274</v>
      </c>
      <c r="G1072" s="3">
        <f t="shared" si="483"/>
        <v>4.4620751374267593</v>
      </c>
      <c r="H1072" s="3">
        <f t="shared" si="484"/>
        <v>56.809182643841268</v>
      </c>
      <c r="I1072" s="3">
        <f t="shared" si="485"/>
        <v>-96.543426746330496</v>
      </c>
      <c r="J1072" s="2">
        <f t="shared" si="486"/>
        <v>112.10631826582051</v>
      </c>
      <c r="K1072" s="2">
        <f t="shared" si="487"/>
        <v>112.10631826582051</v>
      </c>
      <c r="L1072" s="2">
        <f t="shared" si="488"/>
        <v>76.418758190743347</v>
      </c>
      <c r="M1072" s="5">
        <f t="shared" si="474"/>
        <v>0.37885637171176434</v>
      </c>
      <c r="N1072" s="4">
        <f t="shared" si="475"/>
        <v>0.30220092925647651</v>
      </c>
      <c r="O1072" s="4">
        <f t="shared" si="476"/>
        <v>0.26277632342528823</v>
      </c>
      <c r="P1072" s="4">
        <f t="shared" si="489"/>
        <v>0</v>
      </c>
      <c r="Q1072" s="4">
        <f t="shared" si="490"/>
        <v>0</v>
      </c>
      <c r="R1072" s="5">
        <f t="shared" si="491"/>
        <v>-1.0173029881841131</v>
      </c>
      <c r="S1072" s="5">
        <f t="shared" si="492"/>
        <v>-12.951855242223694</v>
      </c>
      <c r="T1072" s="5">
        <f t="shared" si="493"/>
        <v>22.010816378859808</v>
      </c>
      <c r="U1072" s="6">
        <f t="shared" si="494"/>
        <v>2672.5079154347268</v>
      </c>
      <c r="V1072" s="5">
        <f t="shared" si="495"/>
        <v>0.29164554785324298</v>
      </c>
      <c r="W1072" s="5">
        <f t="shared" si="496"/>
        <v>14.279011565039976</v>
      </c>
      <c r="X1072" s="5">
        <f t="shared" si="497"/>
        <v>8.4156979682801296</v>
      </c>
      <c r="Y1072" s="5">
        <f t="shared" si="498"/>
        <v>-0.72565744033087021</v>
      </c>
      <c r="Z1072" s="5">
        <f t="shared" si="472"/>
        <v>1.3271563228162826</v>
      </c>
      <c r="AA1072" s="5">
        <f t="shared" si="477"/>
        <v>-1.747485652860064</v>
      </c>
      <c r="AB1072">
        <f t="shared" si="473"/>
        <v>0</v>
      </c>
    </row>
    <row r="1073" spans="1:28" x14ac:dyDescent="0.2">
      <c r="A1073">
        <f t="shared" si="471"/>
        <v>10.409999999999823</v>
      </c>
      <c r="B1073" s="5">
        <f t="shared" si="478"/>
        <v>75.905099690962132</v>
      </c>
      <c r="C1073" s="5">
        <f t="shared" si="479"/>
        <v>676.17074250489759</v>
      </c>
      <c r="D1073" s="5">
        <f t="shared" si="480"/>
        <v>-428.23113820203076</v>
      </c>
      <c r="E1073" s="2">
        <f t="shared" si="481"/>
        <v>680.41785483533533</v>
      </c>
      <c r="F1073" s="2">
        <f t="shared" si="482"/>
        <v>6.4050542845735556</v>
      </c>
      <c r="G1073" s="3">
        <f t="shared" si="483"/>
        <v>4.4548185630234505</v>
      </c>
      <c r="H1073" s="3">
        <f t="shared" si="484"/>
        <v>56.822454207069434</v>
      </c>
      <c r="I1073" s="3">
        <f t="shared" si="485"/>
        <v>-96.56090160285909</v>
      </c>
      <c r="J1073" s="2">
        <f t="shared" si="486"/>
        <v>112.12780399571284</v>
      </c>
      <c r="K1073" s="2">
        <f t="shared" si="487"/>
        <v>112.12780399571284</v>
      </c>
      <c r="L1073" s="2">
        <f t="shared" si="488"/>
        <v>76.4334042233898</v>
      </c>
      <c r="M1073" s="5">
        <f t="shared" si="474"/>
        <v>0.37885630016120686</v>
      </c>
      <c r="N1073" s="4">
        <f t="shared" si="475"/>
        <v>0.3021427450930827</v>
      </c>
      <c r="O1073" s="4">
        <f t="shared" si="476"/>
        <v>0.26275342097383136</v>
      </c>
      <c r="P1073" s="4">
        <f t="shared" si="489"/>
        <v>0</v>
      </c>
      <c r="Q1073" s="4">
        <f t="shared" si="490"/>
        <v>0</v>
      </c>
      <c r="R1073" s="5">
        <f t="shared" si="491"/>
        <v>-1.0158430329830201</v>
      </c>
      <c r="S1073" s="5">
        <f t="shared" si="492"/>
        <v>-12.957361429344553</v>
      </c>
      <c r="T1073" s="5">
        <f t="shared" si="493"/>
        <v>22.019015536572144</v>
      </c>
      <c r="U1073" s="6">
        <f t="shared" si="494"/>
        <v>2672.5052429281477</v>
      </c>
      <c r="V1073" s="5">
        <f t="shared" si="495"/>
        <v>0.29186187061863295</v>
      </c>
      <c r="W1073" s="5">
        <f t="shared" si="496"/>
        <v>14.2834473212509</v>
      </c>
      <c r="X1073" s="5">
        <f t="shared" si="497"/>
        <v>8.4187358394121343</v>
      </c>
      <c r="Y1073" s="5">
        <f t="shared" si="498"/>
        <v>-0.72398116236438725</v>
      </c>
      <c r="Z1073" s="5">
        <f t="shared" si="472"/>
        <v>1.326085891906347</v>
      </c>
      <c r="AA1073" s="5">
        <f t="shared" si="477"/>
        <v>-1.7362486240157224</v>
      </c>
      <c r="AB1073">
        <f t="shared" si="473"/>
        <v>0</v>
      </c>
    </row>
    <row r="1074" spans="1:28" x14ac:dyDescent="0.2">
      <c r="A1074">
        <f t="shared" si="471"/>
        <v>10.419999999999822</v>
      </c>
      <c r="B1074" s="5">
        <f t="shared" si="478"/>
        <v>75.94961167753425</v>
      </c>
      <c r="C1074" s="5">
        <f t="shared" si="479"/>
        <v>676.73903335126283</v>
      </c>
      <c r="D1074" s="5">
        <f t="shared" si="480"/>
        <v>-429.19683403049055</v>
      </c>
      <c r="E1074" s="2">
        <f t="shared" si="481"/>
        <v>680.98756433224969</v>
      </c>
      <c r="F1074" s="2">
        <f t="shared" si="482"/>
        <v>6.4034420271210761</v>
      </c>
      <c r="G1074" s="3">
        <f t="shared" si="483"/>
        <v>4.4475787513998064</v>
      </c>
      <c r="H1074" s="3">
        <f t="shared" si="484"/>
        <v>56.835715065988495</v>
      </c>
      <c r="I1074" s="3">
        <f t="shared" si="485"/>
        <v>-96.57826408909925</v>
      </c>
      <c r="J1074" s="2">
        <f t="shared" si="486"/>
        <v>112.14918884359322</v>
      </c>
      <c r="K1074" s="2">
        <f t="shared" si="487"/>
        <v>112.14918884359322</v>
      </c>
      <c r="L1074" s="2">
        <f t="shared" si="488"/>
        <v>76.447981488475264</v>
      </c>
      <c r="M1074" s="5">
        <f t="shared" si="474"/>
        <v>0.37885622864378249</v>
      </c>
      <c r="N1074" s="4">
        <f t="shared" si="475"/>
        <v>0.30208485508729949</v>
      </c>
      <c r="O1074" s="4">
        <f t="shared" si="476"/>
        <v>0.26273062951694115</v>
      </c>
      <c r="P1074" s="4">
        <f t="shared" si="489"/>
        <v>0</v>
      </c>
      <c r="Q1074" s="4">
        <f t="shared" si="490"/>
        <v>0</v>
      </c>
      <c r="R1074" s="5">
        <f t="shared" si="491"/>
        <v>-1.0143853549824158</v>
      </c>
      <c r="S1074" s="5">
        <f t="shared" si="492"/>
        <v>-12.962854673398798</v>
      </c>
      <c r="T1074" s="5">
        <f t="shared" si="493"/>
        <v>22.0271707770824</v>
      </c>
      <c r="U1074" s="6">
        <f t="shared" si="494"/>
        <v>2672.5025704242407</v>
      </c>
      <c r="V1074" s="5">
        <f t="shared" si="495"/>
        <v>0.2920802109468727</v>
      </c>
      <c r="W1074" s="5">
        <f t="shared" si="496"/>
        <v>14.287858798176478</v>
      </c>
      <c r="X1074" s="5">
        <f t="shared" si="497"/>
        <v>8.4217678684488853</v>
      </c>
      <c r="Y1074" s="5">
        <f t="shared" si="498"/>
        <v>-0.72230514403554302</v>
      </c>
      <c r="Z1074" s="5">
        <f t="shared" si="472"/>
        <v>1.3250041247776796</v>
      </c>
      <c r="AA1074" s="5">
        <f t="shared" si="477"/>
        <v>-1.7250613544687141</v>
      </c>
      <c r="AB1074">
        <f t="shared" si="473"/>
        <v>0</v>
      </c>
    </row>
    <row r="1075" spans="1:28" x14ac:dyDescent="0.2">
      <c r="A1075">
        <f t="shared" si="471"/>
        <v>10.429999999999822</v>
      </c>
      <c r="B1075" s="5">
        <f t="shared" si="478"/>
        <v>75.99405134979105</v>
      </c>
      <c r="C1075" s="5">
        <f t="shared" si="479"/>
        <v>677.30745675212893</v>
      </c>
      <c r="D1075" s="5">
        <f t="shared" si="480"/>
        <v>-430.16270292444926</v>
      </c>
      <c r="E1075" s="2">
        <f t="shared" si="481"/>
        <v>681.55739803232393</v>
      </c>
      <c r="F1075" s="2">
        <f t="shared" si="482"/>
        <v>6.4018251812684746</v>
      </c>
      <c r="G1075" s="3">
        <f t="shared" si="483"/>
        <v>4.4403556999594507</v>
      </c>
      <c r="H1075" s="3">
        <f t="shared" si="484"/>
        <v>56.848965107236275</v>
      </c>
      <c r="I1075" s="3">
        <f t="shared" si="485"/>
        <v>-96.595514702643939</v>
      </c>
      <c r="J1075" s="2">
        <f t="shared" si="486"/>
        <v>112.17047317888354</v>
      </c>
      <c r="K1075" s="2">
        <f t="shared" si="487"/>
        <v>112.17047317888354</v>
      </c>
      <c r="L1075" s="2">
        <f t="shared" si="488"/>
        <v>76.462490237821086</v>
      </c>
      <c r="M1075" s="5">
        <f t="shared" si="474"/>
        <v>0.3788561571594472</v>
      </c>
      <c r="N1075" s="4">
        <f t="shared" si="475"/>
        <v>0.30202725791982832</v>
      </c>
      <c r="O1075" s="4">
        <f t="shared" si="476"/>
        <v>0.26270794860641083</v>
      </c>
      <c r="P1075" s="4">
        <f t="shared" si="489"/>
        <v>0</v>
      </c>
      <c r="Q1075" s="4">
        <f t="shared" si="490"/>
        <v>0</v>
      </c>
      <c r="R1075" s="5">
        <f t="shared" si="491"/>
        <v>-1.0129299635672493</v>
      </c>
      <c r="S1075" s="5">
        <f t="shared" si="492"/>
        <v>-12.968334981685031</v>
      </c>
      <c r="T1075" s="5">
        <f t="shared" si="493"/>
        <v>22.035282261149106</v>
      </c>
      <c r="U1075" s="6">
        <f t="shared" si="494"/>
        <v>2672.4998979230068</v>
      </c>
      <c r="V1075" s="5">
        <f t="shared" si="495"/>
        <v>0.29230055323500082</v>
      </c>
      <c r="W1075" s="5">
        <f t="shared" si="496"/>
        <v>14.292246090089066</v>
      </c>
      <c r="X1075" s="5">
        <f t="shared" si="497"/>
        <v>8.424794051901161</v>
      </c>
      <c r="Y1075" s="5">
        <f t="shared" si="498"/>
        <v>-0.72062941033224848</v>
      </c>
      <c r="Z1075" s="5">
        <f t="shared" si="472"/>
        <v>1.3239111084040349</v>
      </c>
      <c r="AA1075" s="5">
        <f t="shared" si="477"/>
        <v>-1.7139236869497338</v>
      </c>
      <c r="AB1075">
        <f t="shared" si="473"/>
        <v>0</v>
      </c>
    </row>
    <row r="1076" spans="1:28" x14ac:dyDescent="0.2">
      <c r="A1076">
        <f t="shared" si="471"/>
        <v>10.439999999999822</v>
      </c>
      <c r="B1076" s="5">
        <f t="shared" si="478"/>
        <v>76.038418875320133</v>
      </c>
      <c r="C1076" s="5">
        <f t="shared" si="479"/>
        <v>677.87601259875669</v>
      </c>
      <c r="D1076" s="5">
        <f t="shared" si="480"/>
        <v>-431.12874376766001</v>
      </c>
      <c r="E1076" s="2">
        <f t="shared" si="481"/>
        <v>682.12735585215194</v>
      </c>
      <c r="F1076" s="2">
        <f t="shared" si="482"/>
        <v>6.4002037744038756</v>
      </c>
      <c r="G1076" s="3">
        <f t="shared" si="483"/>
        <v>4.4331494058561285</v>
      </c>
      <c r="H1076" s="3">
        <f t="shared" si="484"/>
        <v>56.862204218320315</v>
      </c>
      <c r="I1076" s="3">
        <f t="shared" si="485"/>
        <v>-96.612653939513436</v>
      </c>
      <c r="J1076" s="2">
        <f t="shared" si="486"/>
        <v>112.19165737013064</v>
      </c>
      <c r="K1076" s="2">
        <f t="shared" si="487"/>
        <v>112.19165737013064</v>
      </c>
      <c r="L1076" s="2">
        <f t="shared" si="488"/>
        <v>76.476930722652099</v>
      </c>
      <c r="M1076" s="5">
        <f t="shared" si="474"/>
        <v>0.37885608570815654</v>
      </c>
      <c r="N1076" s="4">
        <f t="shared" si="475"/>
        <v>0.30196995227706297</v>
      </c>
      <c r="O1076" s="4">
        <f t="shared" si="476"/>
        <v>0.26268537779551898</v>
      </c>
      <c r="P1076" s="4">
        <f t="shared" si="489"/>
        <v>0</v>
      </c>
      <c r="Q1076" s="4">
        <f t="shared" si="490"/>
        <v>0</v>
      </c>
      <c r="R1076" s="5">
        <f t="shared" si="491"/>
        <v>-1.0114768680148234</v>
      </c>
      <c r="S1076" s="5">
        <f t="shared" si="492"/>
        <v>-12.97380236163249</v>
      </c>
      <c r="T1076" s="5">
        <f t="shared" si="493"/>
        <v>22.043350149275444</v>
      </c>
      <c r="U1076" s="6">
        <f t="shared" si="494"/>
        <v>2672.4972254244449</v>
      </c>
      <c r="V1076" s="5">
        <f t="shared" si="495"/>
        <v>0.29252288194148462</v>
      </c>
      <c r="W1076" s="5">
        <f t="shared" si="496"/>
        <v>14.296609291046877</v>
      </c>
      <c r="X1076" s="5">
        <f t="shared" si="497"/>
        <v>8.4278143863752142</v>
      </c>
      <c r="Y1076" s="5">
        <f t="shared" si="498"/>
        <v>-0.71895398607333871</v>
      </c>
      <c r="Z1076" s="5">
        <f t="shared" si="472"/>
        <v>1.3228069294143872</v>
      </c>
      <c r="AA1076" s="5">
        <f t="shared" si="477"/>
        <v>-1.7028354643493415</v>
      </c>
      <c r="AB1076">
        <f t="shared" si="473"/>
        <v>0</v>
      </c>
    </row>
    <row r="1077" spans="1:28" x14ac:dyDescent="0.2">
      <c r="A1077">
        <f t="shared" si="471"/>
        <v>10.449999999999822</v>
      </c>
      <c r="B1077" s="5">
        <f t="shared" si="478"/>
        <v>76.082714421679398</v>
      </c>
      <c r="C1077" s="5">
        <f t="shared" si="479"/>
        <v>678.44470078128631</v>
      </c>
      <c r="D1077" s="5">
        <f t="shared" si="480"/>
        <v>-432.09495544882839</v>
      </c>
      <c r="E1077" s="2">
        <f t="shared" si="481"/>
        <v>682.69743770720277</v>
      </c>
      <c r="F1077" s="2">
        <f t="shared" si="482"/>
        <v>6.3985778338361126</v>
      </c>
      <c r="G1077" s="3">
        <f t="shared" si="483"/>
        <v>4.4259598659953951</v>
      </c>
      <c r="H1077" s="3">
        <f t="shared" si="484"/>
        <v>56.875432287614458</v>
      </c>
      <c r="I1077" s="3">
        <f t="shared" si="485"/>
        <v>-96.629682294156936</v>
      </c>
      <c r="J1077" s="2">
        <f t="shared" si="486"/>
        <v>112.21274178500464</v>
      </c>
      <c r="K1077" s="2">
        <f t="shared" si="487"/>
        <v>112.21274178500464</v>
      </c>
      <c r="L1077" s="2">
        <f t="shared" si="488"/>
        <v>76.491303193595527</v>
      </c>
      <c r="M1077" s="5">
        <f t="shared" si="474"/>
        <v>0.37885601428986593</v>
      </c>
      <c r="N1077" s="4">
        <f t="shared" si="475"/>
        <v>0.30191293685106507</v>
      </c>
      <c r="O1077" s="4">
        <f t="shared" si="476"/>
        <v>0.26266291663902669</v>
      </c>
      <c r="P1077" s="4">
        <f t="shared" si="489"/>
        <v>0</v>
      </c>
      <c r="Q1077" s="4">
        <f t="shared" si="490"/>
        <v>0</v>
      </c>
      <c r="R1077" s="5">
        <f t="shared" si="491"/>
        <v>-1.0100260774953078</v>
      </c>
      <c r="S1077" s="5">
        <f t="shared" si="492"/>
        <v>-12.979256820800321</v>
      </c>
      <c r="T1077" s="5">
        <f t="shared" si="493"/>
        <v>22.051374601706943</v>
      </c>
      <c r="U1077" s="6">
        <f t="shared" si="494"/>
        <v>2672.494552928556</v>
      </c>
      <c r="V1077" s="5">
        <f t="shared" si="495"/>
        <v>0.29274718158619428</v>
      </c>
      <c r="W1077" s="5">
        <f t="shared" si="496"/>
        <v>14.30094849489339</v>
      </c>
      <c r="X1077" s="5">
        <f t="shared" si="497"/>
        <v>8.4308288685723713</v>
      </c>
      <c r="Y1077" s="5">
        <f t="shared" si="498"/>
        <v>-0.71727889590911353</v>
      </c>
      <c r="Z1077" s="5">
        <f t="shared" si="472"/>
        <v>1.3216916740930689</v>
      </c>
      <c r="AA1077" s="5">
        <f t="shared" si="477"/>
        <v>-1.6917965297206834</v>
      </c>
      <c r="AB1077">
        <f t="shared" si="473"/>
        <v>0</v>
      </c>
    </row>
    <row r="1078" spans="1:28" x14ac:dyDescent="0.2">
      <c r="A1078">
        <f t="shared" si="471"/>
        <v>10.459999999999821</v>
      </c>
      <c r="B1078" s="5">
        <f t="shared" si="478"/>
        <v>76.126938156394544</v>
      </c>
      <c r="C1078" s="5">
        <f t="shared" si="479"/>
        <v>679.01352118874615</v>
      </c>
      <c r="D1078" s="5">
        <f t="shared" si="480"/>
        <v>-433.06133686159643</v>
      </c>
      <c r="E1078" s="2">
        <f t="shared" si="481"/>
        <v>683.26764351182862</v>
      </c>
      <c r="F1078" s="2">
        <f t="shared" si="482"/>
        <v>6.3969473867947046</v>
      </c>
      <c r="G1078" s="3">
        <f t="shared" si="483"/>
        <v>4.4187870770363036</v>
      </c>
      <c r="H1078" s="3">
        <f t="shared" si="484"/>
        <v>56.888649204355389</v>
      </c>
      <c r="I1078" s="3">
        <f t="shared" si="485"/>
        <v>-96.646600259454146</v>
      </c>
      <c r="J1078" s="2">
        <f t="shared" si="486"/>
        <v>112.23372679029735</v>
      </c>
      <c r="K1078" s="2">
        <f t="shared" si="487"/>
        <v>112.23372679029735</v>
      </c>
      <c r="L1078" s="2">
        <f t="shared" si="488"/>
        <v>76.505607900679848</v>
      </c>
      <c r="M1078" s="5">
        <f t="shared" si="474"/>
        <v>0.37885594290453034</v>
      </c>
      <c r="N1078" s="4">
        <f t="shared" si="475"/>
        <v>0.30185621033953947</v>
      </c>
      <c r="O1078" s="4">
        <f t="shared" si="476"/>
        <v>0.26264056469317504</v>
      </c>
      <c r="P1078" s="4">
        <f t="shared" si="489"/>
        <v>0</v>
      </c>
      <c r="Q1078" s="4">
        <f t="shared" si="490"/>
        <v>0</v>
      </c>
      <c r="R1078" s="5">
        <f t="shared" si="491"/>
        <v>-1.0085776010722511</v>
      </c>
      <c r="S1078" s="5">
        <f t="shared" si="492"/>
        <v>-12.984698366876797</v>
      </c>
      <c r="T1078" s="5">
        <f t="shared" si="493"/>
        <v>22.0593557784292</v>
      </c>
      <c r="U1078" s="6">
        <f t="shared" si="494"/>
        <v>2672.4918804353388</v>
      </c>
      <c r="V1078" s="5">
        <f t="shared" si="495"/>
        <v>0.29297343675037096</v>
      </c>
      <c r="W1078" s="5">
        <f t="shared" si="496"/>
        <v>14.305263795256764</v>
      </c>
      <c r="X1078" s="5">
        <f t="shared" si="497"/>
        <v>8.4338374952886177</v>
      </c>
      <c r="Y1078" s="5">
        <f t="shared" si="498"/>
        <v>-0.71560416432188023</v>
      </c>
      <c r="Z1078" s="5">
        <f t="shared" si="472"/>
        <v>1.3205654283799664</v>
      </c>
      <c r="AA1078" s="5">
        <f t="shared" si="477"/>
        <v>-1.6808067262821815</v>
      </c>
      <c r="AB1078">
        <f t="shared" si="473"/>
        <v>0</v>
      </c>
    </row>
    <row r="1079" spans="1:28" x14ac:dyDescent="0.2">
      <c r="A1079">
        <f t="shared" si="471"/>
        <v>10.469999999999821</v>
      </c>
      <c r="B1079" s="5">
        <f t="shared" si="478"/>
        <v>76.17109024695668</v>
      </c>
      <c r="C1079" s="5">
        <f t="shared" si="479"/>
        <v>679.58247370906111</v>
      </c>
      <c r="D1079" s="5">
        <f t="shared" si="480"/>
        <v>-434.02788690452729</v>
      </c>
      <c r="E1079" s="2">
        <f t="shared" si="481"/>
        <v>683.83797317927349</v>
      </c>
      <c r="F1079" s="2">
        <f t="shared" si="482"/>
        <v>6.395312460429837</v>
      </c>
      <c r="G1079" s="3">
        <f t="shared" si="483"/>
        <v>4.4116310353930848</v>
      </c>
      <c r="H1079" s="3">
        <f t="shared" si="484"/>
        <v>56.90185485863919</v>
      </c>
      <c r="I1079" s="3">
        <f t="shared" si="485"/>
        <v>-96.663408326716961</v>
      </c>
      <c r="J1079" s="2">
        <f t="shared" si="486"/>
        <v>112.25461275192079</v>
      </c>
      <c r="K1079" s="2">
        <f t="shared" si="487"/>
        <v>112.25461275192079</v>
      </c>
      <c r="L1079" s="2">
        <f t="shared" si="488"/>
        <v>76.519845093333871</v>
      </c>
      <c r="M1079" s="5">
        <f t="shared" si="474"/>
        <v>0.37885587155210454</v>
      </c>
      <c r="N1079" s="4">
        <f t="shared" si="475"/>
        <v>0.30179977144580994</v>
      </c>
      <c r="O1079" s="4">
        <f t="shared" si="476"/>
        <v>0.26261832151568182</v>
      </c>
      <c r="P1079" s="4">
        <f t="shared" si="489"/>
        <v>0</v>
      </c>
      <c r="Q1079" s="4">
        <f t="shared" si="490"/>
        <v>0</v>
      </c>
      <c r="R1079" s="5">
        <f t="shared" si="491"/>
        <v>-1.0071314477030957</v>
      </c>
      <c r="S1079" s="5">
        <f t="shared" si="492"/>
        <v>-12.990127007678577</v>
      </c>
      <c r="T1079" s="5">
        <f t="shared" si="493"/>
        <v>22.067293839165679</v>
      </c>
      <c r="U1079" s="6">
        <f t="shared" si="494"/>
        <v>2672.4892079447945</v>
      </c>
      <c r="V1079" s="5">
        <f t="shared" si="495"/>
        <v>0.29320163207659761</v>
      </c>
      <c r="W1079" s="5">
        <f t="shared" si="496"/>
        <v>14.309555285549218</v>
      </c>
      <c r="X1079" s="5">
        <f t="shared" si="497"/>
        <v>8.4368402634141884</v>
      </c>
      <c r="Y1079" s="5">
        <f t="shared" si="498"/>
        <v>-0.71392981562649815</v>
      </c>
      <c r="Z1079" s="5">
        <f t="shared" si="472"/>
        <v>1.3194282778706405</v>
      </c>
      <c r="AA1079" s="5">
        <f t="shared" si="477"/>
        <v>-1.6698658974201308</v>
      </c>
      <c r="AB1079">
        <f t="shared" si="473"/>
        <v>0</v>
      </c>
    </row>
    <row r="1080" spans="1:28" x14ac:dyDescent="0.2">
      <c r="A1080">
        <f t="shared" si="471"/>
        <v>10.479999999999821</v>
      </c>
      <c r="B1080" s="5">
        <f t="shared" si="478"/>
        <v>76.215170860819825</v>
      </c>
      <c r="C1080" s="5">
        <f t="shared" si="479"/>
        <v>680.15155822906138</v>
      </c>
      <c r="D1080" s="5">
        <f t="shared" si="480"/>
        <v>-434.99460448108937</v>
      </c>
      <c r="E1080" s="2">
        <f t="shared" si="481"/>
        <v>684.40842662168052</v>
      </c>
      <c r="F1080" s="2">
        <f t="shared" si="482"/>
        <v>6.3936730818123326</v>
      </c>
      <c r="G1080" s="3">
        <f t="shared" si="483"/>
        <v>4.4044917372368202</v>
      </c>
      <c r="H1080" s="3">
        <f t="shared" si="484"/>
        <v>56.915049141417896</v>
      </c>
      <c r="I1080" s="3">
        <f t="shared" si="485"/>
        <v>-96.680106985691168</v>
      </c>
      <c r="J1080" s="2">
        <f t="shared" si="486"/>
        <v>112.27540003490564</v>
      </c>
      <c r="K1080" s="2">
        <f t="shared" si="487"/>
        <v>112.27540003490564</v>
      </c>
      <c r="L1080" s="2">
        <f t="shared" si="488"/>
        <v>76.534015020385581</v>
      </c>
      <c r="M1080" s="5">
        <f t="shared" si="474"/>
        <v>0.37885580023254301</v>
      </c>
      <c r="N1080" s="4">
        <f t="shared" si="475"/>
        <v>0.30174361887879469</v>
      </c>
      <c r="O1080" s="4">
        <f t="shared" si="476"/>
        <v>0.26259618666573903</v>
      </c>
      <c r="P1080" s="4">
        <f t="shared" si="489"/>
        <v>0</v>
      </c>
      <c r="Q1080" s="4">
        <f t="shared" si="490"/>
        <v>0</v>
      </c>
      <c r="R1080" s="5">
        <f t="shared" si="491"/>
        <v>-1.0056876262396883</v>
      </c>
      <c r="S1080" s="5">
        <f t="shared" si="492"/>
        <v>-12.995542751149943</v>
      </c>
      <c r="T1080" s="5">
        <f t="shared" si="493"/>
        <v>22.075188943375469</v>
      </c>
      <c r="U1080" s="6">
        <f t="shared" si="494"/>
        <v>2672.4865354569229</v>
      </c>
      <c r="V1080" s="5">
        <f t="shared" si="495"/>
        <v>0.29343175226876156</v>
      </c>
      <c r="W1080" s="5">
        <f t="shared" si="496"/>
        <v>14.313823058966507</v>
      </c>
      <c r="X1080" s="5">
        <f t="shared" si="497"/>
        <v>8.4398371699331509</v>
      </c>
      <c r="Y1080" s="5">
        <f t="shared" si="498"/>
        <v>-0.71225587397092682</v>
      </c>
      <c r="Z1080" s="5">
        <f t="shared" si="472"/>
        <v>1.3182803078165648</v>
      </c>
      <c r="AA1080" s="5">
        <f t="shared" si="477"/>
        <v>-1.6589738866913777</v>
      </c>
      <c r="AB1080">
        <f t="shared" si="473"/>
        <v>0</v>
      </c>
    </row>
    <row r="1081" spans="1:28" x14ac:dyDescent="0.2">
      <c r="A1081">
        <f t="shared" si="471"/>
        <v>10.489999999999821</v>
      </c>
      <c r="B1081" s="5">
        <f t="shared" si="478"/>
        <v>76.259180165398504</v>
      </c>
      <c r="C1081" s="5">
        <f t="shared" si="479"/>
        <v>680.72077463449102</v>
      </c>
      <c r="D1081" s="5">
        <f t="shared" si="480"/>
        <v>-435.96148849964061</v>
      </c>
      <c r="E1081" s="2">
        <f t="shared" si="481"/>
        <v>684.97900375010056</v>
      </c>
      <c r="F1081" s="2">
        <f t="shared" si="482"/>
        <v>6.3920292779336423</v>
      </c>
      <c r="G1081" s="3">
        <f t="shared" si="483"/>
        <v>4.3973691784971107</v>
      </c>
      <c r="H1081" s="3">
        <f t="shared" si="484"/>
        <v>56.928231944496062</v>
      </c>
      <c r="I1081" s="3">
        <f t="shared" si="485"/>
        <v>-96.69669672455808</v>
      </c>
      <c r="J1081" s="2">
        <f t="shared" si="486"/>
        <v>112.29608900339984</v>
      </c>
      <c r="K1081" s="2">
        <f t="shared" si="487"/>
        <v>112.29608900339984</v>
      </c>
      <c r="L1081" s="2">
        <f t="shared" si="488"/>
        <v>76.548117930061238</v>
      </c>
      <c r="M1081" s="5">
        <f t="shared" si="474"/>
        <v>0.37885572894579983</v>
      </c>
      <c r="N1081" s="4">
        <f t="shared" si="475"/>
        <v>0.30168775135298243</v>
      </c>
      <c r="O1081" s="4">
        <f t="shared" si="476"/>
        <v>0.2625741597040101</v>
      </c>
      <c r="P1081" s="4">
        <f t="shared" si="489"/>
        <v>0</v>
      </c>
      <c r="Q1081" s="4">
        <f t="shared" si="490"/>
        <v>0</v>
      </c>
      <c r="R1081" s="5">
        <f t="shared" si="491"/>
        <v>-1.0042461454287941</v>
      </c>
      <c r="S1081" s="5">
        <f t="shared" si="492"/>
        <v>-13.000945605362045</v>
      </c>
      <c r="T1081" s="5">
        <f t="shared" si="493"/>
        <v>22.083041250251117</v>
      </c>
      <c r="U1081" s="6">
        <f t="shared" si="494"/>
        <v>2672.4838629717237</v>
      </c>
      <c r="V1081" s="5">
        <f t="shared" si="495"/>
        <v>0.29366378209202509</v>
      </c>
      <c r="W1081" s="5">
        <f t="shared" si="496"/>
        <v>14.318067208487335</v>
      </c>
      <c r="X1081" s="5">
        <f t="shared" si="497"/>
        <v>8.4428282119230147</v>
      </c>
      <c r="Y1081" s="5">
        <f t="shared" si="498"/>
        <v>-0.71058236333676894</v>
      </c>
      <c r="Z1081" s="5">
        <f t="shared" si="472"/>
        <v>1.3171216031252904</v>
      </c>
      <c r="AA1081" s="5">
        <f t="shared" si="477"/>
        <v>-1.6481305378258675</v>
      </c>
      <c r="AB1081">
        <f t="shared" si="473"/>
        <v>0</v>
      </c>
    </row>
    <row r="1082" spans="1:28" x14ac:dyDescent="0.2">
      <c r="A1082">
        <f t="shared" si="471"/>
        <v>10.499999999999821</v>
      </c>
      <c r="B1082" s="5">
        <f t="shared" si="478"/>
        <v>76.30311832806531</v>
      </c>
      <c r="C1082" s="5">
        <f t="shared" si="479"/>
        <v>681.2901228100161</v>
      </c>
      <c r="D1082" s="5">
        <f t="shared" si="480"/>
        <v>-436.92853787341306</v>
      </c>
      <c r="E1082" s="2">
        <f t="shared" si="481"/>
        <v>685.54970447449944</v>
      </c>
      <c r="F1082" s="2">
        <f t="shared" si="482"/>
        <v>6.3903810757058226</v>
      </c>
      <c r="G1082" s="3">
        <f t="shared" si="483"/>
        <v>4.3902633548637429</v>
      </c>
      <c r="H1082" s="3">
        <f t="shared" si="484"/>
        <v>56.941403160527315</v>
      </c>
      <c r="I1082" s="3">
        <f t="shared" si="485"/>
        <v>-96.713178029936344</v>
      </c>
      <c r="J1082" s="2">
        <f t="shared" si="486"/>
        <v>112.31668002066715</v>
      </c>
      <c r="K1082" s="2">
        <f t="shared" si="487"/>
        <v>112.31668002066715</v>
      </c>
      <c r="L1082" s="2">
        <f t="shared" si="488"/>
        <v>76.562154069984416</v>
      </c>
      <c r="M1082" s="5">
        <f t="shared" si="474"/>
        <v>0.37885565769182905</v>
      </c>
      <c r="N1082" s="4">
        <f t="shared" si="475"/>
        <v>0.30163216758840788</v>
      </c>
      <c r="O1082" s="4">
        <f t="shared" si="476"/>
        <v>0.26255224019262696</v>
      </c>
      <c r="P1082" s="4">
        <f t="shared" si="489"/>
        <v>0</v>
      </c>
      <c r="Q1082" s="4">
        <f t="shared" si="490"/>
        <v>0</v>
      </c>
      <c r="R1082" s="5">
        <f t="shared" si="491"/>
        <v>-1.0028070139126106</v>
      </c>
      <c r="S1082" s="5">
        <f t="shared" si="492"/>
        <v>-13.006335578512166</v>
      </c>
      <c r="T1082" s="5">
        <f t="shared" si="493"/>
        <v>22.090850918716512</v>
      </c>
      <c r="U1082" s="6">
        <f t="shared" si="494"/>
        <v>2672.4811904891972</v>
      </c>
      <c r="V1082" s="5">
        <f t="shared" si="495"/>
        <v>0.2938977063727794</v>
      </c>
      <c r="W1082" s="5">
        <f t="shared" si="496"/>
        <v>14.322287826872831</v>
      </c>
      <c r="X1082" s="5">
        <f t="shared" si="497"/>
        <v>8.4458133865542973</v>
      </c>
      <c r="Y1082" s="5">
        <f t="shared" si="498"/>
        <v>-0.70890930753983117</v>
      </c>
      <c r="Z1082" s="5">
        <f t="shared" si="472"/>
        <v>1.3159522483606647</v>
      </c>
      <c r="AA1082" s="5">
        <f t="shared" si="477"/>
        <v>-1.6373356947291882</v>
      </c>
      <c r="AB1082">
        <f t="shared" si="473"/>
        <v>0</v>
      </c>
    </row>
    <row r="1083" spans="1:28" x14ac:dyDescent="0.2">
      <c r="A1083">
        <f t="shared" si="471"/>
        <v>10.50999999999982</v>
      </c>
      <c r="B1083" s="5">
        <f t="shared" si="478"/>
        <v>76.346985516148578</v>
      </c>
      <c r="C1083" s="5">
        <f t="shared" si="479"/>
        <v>681.85960263923369</v>
      </c>
      <c r="D1083" s="5">
        <f t="shared" si="480"/>
        <v>-437.89575152049719</v>
      </c>
      <c r="E1083" s="2">
        <f t="shared" si="481"/>
        <v>686.12052870376692</v>
      </c>
      <c r="F1083" s="2">
        <f t="shared" si="482"/>
        <v>6.3887285019615225</v>
      </c>
      <c r="G1083" s="3">
        <f t="shared" si="483"/>
        <v>4.3831742617883442</v>
      </c>
      <c r="H1083" s="3">
        <f t="shared" si="484"/>
        <v>56.95456268301092</v>
      </c>
      <c r="I1083" s="3">
        <f t="shared" si="485"/>
        <v>-96.729551386883642</v>
      </c>
      <c r="J1083" s="2">
        <f t="shared" si="486"/>
        <v>112.3371734490858</v>
      </c>
      <c r="K1083" s="2">
        <f t="shared" si="487"/>
        <v>112.3371734490858</v>
      </c>
      <c r="L1083" s="2">
        <f t="shared" si="488"/>
        <v>76.576123687175041</v>
      </c>
      <c r="M1083" s="5">
        <f t="shared" si="474"/>
        <v>0.37885558647058415</v>
      </c>
      <c r="N1083" s="4">
        <f t="shared" si="475"/>
        <v>0.30157686631062824</v>
      </c>
      <c r="O1083" s="4">
        <f t="shared" si="476"/>
        <v>0.26253042769518703</v>
      </c>
      <c r="P1083" s="4">
        <f t="shared" si="489"/>
        <v>0</v>
      </c>
      <c r="Q1083" s="4">
        <f t="shared" si="490"/>
        <v>0</v>
      </c>
      <c r="R1083" s="5">
        <f t="shared" si="491"/>
        <v>-1.0013702402292772</v>
      </c>
      <c r="S1083" s="5">
        <f t="shared" si="492"/>
        <v>-13.011712678922935</v>
      </c>
      <c r="T1083" s="5">
        <f t="shared" si="493"/>
        <v>22.098618107424723</v>
      </c>
      <c r="U1083" s="6">
        <f t="shared" si="494"/>
        <v>2672.4785180093427</v>
      </c>
      <c r="V1083" s="5">
        <f t="shared" si="495"/>
        <v>0.29413350999861104</v>
      </c>
      <c r="W1083" s="5">
        <f t="shared" si="496"/>
        <v>14.326485006665983</v>
      </c>
      <c r="X1083" s="5">
        <f t="shared" si="497"/>
        <v>8.4487926910901265</v>
      </c>
      <c r="Y1083" s="5">
        <f t="shared" si="498"/>
        <v>-0.70723673023066613</v>
      </c>
      <c r="Z1083" s="5">
        <f t="shared" si="472"/>
        <v>1.3147723277430483</v>
      </c>
      <c r="AA1083" s="5">
        <f t="shared" si="477"/>
        <v>-1.6265892014851495</v>
      </c>
      <c r="AB1083">
        <f t="shared" si="473"/>
        <v>0</v>
      </c>
    </row>
    <row r="1084" spans="1:28" x14ac:dyDescent="0.2">
      <c r="A1084">
        <f t="shared" si="471"/>
        <v>10.51999999999982</v>
      </c>
      <c r="B1084" s="5">
        <f t="shared" si="478"/>
        <v>76.390781896929951</v>
      </c>
      <c r="C1084" s="5">
        <f t="shared" si="479"/>
        <v>682.42921400468015</v>
      </c>
      <c r="D1084" s="5">
        <f t="shared" si="480"/>
        <v>-438.86312836382615</v>
      </c>
      <c r="E1084" s="2">
        <f t="shared" si="481"/>
        <v>686.69147634572391</v>
      </c>
      <c r="F1084" s="2">
        <f t="shared" si="482"/>
        <v>6.3870715834539737</v>
      </c>
      <c r="G1084" s="3">
        <f t="shared" si="483"/>
        <v>4.3761018944860375</v>
      </c>
      <c r="H1084" s="3">
        <f t="shared" si="484"/>
        <v>56.967710406288347</v>
      </c>
      <c r="I1084" s="3">
        <f t="shared" si="485"/>
        <v>-96.7458172788985</v>
      </c>
      <c r="J1084" s="2">
        <f t="shared" si="486"/>
        <v>112.35756965014717</v>
      </c>
      <c r="K1084" s="2">
        <f t="shared" si="487"/>
        <v>112.35756965014717</v>
      </c>
      <c r="L1084" s="2">
        <f t="shared" si="488"/>
        <v>76.59002702804851</v>
      </c>
      <c r="M1084" s="5">
        <f t="shared" si="474"/>
        <v>0.37885551528201855</v>
      </c>
      <c r="N1084" s="4">
        <f t="shared" si="475"/>
        <v>0.30152184625069894</v>
      </c>
      <c r="O1084" s="4">
        <f t="shared" si="476"/>
        <v>0.26250872177675072</v>
      </c>
      <c r="P1084" s="4">
        <f t="shared" si="489"/>
        <v>0</v>
      </c>
      <c r="Q1084" s="4">
        <f t="shared" si="490"/>
        <v>0</v>
      </c>
      <c r="R1084" s="5">
        <f t="shared" si="491"/>
        <v>-0.9999358328133906</v>
      </c>
      <c r="S1084" s="5">
        <f t="shared" si="492"/>
        <v>-13.017076915041597</v>
      </c>
      <c r="T1084" s="5">
        <f t="shared" si="493"/>
        <v>22.106342974755922</v>
      </c>
      <c r="U1084" s="6">
        <f t="shared" si="494"/>
        <v>2672.4758455321607</v>
      </c>
      <c r="V1084" s="5">
        <f t="shared" si="495"/>
        <v>0.29437117791825929</v>
      </c>
      <c r="W1084" s="5">
        <f t="shared" si="496"/>
        <v>14.330658840191168</v>
      </c>
      <c r="X1084" s="5">
        <f t="shared" si="497"/>
        <v>8.451766122885827</v>
      </c>
      <c r="Y1084" s="5">
        <f t="shared" si="498"/>
        <v>-0.70556465489513132</v>
      </c>
      <c r="Z1084" s="5">
        <f t="shared" si="472"/>
        <v>1.3135819251495704</v>
      </c>
      <c r="AA1084" s="5">
        <f t="shared" si="477"/>
        <v>-1.6158909023582524</v>
      </c>
      <c r="AB1084">
        <f t="shared" si="473"/>
        <v>0</v>
      </c>
    </row>
    <row r="1085" spans="1:28" x14ac:dyDescent="0.2">
      <c r="A1085">
        <f t="shared" ref="A1085:A1148" si="499">A1084+dt</f>
        <v>10.52999999999982</v>
      </c>
      <c r="B1085" s="5">
        <f t="shared" si="478"/>
        <v>76.434507637642071</v>
      </c>
      <c r="C1085" s="5">
        <f t="shared" si="479"/>
        <v>682.99895678783923</v>
      </c>
      <c r="D1085" s="5">
        <f t="shared" si="480"/>
        <v>-439.83066733116027</v>
      </c>
      <c r="E1085" s="2">
        <f t="shared" si="481"/>
        <v>687.26254730713026</v>
      </c>
      <c r="F1085" s="2">
        <f t="shared" si="482"/>
        <v>6.3854103468569781</v>
      </c>
      <c r="G1085" s="3">
        <f t="shared" si="483"/>
        <v>4.369046247937086</v>
      </c>
      <c r="H1085" s="3">
        <f t="shared" si="484"/>
        <v>56.980846225539842</v>
      </c>
      <c r="I1085" s="3">
        <f t="shared" si="485"/>
        <v>-96.761976187922087</v>
      </c>
      <c r="J1085" s="2">
        <f t="shared" si="486"/>
        <v>112.37786898445455</v>
      </c>
      <c r="K1085" s="2">
        <f t="shared" si="487"/>
        <v>112.37786898445455</v>
      </c>
      <c r="L1085" s="2">
        <f t="shared" si="488"/>
        <v>76.603864338414823</v>
      </c>
      <c r="M1085" s="5">
        <f t="shared" si="474"/>
        <v>0.37885544412608524</v>
      </c>
      <c r="N1085" s="4">
        <f t="shared" si="475"/>
        <v>0.3014671061451496</v>
      </c>
      <c r="O1085" s="4">
        <f t="shared" si="476"/>
        <v>0.26248712200383795</v>
      </c>
      <c r="P1085" s="4">
        <f t="shared" si="489"/>
        <v>0</v>
      </c>
      <c r="Q1085" s="4">
        <f t="shared" si="490"/>
        <v>0</v>
      </c>
      <c r="R1085" s="5">
        <f t="shared" si="491"/>
        <v>-0.9985037999965154</v>
      </c>
      <c r="S1085" s="5">
        <f t="shared" si="492"/>
        <v>-13.022428295439259</v>
      </c>
      <c r="T1085" s="5">
        <f t="shared" si="493"/>
        <v>22.114025678815342</v>
      </c>
      <c r="U1085" s="6">
        <f t="shared" si="494"/>
        <v>2672.4731730576518</v>
      </c>
      <c r="V1085" s="5">
        <f t="shared" si="495"/>
        <v>0.29461069514156996</v>
      </c>
      <c r="W1085" s="5">
        <f t="shared" si="496"/>
        <v>14.334809419553574</v>
      </c>
      <c r="X1085" s="5">
        <f t="shared" si="497"/>
        <v>8.4547336793884966</v>
      </c>
      <c r="Y1085" s="5">
        <f t="shared" si="498"/>
        <v>-0.70389310485494549</v>
      </c>
      <c r="Z1085" s="5">
        <f t="shared" ref="Z1085:Z1148" si="500">S1085+W1085</f>
        <v>1.3123811241143155</v>
      </c>
      <c r="AA1085" s="5">
        <f t="shared" si="477"/>
        <v>-1.6052406417961613</v>
      </c>
      <c r="AB1085">
        <f t="shared" si="473"/>
        <v>0</v>
      </c>
    </row>
    <row r="1086" spans="1:28" x14ac:dyDescent="0.2">
      <c r="A1086">
        <f t="shared" si="499"/>
        <v>10.53999999999982</v>
      </c>
      <c r="B1086" s="5">
        <f t="shared" si="478"/>
        <v>76.478162905466206</v>
      </c>
      <c r="C1086" s="5">
        <f t="shared" si="479"/>
        <v>683.56883086915082</v>
      </c>
      <c r="D1086" s="5">
        <f t="shared" si="480"/>
        <v>-440.7983673550716</v>
      </c>
      <c r="E1086" s="2">
        <f t="shared" si="481"/>
        <v>687.8337414936932</v>
      </c>
      <c r="F1086" s="2">
        <f t="shared" si="482"/>
        <v>6.3837448187649013</v>
      </c>
      <c r="G1086" s="3">
        <f t="shared" si="483"/>
        <v>4.3620073168885369</v>
      </c>
      <c r="H1086" s="3">
        <f t="shared" si="484"/>
        <v>56.993970036780986</v>
      </c>
      <c r="I1086" s="3">
        <f t="shared" si="485"/>
        <v>-96.778028594340043</v>
      </c>
      <c r="J1086" s="2">
        <f t="shared" si="486"/>
        <v>112.39807181172183</v>
      </c>
      <c r="K1086" s="2">
        <f t="shared" si="487"/>
        <v>112.39807181172183</v>
      </c>
      <c r="L1086" s="2">
        <f t="shared" si="488"/>
        <v>76.61763586347773</v>
      </c>
      <c r="M1086" s="5">
        <f t="shared" si="474"/>
        <v>0.37885537300273708</v>
      </c>
      <c r="N1086" s="4">
        <f t="shared" si="475"/>
        <v>0.30141264473596091</v>
      </c>
      <c r="O1086" s="4">
        <f t="shared" si="476"/>
        <v>0.26246562794442591</v>
      </c>
      <c r="P1086" s="4">
        <f t="shared" si="489"/>
        <v>0</v>
      </c>
      <c r="Q1086" s="4">
        <f t="shared" si="490"/>
        <v>0</v>
      </c>
      <c r="R1086" s="5">
        <f t="shared" si="491"/>
        <v>-0.99707415000769695</v>
      </c>
      <c r="S1086" s="5">
        <f t="shared" si="492"/>
        <v>-13.027766828810128</v>
      </c>
      <c r="T1086" s="5">
        <f t="shared" si="493"/>
        <v>22.121666377431236</v>
      </c>
      <c r="U1086" s="6">
        <f t="shared" si="494"/>
        <v>2672.470500585815</v>
      </c>
      <c r="V1086" s="5">
        <f t="shared" si="495"/>
        <v>0.29485204673945153</v>
      </c>
      <c r="W1086" s="5">
        <f t="shared" si="496"/>
        <v>14.338936836638771</v>
      </c>
      <c r="X1086" s="5">
        <f t="shared" si="497"/>
        <v>8.457695358136613</v>
      </c>
      <c r="Y1086" s="5">
        <f t="shared" si="498"/>
        <v>-0.70222210326824541</v>
      </c>
      <c r="Z1086" s="5">
        <f t="shared" si="500"/>
        <v>1.3111700078286432</v>
      </c>
      <c r="AA1086" s="5">
        <f t="shared" si="477"/>
        <v>-1.5946382644321488</v>
      </c>
      <c r="AB1086">
        <f t="shared" si="473"/>
        <v>0</v>
      </c>
    </row>
    <row r="1087" spans="1:28" x14ac:dyDescent="0.2">
      <c r="A1087">
        <f t="shared" si="499"/>
        <v>10.54999999999982</v>
      </c>
      <c r="B1087" s="5">
        <f t="shared" si="478"/>
        <v>76.521747867529925</v>
      </c>
      <c r="C1087" s="5">
        <f t="shared" si="479"/>
        <v>684.13883612801908</v>
      </c>
      <c r="D1087" s="5">
        <f t="shared" si="480"/>
        <v>-441.7662273729282</v>
      </c>
      <c r="E1087" s="2">
        <f t="shared" si="481"/>
        <v>688.40505881007471</v>
      </c>
      <c r="F1087" s="2">
        <f t="shared" si="482"/>
        <v>6.3820750256926626</v>
      </c>
      <c r="G1087" s="3">
        <f t="shared" si="483"/>
        <v>4.3549850958558549</v>
      </c>
      <c r="H1087" s="3">
        <f t="shared" si="484"/>
        <v>57.00708173685927</v>
      </c>
      <c r="I1087" s="3">
        <f t="shared" si="485"/>
        <v>-96.793974976984359</v>
      </c>
      <c r="J1087" s="2">
        <f t="shared" si="486"/>
        <v>112.41817849077236</v>
      </c>
      <c r="K1087" s="2">
        <f t="shared" si="487"/>
        <v>112.41817849077236</v>
      </c>
      <c r="L1087" s="2">
        <f t="shared" si="488"/>
        <v>76.631341847833923</v>
      </c>
      <c r="M1087" s="5">
        <f t="shared" si="474"/>
        <v>0.37885530191192668</v>
      </c>
      <c r="N1087" s="4">
        <f t="shared" si="475"/>
        <v>0.30135846077054068</v>
      </c>
      <c r="O1087" s="4">
        <f t="shared" si="476"/>
        <v>0.26244423916794546</v>
      </c>
      <c r="P1087" s="4">
        <f t="shared" si="489"/>
        <v>0</v>
      </c>
      <c r="Q1087" s="4">
        <f t="shared" si="490"/>
        <v>0</v>
      </c>
      <c r="R1087" s="5">
        <f t="shared" si="491"/>
        <v>-0.99564689097397219</v>
      </c>
      <c r="S1087" s="5">
        <f t="shared" si="492"/>
        <v>-13.033092523970764</v>
      </c>
      <c r="T1087" s="5">
        <f t="shared" si="493"/>
        <v>22.129265228152864</v>
      </c>
      <c r="U1087" s="6">
        <f t="shared" si="494"/>
        <v>2672.4678281166507</v>
      </c>
      <c r="V1087" s="5">
        <f t="shared" si="495"/>
        <v>0.29509521784382781</v>
      </c>
      <c r="W1087" s="5">
        <f t="shared" si="496"/>
        <v>14.343041183112165</v>
      </c>
      <c r="X1087" s="5">
        <f t="shared" si="497"/>
        <v>8.4606511567595959</v>
      </c>
      <c r="Y1087" s="5">
        <f t="shared" si="498"/>
        <v>-0.70055167313014444</v>
      </c>
      <c r="Z1087" s="5">
        <f t="shared" si="500"/>
        <v>1.3099486591414014</v>
      </c>
      <c r="AA1087" s="5">
        <f t="shared" si="477"/>
        <v>-1.5840836150875397</v>
      </c>
      <c r="AB1087">
        <f t="shared" si="473"/>
        <v>0</v>
      </c>
    </row>
    <row r="1088" spans="1:28" x14ac:dyDescent="0.2">
      <c r="A1088">
        <f t="shared" si="499"/>
        <v>10.559999999999819</v>
      </c>
      <c r="B1088" s="5">
        <f t="shared" si="478"/>
        <v>76.565262690904831</v>
      </c>
      <c r="C1088" s="5">
        <f t="shared" si="479"/>
        <v>684.7089724428206</v>
      </c>
      <c r="D1088" s="5">
        <f t="shared" si="480"/>
        <v>-442.7342463268788</v>
      </c>
      <c r="E1088" s="2">
        <f t="shared" si="481"/>
        <v>688.97649915989916</v>
      </c>
      <c r="F1088" s="2">
        <f t="shared" si="482"/>
        <v>6.3804009940757416</v>
      </c>
      <c r="G1088" s="3">
        <f t="shared" si="483"/>
        <v>4.3479795791245532</v>
      </c>
      <c r="H1088" s="3">
        <f t="shared" si="484"/>
        <v>57.020181223450685</v>
      </c>
      <c r="I1088" s="3">
        <f t="shared" si="485"/>
        <v>-96.809815813135231</v>
      </c>
      <c r="J1088" s="2">
        <f t="shared" si="486"/>
        <v>112.43818937953782</v>
      </c>
      <c r="K1088" s="2">
        <f t="shared" si="487"/>
        <v>112.43818937953782</v>
      </c>
      <c r="L1088" s="2">
        <f t="shared" si="488"/>
        <v>76.644982535472266</v>
      </c>
      <c r="M1088" s="5">
        <f t="shared" si="474"/>
        <v>0.37885523085360617</v>
      </c>
      <c r="N1088" s="4">
        <f t="shared" si="475"/>
        <v>0.3013045530017</v>
      </c>
      <c r="O1088" s="4">
        <f t="shared" si="476"/>
        <v>0.26242295524527881</v>
      </c>
      <c r="P1088" s="4">
        <f t="shared" si="489"/>
        <v>0</v>
      </c>
      <c r="Q1088" s="4">
        <f t="shared" si="490"/>
        <v>0</v>
      </c>
      <c r="R1088" s="5">
        <f t="shared" si="491"/>
        <v>-0.99422203092088246</v>
      </c>
      <c r="S1088" s="5">
        <f t="shared" si="492"/>
        <v>-13.038405389859337</v>
      </c>
      <c r="T1088" s="5">
        <f t="shared" si="493"/>
        <v>22.13682238824854</v>
      </c>
      <c r="U1088" s="6">
        <f t="shared" si="494"/>
        <v>2672.465155650159</v>
      </c>
      <c r="V1088" s="5">
        <f t="shared" si="495"/>
        <v>0.29534019364758796</v>
      </c>
      <c r="W1088" s="5">
        <f t="shared" si="496"/>
        <v>14.347122550418584</v>
      </c>
      <c r="X1088" s="5">
        <f t="shared" si="497"/>
        <v>8.4636010729774238</v>
      </c>
      <c r="Y1088" s="5">
        <f t="shared" si="498"/>
        <v>-0.69888183727329456</v>
      </c>
      <c r="Z1088" s="5">
        <f t="shared" si="500"/>
        <v>1.3087171605592474</v>
      </c>
      <c r="AA1088" s="5">
        <f t="shared" si="477"/>
        <v>-1.5735765387740344</v>
      </c>
      <c r="AB1088">
        <f t="shared" si="473"/>
        <v>0</v>
      </c>
    </row>
    <row r="1089" spans="1:28" x14ac:dyDescent="0.2">
      <c r="A1089">
        <f t="shared" si="499"/>
        <v>10.569999999999819</v>
      </c>
      <c r="B1089" s="5">
        <f t="shared" si="478"/>
        <v>76.608707542604208</v>
      </c>
      <c r="C1089" s="5">
        <f t="shared" si="479"/>
        <v>685.27923969091307</v>
      </c>
      <c r="D1089" s="5">
        <f t="shared" si="480"/>
        <v>-443.70242316383707</v>
      </c>
      <c r="E1089" s="2">
        <f t="shared" si="481"/>
        <v>689.54806244576173</v>
      </c>
      <c r="F1089" s="2">
        <f t="shared" si="482"/>
        <v>6.3787227502701613</v>
      </c>
      <c r="G1089" s="3">
        <f t="shared" si="483"/>
        <v>4.3409907607518203</v>
      </c>
      <c r="H1089" s="3">
        <f t="shared" si="484"/>
        <v>57.033268395056275</v>
      </c>
      <c r="I1089" s="3">
        <f t="shared" si="485"/>
        <v>-96.825551578522976</v>
      </c>
      <c r="J1089" s="2">
        <f t="shared" si="486"/>
        <v>112.458104835057</v>
      </c>
      <c r="K1089" s="2">
        <f t="shared" si="487"/>
        <v>112.458104835057</v>
      </c>
      <c r="L1089" s="2">
        <f t="shared" si="488"/>
        <v>76.658558169773002</v>
      </c>
      <c r="M1089" s="5">
        <f t="shared" si="474"/>
        <v>0.37885515982772766</v>
      </c>
      <c r="N1089" s="4">
        <f t="shared" si="475"/>
        <v>0.30125092018763028</v>
      </c>
      <c r="O1089" s="4">
        <f t="shared" si="476"/>
        <v>0.26240177574875601</v>
      </c>
      <c r="P1089" s="4">
        <f t="shared" si="489"/>
        <v>0</v>
      </c>
      <c r="Q1089" s="4">
        <f t="shared" si="490"/>
        <v>0</v>
      </c>
      <c r="R1089" s="5">
        <f t="shared" si="491"/>
        <v>-0.992799577772984</v>
      </c>
      <c r="S1089" s="5">
        <f t="shared" si="492"/>
        <v>-13.043705435534864</v>
      </c>
      <c r="T1089" s="5">
        <f t="shared" si="493"/>
        <v>22.14433801470366</v>
      </c>
      <c r="U1089" s="6">
        <f t="shared" si="494"/>
        <v>2672.4624831863393</v>
      </c>
      <c r="V1089" s="5">
        <f t="shared" si="495"/>
        <v>0.29558695940453539</v>
      </c>
      <c r="W1089" s="5">
        <f t="shared" si="496"/>
        <v>14.351181029781737</v>
      </c>
      <c r="X1089" s="5">
        <f t="shared" si="497"/>
        <v>8.4665451046001774</v>
      </c>
      <c r="Y1089" s="5">
        <f t="shared" si="498"/>
        <v>-0.69721261836844861</v>
      </c>
      <c r="Z1089" s="5">
        <f t="shared" si="500"/>
        <v>1.3074755942468723</v>
      </c>
      <c r="AA1089" s="5">
        <f t="shared" si="477"/>
        <v>-1.5631168806961639</v>
      </c>
      <c r="AB1089">
        <f t="shared" si="473"/>
        <v>0</v>
      </c>
    </row>
    <row r="1090" spans="1:28" x14ac:dyDescent="0.2">
      <c r="A1090">
        <f t="shared" si="499"/>
        <v>10.579999999999819</v>
      </c>
      <c r="B1090" s="5">
        <f t="shared" si="478"/>
        <v>76.6520825895808</v>
      </c>
      <c r="C1090" s="5">
        <f t="shared" si="479"/>
        <v>685.84963774864343</v>
      </c>
      <c r="D1090" s="5">
        <f t="shared" si="480"/>
        <v>-444.67075683546636</v>
      </c>
      <c r="E1090" s="2">
        <f t="shared" si="481"/>
        <v>690.11974856923587</v>
      </c>
      <c r="F1090" s="2">
        <f t="shared" si="482"/>
        <v>6.3770403205524957</v>
      </c>
      <c r="G1090" s="3">
        <f t="shared" si="483"/>
        <v>4.3340186345681362</v>
      </c>
      <c r="H1090" s="3">
        <f t="shared" si="484"/>
        <v>57.046343150998744</v>
      </c>
      <c r="I1090" s="3">
        <f t="shared" si="485"/>
        <v>-96.841182747329938</v>
      </c>
      <c r="J1090" s="2">
        <f t="shared" si="486"/>
        <v>112.47792521347485</v>
      </c>
      <c r="K1090" s="2">
        <f t="shared" si="487"/>
        <v>112.47792521347485</v>
      </c>
      <c r="L1090" s="2">
        <f t="shared" si="488"/>
        <v>76.672068993507054</v>
      </c>
      <c r="M1090" s="5">
        <f t="shared" si="474"/>
        <v>0.3788550888342429</v>
      </c>
      <c r="N1090" s="4">
        <f t="shared" si="475"/>
        <v>0.30119756109187978</v>
      </c>
      <c r="O1090" s="4">
        <f t="shared" si="476"/>
        <v>0.26238070025215243</v>
      </c>
      <c r="P1090" s="4">
        <f t="shared" si="489"/>
        <v>0</v>
      </c>
      <c r="Q1090" s="4">
        <f t="shared" si="490"/>
        <v>0</v>
      </c>
      <c r="R1090" s="5">
        <f t="shared" si="491"/>
        <v>-0.99137953935435907</v>
      </c>
      <c r="S1090" s="5">
        <f t="shared" si="492"/>
        <v>-13.048992670176467</v>
      </c>
      <c r="T1090" s="5">
        <f t="shared" si="493"/>
        <v>22.151812264218801</v>
      </c>
      <c r="U1090" s="6">
        <f t="shared" si="494"/>
        <v>2672.4598107251923</v>
      </c>
      <c r="V1090" s="5">
        <f t="shared" si="495"/>
        <v>0.29583550042933549</v>
      </c>
      <c r="W1090" s="5">
        <f t="shared" si="496"/>
        <v>14.355216712203834</v>
      </c>
      <c r="X1090" s="5">
        <f t="shared" si="497"/>
        <v>8.4694832495276753</v>
      </c>
      <c r="Y1090" s="5">
        <f t="shared" si="498"/>
        <v>-0.69554403892502359</v>
      </c>
      <c r="Z1090" s="5">
        <f t="shared" si="500"/>
        <v>1.3062240420273667</v>
      </c>
      <c r="AA1090" s="5">
        <f t="shared" si="477"/>
        <v>-1.5527044862535249</v>
      </c>
      <c r="AB1090">
        <f t="shared" si="473"/>
        <v>0</v>
      </c>
    </row>
    <row r="1091" spans="1:28" x14ac:dyDescent="0.2">
      <c r="A1091">
        <f t="shared" si="499"/>
        <v>10.589999999999819</v>
      </c>
      <c r="B1091" s="5">
        <f t="shared" si="478"/>
        <v>76.695387998724541</v>
      </c>
      <c r="C1091" s="5">
        <f t="shared" si="479"/>
        <v>686.42016649135553</v>
      </c>
      <c r="D1091" s="5">
        <f t="shared" si="480"/>
        <v>-445.63924629816398</v>
      </c>
      <c r="E1091" s="2">
        <f t="shared" si="481"/>
        <v>690.69155743088038</v>
      </c>
      <c r="F1091" s="2">
        <f t="shared" si="482"/>
        <v>6.3753537311198762</v>
      </c>
      <c r="G1091" s="3">
        <f t="shared" si="483"/>
        <v>4.3270631941788862</v>
      </c>
      <c r="H1091" s="3">
        <f t="shared" si="484"/>
        <v>57.05940539141902</v>
      </c>
      <c r="I1091" s="3">
        <f t="shared" si="485"/>
        <v>-96.856709792192476</v>
      </c>
      <c r="J1091" s="2">
        <f t="shared" si="486"/>
        <v>112.49765087004133</v>
      </c>
      <c r="K1091" s="2">
        <f t="shared" si="487"/>
        <v>112.49765087004133</v>
      </c>
      <c r="L1091" s="2">
        <f t="shared" si="488"/>
        <v>76.685515248835259</v>
      </c>
      <c r="M1091" s="5">
        <f t="shared" si="474"/>
        <v>0.37885501787310333</v>
      </c>
      <c r="N1091" s="4">
        <f t="shared" si="475"/>
        <v>0.30114447448333026</v>
      </c>
      <c r="O1091" s="4">
        <f t="shared" si="476"/>
        <v>0.26235972833068533</v>
      </c>
      <c r="P1091" s="4">
        <f t="shared" si="489"/>
        <v>0</v>
      </c>
      <c r="Q1091" s="4">
        <f t="shared" si="490"/>
        <v>0</v>
      </c>
      <c r="R1091" s="5">
        <f t="shared" si="491"/>
        <v>-0.98996192338912614</v>
      </c>
      <c r="S1091" s="5">
        <f t="shared" si="492"/>
        <v>-13.054267103082623</v>
      </c>
      <c r="T1091" s="5">
        <f t="shared" si="493"/>
        <v>22.159245293207817</v>
      </c>
      <c r="U1091" s="6">
        <f t="shared" si="494"/>
        <v>2672.4571382667177</v>
      </c>
      <c r="V1091" s="5">
        <f t="shared" si="495"/>
        <v>0.29608580209745966</v>
      </c>
      <c r="W1091" s="5">
        <f t="shared" si="496"/>
        <v>14.359229688465092</v>
      </c>
      <c r="X1091" s="5">
        <f t="shared" si="497"/>
        <v>8.472415505749014</v>
      </c>
      <c r="Y1091" s="5">
        <f t="shared" si="498"/>
        <v>-0.69387612129166643</v>
      </c>
      <c r="Z1091" s="5">
        <f t="shared" si="500"/>
        <v>1.3049625853824693</v>
      </c>
      <c r="AA1091" s="5">
        <f t="shared" si="477"/>
        <v>-1.5423392010431698</v>
      </c>
      <c r="AB1091">
        <f t="shared" si="473"/>
        <v>0</v>
      </c>
    </row>
    <row r="1092" spans="1:28" x14ac:dyDescent="0.2">
      <c r="A1092">
        <f t="shared" si="499"/>
        <v>10.599999999999818</v>
      </c>
      <c r="B1092" s="5">
        <f t="shared" si="478"/>
        <v>76.738623936860265</v>
      </c>
      <c r="C1092" s="5">
        <f t="shared" si="479"/>
        <v>686.99082579339904</v>
      </c>
      <c r="D1092" s="5">
        <f t="shared" si="480"/>
        <v>-446.60789051304596</v>
      </c>
      <c r="E1092" s="2">
        <f t="shared" si="481"/>
        <v>691.26348893024806</v>
      </c>
      <c r="F1092" s="2">
        <f t="shared" si="482"/>
        <v>6.3736630080899834</v>
      </c>
      <c r="G1092" s="3">
        <f t="shared" si="483"/>
        <v>4.3201244329659696</v>
      </c>
      <c r="H1092" s="3">
        <f t="shared" si="484"/>
        <v>57.072455017272844</v>
      </c>
      <c r="I1092" s="3">
        <f t="shared" si="485"/>
        <v>-96.872133184202909</v>
      </c>
      <c r="J1092" s="2">
        <f t="shared" si="486"/>
        <v>112.51728215911051</v>
      </c>
      <c r="K1092" s="2">
        <f t="shared" si="487"/>
        <v>112.51728215911051</v>
      </c>
      <c r="L1092" s="2">
        <f t="shared" si="488"/>
        <v>76.698897177307771</v>
      </c>
      <c r="M1092" s="5">
        <f t="shared" si="474"/>
        <v>0.37885494694426025</v>
      </c>
      <c r="N1092" s="4">
        <f t="shared" si="475"/>
        <v>0.30109165913617414</v>
      </c>
      <c r="O1092" s="4">
        <f t="shared" si="476"/>
        <v>0.26233885956101155</v>
      </c>
      <c r="P1092" s="4">
        <f t="shared" si="489"/>
        <v>0</v>
      </c>
      <c r="Q1092" s="4">
        <f t="shared" si="490"/>
        <v>0</v>
      </c>
      <c r="R1092" s="5">
        <f t="shared" si="491"/>
        <v>-0.98854673750195043</v>
      </c>
      <c r="S1092" s="5">
        <f t="shared" si="492"/>
        <v>-13.059528743670406</v>
      </c>
      <c r="T1092" s="5">
        <f t="shared" si="493"/>
        <v>22.166637257795983</v>
      </c>
      <c r="U1092" s="6">
        <f t="shared" si="494"/>
        <v>2672.4544658109157</v>
      </c>
      <c r="V1092" s="5">
        <f t="shared" si="495"/>
        <v>0.29633784984512956</v>
      </c>
      <c r="W1092" s="5">
        <f t="shared" si="496"/>
        <v>14.363220049123349</v>
      </c>
      <c r="X1092" s="5">
        <f t="shared" si="497"/>
        <v>8.4753418713421915</v>
      </c>
      <c r="Y1092" s="5">
        <f t="shared" si="498"/>
        <v>-0.69220888765682087</v>
      </c>
      <c r="Z1092" s="5">
        <f t="shared" si="500"/>
        <v>1.3036913054529435</v>
      </c>
      <c r="AA1092" s="5">
        <f t="shared" si="477"/>
        <v>-1.5320208708618246</v>
      </c>
      <c r="AB1092">
        <f t="shared" si="473"/>
        <v>0</v>
      </c>
    </row>
    <row r="1093" spans="1:28" x14ac:dyDescent="0.2">
      <c r="A1093">
        <f t="shared" si="499"/>
        <v>10.609999999999818</v>
      </c>
      <c r="B1093" s="5">
        <f t="shared" si="478"/>
        <v>76.781790570745542</v>
      </c>
      <c r="C1093" s="5">
        <f t="shared" si="479"/>
        <v>687.56161552813705</v>
      </c>
      <c r="D1093" s="5">
        <f t="shared" si="480"/>
        <v>-447.5766884459315</v>
      </c>
      <c r="E1093" s="2">
        <f t="shared" si="481"/>
        <v>691.83554296589273</v>
      </c>
      <c r="F1093" s="2">
        <f t="shared" si="482"/>
        <v>6.3719681775010679</v>
      </c>
      <c r="G1093" s="3">
        <f t="shared" si="483"/>
        <v>4.313202344089401</v>
      </c>
      <c r="H1093" s="3">
        <f t="shared" si="484"/>
        <v>57.085491930327372</v>
      </c>
      <c r="I1093" s="3">
        <f t="shared" si="485"/>
        <v>-96.887453392911524</v>
      </c>
      <c r="J1093" s="2">
        <f t="shared" si="486"/>
        <v>112.53681943413956</v>
      </c>
      <c r="K1093" s="2">
        <f t="shared" si="487"/>
        <v>112.53681943413956</v>
      </c>
      <c r="L1093" s="2">
        <f t="shared" si="488"/>
        <v>76.712215019863365</v>
      </c>
      <c r="M1093" s="5">
        <f t="shared" si="474"/>
        <v>0.37885487604766466</v>
      </c>
      <c r="N1093" s="4">
        <f t="shared" si="475"/>
        <v>0.30103911382989074</v>
      </c>
      <c r="O1093" s="4">
        <f t="shared" si="476"/>
        <v>0.26231809352122337</v>
      </c>
      <c r="P1093" s="4">
        <f t="shared" si="489"/>
        <v>0</v>
      </c>
      <c r="Q1093" s="4">
        <f t="shared" si="490"/>
        <v>0</v>
      </c>
      <c r="R1093" s="5">
        <f t="shared" si="491"/>
        <v>-0.98713398921855411</v>
      </c>
      <c r="S1093" s="5">
        <f t="shared" si="492"/>
        <v>-13.064777601474761</v>
      </c>
      <c r="T1093" s="5">
        <f t="shared" si="493"/>
        <v>22.173988313818164</v>
      </c>
      <c r="U1093" s="6">
        <f t="shared" si="494"/>
        <v>2672.4517933577863</v>
      </c>
      <c r="V1093" s="5">
        <f t="shared" si="495"/>
        <v>0.29659162916925769</v>
      </c>
      <c r="W1093" s="5">
        <f t="shared" si="496"/>
        <v>14.367187884513594</v>
      </c>
      <c r="X1093" s="5">
        <f t="shared" si="497"/>
        <v>8.4782623444736558</v>
      </c>
      <c r="Y1093" s="5">
        <f t="shared" si="498"/>
        <v>-0.69054236004929637</v>
      </c>
      <c r="Z1093" s="5">
        <f t="shared" si="500"/>
        <v>1.3024102830388333</v>
      </c>
      <c r="AA1093" s="5">
        <f t="shared" si="477"/>
        <v>-1.5217493417081798</v>
      </c>
      <c r="AB1093">
        <f t="shared" ref="AB1093:AB1158" si="501">IF(($D1093-height)*($D1094-height)&lt;0,1,0)</f>
        <v>0</v>
      </c>
    </row>
    <row r="1094" spans="1:28" x14ac:dyDescent="0.2">
      <c r="A1094">
        <f t="shared" si="499"/>
        <v>10.619999999999818</v>
      </c>
      <c r="B1094" s="5">
        <f t="shared" si="478"/>
        <v>76.824888067068429</v>
      </c>
      <c r="C1094" s="5">
        <f t="shared" si="479"/>
        <v>688.13253556795451</v>
      </c>
      <c r="D1094" s="5">
        <f t="shared" si="480"/>
        <v>-448.54563906732773</v>
      </c>
      <c r="E1094" s="2">
        <f t="shared" si="481"/>
        <v>692.40771943537698</v>
      </c>
      <c r="F1094" s="2">
        <f t="shared" si="482"/>
        <v>6.3702692653119408</v>
      </c>
      <c r="G1094" s="3">
        <f t="shared" si="483"/>
        <v>4.3062969204889079</v>
      </c>
      <c r="H1094" s="3">
        <f t="shared" si="484"/>
        <v>57.098516033157757</v>
      </c>
      <c r="I1094" s="3">
        <f t="shared" si="485"/>
        <v>-96.902670886328607</v>
      </c>
      <c r="J1094" s="2">
        <f t="shared" si="486"/>
        <v>112.55626304768786</v>
      </c>
      <c r="K1094" s="2">
        <f t="shared" si="487"/>
        <v>112.55626304768786</v>
      </c>
      <c r="L1094" s="2">
        <f t="shared" si="488"/>
        <v>76.725469016828811</v>
      </c>
      <c r="M1094" s="5">
        <f t="shared" si="474"/>
        <v>0.37885480518326736</v>
      </c>
      <c r="N1094" s="4">
        <f t="shared" si="475"/>
        <v>0.30098683734922405</v>
      </c>
      <c r="O1094" s="4">
        <f t="shared" si="476"/>
        <v>0.26229742979084669</v>
      </c>
      <c r="P1094" s="4">
        <f t="shared" si="489"/>
        <v>0</v>
      </c>
      <c r="Q1094" s="4">
        <f t="shared" si="490"/>
        <v>0</v>
      </c>
      <c r="R1094" s="5">
        <f t="shared" si="491"/>
        <v>-0.98572368596622573</v>
      </c>
      <c r="S1094" s="5">
        <f t="shared" si="492"/>
        <v>-13.070013686147741</v>
      </c>
      <c r="T1094" s="5">
        <f t="shared" si="493"/>
        <v>22.181298616816996</v>
      </c>
      <c r="U1094" s="6">
        <f t="shared" si="494"/>
        <v>2672.449120907329</v>
      </c>
      <c r="V1094" s="5">
        <f t="shared" si="495"/>
        <v>0.29684712562738919</v>
      </c>
      <c r="W1094" s="5">
        <f t="shared" si="496"/>
        <v>14.371133284747609</v>
      </c>
      <c r="X1094" s="5">
        <f t="shared" si="497"/>
        <v>8.4811769233979177</v>
      </c>
      <c r="Y1094" s="5">
        <f t="shared" si="498"/>
        <v>-0.68887656033883649</v>
      </c>
      <c r="Z1094" s="5">
        <f t="shared" si="500"/>
        <v>1.3011195985998683</v>
      </c>
      <c r="AA1094" s="5">
        <f t="shared" si="477"/>
        <v>-1.5115244597850861</v>
      </c>
      <c r="AB1094">
        <f t="shared" si="501"/>
        <v>0</v>
      </c>
    </row>
    <row r="1095" spans="1:28" x14ac:dyDescent="0.2">
      <c r="A1095">
        <f t="shared" si="499"/>
        <v>10.629999999999818</v>
      </c>
      <c r="B1095" s="5">
        <f t="shared" si="478"/>
        <v>76.867916592445297</v>
      </c>
      <c r="C1095" s="5">
        <f t="shared" si="479"/>
        <v>688.70358578426601</v>
      </c>
      <c r="D1095" s="5">
        <f t="shared" si="480"/>
        <v>-449.51474135241398</v>
      </c>
      <c r="E1095" s="2">
        <f t="shared" si="481"/>
        <v>692.98001823528</v>
      </c>
      <c r="F1095" s="2">
        <f t="shared" si="482"/>
        <v>6.3685662974019994</v>
      </c>
      <c r="G1095" s="3">
        <f t="shared" si="483"/>
        <v>4.2994081548855192</v>
      </c>
      <c r="H1095" s="3">
        <f t="shared" si="484"/>
        <v>57.111527229143753</v>
      </c>
      <c r="I1095" s="3">
        <f t="shared" si="485"/>
        <v>-96.917786130926459</v>
      </c>
      <c r="J1095" s="2">
        <f t="shared" si="486"/>
        <v>112.57561335141605</v>
      </c>
      <c r="K1095" s="2">
        <f t="shared" si="487"/>
        <v>112.57561335141605</v>
      </c>
      <c r="L1095" s="2">
        <f t="shared" si="488"/>
        <v>76.738659407918234</v>
      </c>
      <c r="M1095" s="5">
        <f t="shared" si="474"/>
        <v>0.3788547343510188</v>
      </c>
      <c r="N1095" s="4">
        <f t="shared" si="475"/>
        <v>0.30093482848415976</v>
      </c>
      <c r="O1095" s="4">
        <f t="shared" si="476"/>
        <v>0.26227686795083721</v>
      </c>
      <c r="P1095" s="4">
        <f t="shared" si="489"/>
        <v>0</v>
      </c>
      <c r="Q1095" s="4">
        <f t="shared" si="490"/>
        <v>0</v>
      </c>
      <c r="R1095" s="5">
        <f t="shared" si="491"/>
        <v>-0.98431583507432774</v>
      </c>
      <c r="S1095" s="5">
        <f t="shared" si="492"/>
        <v>-13.075237007457764</v>
      </c>
      <c r="T1095" s="5">
        <f t="shared" si="493"/>
        <v>22.188568322041093</v>
      </c>
      <c r="U1095" s="6">
        <f t="shared" si="494"/>
        <v>2672.4464484595446</v>
      </c>
      <c r="V1095" s="5">
        <f t="shared" si="495"/>
        <v>0.29710432483763755</v>
      </c>
      <c r="W1095" s="5">
        <f t="shared" si="496"/>
        <v>14.375056339713517</v>
      </c>
      <c r="X1095" s="5">
        <f t="shared" si="497"/>
        <v>8.4840856064571213</v>
      </c>
      <c r="Y1095" s="5">
        <f t="shared" si="498"/>
        <v>-0.68721151023669025</v>
      </c>
      <c r="Z1095" s="5">
        <f t="shared" si="500"/>
        <v>1.299819332255753</v>
      </c>
      <c r="AA1095" s="5">
        <f t="shared" si="477"/>
        <v>-1.5013460715017857</v>
      </c>
      <c r="AB1095">
        <f t="shared" si="501"/>
        <v>0</v>
      </c>
    </row>
    <row r="1096" spans="1:28" x14ac:dyDescent="0.2">
      <c r="A1096">
        <f t="shared" si="499"/>
        <v>10.639999999999818</v>
      </c>
      <c r="B1096" s="5">
        <f t="shared" si="478"/>
        <v>76.91087631341864</v>
      </c>
      <c r="C1096" s="5">
        <f t="shared" si="479"/>
        <v>689.27476604752405</v>
      </c>
      <c r="D1096" s="5">
        <f t="shared" si="480"/>
        <v>-450.48399428102681</v>
      </c>
      <c r="E1096" s="2">
        <f t="shared" si="481"/>
        <v>693.55243926120465</v>
      </c>
      <c r="F1096" s="2">
        <f t="shared" si="482"/>
        <v>6.3668592995712263</v>
      </c>
      <c r="G1096" s="3">
        <f t="shared" si="483"/>
        <v>4.292536039783152</v>
      </c>
      <c r="H1096" s="3">
        <f t="shared" si="484"/>
        <v>57.124525422466313</v>
      </c>
      <c r="I1096" s="3">
        <f t="shared" si="485"/>
        <v>-96.932799591641469</v>
      </c>
      <c r="J1096" s="2">
        <f t="shared" si="486"/>
        <v>112.59487069608529</v>
      </c>
      <c r="K1096" s="2">
        <f t="shared" si="487"/>
        <v>112.59487069608529</v>
      </c>
      <c r="L1096" s="2">
        <f t="shared" si="488"/>
        <v>76.751786432232649</v>
      </c>
      <c r="M1096" s="5">
        <f t="shared" si="474"/>
        <v>0.37885466355086933</v>
      </c>
      <c r="N1096" s="4">
        <f t="shared" si="475"/>
        <v>0.30088308602990199</v>
      </c>
      <c r="O1096" s="4">
        <f t="shared" si="476"/>
        <v>0.2622564075835776</v>
      </c>
      <c r="P1096" s="4">
        <f t="shared" si="489"/>
        <v>0</v>
      </c>
      <c r="Q1096" s="4">
        <f t="shared" si="490"/>
        <v>0</v>
      </c>
      <c r="R1096" s="5">
        <f t="shared" si="491"/>
        <v>-0.98291044377480741</v>
      </c>
      <c r="S1096" s="5">
        <f t="shared" si="492"/>
        <v>-13.080447575288874</v>
      </c>
      <c r="T1096" s="5">
        <f t="shared" si="493"/>
        <v>22.195797584443323</v>
      </c>
      <c r="U1096" s="6">
        <f t="shared" si="494"/>
        <v>2672.4437760144324</v>
      </c>
      <c r="V1096" s="5">
        <f t="shared" si="495"/>
        <v>0.29736321247862429</v>
      </c>
      <c r="W1096" s="5">
        <f t="shared" si="496"/>
        <v>14.37895713907545</v>
      </c>
      <c r="X1096" s="5">
        <f t="shared" si="497"/>
        <v>8.4869883920806295</v>
      </c>
      <c r="Y1096" s="5">
        <f t="shared" si="498"/>
        <v>-0.68554723129618311</v>
      </c>
      <c r="Z1096" s="5">
        <f t="shared" si="500"/>
        <v>1.2985095637865758</v>
      </c>
      <c r="AA1096" s="5">
        <f t="shared" si="477"/>
        <v>-1.4912140234760471</v>
      </c>
      <c r="AB1096">
        <f t="shared" si="501"/>
        <v>0</v>
      </c>
    </row>
    <row r="1097" spans="1:28" x14ac:dyDescent="0.2">
      <c r="A1097">
        <f t="shared" si="499"/>
        <v>10.649999999999817</v>
      </c>
      <c r="B1097" s="5">
        <f t="shared" si="478"/>
        <v>76.953767396454907</v>
      </c>
      <c r="C1097" s="5">
        <f t="shared" si="479"/>
        <v>689.84607622722694</v>
      </c>
      <c r="D1097" s="5">
        <f t="shared" si="480"/>
        <v>-451.45339683764439</v>
      </c>
      <c r="E1097" s="2">
        <f t="shared" si="481"/>
        <v>694.12498240778564</v>
      </c>
      <c r="F1097" s="2">
        <f t="shared" si="482"/>
        <v>6.3651482975402098</v>
      </c>
      <c r="G1097" s="3">
        <f t="shared" si="483"/>
        <v>4.2856805674701901</v>
      </c>
      <c r="H1097" s="3">
        <f t="shared" si="484"/>
        <v>57.137510518104179</v>
      </c>
      <c r="I1097" s="3">
        <f t="shared" si="485"/>
        <v>-96.947711731876225</v>
      </c>
      <c r="J1097" s="2">
        <f t="shared" si="486"/>
        <v>112.61403543155635</v>
      </c>
      <c r="K1097" s="2">
        <f t="shared" si="487"/>
        <v>112.61403543155635</v>
      </c>
      <c r="L1097" s="2">
        <f t="shared" si="488"/>
        <v>76.764850328259257</v>
      </c>
      <c r="M1097" s="5">
        <f t="shared" si="474"/>
        <v>0.37885459278276895</v>
      </c>
      <c r="N1097" s="4">
        <f t="shared" si="475"/>
        <v>0.30083160878685133</v>
      </c>
      <c r="O1097" s="4">
        <f t="shared" si="476"/>
        <v>0.26223604827287456</v>
      </c>
      <c r="P1097" s="4">
        <f t="shared" si="489"/>
        <v>0</v>
      </c>
      <c r="Q1097" s="4">
        <f t="shared" si="490"/>
        <v>0</v>
      </c>
      <c r="R1097" s="5">
        <f t="shared" si="491"/>
        <v>-0.98150751920270252</v>
      </c>
      <c r="S1097" s="5">
        <f t="shared" si="492"/>
        <v>-13.085645399639979</v>
      </c>
      <c r="T1097" s="5">
        <f t="shared" si="493"/>
        <v>22.202986558679036</v>
      </c>
      <c r="U1097" s="6">
        <f t="shared" si="494"/>
        <v>2672.4411035719927</v>
      </c>
      <c r="V1097" s="5">
        <f t="shared" si="495"/>
        <v>0.297623774289409</v>
      </c>
      <c r="W1097" s="5">
        <f t="shared" si="496"/>
        <v>14.382835772273133</v>
      </c>
      <c r="X1097" s="5">
        <f t="shared" si="497"/>
        <v>8.4898852787846142</v>
      </c>
      <c r="Y1097" s="5">
        <f t="shared" si="498"/>
        <v>-0.68388374491329351</v>
      </c>
      <c r="Z1097" s="5">
        <f t="shared" si="500"/>
        <v>1.2971903726331533</v>
      </c>
      <c r="AA1097" s="5">
        <f t="shared" si="477"/>
        <v>-1.4811281625363506</v>
      </c>
      <c r="AB1097">
        <f t="shared" si="501"/>
        <v>0</v>
      </c>
    </row>
    <row r="1098" spans="1:28" x14ac:dyDescent="0.2">
      <c r="A1098">
        <f t="shared" si="499"/>
        <v>10.659999999999817</v>
      </c>
      <c r="B1098" s="5">
        <f t="shared" si="478"/>
        <v>76.996590007942359</v>
      </c>
      <c r="C1098" s="5">
        <f t="shared" si="479"/>
        <v>690.41751619192655</v>
      </c>
      <c r="D1098" s="5">
        <f t="shared" si="480"/>
        <v>-452.42294801137132</v>
      </c>
      <c r="E1098" s="2">
        <f t="shared" si="481"/>
        <v>694.69764756869608</v>
      </c>
      <c r="F1098" s="2">
        <f t="shared" si="482"/>
        <v>6.3634333169501547</v>
      </c>
      <c r="G1098" s="3">
        <f t="shared" si="483"/>
        <v>4.2788417300210568</v>
      </c>
      <c r="H1098" s="3">
        <f t="shared" si="484"/>
        <v>57.15048242183051</v>
      </c>
      <c r="I1098" s="3">
        <f t="shared" si="485"/>
        <v>-96.962523013501595</v>
      </c>
      <c r="J1098" s="2">
        <f t="shared" si="486"/>
        <v>112.63310790678891</v>
      </c>
      <c r="K1098" s="2">
        <f t="shared" si="487"/>
        <v>112.63310790678891</v>
      </c>
      <c r="L1098" s="2">
        <f t="shared" si="488"/>
        <v>76.777851333871098</v>
      </c>
      <c r="M1098" s="5">
        <f t="shared" si="474"/>
        <v>0.37885452204666747</v>
      </c>
      <c r="N1098" s="4">
        <f t="shared" si="475"/>
        <v>0.30078039556058167</v>
      </c>
      <c r="O1098" s="4">
        <f t="shared" si="476"/>
        <v>0.26221578960395542</v>
      </c>
      <c r="P1098" s="4">
        <f t="shared" si="489"/>
        <v>0</v>
      </c>
      <c r="Q1098" s="4">
        <f t="shared" si="490"/>
        <v>0</v>
      </c>
      <c r="R1098" s="5">
        <f t="shared" si="491"/>
        <v>-0.9801070683966504</v>
      </c>
      <c r="S1098" s="5">
        <f t="shared" si="492"/>
        <v>-13.090830490624141</v>
      </c>
      <c r="T1098" s="5">
        <f t="shared" si="493"/>
        <v>22.210135399104402</v>
      </c>
      <c r="U1098" s="6">
        <f t="shared" si="494"/>
        <v>2672.4384311322251</v>
      </c>
      <c r="V1098" s="5">
        <f t="shared" si="495"/>
        <v>0.29788599606942651</v>
      </c>
      <c r="W1098" s="5">
        <f t="shared" si="496"/>
        <v>14.386692328521526</v>
      </c>
      <c r="X1098" s="5">
        <f t="shared" si="497"/>
        <v>8.4927762651716296</v>
      </c>
      <c r="Y1098" s="5">
        <f t="shared" si="498"/>
        <v>-0.68222107232722395</v>
      </c>
      <c r="Z1098" s="5">
        <f t="shared" si="500"/>
        <v>1.2958618378973856</v>
      </c>
      <c r="AA1098" s="5">
        <f t="shared" si="477"/>
        <v>-1.4710883357239695</v>
      </c>
      <c r="AB1098">
        <f t="shared" si="501"/>
        <v>0</v>
      </c>
    </row>
    <row r="1099" spans="1:28" x14ac:dyDescent="0.2">
      <c r="A1099">
        <f t="shared" si="499"/>
        <v>10.669999999999817</v>
      </c>
      <c r="B1099" s="5">
        <f t="shared" si="478"/>
        <v>77.039344314188952</v>
      </c>
      <c r="C1099" s="5">
        <f t="shared" si="479"/>
        <v>690.98908580923683</v>
      </c>
      <c r="D1099" s="5">
        <f t="shared" si="480"/>
        <v>-453.3926467959231</v>
      </c>
      <c r="E1099" s="2">
        <f t="shared" si="481"/>
        <v>695.27043463665632</v>
      </c>
      <c r="F1099" s="2">
        <f t="shared" si="482"/>
        <v>6.3617143833629051</v>
      </c>
      <c r="G1099" s="3">
        <f t="shared" si="483"/>
        <v>4.2720195192977846</v>
      </c>
      <c r="H1099" s="3">
        <f t="shared" si="484"/>
        <v>57.163441040209484</v>
      </c>
      <c r="I1099" s="3">
        <f t="shared" si="485"/>
        <v>-96.977233896858834</v>
      </c>
      <c r="J1099" s="2">
        <f t="shared" si="486"/>
        <v>112.65208846984078</v>
      </c>
      <c r="K1099" s="2">
        <f t="shared" si="487"/>
        <v>112.65208846984078</v>
      </c>
      <c r="L1099" s="2">
        <f t="shared" si="488"/>
        <v>76.790789686326363</v>
      </c>
      <c r="M1099" s="5">
        <f t="shared" si="474"/>
        <v>0.3788544513425145</v>
      </c>
      <c r="N1099" s="4">
        <f t="shared" si="475"/>
        <v>0.30072944516181799</v>
      </c>
      <c r="O1099" s="4">
        <f t="shared" si="476"/>
        <v>0.26219563116346528</v>
      </c>
      <c r="P1099" s="4">
        <f t="shared" si="489"/>
        <v>0</v>
      </c>
      <c r="Q1099" s="4">
        <f t="shared" si="490"/>
        <v>0</v>
      </c>
      <c r="R1099" s="5">
        <f t="shared" si="491"/>
        <v>-0.97870909829939434</v>
      </c>
      <c r="S1099" s="5">
        <f t="shared" si="492"/>
        <v>-13.096002858467799</v>
      </c>
      <c r="T1099" s="5">
        <f t="shared" si="493"/>
        <v>22.217244259774699</v>
      </c>
      <c r="U1099" s="6">
        <f t="shared" si="494"/>
        <v>2672.4357586951301</v>
      </c>
      <c r="V1099" s="5">
        <f t="shared" si="495"/>
        <v>0.29814986367841789</v>
      </c>
      <c r="W1099" s="5">
        <f t="shared" si="496"/>
        <v>14.390526896810469</v>
      </c>
      <c r="X1099" s="5">
        <f t="shared" si="497"/>
        <v>8.4956613499301969</v>
      </c>
      <c r="Y1099" s="5">
        <f t="shared" si="498"/>
        <v>-0.68055923462097645</v>
      </c>
      <c r="Z1099" s="5">
        <f t="shared" si="500"/>
        <v>1.2945240383426704</v>
      </c>
      <c r="AA1099" s="5">
        <f t="shared" si="477"/>
        <v>-1.4610943902951021</v>
      </c>
      <c r="AB1099">
        <f t="shared" si="501"/>
        <v>0</v>
      </c>
    </row>
    <row r="1100" spans="1:28" x14ac:dyDescent="0.2">
      <c r="A1100">
        <f t="shared" si="499"/>
        <v>10.679999999999817</v>
      </c>
      <c r="B1100" s="5">
        <f t="shared" si="478"/>
        <v>77.082030481420205</v>
      </c>
      <c r="C1100" s="5">
        <f t="shared" si="479"/>
        <v>691.56078494584085</v>
      </c>
      <c r="D1100" s="5">
        <f t="shared" si="480"/>
        <v>-454.3624921896112</v>
      </c>
      <c r="E1100" s="2">
        <f t="shared" si="481"/>
        <v>695.84334350343977</v>
      </c>
      <c r="F1100" s="2">
        <f t="shared" si="482"/>
        <v>6.3599915222609562</v>
      </c>
      <c r="G1100" s="3">
        <f t="shared" si="483"/>
        <v>4.2652139269515752</v>
      </c>
      <c r="H1100" s="3">
        <f t="shared" si="484"/>
        <v>57.176386280592908</v>
      </c>
      <c r="I1100" s="3">
        <f t="shared" si="485"/>
        <v>-96.991844840761786</v>
      </c>
      <c r="J1100" s="2">
        <f t="shared" si="486"/>
        <v>112.67097746786722</v>
      </c>
      <c r="K1100" s="2">
        <f t="shared" si="487"/>
        <v>112.67097746786722</v>
      </c>
      <c r="L1100" s="2">
        <f t="shared" si="488"/>
        <v>76.803665622268042</v>
      </c>
      <c r="M1100" s="5">
        <f t="shared" si="474"/>
        <v>0.37885438067025939</v>
      </c>
      <c r="N1100" s="4">
        <f t="shared" si="475"/>
        <v>0.30067875640641401</v>
      </c>
      <c r="O1100" s="4">
        <f t="shared" si="476"/>
        <v>0.26217557253946416</v>
      </c>
      <c r="P1100" s="4">
        <f t="shared" si="489"/>
        <v>0</v>
      </c>
      <c r="Q1100" s="4">
        <f t="shared" si="490"/>
        <v>0</v>
      </c>
      <c r="R1100" s="5">
        <f t="shared" si="491"/>
        <v>-0.97731361575829001</v>
      </c>
      <c r="S1100" s="5">
        <f t="shared" si="492"/>
        <v>-13.101162513510044</v>
      </c>
      <c r="T1100" s="5">
        <f t="shared" si="493"/>
        <v>22.224313294442677</v>
      </c>
      <c r="U1100" s="6">
        <f t="shared" si="494"/>
        <v>2672.433086260708</v>
      </c>
      <c r="V1100" s="5">
        <f t="shared" si="495"/>
        <v>0.29841536303635813</v>
      </c>
      <c r="W1100" s="5">
        <f t="shared" si="496"/>
        <v>14.394339565904355</v>
      </c>
      <c r="X1100" s="5">
        <f t="shared" si="497"/>
        <v>8.4985405318344114</v>
      </c>
      <c r="Y1100" s="5">
        <f t="shared" si="498"/>
        <v>-0.67889825272193183</v>
      </c>
      <c r="Z1100" s="5">
        <f t="shared" si="500"/>
        <v>1.2931770523943111</v>
      </c>
      <c r="AA1100" s="5">
        <f t="shared" si="477"/>
        <v>-1.4511461737229112</v>
      </c>
      <c r="AB1100">
        <f t="shared" si="501"/>
        <v>0</v>
      </c>
    </row>
    <row r="1101" spans="1:28" x14ac:dyDescent="0.2">
      <c r="A1101">
        <f t="shared" si="499"/>
        <v>10.689999999999817</v>
      </c>
      <c r="B1101" s="5">
        <f t="shared" si="478"/>
        <v>77.124648675777095</v>
      </c>
      <c r="C1101" s="5">
        <f t="shared" si="479"/>
        <v>692.13261346749937</v>
      </c>
      <c r="D1101" s="5">
        <f t="shared" si="480"/>
        <v>-455.33248319532748</v>
      </c>
      <c r="E1101" s="2">
        <f t="shared" si="481"/>
        <v>696.4163740598816</v>
      </c>
      <c r="F1101" s="2">
        <f t="shared" si="482"/>
        <v>6.3582647590474792</v>
      </c>
      <c r="G1101" s="3">
        <f t="shared" si="483"/>
        <v>4.2584249444243563</v>
      </c>
      <c r="H1101" s="3">
        <f t="shared" si="484"/>
        <v>57.18931805111685</v>
      </c>
      <c r="I1101" s="3">
        <f t="shared" si="485"/>
        <v>-97.006356302499015</v>
      </c>
      <c r="J1101" s="2">
        <f t="shared" si="486"/>
        <v>112.68977524712029</v>
      </c>
      <c r="K1101" s="2">
        <f t="shared" si="487"/>
        <v>112.68977524712029</v>
      </c>
      <c r="L1101" s="2">
        <f t="shared" si="488"/>
        <v>76.816479377723439</v>
      </c>
      <c r="M1101" s="5">
        <f t="shared" si="474"/>
        <v>0.3788543100298512</v>
      </c>
      <c r="N1101" s="4">
        <f t="shared" si="475"/>
        <v>0.30062832811532969</v>
      </c>
      <c r="O1101" s="4">
        <f t="shared" si="476"/>
        <v>0.26215561332142301</v>
      </c>
      <c r="P1101" s="4">
        <f t="shared" si="489"/>
        <v>0</v>
      </c>
      <c r="Q1101" s="4">
        <f t="shared" si="490"/>
        <v>0</v>
      </c>
      <c r="R1101" s="5">
        <f t="shared" si="491"/>
        <v>-0.97592062752581143</v>
      </c>
      <c r="S1101" s="5">
        <f t="shared" si="492"/>
        <v>-13.106309466201884</v>
      </c>
      <c r="T1101" s="5">
        <f t="shared" si="493"/>
        <v>22.231342656556937</v>
      </c>
      <c r="U1101" s="6">
        <f t="shared" si="494"/>
        <v>2672.4304138289576</v>
      </c>
      <c r="V1101" s="5">
        <f t="shared" si="495"/>
        <v>0.29868248012338711</v>
      </c>
      <c r="W1101" s="5">
        <f t="shared" si="496"/>
        <v>14.398130424341744</v>
      </c>
      <c r="X1101" s="5">
        <f t="shared" si="497"/>
        <v>8.5014138097434842</v>
      </c>
      <c r="Y1101" s="5">
        <f t="shared" si="498"/>
        <v>-0.67723814740242427</v>
      </c>
      <c r="Z1101" s="5">
        <f t="shared" si="500"/>
        <v>1.2918209581398603</v>
      </c>
      <c r="AA1101" s="5">
        <f t="shared" si="477"/>
        <v>-1.441243533699577</v>
      </c>
      <c r="AB1101">
        <f t="shared" si="501"/>
        <v>0</v>
      </c>
    </row>
    <row r="1102" spans="1:28" x14ac:dyDescent="0.2">
      <c r="A1102">
        <f t="shared" si="499"/>
        <v>10.699999999999816</v>
      </c>
      <c r="B1102" s="5">
        <f t="shared" si="478"/>
        <v>77.167199063313973</v>
      </c>
      <c r="C1102" s="5">
        <f t="shared" si="479"/>
        <v>692.70457123905851</v>
      </c>
      <c r="D1102" s="5">
        <f t="shared" si="480"/>
        <v>-456.30261882052918</v>
      </c>
      <c r="E1102" s="2">
        <f t="shared" si="481"/>
        <v>696.98952619588556</v>
      </c>
      <c r="F1102" s="2">
        <f t="shared" si="482"/>
        <v>6.3565341190463407</v>
      </c>
      <c r="G1102" s="3">
        <f t="shared" si="483"/>
        <v>4.2516525629503317</v>
      </c>
      <c r="H1102" s="3">
        <f t="shared" si="484"/>
        <v>57.20223626069825</v>
      </c>
      <c r="I1102" s="3">
        <f t="shared" si="485"/>
        <v>-97.020768737836008</v>
      </c>
      <c r="J1102" s="2">
        <f t="shared" si="486"/>
        <v>112.70848215294819</v>
      </c>
      <c r="K1102" s="2">
        <f t="shared" si="487"/>
        <v>112.70848215294819</v>
      </c>
      <c r="L1102" s="2">
        <f t="shared" si="488"/>
        <v>76.829231188103734</v>
      </c>
      <c r="M1102" s="5">
        <f t="shared" si="474"/>
        <v>0.37885423942123897</v>
      </c>
      <c r="N1102" s="4">
        <f t="shared" si="475"/>
        <v>0.30057815911460922</v>
      </c>
      <c r="O1102" s="4">
        <f t="shared" si="476"/>
        <v>0.26213575310022169</v>
      </c>
      <c r="P1102" s="4">
        <f t="shared" si="489"/>
        <v>0</v>
      </c>
      <c r="Q1102" s="4">
        <f t="shared" si="490"/>
        <v>0</v>
      </c>
      <c r="R1102" s="5">
        <f t="shared" si="491"/>
        <v>-0.97453014026005624</v>
      </c>
      <c r="S1102" s="5">
        <f t="shared" si="492"/>
        <v>-13.111443727105497</v>
      </c>
      <c r="T1102" s="5">
        <f t="shared" si="493"/>
        <v>22.23833249926032</v>
      </c>
      <c r="U1102" s="6">
        <f t="shared" si="494"/>
        <v>2672.4277413998798</v>
      </c>
      <c r="V1102" s="5">
        <f t="shared" si="495"/>
        <v>0.29895120097973349</v>
      </c>
      <c r="W1102" s="5">
        <f t="shared" si="496"/>
        <v>14.401899560435107</v>
      </c>
      <c r="X1102" s="5">
        <f t="shared" si="497"/>
        <v>8.5042811826013658</v>
      </c>
      <c r="Y1102" s="5">
        <f t="shared" si="498"/>
        <v>-0.67557893928032275</v>
      </c>
      <c r="Z1102" s="5">
        <f t="shared" si="500"/>
        <v>1.2904558333296094</v>
      </c>
      <c r="AA1102" s="5">
        <f t="shared" si="477"/>
        <v>-1.4313863181383155</v>
      </c>
      <c r="AB1102">
        <f t="shared" si="501"/>
        <v>0</v>
      </c>
    </row>
    <row r="1103" spans="1:28" x14ac:dyDescent="0.2">
      <c r="A1103">
        <f t="shared" si="499"/>
        <v>10.709999999999816</v>
      </c>
      <c r="B1103" s="5">
        <f t="shared" si="478"/>
        <v>77.209681809996511</v>
      </c>
      <c r="C1103" s="5">
        <f t="shared" si="479"/>
        <v>693.27665812445719</v>
      </c>
      <c r="D1103" s="5">
        <f t="shared" si="480"/>
        <v>-457.27289807722349</v>
      </c>
      <c r="E1103" s="2">
        <f t="shared" si="481"/>
        <v>697.56279980043121</v>
      </c>
      <c r="F1103" s="2">
        <f t="shared" si="482"/>
        <v>6.3547996275021292</v>
      </c>
      <c r="G1103" s="3">
        <f t="shared" si="483"/>
        <v>4.244896773557528</v>
      </c>
      <c r="H1103" s="3">
        <f t="shared" si="484"/>
        <v>57.215140819031546</v>
      </c>
      <c r="I1103" s="3">
        <f t="shared" si="485"/>
        <v>-97.035082601017393</v>
      </c>
      <c r="J1103" s="2">
        <f t="shared" si="486"/>
        <v>112.72709852979467</v>
      </c>
      <c r="K1103" s="2">
        <f t="shared" si="487"/>
        <v>112.72709852979467</v>
      </c>
      <c r="L1103" s="2">
        <f t="shared" si="488"/>
        <v>76.841921288203594</v>
      </c>
      <c r="M1103" s="5">
        <f t="shared" si="474"/>
        <v>0.37885416884437123</v>
      </c>
      <c r="N1103" s="4">
        <f t="shared" si="475"/>
        <v>0.30052824823535901</v>
      </c>
      <c r="O1103" s="4">
        <f t="shared" si="476"/>
        <v>0.2621159914681449</v>
      </c>
      <c r="P1103" s="4">
        <f t="shared" si="489"/>
        <v>0</v>
      </c>
      <c r="Q1103" s="4">
        <f t="shared" si="490"/>
        <v>0</v>
      </c>
      <c r="R1103" s="5">
        <f t="shared" si="491"/>
        <v>-0.97314216052524971</v>
      </c>
      <c r="S1103" s="5">
        <f t="shared" si="492"/>
        <v>-13.116565306893486</v>
      </c>
      <c r="T1103" s="5">
        <f t="shared" si="493"/>
        <v>22.245282975388331</v>
      </c>
      <c r="U1103" s="6">
        <f t="shared" si="494"/>
        <v>2672.4250689734749</v>
      </c>
      <c r="V1103" s="5">
        <f t="shared" si="495"/>
        <v>0.29922151170564193</v>
      </c>
      <c r="W1103" s="5">
        <f t="shared" si="496"/>
        <v>14.405647062270432</v>
      </c>
      <c r="X1103" s="5">
        <f t="shared" si="497"/>
        <v>8.5071426494362985</v>
      </c>
      <c r="Y1103" s="5">
        <f t="shared" si="498"/>
        <v>-0.67392064881960778</v>
      </c>
      <c r="Z1103" s="5">
        <f t="shared" si="500"/>
        <v>1.2890817553769462</v>
      </c>
      <c r="AA1103" s="5">
        <f t="shared" si="477"/>
        <v>-1.4215743751753678</v>
      </c>
      <c r="AB1103">
        <f t="shared" si="501"/>
        <v>0</v>
      </c>
    </row>
    <row r="1104" spans="1:28" x14ac:dyDescent="0.2">
      <c r="A1104">
        <f t="shared" si="499"/>
        <v>10.719999999999816</v>
      </c>
      <c r="B1104" s="5">
        <f t="shared" si="478"/>
        <v>77.252097081699645</v>
      </c>
      <c r="C1104" s="5">
        <f t="shared" si="479"/>
        <v>693.84887398673527</v>
      </c>
      <c r="D1104" s="5">
        <f t="shared" si="480"/>
        <v>-458.24331998195242</v>
      </c>
      <c r="E1104" s="2">
        <f t="shared" si="481"/>
        <v>698.13619476158146</v>
      </c>
      <c r="F1104" s="2">
        <f t="shared" si="482"/>
        <v>6.3530613095801849</v>
      </c>
      <c r="G1104" s="3">
        <f t="shared" si="483"/>
        <v>4.2381575670693321</v>
      </c>
      <c r="H1104" s="3">
        <f t="shared" si="484"/>
        <v>57.228031636585314</v>
      </c>
      <c r="I1104" s="3">
        <f t="shared" si="485"/>
        <v>-97.049298344769142</v>
      </c>
      <c r="J1104" s="2">
        <f t="shared" si="486"/>
        <v>112.7456247211985</v>
      </c>
      <c r="K1104" s="2">
        <f t="shared" si="487"/>
        <v>112.7456247211985</v>
      </c>
      <c r="L1104" s="2">
        <f t="shared" si="488"/>
        <v>76.854549912200739</v>
      </c>
      <c r="M1104" s="5">
        <f t="shared" si="474"/>
        <v>0.37885409829919658</v>
      </c>
      <c r="N1104" s="4">
        <f t="shared" si="475"/>
        <v>0.30047859431372526</v>
      </c>
      <c r="O1104" s="4">
        <f t="shared" si="476"/>
        <v>0.26209632801887978</v>
      </c>
      <c r="P1104" s="4">
        <f t="shared" si="489"/>
        <v>0</v>
      </c>
      <c r="Q1104" s="4">
        <f t="shared" si="490"/>
        <v>0</v>
      </c>
      <c r="R1104" s="5">
        <f t="shared" si="491"/>
        <v>-0.97175669479225024</v>
      </c>
      <c r="S1104" s="5">
        <f t="shared" si="492"/>
        <v>-13.121674216348154</v>
      </c>
      <c r="T1104" s="5">
        <f t="shared" si="493"/>
        <v>22.252194237467592</v>
      </c>
      <c r="U1104" s="6">
        <f t="shared" si="494"/>
        <v>2672.4223965497417</v>
      </c>
      <c r="V1104" s="5">
        <f t="shared" si="495"/>
        <v>0.29949339846129674</v>
      </c>
      <c r="W1104" s="5">
        <f t="shared" si="496"/>
        <v>14.409373017706997</v>
      </c>
      <c r="X1104" s="5">
        <f t="shared" si="497"/>
        <v>8.5099982093604236</v>
      </c>
      <c r="Y1104" s="5">
        <f t="shared" si="498"/>
        <v>-0.6722632963309535</v>
      </c>
      <c r="Z1104" s="5">
        <f t="shared" si="500"/>
        <v>1.2876988013588431</v>
      </c>
      <c r="AA1104" s="5">
        <f t="shared" si="477"/>
        <v>-1.4118075531719825</v>
      </c>
      <c r="AB1104">
        <f t="shared" si="501"/>
        <v>0</v>
      </c>
    </row>
    <row r="1105" spans="1:28" x14ac:dyDescent="0.2">
      <c r="A1105">
        <f t="shared" si="499"/>
        <v>10.729999999999816</v>
      </c>
      <c r="B1105" s="5">
        <f t="shared" si="478"/>
        <v>77.294445044205517</v>
      </c>
      <c r="C1105" s="5">
        <f t="shared" si="479"/>
        <v>694.42121868804122</v>
      </c>
      <c r="D1105" s="5">
        <f t="shared" si="480"/>
        <v>-459.21388355577778</v>
      </c>
      <c r="E1105" s="2">
        <f t="shared" si="481"/>
        <v>698.70971096649009</v>
      </c>
      <c r="F1105" s="2">
        <f t="shared" si="482"/>
        <v>6.351319190366616</v>
      </c>
      <c r="G1105" s="3">
        <f t="shared" si="483"/>
        <v>4.2314349341060229</v>
      </c>
      <c r="H1105" s="3">
        <f t="shared" si="484"/>
        <v>57.240908624598902</v>
      </c>
      <c r="I1105" s="3">
        <f t="shared" si="485"/>
        <v>-97.063416420300868</v>
      </c>
      <c r="J1105" s="2">
        <f t="shared" si="486"/>
        <v>112.76406106979292</v>
      </c>
      <c r="K1105" s="2">
        <f t="shared" si="487"/>
        <v>112.76406106979292</v>
      </c>
      <c r="L1105" s="2">
        <f t="shared" si="488"/>
        <v>76.867117293655696</v>
      </c>
      <c r="M1105" s="5">
        <f t="shared" si="474"/>
        <v>0.37885402778566324</v>
      </c>
      <c r="N1105" s="4">
        <f t="shared" si="475"/>
        <v>0.30042919619087233</v>
      </c>
      <c r="O1105" s="4">
        <f t="shared" si="476"/>
        <v>0.26207676234751198</v>
      </c>
      <c r="P1105" s="4">
        <f t="shared" si="489"/>
        <v>0</v>
      </c>
      <c r="Q1105" s="4">
        <f t="shared" si="490"/>
        <v>0</v>
      </c>
      <c r="R1105" s="5">
        <f t="shared" si="491"/>
        <v>-0.97037374943905164</v>
      </c>
      <c r="S1105" s="5">
        <f t="shared" si="492"/>
        <v>-13.126770466360773</v>
      </c>
      <c r="T1105" s="5">
        <f t="shared" si="493"/>
        <v>22.259066437714342</v>
      </c>
      <c r="U1105" s="6">
        <f t="shared" si="494"/>
        <v>2672.4197241286815</v>
      </c>
      <c r="V1105" s="5">
        <f t="shared" si="495"/>
        <v>0.29976684746674109</v>
      </c>
      <c r="W1105" s="5">
        <f t="shared" si="496"/>
        <v>14.41307751437701</v>
      </c>
      <c r="X1105" s="5">
        <f t="shared" si="497"/>
        <v>8.5128478615693464</v>
      </c>
      <c r="Y1105" s="5">
        <f t="shared" si="498"/>
        <v>-0.67060690197231054</v>
      </c>
      <c r="Z1105" s="5">
        <f t="shared" si="500"/>
        <v>1.2863070480162371</v>
      </c>
      <c r="AA1105" s="5">
        <f t="shared" si="477"/>
        <v>-1.402085700716313</v>
      </c>
      <c r="AB1105">
        <f t="shared" si="501"/>
        <v>0</v>
      </c>
    </row>
    <row r="1106" spans="1:28" x14ac:dyDescent="0.2">
      <c r="A1106">
        <f t="shared" si="499"/>
        <v>10.739999999999815</v>
      </c>
      <c r="B1106" s="5">
        <f t="shared" si="478"/>
        <v>77.33672586320148</v>
      </c>
      <c r="C1106" s="5">
        <f t="shared" si="479"/>
        <v>694.99369208963958</v>
      </c>
      <c r="D1106" s="5">
        <f t="shared" si="480"/>
        <v>-460.18458782426586</v>
      </c>
      <c r="E1106" s="2">
        <f t="shared" si="481"/>
        <v>699.2833483014083</v>
      </c>
      <c r="F1106" s="2">
        <f t="shared" si="482"/>
        <v>6.3495732948683417</v>
      </c>
      <c r="G1106" s="3">
        <f t="shared" si="483"/>
        <v>4.2247288650863002</v>
      </c>
      <c r="H1106" s="3">
        <f t="shared" si="484"/>
        <v>57.253771695079067</v>
      </c>
      <c r="I1106" s="3">
        <f t="shared" si="485"/>
        <v>-97.077437277308036</v>
      </c>
      <c r="J1106" s="2">
        <f t="shared" si="486"/>
        <v>112.78240791730511</v>
      </c>
      <c r="K1106" s="2">
        <f t="shared" si="487"/>
        <v>112.78240791730511</v>
      </c>
      <c r="L1106" s="2">
        <f t="shared" si="488"/>
        <v>76.879623665511318</v>
      </c>
      <c r="M1106" s="5">
        <f t="shared" si="474"/>
        <v>0.37885395730371918</v>
      </c>
      <c r="N1106" s="4">
        <f t="shared" si="475"/>
        <v>0.30038005271296109</v>
      </c>
      <c r="O1106" s="4">
        <f t="shared" si="476"/>
        <v>0.2620572940505233</v>
      </c>
      <c r="P1106" s="4">
        <f t="shared" si="489"/>
        <v>0</v>
      </c>
      <c r="Q1106" s="4">
        <f t="shared" si="490"/>
        <v>0</v>
      </c>
      <c r="R1106" s="5">
        <f t="shared" si="491"/>
        <v>-0.96899333075128458</v>
      </c>
      <c r="S1106" s="5">
        <f t="shared" si="492"/>
        <v>-13.131854067930821</v>
      </c>
      <c r="T1106" s="5">
        <f t="shared" si="493"/>
        <v>22.265899728032863</v>
      </c>
      <c r="U1106" s="6">
        <f t="shared" si="494"/>
        <v>2672.4170517102939</v>
      </c>
      <c r="V1106" s="5">
        <f t="shared" si="495"/>
        <v>0.30004184500180237</v>
      </c>
      <c r="W1106" s="5">
        <f t="shared" si="496"/>
        <v>14.416760639685354</v>
      </c>
      <c r="X1106" s="5">
        <f t="shared" si="497"/>
        <v>8.5156916053417291</v>
      </c>
      <c r="Y1106" s="5">
        <f t="shared" si="498"/>
        <v>-0.66895148574948227</v>
      </c>
      <c r="Z1106" s="5">
        <f t="shared" si="500"/>
        <v>1.2849065717545329</v>
      </c>
      <c r="AA1106" s="5">
        <f t="shared" si="477"/>
        <v>-1.392408666625407</v>
      </c>
      <c r="AB1106">
        <f t="shared" si="501"/>
        <v>0</v>
      </c>
    </row>
    <row r="1107" spans="1:28" x14ac:dyDescent="0.2">
      <c r="A1107">
        <f t="shared" si="499"/>
        <v>10.749999999999815</v>
      </c>
      <c r="B1107" s="5">
        <f t="shared" si="478"/>
        <v>77.378939704278068</v>
      </c>
      <c r="C1107" s="5">
        <f t="shared" si="479"/>
        <v>695.56629405191893</v>
      </c>
      <c r="D1107" s="5">
        <f t="shared" si="480"/>
        <v>-461.15543181747228</v>
      </c>
      <c r="E1107" s="2">
        <f t="shared" si="481"/>
        <v>699.85710665169279</v>
      </c>
      <c r="F1107" s="2">
        <f t="shared" si="482"/>
        <v>6.3478236480131098</v>
      </c>
      <c r="G1107" s="3">
        <f t="shared" si="483"/>
        <v>4.2180393502288052</v>
      </c>
      <c r="H1107" s="3">
        <f t="shared" si="484"/>
        <v>57.266620760796613</v>
      </c>
      <c r="I1107" s="3">
        <f t="shared" si="485"/>
        <v>-97.091361363974286</v>
      </c>
      <c r="J1107" s="2">
        <f t="shared" si="486"/>
        <v>112.8006656045558</v>
      </c>
      <c r="K1107" s="2">
        <f t="shared" si="487"/>
        <v>112.8006656045558</v>
      </c>
      <c r="L1107" s="2">
        <f t="shared" si="488"/>
        <v>76.892069260092569</v>
      </c>
      <c r="M1107" s="5">
        <f t="shared" si="474"/>
        <v>0.37885388685331234</v>
      </c>
      <c r="N1107" s="4">
        <f t="shared" si="475"/>
        <v>0.3003311627311267</v>
      </c>
      <c r="O1107" s="4">
        <f t="shared" si="476"/>
        <v>0.26203792272578785</v>
      </c>
      <c r="P1107" s="4">
        <f t="shared" si="489"/>
        <v>0</v>
      </c>
      <c r="Q1107" s="4">
        <f t="shared" si="490"/>
        <v>0</v>
      </c>
      <c r="R1107" s="5">
        <f t="shared" si="491"/>
        <v>-0.967615444922721</v>
      </c>
      <c r="S1107" s="5">
        <f t="shared" si="492"/>
        <v>-13.136925032165275</v>
      </c>
      <c r="T1107" s="5">
        <f t="shared" si="493"/>
        <v>22.272694260014088</v>
      </c>
      <c r="U1107" s="6">
        <f t="shared" si="494"/>
        <v>2672.4143792945779</v>
      </c>
      <c r="V1107" s="5">
        <f t="shared" si="495"/>
        <v>0.30031837740600675</v>
      </c>
      <c r="W1107" s="5">
        <f t="shared" si="496"/>
        <v>14.420422480809307</v>
      </c>
      <c r="X1107" s="5">
        <f t="shared" si="497"/>
        <v>8.5185294400388738</v>
      </c>
      <c r="Y1107" s="5">
        <f t="shared" si="498"/>
        <v>-0.66729706751671425</v>
      </c>
      <c r="Z1107" s="5">
        <f t="shared" si="500"/>
        <v>1.2834974486440327</v>
      </c>
      <c r="AA1107" s="5">
        <f t="shared" si="477"/>
        <v>-1.3827762999470394</v>
      </c>
      <c r="AB1107">
        <f t="shared" si="501"/>
        <v>0</v>
      </c>
    </row>
    <row r="1108" spans="1:28" x14ac:dyDescent="0.2">
      <c r="A1108">
        <f t="shared" si="499"/>
        <v>10.759999999999815</v>
      </c>
      <c r="B1108" s="5">
        <f t="shared" si="478"/>
        <v>77.42108673292698</v>
      </c>
      <c r="C1108" s="5">
        <f t="shared" si="479"/>
        <v>696.1390244343994</v>
      </c>
      <c r="D1108" s="5">
        <f t="shared" si="480"/>
        <v>-462.12641456992702</v>
      </c>
      <c r="E1108" s="2">
        <f t="shared" si="481"/>
        <v>700.43098590181228</v>
      </c>
      <c r="F1108" s="2">
        <f t="shared" si="482"/>
        <v>6.3460702746495405</v>
      </c>
      <c r="G1108" s="3">
        <f t="shared" si="483"/>
        <v>4.2113663795536382</v>
      </c>
      <c r="H1108" s="3">
        <f t="shared" si="484"/>
        <v>57.279455735283051</v>
      </c>
      <c r="I1108" s="3">
        <f t="shared" si="485"/>
        <v>-97.105189126973755</v>
      </c>
      <c r="J1108" s="2">
        <f t="shared" si="486"/>
        <v>112.81883447145883</v>
      </c>
      <c r="K1108" s="2">
        <f t="shared" si="487"/>
        <v>112.81883447145883</v>
      </c>
      <c r="L1108" s="2">
        <f t="shared" si="488"/>
        <v>76.904454309106214</v>
      </c>
      <c r="M1108" s="5">
        <f t="shared" si="474"/>
        <v>0.37885381643439031</v>
      </c>
      <c r="N1108" s="4">
        <f t="shared" si="475"/>
        <v>0.30028252510145748</v>
      </c>
      <c r="O1108" s="4">
        <f t="shared" si="476"/>
        <v>0.26201864797256913</v>
      </c>
      <c r="P1108" s="4">
        <f t="shared" si="489"/>
        <v>0</v>
      </c>
      <c r="Q1108" s="4">
        <f t="shared" si="490"/>
        <v>0</v>
      </c>
      <c r="R1108" s="5">
        <f t="shared" si="491"/>
        <v>-0.96624009805577349</v>
      </c>
      <c r="S1108" s="5">
        <f t="shared" si="492"/>
        <v>-13.14198337027787</v>
      </c>
      <c r="T1108" s="5">
        <f t="shared" si="493"/>
        <v>22.279450184934099</v>
      </c>
      <c r="U1108" s="6">
        <f t="shared" si="494"/>
        <v>2672.4117068815349</v>
      </c>
      <c r="V1108" s="5">
        <f t="shared" si="495"/>
        <v>0.30059643107849993</v>
      </c>
      <c r="W1108" s="5">
        <f t="shared" si="496"/>
        <v>14.424063124698266</v>
      </c>
      <c r="X1108" s="5">
        <f t="shared" si="497"/>
        <v>8.521361365104303</v>
      </c>
      <c r="Y1108" s="5">
        <f t="shared" si="498"/>
        <v>-0.66564366697727362</v>
      </c>
      <c r="Z1108" s="5">
        <f t="shared" si="500"/>
        <v>1.2820797544203959</v>
      </c>
      <c r="AA1108" s="5">
        <f t="shared" si="477"/>
        <v>-1.3731884499615958</v>
      </c>
      <c r="AB1108">
        <f t="shared" si="501"/>
        <v>0</v>
      </c>
    </row>
    <row r="1109" spans="1:28" x14ac:dyDescent="0.2">
      <c r="A1109">
        <f t="shared" si="499"/>
        <v>10.769999999999815</v>
      </c>
      <c r="B1109" s="5">
        <f t="shared" si="478"/>
        <v>77.463167114539161</v>
      </c>
      <c r="C1109" s="5">
        <f t="shared" si="479"/>
        <v>696.71188309573995</v>
      </c>
      <c r="D1109" s="5">
        <f t="shared" si="480"/>
        <v>-463.09753512061923</v>
      </c>
      <c r="E1109" s="2">
        <f t="shared" si="481"/>
        <v>701.00498593535485</v>
      </c>
      <c r="F1109" s="2">
        <f t="shared" si="482"/>
        <v>6.3443131995471571</v>
      </c>
      <c r="G1109" s="3">
        <f t="shared" si="483"/>
        <v>4.2047099428838655</v>
      </c>
      <c r="H1109" s="3">
        <f t="shared" si="484"/>
        <v>57.292276532827252</v>
      </c>
      <c r="I1109" s="3">
        <f t="shared" si="485"/>
        <v>-97.118921011473375</v>
      </c>
      <c r="J1109" s="2">
        <f t="shared" si="486"/>
        <v>112.8369148570207</v>
      </c>
      <c r="K1109" s="2">
        <f t="shared" si="487"/>
        <v>112.8369148570207</v>
      </c>
      <c r="L1109" s="2">
        <f t="shared" si="488"/>
        <v>76.91677904364056</v>
      </c>
      <c r="M1109" s="5">
        <f t="shared" si="474"/>
        <v>0.37885374604690047</v>
      </c>
      <c r="N1109" s="4">
        <f t="shared" si="475"/>
        <v>0.3002341386849729</v>
      </c>
      <c r="O1109" s="4">
        <f t="shared" si="476"/>
        <v>0.26199946939151708</v>
      </c>
      <c r="P1109" s="4">
        <f t="shared" si="489"/>
        <v>0</v>
      </c>
      <c r="Q1109" s="4">
        <f t="shared" si="490"/>
        <v>0</v>
      </c>
      <c r="R1109" s="5">
        <f t="shared" si="491"/>
        <v>-0.96486729616199662</v>
      </c>
      <c r="S1109" s="5">
        <f t="shared" si="492"/>
        <v>-13.147029093588362</v>
      </c>
      <c r="T1109" s="5">
        <f t="shared" si="493"/>
        <v>22.286167653752717</v>
      </c>
      <c r="U1109" s="6">
        <f t="shared" si="494"/>
        <v>2672.4090344711644</v>
      </c>
      <c r="V1109" s="5">
        <f t="shared" si="495"/>
        <v>0.30087599247796049</v>
      </c>
      <c r="W1109" s="5">
        <f t="shared" si="496"/>
        <v>14.427682658073504</v>
      </c>
      <c r="X1109" s="5">
        <f t="shared" si="497"/>
        <v>8.5241873800633456</v>
      </c>
      <c r="Y1109" s="5">
        <f t="shared" si="498"/>
        <v>-0.66399130368403614</v>
      </c>
      <c r="Z1109" s="5">
        <f t="shared" si="500"/>
        <v>1.2806535644851422</v>
      </c>
      <c r="AA1109" s="5">
        <f t="shared" si="477"/>
        <v>-1.3636449661839372</v>
      </c>
      <c r="AB1109">
        <f t="shared" si="501"/>
        <v>0</v>
      </c>
    </row>
    <row r="1110" spans="1:28" x14ac:dyDescent="0.2">
      <c r="A1110">
        <f t="shared" si="499"/>
        <v>10.779999999999815</v>
      </c>
      <c r="B1110" s="5">
        <f t="shared" si="478"/>
        <v>77.505181014402822</v>
      </c>
      <c r="C1110" s="5">
        <f t="shared" si="479"/>
        <v>697.28486989374642</v>
      </c>
      <c r="D1110" s="5">
        <f t="shared" si="480"/>
        <v>-464.06879251298227</v>
      </c>
      <c r="E1110" s="2">
        <f t="shared" si="481"/>
        <v>701.57910663503526</v>
      </c>
      <c r="F1110" s="2">
        <f t="shared" si="482"/>
        <v>6.3425524473964199</v>
      </c>
      <c r="G1110" s="3">
        <f t="shared" si="483"/>
        <v>4.1980700298470248</v>
      </c>
      <c r="H1110" s="3">
        <f t="shared" si="484"/>
        <v>57.305083068472101</v>
      </c>
      <c r="I1110" s="3">
        <f t="shared" si="485"/>
        <v>-97.132557461135221</v>
      </c>
      <c r="J1110" s="2">
        <f t="shared" si="486"/>
        <v>112.85490709934027</v>
      </c>
      <c r="K1110" s="2">
        <f t="shared" si="487"/>
        <v>112.85490709934027</v>
      </c>
      <c r="L1110" s="2">
        <f t="shared" si="488"/>
        <v>76.929043694165145</v>
      </c>
      <c r="M1110" s="5">
        <f t="shared" si="474"/>
        <v>0.37885367569079015</v>
      </c>
      <c r="N1110" s="4">
        <f t="shared" si="475"/>
        <v>0.3001860023476024</v>
      </c>
      <c r="O1110" s="4">
        <f t="shared" si="476"/>
        <v>0.26198038658466427</v>
      </c>
      <c r="P1110" s="4">
        <f t="shared" si="489"/>
        <v>0</v>
      </c>
      <c r="Q1110" s="4">
        <f t="shared" si="490"/>
        <v>0</v>
      </c>
      <c r="R1110" s="5">
        <f t="shared" si="491"/>
        <v>-0.96349704516258661</v>
      </c>
      <c r="S1110" s="5">
        <f t="shared" si="492"/>
        <v>-13.152062213521813</v>
      </c>
      <c r="T1110" s="5">
        <f t="shared" si="493"/>
        <v>22.2928468171121</v>
      </c>
      <c r="U1110" s="6">
        <f t="shared" si="494"/>
        <v>2672.4063620634665</v>
      </c>
      <c r="V1110" s="5">
        <f t="shared" si="495"/>
        <v>0.30115704812251787</v>
      </c>
      <c r="W1110" s="5">
        <f t="shared" si="496"/>
        <v>14.431281167427896</v>
      </c>
      <c r="X1110" s="5">
        <f t="shared" si="497"/>
        <v>8.5270074845227182</v>
      </c>
      <c r="Y1110" s="5">
        <f t="shared" si="498"/>
        <v>-0.66233999704006874</v>
      </c>
      <c r="Z1110" s="5">
        <f t="shared" si="500"/>
        <v>1.2792189539060832</v>
      </c>
      <c r="AA1110" s="5">
        <f t="shared" si="477"/>
        <v>-1.3541456983651798</v>
      </c>
      <c r="AB1110">
        <f t="shared" si="501"/>
        <v>0</v>
      </c>
    </row>
    <row r="1111" spans="1:28" x14ac:dyDescent="0.2">
      <c r="A1111">
        <f t="shared" si="499"/>
        <v>10.789999999999814</v>
      </c>
      <c r="B1111" s="5">
        <f t="shared" si="478"/>
        <v>77.54712859770143</v>
      </c>
      <c r="C1111" s="5">
        <f t="shared" si="479"/>
        <v>697.85798468537882</v>
      </c>
      <c r="D1111" s="5">
        <f t="shared" si="480"/>
        <v>-465.04018579487854</v>
      </c>
      <c r="E1111" s="2">
        <f t="shared" si="481"/>
        <v>702.15334788270206</v>
      </c>
      <c r="F1111" s="2">
        <f t="shared" si="482"/>
        <v>6.3407880428087671</v>
      </c>
      <c r="G1111" s="3">
        <f t="shared" si="483"/>
        <v>4.1914466298766238</v>
      </c>
      <c r="H1111" s="3">
        <f t="shared" si="484"/>
        <v>57.317875258011163</v>
      </c>
      <c r="I1111" s="3">
        <f t="shared" si="485"/>
        <v>-97.146098918118867</v>
      </c>
      <c r="J1111" s="2">
        <f t="shared" si="486"/>
        <v>112.87281153560838</v>
      </c>
      <c r="K1111" s="2">
        <f t="shared" si="487"/>
        <v>112.87281153560838</v>
      </c>
      <c r="L1111" s="2">
        <f t="shared" si="488"/>
        <v>76.941248490530583</v>
      </c>
      <c r="M1111" s="5">
        <f t="shared" si="474"/>
        <v>0.37885360536600632</v>
      </c>
      <c r="N1111" s="4">
        <f t="shared" si="475"/>
        <v>0.3001381149601639</v>
      </c>
      <c r="O1111" s="4">
        <f t="shared" si="476"/>
        <v>0.26196139915542321</v>
      </c>
      <c r="P1111" s="4">
        <f t="shared" si="489"/>
        <v>0</v>
      </c>
      <c r="Q1111" s="4">
        <f t="shared" si="490"/>
        <v>0</v>
      </c>
      <c r="R1111" s="5">
        <f t="shared" si="491"/>
        <v>-0.96212935088887941</v>
      </c>
      <c r="S1111" s="5">
        <f t="shared" si="492"/>
        <v>-13.157082741607834</v>
      </c>
      <c r="T1111" s="5">
        <f t="shared" si="493"/>
        <v>22.29948782533533</v>
      </c>
      <c r="U1111" s="6">
        <f t="shared" si="494"/>
        <v>2672.4036896584403</v>
      </c>
      <c r="V1111" s="5">
        <f t="shared" si="495"/>
        <v>0.3014395845896633</v>
      </c>
      <c r="W1111" s="5">
        <f t="shared" si="496"/>
        <v>14.434858739025714</v>
      </c>
      <c r="X1111" s="5">
        <f t="shared" si="497"/>
        <v>8.5298216781701068</v>
      </c>
      <c r="Y1111" s="5">
        <f t="shared" si="498"/>
        <v>-0.66068976629921616</v>
      </c>
      <c r="Z1111" s="5">
        <f t="shared" si="500"/>
        <v>1.2777759974178799</v>
      </c>
      <c r="AA1111" s="5">
        <f t="shared" si="477"/>
        <v>-1.3446904964945645</v>
      </c>
      <c r="AB1111">
        <f t="shared" si="501"/>
        <v>0</v>
      </c>
    </row>
    <row r="1112" spans="1:28" x14ac:dyDescent="0.2">
      <c r="A1112">
        <f t="shared" si="499"/>
        <v>10.799999999999814</v>
      </c>
      <c r="B1112" s="5">
        <f t="shared" si="478"/>
        <v>77.589010029511883</v>
      </c>
      <c r="C1112" s="5">
        <f t="shared" si="479"/>
        <v>698.43122732675886</v>
      </c>
      <c r="D1112" s="5">
        <f t="shared" si="480"/>
        <v>-466.01171401858454</v>
      </c>
      <c r="E1112" s="2">
        <f t="shared" si="481"/>
        <v>702.72770955934448</v>
      </c>
      <c r="F1112" s="2">
        <f t="shared" si="482"/>
        <v>6.339020010316653</v>
      </c>
      <c r="G1112" s="3">
        <f t="shared" si="483"/>
        <v>4.1848397322136313</v>
      </c>
      <c r="H1112" s="3">
        <f t="shared" si="484"/>
        <v>57.330653017985341</v>
      </c>
      <c r="I1112" s="3">
        <f t="shared" si="485"/>
        <v>-97.159545823083818</v>
      </c>
      <c r="J1112" s="2">
        <f t="shared" si="486"/>
        <v>112.8906285021076</v>
      </c>
      <c r="K1112" s="2">
        <f t="shared" si="487"/>
        <v>112.8906285021076</v>
      </c>
      <c r="L1112" s="2">
        <f t="shared" si="488"/>
        <v>76.953393661968363</v>
      </c>
      <c r="M1112" s="5">
        <f t="shared" si="474"/>
        <v>0.37885353507249575</v>
      </c>
      <c r="N1112" s="4">
        <f t="shared" si="475"/>
        <v>0.30009047539834277</v>
      </c>
      <c r="O1112" s="4">
        <f t="shared" si="476"/>
        <v>0.26194250670858288</v>
      </c>
      <c r="P1112" s="4">
        <f t="shared" si="489"/>
        <v>0</v>
      </c>
      <c r="Q1112" s="4">
        <f t="shared" si="490"/>
        <v>0</v>
      </c>
      <c r="R1112" s="5">
        <f t="shared" si="491"/>
        <v>-0.96076421908285026</v>
      </c>
      <c r="S1112" s="5">
        <f t="shared" si="492"/>
        <v>-13.162090689479886</v>
      </c>
      <c r="T1112" s="5">
        <f t="shared" si="493"/>
        <v>22.306090828425123</v>
      </c>
      <c r="U1112" s="6">
        <f t="shared" si="494"/>
        <v>2672.4010172560866</v>
      </c>
      <c r="V1112" s="5">
        <f t="shared" si="495"/>
        <v>0.30172358851616277</v>
      </c>
      <c r="W1112" s="5">
        <f t="shared" si="496"/>
        <v>14.438415458902364</v>
      </c>
      <c r="X1112" s="5">
        <f t="shared" si="497"/>
        <v>8.5326299607737557</v>
      </c>
      <c r="Y1112" s="5">
        <f t="shared" si="498"/>
        <v>-0.65904063056668749</v>
      </c>
      <c r="Z1112" s="5">
        <f t="shared" si="500"/>
        <v>1.2763247694224784</v>
      </c>
      <c r="AA1112" s="5">
        <f t="shared" si="477"/>
        <v>-1.3352792108011187</v>
      </c>
      <c r="AB1112">
        <f t="shared" si="501"/>
        <v>0</v>
      </c>
    </row>
    <row r="1113" spans="1:28" x14ac:dyDescent="0.2">
      <c r="A1113">
        <f t="shared" si="499"/>
        <v>10.809999999999814</v>
      </c>
      <c r="B1113" s="5">
        <f t="shared" si="478"/>
        <v>77.630825474802492</v>
      </c>
      <c r="C1113" s="5">
        <f t="shared" si="479"/>
        <v>699.00459767317716</v>
      </c>
      <c r="D1113" s="5">
        <f t="shared" si="480"/>
        <v>-466.98337624077595</v>
      </c>
      <c r="E1113" s="2">
        <f t="shared" si="481"/>
        <v>703.30219154509928</v>
      </c>
      <c r="F1113" s="2">
        <f t="shared" si="482"/>
        <v>6.3372483743735915</v>
      </c>
      <c r="G1113" s="3">
        <f t="shared" si="483"/>
        <v>4.1782493259079647</v>
      </c>
      <c r="H1113" s="3">
        <f t="shared" si="484"/>
        <v>57.343416265679565</v>
      </c>
      <c r="I1113" s="3">
        <f t="shared" si="485"/>
        <v>-97.172898615191826</v>
      </c>
      <c r="J1113" s="2">
        <f t="shared" si="486"/>
        <v>112.90835833421193</v>
      </c>
      <c r="K1113" s="2">
        <f t="shared" si="487"/>
        <v>112.90835833421193</v>
      </c>
      <c r="L1113" s="2">
        <f t="shared" si="488"/>
        <v>76.965479437090607</v>
      </c>
      <c r="M1113" s="5">
        <f t="shared" si="474"/>
        <v>0.37885346481020521</v>
      </c>
      <c r="N1113" s="4">
        <f t="shared" si="475"/>
        <v>0.30004308254267026</v>
      </c>
      <c r="O1113" s="4">
        <f t="shared" si="476"/>
        <v>0.26192370885030564</v>
      </c>
      <c r="P1113" s="4">
        <f t="shared" si="489"/>
        <v>0</v>
      </c>
      <c r="Q1113" s="4">
        <f t="shared" si="490"/>
        <v>0</v>
      </c>
      <c r="R1113" s="5">
        <f t="shared" si="491"/>
        <v>-0.95940165539760935</v>
      </c>
      <c r="S1113" s="5">
        <f t="shared" si="492"/>
        <v>-13.167086068874534</v>
      </c>
      <c r="T1113" s="5">
        <f t="shared" si="493"/>
        <v>22.312655976062413</v>
      </c>
      <c r="U1113" s="6">
        <f t="shared" si="494"/>
        <v>2672.3983448564059</v>
      </c>
      <c r="V1113" s="5">
        <f t="shared" si="495"/>
        <v>0.30200904659796712</v>
      </c>
      <c r="W1113" s="5">
        <f t="shared" si="496"/>
        <v>14.44195141286419</v>
      </c>
      <c r="X1113" s="5">
        <f t="shared" si="497"/>
        <v>8.5354323321820473</v>
      </c>
      <c r="Y1113" s="5">
        <f t="shared" si="498"/>
        <v>-0.65739260879964223</v>
      </c>
      <c r="Z1113" s="5">
        <f t="shared" si="500"/>
        <v>1.2748653439896565</v>
      </c>
      <c r="AA1113" s="5">
        <f t="shared" si="477"/>
        <v>-1.3259116917555396</v>
      </c>
      <c r="AB1113">
        <f t="shared" si="501"/>
        <v>0</v>
      </c>
    </row>
    <row r="1114" spans="1:28" x14ac:dyDescent="0.2">
      <c r="A1114">
        <f t="shared" si="499"/>
        <v>10.819999999999814</v>
      </c>
      <c r="B1114" s="5">
        <f t="shared" si="478"/>
        <v>77.672575098431125</v>
      </c>
      <c r="C1114" s="5">
        <f t="shared" si="479"/>
        <v>699.57809557910116</v>
      </c>
      <c r="D1114" s="5">
        <f t="shared" si="480"/>
        <v>-467.95517152251244</v>
      </c>
      <c r="E1114" s="2">
        <f t="shared" si="481"/>
        <v>703.87679371925844</v>
      </c>
      <c r="F1114" s="2">
        <f t="shared" si="482"/>
        <v>6.3354731593541924</v>
      </c>
      <c r="G1114" s="3">
        <f t="shared" si="483"/>
        <v>4.1716753998199687</v>
      </c>
      <c r="H1114" s="3">
        <f t="shared" si="484"/>
        <v>57.356164919119465</v>
      </c>
      <c r="I1114" s="3">
        <f t="shared" si="485"/>
        <v>-97.186157732109379</v>
      </c>
      <c r="J1114" s="2">
        <f t="shared" si="486"/>
        <v>112.92600136638656</v>
      </c>
      <c r="K1114" s="2">
        <f t="shared" si="487"/>
        <v>112.92600136638656</v>
      </c>
      <c r="L1114" s="2">
        <f t="shared" si="488"/>
        <v>76.977506043889946</v>
      </c>
      <c r="M1114" s="5">
        <f t="shared" si="474"/>
        <v>0.37885339457908107</v>
      </c>
      <c r="N1114" s="4">
        <f t="shared" si="475"/>
        <v>0.2999959352785026</v>
      </c>
      <c r="O1114" s="4">
        <f t="shared" si="476"/>
        <v>0.26190500518812376</v>
      </c>
      <c r="P1114" s="4">
        <f t="shared" si="489"/>
        <v>0</v>
      </c>
      <c r="Q1114" s="4">
        <f t="shared" si="490"/>
        <v>0</v>
      </c>
      <c r="R1114" s="5">
        <f t="shared" si="491"/>
        <v>-0.9580416653978997</v>
      </c>
      <c r="S1114" s="5">
        <f t="shared" si="492"/>
        <v>-13.172068891630731</v>
      </c>
      <c r="T1114" s="5">
        <f t="shared" si="493"/>
        <v>22.319183417605114</v>
      </c>
      <c r="U1114" s="6">
        <f t="shared" si="494"/>
        <v>2672.3956724593968</v>
      </c>
      <c r="V1114" s="5">
        <f t="shared" si="495"/>
        <v>0.30229594559012191</v>
      </c>
      <c r="W1114" s="5">
        <f t="shared" si="496"/>
        <v>14.445466686488251</v>
      </c>
      <c r="X1114" s="5">
        <f t="shared" si="497"/>
        <v>8.5382287923230926</v>
      </c>
      <c r="Y1114" s="5">
        <f t="shared" si="498"/>
        <v>-0.65574571980777785</v>
      </c>
      <c r="Z1114" s="5">
        <f t="shared" si="500"/>
        <v>1.2733977948575195</v>
      </c>
      <c r="AA1114" s="5">
        <f t="shared" si="477"/>
        <v>-1.3165877900717931</v>
      </c>
      <c r="AB1114">
        <f t="shared" si="501"/>
        <v>0</v>
      </c>
    </row>
    <row r="1115" spans="1:28" x14ac:dyDescent="0.2">
      <c r="A1115">
        <f t="shared" si="499"/>
        <v>10.829999999999814</v>
      </c>
      <c r="B1115" s="5">
        <f t="shared" si="478"/>
        <v>77.714259065143338</v>
      </c>
      <c r="C1115" s="5">
        <f t="shared" si="479"/>
        <v>700.15172089818213</v>
      </c>
      <c r="D1115" s="5">
        <f t="shared" si="480"/>
        <v>-468.92709892922301</v>
      </c>
      <c r="E1115" s="2">
        <f t="shared" si="481"/>
        <v>704.4515159602754</v>
      </c>
      <c r="F1115" s="2">
        <f t="shared" si="482"/>
        <v>6.3336943895542142</v>
      </c>
      <c r="G1115" s="3">
        <f t="shared" si="483"/>
        <v>4.1651179426218912</v>
      </c>
      <c r="H1115" s="3">
        <f t="shared" si="484"/>
        <v>57.368898897068043</v>
      </c>
      <c r="I1115" s="3">
        <f t="shared" si="485"/>
        <v>-97.199323610010097</v>
      </c>
      <c r="J1115" s="2">
        <f t="shared" si="486"/>
        <v>112.94355793218767</v>
      </c>
      <c r="K1115" s="2">
        <f t="shared" si="487"/>
        <v>112.94355793218767</v>
      </c>
      <c r="L1115" s="2">
        <f t="shared" si="488"/>
        <v>76.989473709739372</v>
      </c>
      <c r="M1115" s="5">
        <f t="shared" si="474"/>
        <v>0.3788533243790696</v>
      </c>
      <c r="N1115" s="4">
        <f t="shared" si="475"/>
        <v>0.29994903249600002</v>
      </c>
      <c r="O1115" s="4">
        <f t="shared" si="476"/>
        <v>0.26188639533093644</v>
      </c>
      <c r="P1115" s="4">
        <f t="shared" si="489"/>
        <v>0</v>
      </c>
      <c r="Q1115" s="4">
        <f t="shared" si="490"/>
        <v>0</v>
      </c>
      <c r="R1115" s="5">
        <f t="shared" si="491"/>
        <v>-0.95668425456059147</v>
      </c>
      <c r="S1115" s="5">
        <f t="shared" si="492"/>
        <v>-13.177039169689087</v>
      </c>
      <c r="T1115" s="5">
        <f t="shared" si="493"/>
        <v>22.325673302086788</v>
      </c>
      <c r="U1115" s="6">
        <f t="shared" si="494"/>
        <v>2672.3930000650607</v>
      </c>
      <c r="V1115" s="5">
        <f t="shared" si="495"/>
        <v>0.30258427230667539</v>
      </c>
      <c r="W1115" s="5">
        <f t="shared" si="496"/>
        <v>14.448961365122111</v>
      </c>
      <c r="X1115" s="5">
        <f t="shared" si="497"/>
        <v>8.5410193412043043</v>
      </c>
      <c r="Y1115" s="5">
        <f t="shared" si="498"/>
        <v>-0.65409998225391608</v>
      </c>
      <c r="Z1115" s="5">
        <f t="shared" si="500"/>
        <v>1.2719221954330244</v>
      </c>
      <c r="AA1115" s="5">
        <f t="shared" si="477"/>
        <v>-1.3073073567089075</v>
      </c>
      <c r="AB1115">
        <f t="shared" si="501"/>
        <v>0</v>
      </c>
    </row>
    <row r="1116" spans="1:28" x14ac:dyDescent="0.2">
      <c r="A1116">
        <f t="shared" si="499"/>
        <v>10.839999999999813</v>
      </c>
      <c r="B1116" s="5">
        <f t="shared" si="478"/>
        <v>77.755877539570449</v>
      </c>
      <c r="C1116" s="5">
        <f t="shared" si="479"/>
        <v>700.72547348326259</v>
      </c>
      <c r="D1116" s="5">
        <f t="shared" si="480"/>
        <v>-469.89915753069096</v>
      </c>
      <c r="E1116" s="2">
        <f t="shared" si="481"/>
        <v>705.02635814577263</v>
      </c>
      <c r="F1116" s="2">
        <f t="shared" si="482"/>
        <v>6.331912089190606</v>
      </c>
      <c r="G1116" s="3">
        <f t="shared" si="483"/>
        <v>4.1585769427993524</v>
      </c>
      <c r="H1116" s="3">
        <f t="shared" si="484"/>
        <v>57.38161811902237</v>
      </c>
      <c r="I1116" s="3">
        <f t="shared" si="485"/>
        <v>-97.212396683577182</v>
      </c>
      <c r="J1116" s="2">
        <f t="shared" si="486"/>
        <v>112.96102836426228</v>
      </c>
      <c r="K1116" s="2">
        <f t="shared" si="487"/>
        <v>112.96102836426228</v>
      </c>
      <c r="L1116" s="2">
        <f t="shared" si="488"/>
        <v>77.001382661392142</v>
      </c>
      <c r="M1116" s="5">
        <f t="shared" si="474"/>
        <v>0.37885325421011684</v>
      </c>
      <c r="N1116" s="4">
        <f t="shared" si="475"/>
        <v>0.2999023730901057</v>
      </c>
      <c r="O1116" s="4">
        <f t="shared" si="476"/>
        <v>0.26186787888900648</v>
      </c>
      <c r="P1116" s="4">
        <f t="shared" si="489"/>
        <v>0</v>
      </c>
      <c r="Q1116" s="4">
        <f t="shared" si="490"/>
        <v>0</v>
      </c>
      <c r="R1116" s="5">
        <f t="shared" si="491"/>
        <v>-0.95532942827517819</v>
      </c>
      <c r="S1116" s="5">
        <f t="shared" si="492"/>
        <v>-13.181996915091149</v>
      </c>
      <c r="T1116" s="5">
        <f t="shared" si="493"/>
        <v>22.332125778215403</v>
      </c>
      <c r="U1116" s="6">
        <f t="shared" si="494"/>
        <v>2672.3903276733968</v>
      </c>
      <c r="V1116" s="5">
        <f t="shared" si="495"/>
        <v>0.30287401362058342</v>
      </c>
      <c r="W1116" s="5">
        <f t="shared" si="496"/>
        <v>14.452435533883669</v>
      </c>
      <c r="X1116" s="5">
        <f t="shared" si="497"/>
        <v>8.5438039789119919</v>
      </c>
      <c r="Y1116" s="5">
        <f t="shared" si="498"/>
        <v>-0.65245541465459478</v>
      </c>
      <c r="Z1116" s="5">
        <f t="shared" si="500"/>
        <v>1.2704386187925198</v>
      </c>
      <c r="AA1116" s="5">
        <f t="shared" si="477"/>
        <v>-1.2980702428726048</v>
      </c>
      <c r="AB1116">
        <f t="shared" si="501"/>
        <v>0</v>
      </c>
    </row>
    <row r="1117" spans="1:28" x14ac:dyDescent="0.2">
      <c r="A1117">
        <f t="shared" si="499"/>
        <v>10.849999999999813</v>
      </c>
      <c r="B1117" s="5">
        <f t="shared" si="478"/>
        <v>77.797430686227713</v>
      </c>
      <c r="C1117" s="5">
        <f t="shared" si="479"/>
        <v>701.29935318638366</v>
      </c>
      <c r="D1117" s="5">
        <f t="shared" si="480"/>
        <v>-470.87134640103892</v>
      </c>
      <c r="E1117" s="2">
        <f t="shared" si="481"/>
        <v>705.60132015254794</v>
      </c>
      <c r="F1117" s="2">
        <f t="shared" si="482"/>
        <v>6.3301262824015527</v>
      </c>
      <c r="G1117" s="3">
        <f t="shared" si="483"/>
        <v>4.1520523886528062</v>
      </c>
      <c r="H1117" s="3">
        <f t="shared" si="484"/>
        <v>57.394322505210297</v>
      </c>
      <c r="I1117" s="3">
        <f t="shared" si="485"/>
        <v>-97.225377386005903</v>
      </c>
      <c r="J1117" s="2">
        <f t="shared" si="486"/>
        <v>112.97841299434806</v>
      </c>
      <c r="K1117" s="2">
        <f t="shared" si="487"/>
        <v>112.97841299434806</v>
      </c>
      <c r="L1117" s="2">
        <f t="shared" si="488"/>
        <v>77.013233124981639</v>
      </c>
      <c r="M1117" s="5">
        <f t="shared" si="474"/>
        <v>0.37885318407216878</v>
      </c>
      <c r="N1117" s="4">
        <f t="shared" si="475"/>
        <v>0.29985595596052517</v>
      </c>
      <c r="O1117" s="4">
        <f t="shared" si="476"/>
        <v>0.26184945547395655</v>
      </c>
      <c r="P1117" s="4">
        <f t="shared" si="489"/>
        <v>0</v>
      </c>
      <c r="Q1117" s="4">
        <f t="shared" si="490"/>
        <v>0</v>
      </c>
      <c r="R1117" s="5">
        <f t="shared" si="491"/>
        <v>-0.95397719184426943</v>
      </c>
      <c r="S1117" s="5">
        <f t="shared" si="492"/>
        <v>-13.186942139978692</v>
      </c>
      <c r="T1117" s="5">
        <f t="shared" si="493"/>
        <v>22.338540994372085</v>
      </c>
      <c r="U1117" s="6">
        <f t="shared" si="494"/>
        <v>2672.3876552844054</v>
      </c>
      <c r="V1117" s="5">
        <f t="shared" si="495"/>
        <v>0.30316515646361852</v>
      </c>
      <c r="W1117" s="5">
        <f t="shared" si="496"/>
        <v>14.455889277660937</v>
      </c>
      <c r="X1117" s="5">
        <f t="shared" si="497"/>
        <v>8.5465827056109323</v>
      </c>
      <c r="Y1117" s="5">
        <f t="shared" si="498"/>
        <v>-0.65081203538065091</v>
      </c>
      <c r="Z1117" s="5">
        <f t="shared" si="500"/>
        <v>1.268947137682245</v>
      </c>
      <c r="AA1117" s="5">
        <f t="shared" si="477"/>
        <v>-1.2888763000169803</v>
      </c>
      <c r="AB1117">
        <f t="shared" si="501"/>
        <v>0</v>
      </c>
    </row>
    <row r="1118" spans="1:28" x14ac:dyDescent="0.2">
      <c r="A1118">
        <f t="shared" si="499"/>
        <v>10.859999999999813</v>
      </c>
      <c r="B1118" s="5">
        <f t="shared" si="478"/>
        <v>77.838918669512481</v>
      </c>
      <c r="C1118" s="5">
        <f t="shared" si="479"/>
        <v>701.87335985879258</v>
      </c>
      <c r="D1118" s="5">
        <f t="shared" si="480"/>
        <v>-471.843664618714</v>
      </c>
      <c r="E1118" s="2">
        <f t="shared" si="481"/>
        <v>706.17640185658229</v>
      </c>
      <c r="F1118" s="2">
        <f t="shared" si="482"/>
        <v>6.3283369932465279</v>
      </c>
      <c r="G1118" s="3">
        <f t="shared" si="483"/>
        <v>4.145544268299</v>
      </c>
      <c r="H1118" s="3">
        <f t="shared" si="484"/>
        <v>57.407011976587121</v>
      </c>
      <c r="I1118" s="3">
        <f t="shared" si="485"/>
        <v>-97.238266149006066</v>
      </c>
      <c r="J1118" s="2">
        <f t="shared" si="486"/>
        <v>112.99571215327325</v>
      </c>
      <c r="K1118" s="2">
        <f t="shared" si="487"/>
        <v>112.99571215327325</v>
      </c>
      <c r="L1118" s="2">
        <f t="shared" si="488"/>
        <v>77.025025326021293</v>
      </c>
      <c r="M1118" s="5">
        <f t="shared" si="474"/>
        <v>0.37885311396517107</v>
      </c>
      <c r="N1118" s="4">
        <f t="shared" si="475"/>
        <v>0.29980978001170538</v>
      </c>
      <c r="O1118" s="4">
        <f t="shared" si="476"/>
        <v>0.2618311246987669</v>
      </c>
      <c r="P1118" s="4">
        <f t="shared" si="489"/>
        <v>0</v>
      </c>
      <c r="Q1118" s="4">
        <f t="shared" si="490"/>
        <v>0</v>
      </c>
      <c r="R1118" s="5">
        <f t="shared" si="491"/>
        <v>-0.9526275504840841</v>
      </c>
      <c r="S1118" s="5">
        <f t="shared" si="492"/>
        <v>-13.191874856592968</v>
      </c>
      <c r="T1118" s="5">
        <f t="shared" si="493"/>
        <v>22.344919098609889</v>
      </c>
      <c r="U1118" s="6">
        <f t="shared" si="494"/>
        <v>2672.3849828980865</v>
      </c>
      <c r="V1118" s="5">
        <f t="shared" si="495"/>
        <v>0.30345768782626892</v>
      </c>
      <c r="W1118" s="5">
        <f t="shared" si="496"/>
        <v>14.459322681111898</v>
      </c>
      <c r="X1118" s="5">
        <f t="shared" si="497"/>
        <v>8.5493555215439798</v>
      </c>
      <c r="Y1118" s="5">
        <f t="shared" si="498"/>
        <v>-0.64916986265781518</v>
      </c>
      <c r="Z1118" s="5">
        <f t="shared" si="500"/>
        <v>1.2674478245189302</v>
      </c>
      <c r="AA1118" s="5">
        <f t="shared" si="477"/>
        <v>-1.2797253798461306</v>
      </c>
      <c r="AB1118">
        <f t="shared" si="501"/>
        <v>0</v>
      </c>
    </row>
    <row r="1119" spans="1:28" x14ac:dyDescent="0.2">
      <c r="A1119">
        <f t="shared" si="499"/>
        <v>10.869999999999813</v>
      </c>
      <c r="B1119" s="5">
        <f t="shared" si="478"/>
        <v>77.880341653702331</v>
      </c>
      <c r="C1119" s="5">
        <f t="shared" si="479"/>
        <v>702.44749335094969</v>
      </c>
      <c r="D1119" s="5">
        <f t="shared" si="480"/>
        <v>-472.81611126647306</v>
      </c>
      <c r="E1119" s="2">
        <f t="shared" si="481"/>
        <v>706.75160313304559</v>
      </c>
      <c r="F1119" s="2">
        <f t="shared" si="482"/>
        <v>6.3265442457063434</v>
      </c>
      <c r="G1119" s="3">
        <f t="shared" si="483"/>
        <v>4.1390525696724216</v>
      </c>
      <c r="H1119" s="3">
        <f t="shared" si="484"/>
        <v>57.419686454832309</v>
      </c>
      <c r="I1119" s="3">
        <f t="shared" si="485"/>
        <v>-97.251063402804533</v>
      </c>
      <c r="J1119" s="2">
        <f t="shared" si="486"/>
        <v>113.01292617095653</v>
      </c>
      <c r="K1119" s="2">
        <f t="shared" si="487"/>
        <v>113.01292617095653</v>
      </c>
      <c r="L1119" s="2">
        <f t="shared" si="488"/>
        <v>77.036759489404588</v>
      </c>
      <c r="M1119" s="5">
        <f t="shared" si="474"/>
        <v>0.37885304388906926</v>
      </c>
      <c r="N1119" s="4">
        <f t="shared" si="475"/>
        <v>0.29976384415281404</v>
      </c>
      <c r="O1119" s="4">
        <f t="shared" si="476"/>
        <v>0.26181288617777121</v>
      </c>
      <c r="P1119" s="4">
        <f t="shared" si="489"/>
        <v>0</v>
      </c>
      <c r="Q1119" s="4">
        <f t="shared" si="490"/>
        <v>0</v>
      </c>
      <c r="R1119" s="5">
        <f t="shared" si="491"/>
        <v>-0.95128050932494224</v>
      </c>
      <c r="S1119" s="5">
        <f t="shared" si="492"/>
        <v>-13.196795077274013</v>
      </c>
      <c r="T1119" s="5">
        <f t="shared" si="493"/>
        <v>22.351260238652618</v>
      </c>
      <c r="U1119" s="6">
        <f t="shared" si="494"/>
        <v>2672.3823105144402</v>
      </c>
      <c r="V1119" s="5">
        <f t="shared" si="495"/>
        <v>0.30375159475764563</v>
      </c>
      <c r="W1119" s="5">
        <f t="shared" si="496"/>
        <v>14.462735828664337</v>
      </c>
      <c r="X1119" s="5">
        <f t="shared" si="497"/>
        <v>8.552122427031625</v>
      </c>
      <c r="Y1119" s="5">
        <f t="shared" si="498"/>
        <v>-0.64752891456729667</v>
      </c>
      <c r="Z1119" s="5">
        <f t="shared" si="500"/>
        <v>1.2659407513903247</v>
      </c>
      <c r="AA1119" s="5">
        <f t="shared" si="477"/>
        <v>-1.2706173343157587</v>
      </c>
      <c r="AB1119">
        <f t="shared" si="501"/>
        <v>0</v>
      </c>
    </row>
    <row r="1120" spans="1:28" x14ac:dyDescent="0.2">
      <c r="A1120">
        <f t="shared" si="499"/>
        <v>10.879999999999812</v>
      </c>
      <c r="B1120" s="5">
        <f t="shared" si="478"/>
        <v>77.921699802953327</v>
      </c>
      <c r="C1120" s="5">
        <f t="shared" si="479"/>
        <v>703.0217535125355</v>
      </c>
      <c r="D1120" s="5">
        <f t="shared" si="480"/>
        <v>-473.78868543136781</v>
      </c>
      <c r="E1120" s="2">
        <f t="shared" si="481"/>
        <v>707.32692385630412</v>
      </c>
      <c r="F1120" s="2">
        <f t="shared" si="482"/>
        <v>6.3247480636832023</v>
      </c>
      <c r="G1120" s="3">
        <f t="shared" si="483"/>
        <v>4.1325772805267489</v>
      </c>
      <c r="H1120" s="3">
        <f t="shared" si="484"/>
        <v>57.43234586234621</v>
      </c>
      <c r="I1120" s="3">
        <f t="shared" si="485"/>
        <v>-97.263769576147695</v>
      </c>
      <c r="J1120" s="2">
        <f t="shared" si="486"/>
        <v>113.03005537640701</v>
      </c>
      <c r="K1120" s="2">
        <f t="shared" si="487"/>
        <v>113.03005537640701</v>
      </c>
      <c r="L1120" s="2">
        <f t="shared" si="488"/>
        <v>77.048435839404902</v>
      </c>
      <c r="M1120" s="5">
        <f t="shared" ref="M1120:M1158" si="502">cd0+cdspin*(spin/1000)*EXP(-A1120/(tau*146.7/K1120))</f>
        <v>0.37885297384380873</v>
      </c>
      <c r="N1120" s="4">
        <f t="shared" ref="N1120:N1158" si="503">(romega/K1120)*EXP(-A1120/(tau*146.7/K1120))</f>
        <v>0.29971814729771917</v>
      </c>
      <c r="O1120" s="4">
        <f t="shared" ref="O1120:O1158" si="504">cl2_*N1120/(cl0+cl1_*N1120)</f>
        <v>0.26179473952665344</v>
      </c>
      <c r="P1120" s="4">
        <f t="shared" si="489"/>
        <v>0</v>
      </c>
      <c r="Q1120" s="4">
        <f t="shared" si="490"/>
        <v>0</v>
      </c>
      <c r="R1120" s="5">
        <f t="shared" si="491"/>
        <v>-0.94993607341175723</v>
      </c>
      <c r="S1120" s="5">
        <f t="shared" si="492"/>
        <v>-13.20170281445993</v>
      </c>
      <c r="T1120" s="5">
        <f t="shared" si="493"/>
        <v>22.35756456189365</v>
      </c>
      <c r="U1120" s="6">
        <f t="shared" si="494"/>
        <v>2672.3796381334655</v>
      </c>
      <c r="V1120" s="5">
        <f t="shared" si="495"/>
        <v>0.30404686436538214</v>
      </c>
      <c r="W1120" s="5">
        <f t="shared" si="496"/>
        <v>14.466128804515638</v>
      </c>
      <c r="X1120" s="5">
        <f t="shared" si="497"/>
        <v>8.5548834224715939</v>
      </c>
      <c r="Y1120" s="5">
        <f t="shared" si="498"/>
        <v>-0.64588920904637503</v>
      </c>
      <c r="Z1120" s="5">
        <f t="shared" si="500"/>
        <v>1.2644259900557078</v>
      </c>
      <c r="AA1120" s="5">
        <f t="shared" ref="AA1120:AA1158" si="505">T1120+X1120-32.174</f>
        <v>-1.2615520156347557</v>
      </c>
      <c r="AB1120">
        <f t="shared" si="501"/>
        <v>0</v>
      </c>
    </row>
    <row r="1121" spans="1:28" x14ac:dyDescent="0.2">
      <c r="A1121">
        <f t="shared" si="499"/>
        <v>10.889999999999812</v>
      </c>
      <c r="B1121" s="5">
        <f t="shared" si="478"/>
        <v>77.962993281298139</v>
      </c>
      <c r="C1121" s="5">
        <f t="shared" si="479"/>
        <v>703.59614019245839</v>
      </c>
      <c r="D1121" s="5">
        <f t="shared" si="480"/>
        <v>-474.76138620473006</v>
      </c>
      <c r="E1121" s="2">
        <f t="shared" si="481"/>
        <v>707.90236389992742</v>
      </c>
      <c r="F1121" s="2">
        <f t="shared" si="482"/>
        <v>6.3229484710007515</v>
      </c>
      <c r="G1121" s="3">
        <f t="shared" si="483"/>
        <v>4.1261183884362849</v>
      </c>
      <c r="H1121" s="3">
        <f t="shared" si="484"/>
        <v>57.444990122246764</v>
      </c>
      <c r="I1121" s="3">
        <f t="shared" si="485"/>
        <v>-97.27638509630404</v>
      </c>
      <c r="J1121" s="2">
        <f t="shared" si="486"/>
        <v>113.04710009772415</v>
      </c>
      <c r="K1121" s="2">
        <f t="shared" si="487"/>
        <v>113.04710009772415</v>
      </c>
      <c r="L1121" s="2">
        <f t="shared" si="488"/>
        <v>77.060054599675624</v>
      </c>
      <c r="M1121" s="5">
        <f t="shared" si="502"/>
        <v>0.37885290382933462</v>
      </c>
      <c r="N1121" s="4">
        <f t="shared" si="503"/>
        <v>0.29967268836496858</v>
      </c>
      <c r="O1121" s="4">
        <f t="shared" si="504"/>
        <v>0.26177668436244506</v>
      </c>
      <c r="P1121" s="4">
        <f t="shared" si="489"/>
        <v>0</v>
      </c>
      <c r="Q1121" s="4">
        <f t="shared" si="490"/>
        <v>0</v>
      </c>
      <c r="R1121" s="5">
        <f t="shared" si="491"/>
        <v>-0.94859424770452372</v>
      </c>
      <c r="S1121" s="5">
        <f t="shared" si="492"/>
        <v>-13.206598080686149</v>
      </c>
      <c r="T1121" s="5">
        <f t="shared" si="493"/>
        <v>22.363832215394755</v>
      </c>
      <c r="U1121" s="6">
        <f t="shared" si="494"/>
        <v>2672.3769657551638</v>
      </c>
      <c r="V1121" s="5">
        <f t="shared" si="495"/>
        <v>0.30434348381553455</v>
      </c>
      <c r="W1121" s="5">
        <f t="shared" si="496"/>
        <v>14.469501692632692</v>
      </c>
      <c r="X1121" s="5">
        <f t="shared" si="497"/>
        <v>8.5576385083384281</v>
      </c>
      <c r="Y1121" s="5">
        <f t="shared" si="498"/>
        <v>-0.64425076388898916</v>
      </c>
      <c r="Z1121" s="5">
        <f t="shared" si="500"/>
        <v>1.2629036119465429</v>
      </c>
      <c r="AA1121" s="5">
        <f t="shared" si="505"/>
        <v>-1.2525292762668165</v>
      </c>
      <c r="AB1121">
        <f t="shared" si="501"/>
        <v>0</v>
      </c>
    </row>
    <row r="1122" spans="1:28" x14ac:dyDescent="0.2">
      <c r="A1122">
        <f t="shared" si="499"/>
        <v>10.899999999999812</v>
      </c>
      <c r="B1122" s="5">
        <f t="shared" ref="B1122:B1158" si="506">B1121+G1121*dt+0.5*Y1121*dt*dt</f>
        <v>78.004222252644297</v>
      </c>
      <c r="C1122" s="5">
        <f t="shared" ref="C1122:C1158" si="507">C1121+H1121*dt+0.5*Z1121*dt*dt</f>
        <v>704.17065323886141</v>
      </c>
      <c r="D1122" s="5">
        <f t="shared" ref="D1122:D1158" si="508">D1121+I1121*dt+0.5*AA1121*dt*dt</f>
        <v>-475.73421268215691</v>
      </c>
      <c r="E1122" s="2">
        <f t="shared" ref="E1122:E1158" si="509">SQRT(B1122^2+C1122^2)</f>
        <v>708.47792313669504</v>
      </c>
      <c r="F1122" s="2">
        <f t="shared" ref="F1122:F1158" si="510">ATAN2(C1122,B1122)*180/PI()</f>
        <v>6.3211454914041374</v>
      </c>
      <c r="G1122" s="3">
        <f t="shared" ref="G1122:G1158" si="511">G1121+Y1121*dt</f>
        <v>4.119675880797395</v>
      </c>
      <c r="H1122" s="3">
        <f t="shared" ref="H1122:H1158" si="512">H1121+Z1121*dt</f>
        <v>57.457619158366228</v>
      </c>
      <c r="I1122" s="3">
        <f t="shared" ref="I1122:I1158" si="513">I1121+AA1121*dt</f>
        <v>-97.288910389066714</v>
      </c>
      <c r="J1122" s="2">
        <f t="shared" ref="J1122:J1158" si="514">SQRT(G1122^2+H1122^2+I1122^2)</f>
        <v>113.06406066209779</v>
      </c>
      <c r="K1122" s="2">
        <f t="shared" ref="K1122:K1158" si="515">IF(D1122&gt;=hwind,SQRT((G1122-vxw)^2+(H1122-vyw)^2+I1122^2),J1122)</f>
        <v>113.06406066209779</v>
      </c>
      <c r="L1122" s="2">
        <f t="shared" ref="L1122:L1158" si="516">J1122/1.467</f>
        <v>77.07161599325002</v>
      </c>
      <c r="M1122" s="5">
        <f t="shared" si="502"/>
        <v>0.37885283384559199</v>
      </c>
      <c r="N1122" s="4">
        <f t="shared" si="503"/>
        <v>0.29962746627776954</v>
      </c>
      <c r="O1122" s="4">
        <f t="shared" si="504"/>
        <v>0.26175872030352115</v>
      </c>
      <c r="P1122" s="4">
        <f t="shared" ref="P1122:P1158" si="517">IF(D1122&gt;=hwind,vxw,0)</f>
        <v>0</v>
      </c>
      <c r="Q1122" s="4">
        <f t="shared" ref="Q1122:Q1158" si="518">IF(D1122&gt;=hwind,vyw,0)</f>
        <v>0</v>
      </c>
      <c r="R1122" s="5">
        <f t="shared" ref="R1122:R1158" si="519">-const*$M1122*$K1122*(G1122-P1122)</f>
        <v>-0.9472550370788092</v>
      </c>
      <c r="S1122" s="5">
        <f t="shared" ref="S1122:S1158" si="520">-const*$M1122*$K1122*(H1122-Q1122)</f>
        <v>-13.211480888584743</v>
      </c>
      <c r="T1122" s="5">
        <f t="shared" ref="T1122:T1158" si="521">-const*$M1122*$K1122*I1122</f>
        <v>22.370063345885008</v>
      </c>
      <c r="U1122" s="6">
        <f t="shared" ref="U1122:U1158" si="522">omega*EXP(-A1122/tau)*30/PI()</f>
        <v>2672.3742933795338</v>
      </c>
      <c r="V1122" s="5">
        <f t="shared" ref="V1122:V1158" si="523">const*($O1122/omega)*K1122*(wy*I1122-wz*(H1122-Q1122))</f>
        <v>0.30464144033248208</v>
      </c>
      <c r="W1122" s="5">
        <f t="shared" ref="W1122:W1158" si="524">const*($O1122/omega)*K1122*(wz*(G1122-P1122)-wx*I1122)</f>
        <v>14.472854576751709</v>
      </c>
      <c r="X1122" s="5">
        <f t="shared" ref="X1122:X1158" si="525">const*($O1122/omega)*K1122*(wx*(H1122-Q1122)-wy*(G1122-P1122))</f>
        <v>8.5603876851830751</v>
      </c>
      <c r="Y1122" s="5">
        <f t="shared" ref="Y1122:Y1158" si="526">R1122+V1122</f>
        <v>-0.64261359674632712</v>
      </c>
      <c r="Z1122" s="5">
        <f t="shared" si="500"/>
        <v>1.2613736881669659</v>
      </c>
      <c r="AA1122" s="5">
        <f t="shared" si="505"/>
        <v>-1.2435489689319184</v>
      </c>
      <c r="AB1122">
        <f t="shared" si="501"/>
        <v>0</v>
      </c>
    </row>
    <row r="1123" spans="1:28" x14ac:dyDescent="0.2">
      <c r="A1123">
        <f t="shared" si="499"/>
        <v>10.909999999999812</v>
      </c>
      <c r="B1123" s="5">
        <f t="shared" si="506"/>
        <v>78.045386880772426</v>
      </c>
      <c r="C1123" s="5">
        <f t="shared" si="507"/>
        <v>704.7452924991295</v>
      </c>
      <c r="D1123" s="5">
        <f t="shared" si="508"/>
        <v>-476.70716396349604</v>
      </c>
      <c r="E1123" s="2">
        <f t="shared" si="509"/>
        <v>709.05360143860287</v>
      </c>
      <c r="F1123" s="2">
        <f t="shared" si="510"/>
        <v>6.3193391485600623</v>
      </c>
      <c r="G1123" s="3">
        <f t="shared" si="511"/>
        <v>4.1132497448299317</v>
      </c>
      <c r="H1123" s="3">
        <f t="shared" si="512"/>
        <v>57.470232895247896</v>
      </c>
      <c r="I1123" s="3">
        <f t="shared" si="513"/>
        <v>-97.301345878756038</v>
      </c>
      <c r="J1123" s="2">
        <f t="shared" si="514"/>
        <v>113.08093739580819</v>
      </c>
      <c r="K1123" s="2">
        <f t="shared" si="515"/>
        <v>113.08093739580819</v>
      </c>
      <c r="L1123" s="2">
        <f t="shared" si="516"/>
        <v>77.083120242541369</v>
      </c>
      <c r="M1123" s="5">
        <f t="shared" si="502"/>
        <v>0.37885276389252565</v>
      </c>
      <c r="N1123" s="4">
        <f t="shared" si="503"/>
        <v>0.29958247996396836</v>
      </c>
      <c r="O1123" s="4">
        <f t="shared" si="504"/>
        <v>0.26174084696959743</v>
      </c>
      <c r="P1123" s="4">
        <f t="shared" si="517"/>
        <v>0</v>
      </c>
      <c r="Q1123" s="4">
        <f t="shared" si="518"/>
        <v>0</v>
      </c>
      <c r="R1123" s="5">
        <f t="shared" si="519"/>
        <v>-0.94591844632624067</v>
      </c>
      <c r="S1123" s="5">
        <f t="shared" si="520"/>
        <v>-13.216351250883694</v>
      </c>
      <c r="T1123" s="5">
        <f t="shared" si="521"/>
        <v>22.376258099759653</v>
      </c>
      <c r="U1123" s="6">
        <f t="shared" si="522"/>
        <v>2672.3716210065768</v>
      </c>
      <c r="V1123" s="5">
        <f t="shared" si="523"/>
        <v>0.30494072119882221</v>
      </c>
      <c r="W1123" s="5">
        <f t="shared" si="524"/>
        <v>14.476187540378117</v>
      </c>
      <c r="X1123" s="5">
        <f t="shared" si="525"/>
        <v>8.5631309536324753</v>
      </c>
      <c r="Y1123" s="5">
        <f t="shared" si="526"/>
        <v>-0.64097772512741846</v>
      </c>
      <c r="Z1123" s="5">
        <f t="shared" si="500"/>
        <v>1.2598362894944231</v>
      </c>
      <c r="AA1123" s="5">
        <f t="shared" si="505"/>
        <v>-1.234610946607873</v>
      </c>
      <c r="AB1123">
        <f t="shared" si="501"/>
        <v>0</v>
      </c>
    </row>
    <row r="1124" spans="1:28" x14ac:dyDescent="0.2">
      <c r="A1124">
        <f t="shared" si="499"/>
        <v>10.919999999999812</v>
      </c>
      <c r="B1124" s="5">
        <f t="shared" si="506"/>
        <v>78.086487329334474</v>
      </c>
      <c r="C1124" s="5">
        <f t="shared" si="507"/>
        <v>705.32005781989653</v>
      </c>
      <c r="D1124" s="5">
        <f t="shared" si="508"/>
        <v>-477.68023915283089</v>
      </c>
      <c r="E1124" s="2">
        <f t="shared" si="509"/>
        <v>709.62939867687021</v>
      </c>
      <c r="F1124" s="2">
        <f t="shared" si="510"/>
        <v>6.3175294660568442</v>
      </c>
      <c r="G1124" s="3">
        <f t="shared" si="511"/>
        <v>4.1068399675786571</v>
      </c>
      <c r="H1124" s="3">
        <f t="shared" si="512"/>
        <v>57.482831258142838</v>
      </c>
      <c r="I1124" s="3">
        <f t="shared" si="513"/>
        <v>-97.313691988222118</v>
      </c>
      <c r="J1124" s="2">
        <f t="shared" si="514"/>
        <v>113.097730624226</v>
      </c>
      <c r="K1124" s="2">
        <f t="shared" si="515"/>
        <v>113.097730624226</v>
      </c>
      <c r="L1124" s="2">
        <f t="shared" si="516"/>
        <v>77.094567569342871</v>
      </c>
      <c r="M1124" s="5">
        <f t="shared" si="502"/>
        <v>0.37885269397008026</v>
      </c>
      <c r="N1124" s="4">
        <f t="shared" si="503"/>
        <v>0.29953772835603026</v>
      </c>
      <c r="O1124" s="4">
        <f t="shared" si="504"/>
        <v>0.26172306398172684</v>
      </c>
      <c r="P1124" s="4">
        <f t="shared" si="517"/>
        <v>0</v>
      </c>
      <c r="Q1124" s="4">
        <f t="shared" si="518"/>
        <v>0</v>
      </c>
      <c r="R1124" s="5">
        <f t="shared" si="519"/>
        <v>-0.9445844801549913</v>
      </c>
      <c r="S1124" s="5">
        <f t="shared" si="520"/>
        <v>-13.221209180406175</v>
      </c>
      <c r="T1124" s="5">
        <f t="shared" si="521"/>
        <v>22.382416623078996</v>
      </c>
      <c r="U1124" s="6">
        <f t="shared" si="522"/>
        <v>2672.3689486362919</v>
      </c>
      <c r="V1124" s="5">
        <f t="shared" si="523"/>
        <v>0.30524131375527075</v>
      </c>
      <c r="W1124" s="5">
        <f t="shared" si="524"/>
        <v>14.479500666786405</v>
      </c>
      <c r="X1124" s="5">
        <f t="shared" si="525"/>
        <v>8.5658683143891388</v>
      </c>
      <c r="Y1124" s="5">
        <f t="shared" si="526"/>
        <v>-0.63934316639972055</v>
      </c>
      <c r="Z1124" s="5">
        <f t="shared" si="500"/>
        <v>1.2582914863802301</v>
      </c>
      <c r="AA1124" s="5">
        <f t="shared" si="505"/>
        <v>-1.2257150625318651</v>
      </c>
      <c r="AB1124">
        <f t="shared" si="501"/>
        <v>0</v>
      </c>
    </row>
    <row r="1125" spans="1:28" x14ac:dyDescent="0.2">
      <c r="A1125">
        <f t="shared" si="499"/>
        <v>10.929999999999811</v>
      </c>
      <c r="B1125" s="5">
        <f t="shared" si="506"/>
        <v>78.127523761851933</v>
      </c>
      <c r="C1125" s="5">
        <f t="shared" si="507"/>
        <v>705.89494904705225</v>
      </c>
      <c r="D1125" s="5">
        <f t="shared" si="508"/>
        <v>-478.65343735846625</v>
      </c>
      <c r="E1125" s="2">
        <f t="shared" si="509"/>
        <v>710.20531472194659</v>
      </c>
      <c r="F1125" s="2">
        <f t="shared" si="510"/>
        <v>6.3157164674044752</v>
      </c>
      <c r="G1125" s="3">
        <f t="shared" si="511"/>
        <v>4.10044653591466</v>
      </c>
      <c r="H1125" s="3">
        <f t="shared" si="512"/>
        <v>57.495414173006637</v>
      </c>
      <c r="I1125" s="3">
        <f t="shared" si="513"/>
        <v>-97.325949138847434</v>
      </c>
      <c r="J1125" s="2">
        <f t="shared" si="514"/>
        <v>113.11444067181247</v>
      </c>
      <c r="K1125" s="2">
        <f t="shared" si="515"/>
        <v>113.11444067181247</v>
      </c>
      <c r="L1125" s="2">
        <f t="shared" si="516"/>
        <v>77.105958194827863</v>
      </c>
      <c r="M1125" s="5">
        <f t="shared" si="502"/>
        <v>0.37885262407820042</v>
      </c>
      <c r="N1125" s="4">
        <f t="shared" si="503"/>
        <v>0.29949321039101934</v>
      </c>
      <c r="O1125" s="4">
        <f t="shared" si="504"/>
        <v>0.26170537096229618</v>
      </c>
      <c r="P1125" s="4">
        <f t="shared" si="517"/>
        <v>0</v>
      </c>
      <c r="Q1125" s="4">
        <f t="shared" si="518"/>
        <v>0</v>
      </c>
      <c r="R1125" s="5">
        <f t="shared" si="519"/>
        <v>-0.94325314319026909</v>
      </c>
      <c r="S1125" s="5">
        <f t="shared" si="520"/>
        <v>-13.226054690069875</v>
      </c>
      <c r="T1125" s="5">
        <f t="shared" si="521"/>
        <v>22.388539061567403</v>
      </c>
      <c r="U1125" s="6">
        <f t="shared" si="522"/>
        <v>2672.366276268679</v>
      </c>
      <c r="V1125" s="5">
        <f t="shared" si="523"/>
        <v>0.30554320540055535</v>
      </c>
      <c r="W1125" s="5">
        <f t="shared" si="524"/>
        <v>14.482794039020032</v>
      </c>
      <c r="X1125" s="5">
        <f t="shared" si="525"/>
        <v>8.5685997682307438</v>
      </c>
      <c r="Y1125" s="5">
        <f t="shared" si="526"/>
        <v>-0.63770993778971374</v>
      </c>
      <c r="Z1125" s="5">
        <f t="shared" si="500"/>
        <v>1.2567393489501573</v>
      </c>
      <c r="AA1125" s="5">
        <f t="shared" si="505"/>
        <v>-1.2168611702018524</v>
      </c>
      <c r="AB1125">
        <f t="shared" si="501"/>
        <v>0</v>
      </c>
    </row>
    <row r="1126" spans="1:28" x14ac:dyDescent="0.2">
      <c r="A1126">
        <f t="shared" si="499"/>
        <v>10.939999999999811</v>
      </c>
      <c r="B1126" s="5">
        <f t="shared" si="506"/>
        <v>78.168496341714189</v>
      </c>
      <c r="C1126" s="5">
        <f t="shared" si="507"/>
        <v>706.46996602574973</v>
      </c>
      <c r="D1126" s="5">
        <f t="shared" si="508"/>
        <v>-479.62675769291326</v>
      </c>
      <c r="E1126" s="2">
        <f t="shared" si="509"/>
        <v>710.78134944351814</v>
      </c>
      <c r="F1126" s="2">
        <f t="shared" si="510"/>
        <v>6.3139001760346822</v>
      </c>
      <c r="G1126" s="3">
        <f t="shared" si="511"/>
        <v>4.0940694365367625</v>
      </c>
      <c r="H1126" s="3">
        <f t="shared" si="512"/>
        <v>57.507981566496142</v>
      </c>
      <c r="I1126" s="3">
        <f t="shared" si="513"/>
        <v>-97.338117750549458</v>
      </c>
      <c r="J1126" s="2">
        <f t="shared" si="514"/>
        <v>113.13106786211945</v>
      </c>
      <c r="K1126" s="2">
        <f t="shared" si="515"/>
        <v>113.13106786211945</v>
      </c>
      <c r="L1126" s="2">
        <f t="shared" si="516"/>
        <v>77.117292339549721</v>
      </c>
      <c r="M1126" s="5">
        <f t="shared" si="502"/>
        <v>0.37885255421683051</v>
      </c>
      <c r="N1126" s="4">
        <f t="shared" si="503"/>
        <v>0.2994489250105784</v>
      </c>
      <c r="O1126" s="4">
        <f t="shared" si="504"/>
        <v>0.26168776753502287</v>
      </c>
      <c r="P1126" s="4">
        <f t="shared" si="517"/>
        <v>0</v>
      </c>
      <c r="Q1126" s="4">
        <f t="shared" si="518"/>
        <v>0</v>
      </c>
      <c r="R1126" s="5">
        <f t="shared" si="519"/>
        <v>-0.94192443997479869</v>
      </c>
      <c r="S1126" s="5">
        <f t="shared" si="520"/>
        <v>-13.230887792886247</v>
      </c>
      <c r="T1126" s="5">
        <f t="shared" si="521"/>
        <v>22.394625560612187</v>
      </c>
      <c r="U1126" s="6">
        <f t="shared" si="522"/>
        <v>2672.3636039037392</v>
      </c>
      <c r="V1126" s="5">
        <f t="shared" si="523"/>
        <v>0.30584638359131128</v>
      </c>
      <c r="W1126" s="5">
        <f t="shared" si="524"/>
        <v>14.486067739891302</v>
      </c>
      <c r="X1126" s="5">
        <f t="shared" si="525"/>
        <v>8.5713253160097231</v>
      </c>
      <c r="Y1126" s="5">
        <f t="shared" si="526"/>
        <v>-0.63607805638348736</v>
      </c>
      <c r="Z1126" s="5">
        <f t="shared" si="500"/>
        <v>1.2551799470050558</v>
      </c>
      <c r="AA1126" s="5">
        <f t="shared" si="505"/>
        <v>-1.208049123378089</v>
      </c>
      <c r="AB1126">
        <f t="shared" si="501"/>
        <v>0</v>
      </c>
    </row>
    <row r="1127" spans="1:28" x14ac:dyDescent="0.2">
      <c r="A1127">
        <f t="shared" si="499"/>
        <v>10.949999999999811</v>
      </c>
      <c r="B1127" s="5">
        <f t="shared" si="506"/>
        <v>78.209405232176735</v>
      </c>
      <c r="C1127" s="5">
        <f t="shared" si="507"/>
        <v>707.04510860041205</v>
      </c>
      <c r="D1127" s="5">
        <f t="shared" si="508"/>
        <v>-480.60019927287487</v>
      </c>
      <c r="E1127" s="2">
        <f t="shared" si="509"/>
        <v>711.35750271051427</v>
      </c>
      <c r="F1127" s="2">
        <f t="shared" si="510"/>
        <v>6.3120806153009923</v>
      </c>
      <c r="G1127" s="3">
        <f t="shared" si="511"/>
        <v>4.0877086559729277</v>
      </c>
      <c r="H1127" s="3">
        <f t="shared" si="512"/>
        <v>57.520533365966195</v>
      </c>
      <c r="I1127" s="3">
        <f t="shared" si="513"/>
        <v>-97.350198241783232</v>
      </c>
      <c r="J1127" s="2">
        <f t="shared" si="514"/>
        <v>113.14761251778953</v>
      </c>
      <c r="K1127" s="2">
        <f t="shared" si="515"/>
        <v>113.14761251778953</v>
      </c>
      <c r="L1127" s="2">
        <f t="shared" si="516"/>
        <v>77.128570223442068</v>
      </c>
      <c r="M1127" s="5">
        <f t="shared" si="502"/>
        <v>0.37885248438591462</v>
      </c>
      <c r="N1127" s="4">
        <f t="shared" si="503"/>
        <v>0.29940487116090891</v>
      </c>
      <c r="O1127" s="4">
        <f t="shared" si="504"/>
        <v>0.2616702533249517</v>
      </c>
      <c r="P1127" s="4">
        <f t="shared" si="517"/>
        <v>0</v>
      </c>
      <c r="Q1127" s="4">
        <f t="shared" si="518"/>
        <v>0</v>
      </c>
      <c r="R1127" s="5">
        <f t="shared" si="519"/>
        <v>-0.94059837496930798</v>
      </c>
      <c r="S1127" s="5">
        <f t="shared" si="520"/>
        <v>-13.235708501959829</v>
      </c>
      <c r="T1127" s="5">
        <f t="shared" si="521"/>
        <v>22.400676265262614</v>
      </c>
      <c r="U1127" s="6">
        <f t="shared" si="522"/>
        <v>2672.3609315414719</v>
      </c>
      <c r="V1127" s="5">
        <f t="shared" si="523"/>
        <v>0.30615083584197311</v>
      </c>
      <c r="W1127" s="5">
        <f t="shared" si="524"/>
        <v>14.489321851981257</v>
      </c>
      <c r="X1127" s="5">
        <f t="shared" si="525"/>
        <v>8.574044958652836</v>
      </c>
      <c r="Y1127" s="5">
        <f t="shared" si="526"/>
        <v>-0.63444753912733487</v>
      </c>
      <c r="Z1127" s="5">
        <f t="shared" si="500"/>
        <v>1.2536133500214284</v>
      </c>
      <c r="AA1127" s="5">
        <f t="shared" si="505"/>
        <v>-1.1992787760845474</v>
      </c>
      <c r="AB1127">
        <f t="shared" si="501"/>
        <v>0</v>
      </c>
    </row>
    <row r="1128" spans="1:28" x14ac:dyDescent="0.2">
      <c r="A1128">
        <f t="shared" si="499"/>
        <v>10.959999999999811</v>
      </c>
      <c r="B1128" s="5">
        <f t="shared" si="506"/>
        <v>78.250250596359507</v>
      </c>
      <c r="C1128" s="5">
        <f t="shared" si="507"/>
        <v>707.62037661473926</v>
      </c>
      <c r="D1128" s="5">
        <f t="shared" si="508"/>
        <v>-481.57376121923147</v>
      </c>
      <c r="E1128" s="2">
        <f t="shared" si="509"/>
        <v>711.93377439111464</v>
      </c>
      <c r="F1128" s="2">
        <f t="shared" si="510"/>
        <v>6.3102578084787924</v>
      </c>
      <c r="G1128" s="3">
        <f t="shared" si="511"/>
        <v>4.0813641805816543</v>
      </c>
      <c r="H1128" s="3">
        <f t="shared" si="512"/>
        <v>57.533069499466407</v>
      </c>
      <c r="I1128" s="3">
        <f t="shared" si="513"/>
        <v>-97.362191029544078</v>
      </c>
      <c r="J1128" s="2">
        <f t="shared" si="514"/>
        <v>113.16407496055628</v>
      </c>
      <c r="K1128" s="2">
        <f t="shared" si="515"/>
        <v>113.16407496055628</v>
      </c>
      <c r="L1128" s="2">
        <f t="shared" si="516"/>
        <v>77.139792065818867</v>
      </c>
      <c r="M1128" s="5">
        <f t="shared" si="502"/>
        <v>0.37885241458539687</v>
      </c>
      <c r="N1128" s="4">
        <f t="shared" si="503"/>
        <v>0.29936104779275158</v>
      </c>
      <c r="O1128" s="4">
        <f t="shared" si="504"/>
        <v>0.26165282795845124</v>
      </c>
      <c r="P1128" s="4">
        <f t="shared" si="517"/>
        <v>0</v>
      </c>
      <c r="Q1128" s="4">
        <f t="shared" si="518"/>
        <v>0</v>
      </c>
      <c r="R1128" s="5">
        <f t="shared" si="519"/>
        <v>-0.93927495255300963</v>
      </c>
      <c r="S1128" s="5">
        <f t="shared" si="520"/>
        <v>-13.240516830487524</v>
      </c>
      <c r="T1128" s="5">
        <f t="shared" si="521"/>
        <v>22.406691320228894</v>
      </c>
      <c r="U1128" s="6">
        <f t="shared" si="522"/>
        <v>2672.3582591818763</v>
      </c>
      <c r="V1128" s="5">
        <f t="shared" si="523"/>
        <v>0.30645654972466779</v>
      </c>
      <c r="W1128" s="5">
        <f t="shared" si="524"/>
        <v>14.49255645763961</v>
      </c>
      <c r="X1128" s="5">
        <f t="shared" si="525"/>
        <v>8.5767586971607788</v>
      </c>
      <c r="Y1128" s="5">
        <f t="shared" si="526"/>
        <v>-0.6328184028283419</v>
      </c>
      <c r="Z1128" s="5">
        <f t="shared" si="500"/>
        <v>1.2520396271520866</v>
      </c>
      <c r="AA1128" s="5">
        <f t="shared" si="505"/>
        <v>-1.1905499826103281</v>
      </c>
      <c r="AB1128">
        <f t="shared" si="501"/>
        <v>0</v>
      </c>
    </row>
    <row r="1129" spans="1:28" x14ac:dyDescent="0.2">
      <c r="A1129">
        <f t="shared" si="499"/>
        <v>10.969999999999811</v>
      </c>
      <c r="B1129" s="5">
        <f t="shared" si="506"/>
        <v>78.291032597245177</v>
      </c>
      <c r="C1129" s="5">
        <f t="shared" si="507"/>
        <v>708.19576991171527</v>
      </c>
      <c r="D1129" s="5">
        <f t="shared" si="508"/>
        <v>-482.54744265702601</v>
      </c>
      <c r="E1129" s="2">
        <f t="shared" si="509"/>
        <v>712.51016435275517</v>
      </c>
      <c r="F1129" s="2">
        <f t="shared" si="510"/>
        <v>6.3084317787654003</v>
      </c>
      <c r="G1129" s="3">
        <f t="shared" si="511"/>
        <v>4.0750359965533711</v>
      </c>
      <c r="H1129" s="3">
        <f t="shared" si="512"/>
        <v>57.545589895737926</v>
      </c>
      <c r="I1129" s="3">
        <f t="shared" si="513"/>
        <v>-97.374096529370178</v>
      </c>
      <c r="J1129" s="2">
        <f t="shared" si="514"/>
        <v>113.18045551124435</v>
      </c>
      <c r="K1129" s="2">
        <f t="shared" si="515"/>
        <v>113.18045551124435</v>
      </c>
      <c r="L1129" s="2">
        <f t="shared" si="516"/>
        <v>77.150958085374469</v>
      </c>
      <c r="M1129" s="5">
        <f t="shared" si="502"/>
        <v>0.37885234481522112</v>
      </c>
      <c r="N1129" s="4">
        <f t="shared" si="503"/>
        <v>0.29931745386136605</v>
      </c>
      <c r="O1129" s="4">
        <f t="shared" si="504"/>
        <v>0.26163549106321077</v>
      </c>
      <c r="P1129" s="4">
        <f t="shared" si="517"/>
        <v>0</v>
      </c>
      <c r="Q1129" s="4">
        <f t="shared" si="518"/>
        <v>0</v>
      </c>
      <c r="R1129" s="5">
        <f t="shared" si="519"/>
        <v>-0.93795417702408368</v>
      </c>
      <c r="S1129" s="5">
        <f t="shared" si="520"/>
        <v>-13.245312791757906</v>
      </c>
      <c r="T1129" s="5">
        <f t="shared" si="521"/>
        <v>22.412670869881211</v>
      </c>
      <c r="U1129" s="6">
        <f t="shared" si="522"/>
        <v>2672.3555868249532</v>
      </c>
      <c r="V1129" s="5">
        <f t="shared" si="523"/>
        <v>0.30676351286910669</v>
      </c>
      <c r="W1129" s="5">
        <f t="shared" si="524"/>
        <v>14.495771638984628</v>
      </c>
      <c r="X1129" s="5">
        <f t="shared" si="525"/>
        <v>8.5794665326077606</v>
      </c>
      <c r="Y1129" s="5">
        <f t="shared" si="526"/>
        <v>-0.63119066415497693</v>
      </c>
      <c r="Z1129" s="5">
        <f t="shared" si="500"/>
        <v>1.2504588472267226</v>
      </c>
      <c r="AA1129" s="5">
        <f t="shared" si="505"/>
        <v>-1.181862597511028</v>
      </c>
      <c r="AB1129">
        <f t="shared" si="501"/>
        <v>0</v>
      </c>
    </row>
    <row r="1130" spans="1:28" x14ac:dyDescent="0.2">
      <c r="A1130">
        <f t="shared" si="499"/>
        <v>10.97999999999981</v>
      </c>
      <c r="B1130" s="5">
        <f t="shared" si="506"/>
        <v>78.331751397677493</v>
      </c>
      <c r="C1130" s="5">
        <f t="shared" si="507"/>
        <v>708.77128833361496</v>
      </c>
      <c r="D1130" s="5">
        <f t="shared" si="508"/>
        <v>-483.5212427154496</v>
      </c>
      <c r="E1130" s="2">
        <f t="shared" si="509"/>
        <v>713.08667246213486</v>
      </c>
      <c r="F1130" s="2">
        <f t="shared" si="510"/>
        <v>6.306602549280127</v>
      </c>
      <c r="G1130" s="3">
        <f t="shared" si="511"/>
        <v>4.0687240899118216</v>
      </c>
      <c r="H1130" s="3">
        <f t="shared" si="512"/>
        <v>57.558094484210194</v>
      </c>
      <c r="I1130" s="3">
        <f t="shared" si="513"/>
        <v>-97.385915155345288</v>
      </c>
      <c r="J1130" s="2">
        <f t="shared" si="514"/>
        <v>113.19675448976975</v>
      </c>
      <c r="K1130" s="2">
        <f t="shared" si="515"/>
        <v>113.19675448976975</v>
      </c>
      <c r="L1130" s="2">
        <f t="shared" si="516"/>
        <v>77.162068500183878</v>
      </c>
      <c r="M1130" s="5">
        <f t="shared" si="502"/>
        <v>0.37885227507533109</v>
      </c>
      <c r="N1130" s="4">
        <f t="shared" si="503"/>
        <v>0.29927408832651153</v>
      </c>
      <c r="O1130" s="4">
        <f t="shared" si="504"/>
        <v>0.26161824226823682</v>
      </c>
      <c r="P1130" s="4">
        <f t="shared" si="517"/>
        <v>0</v>
      </c>
      <c r="Q1130" s="4">
        <f t="shared" si="518"/>
        <v>0</v>
      </c>
      <c r="R1130" s="5">
        <f t="shared" si="519"/>
        <v>-0.93663605260015814</v>
      </c>
      <c r="S1130" s="5">
        <f t="shared" si="520"/>
        <v>-13.250096399150511</v>
      </c>
      <c r="T1130" s="5">
        <f t="shared" si="521"/>
        <v>22.418615058248729</v>
      </c>
      <c r="U1130" s="6">
        <f t="shared" si="522"/>
        <v>2672.3529144707031</v>
      </c>
      <c r="V1130" s="5">
        <f t="shared" si="523"/>
        <v>0.30707171296247482</v>
      </c>
      <c r="W1130" s="5">
        <f t="shared" si="524"/>
        <v>14.498967477903076</v>
      </c>
      <c r="X1130" s="5">
        <f t="shared" si="525"/>
        <v>8.5821684661411002</v>
      </c>
      <c r="Y1130" s="5">
        <f t="shared" si="526"/>
        <v>-0.62956433963768332</v>
      </c>
      <c r="Z1130" s="5">
        <f t="shared" si="500"/>
        <v>1.2488710787525648</v>
      </c>
      <c r="AA1130" s="5">
        <f t="shared" si="505"/>
        <v>-1.1732164756101682</v>
      </c>
      <c r="AB1130">
        <f t="shared" si="501"/>
        <v>0</v>
      </c>
    </row>
    <row r="1131" spans="1:28" x14ac:dyDescent="0.2">
      <c r="A1131">
        <f t="shared" si="499"/>
        <v>10.98999999999981</v>
      </c>
      <c r="B1131" s="5">
        <f t="shared" si="506"/>
        <v>78.372407160359629</v>
      </c>
      <c r="C1131" s="5">
        <f t="shared" si="507"/>
        <v>709.34693172201105</v>
      </c>
      <c r="D1131" s="5">
        <f t="shared" si="508"/>
        <v>-484.49516052782678</v>
      </c>
      <c r="E1131" s="2">
        <f t="shared" si="509"/>
        <v>713.66329858522261</v>
      </c>
      <c r="F1131" s="2">
        <f t="shared" si="510"/>
        <v>6.3047701430643457</v>
      </c>
      <c r="G1131" s="3">
        <f t="shared" si="511"/>
        <v>4.0624284465154448</v>
      </c>
      <c r="H1131" s="3">
        <f t="shared" si="512"/>
        <v>57.570583194997717</v>
      </c>
      <c r="I1131" s="3">
        <f t="shared" si="513"/>
        <v>-97.397647320101385</v>
      </c>
      <c r="J1131" s="2">
        <f t="shared" si="514"/>
        <v>113.21297221514</v>
      </c>
      <c r="K1131" s="2">
        <f t="shared" si="515"/>
        <v>113.21297221514</v>
      </c>
      <c r="L1131" s="2">
        <f t="shared" si="516"/>
        <v>77.173123527702785</v>
      </c>
      <c r="M1131" s="5">
        <f t="shared" si="502"/>
        <v>0.37885220536567044</v>
      </c>
      <c r="N1131" s="4">
        <f t="shared" si="503"/>
        <v>0.29923095015242723</v>
      </c>
      <c r="O1131" s="4">
        <f t="shared" si="504"/>
        <v>0.26160108120384984</v>
      </c>
      <c r="P1131" s="4">
        <f t="shared" si="517"/>
        <v>0</v>
      </c>
      <c r="Q1131" s="4">
        <f t="shared" si="518"/>
        <v>0</v>
      </c>
      <c r="R1131" s="5">
        <f t="shared" si="519"/>
        <v>-0.93532058341878854</v>
      </c>
      <c r="S1131" s="5">
        <f t="shared" si="520"/>
        <v>-13.254867666135137</v>
      </c>
      <c r="T1131" s="5">
        <f t="shared" si="521"/>
        <v>22.424524029018684</v>
      </c>
      <c r="U1131" s="6">
        <f t="shared" si="522"/>
        <v>2672.3502421191242</v>
      </c>
      <c r="V1131" s="5">
        <f t="shared" si="523"/>
        <v>0.30738113774931924</v>
      </c>
      <c r="W1131" s="5">
        <f t="shared" si="524"/>
        <v>14.50214405605012</v>
      </c>
      <c r="X1131" s="5">
        <f t="shared" si="525"/>
        <v>8.5848644989807923</v>
      </c>
      <c r="Y1131" s="5">
        <f t="shared" si="526"/>
        <v>-0.62793944566946935</v>
      </c>
      <c r="Z1131" s="5">
        <f t="shared" si="500"/>
        <v>1.2472763899149832</v>
      </c>
      <c r="AA1131" s="5">
        <f t="shared" si="505"/>
        <v>-1.164611472000523</v>
      </c>
      <c r="AB1131">
        <f t="shared" si="501"/>
        <v>0</v>
      </c>
    </row>
    <row r="1132" spans="1:28" x14ac:dyDescent="0.2">
      <c r="A1132">
        <f t="shared" si="499"/>
        <v>10.99999999999981</v>
      </c>
      <c r="B1132" s="5">
        <f t="shared" si="506"/>
        <v>78.413000047852492</v>
      </c>
      <c r="C1132" s="5">
        <f t="shared" si="507"/>
        <v>709.92269991778062</v>
      </c>
      <c r="D1132" s="5">
        <f t="shared" si="508"/>
        <v>-485.46919523160136</v>
      </c>
      <c r="E1132" s="2">
        <f t="shared" si="509"/>
        <v>714.24004258726325</v>
      </c>
      <c r="F1132" s="2">
        <f t="shared" si="510"/>
        <v>6.3029345830815648</v>
      </c>
      <c r="G1132" s="3">
        <f t="shared" si="511"/>
        <v>4.0561490520587498</v>
      </c>
      <c r="H1132" s="3">
        <f t="shared" si="512"/>
        <v>57.583055958896864</v>
      </c>
      <c r="I1132" s="3">
        <f t="shared" si="513"/>
        <v>-97.409293434821393</v>
      </c>
      <c r="J1132" s="2">
        <f t="shared" si="514"/>
        <v>113.22910900545453</v>
      </c>
      <c r="K1132" s="2">
        <f t="shared" si="515"/>
        <v>113.22910900545453</v>
      </c>
      <c r="L1132" s="2">
        <f t="shared" si="516"/>
        <v>77.184123384767915</v>
      </c>
      <c r="M1132" s="5">
        <f t="shared" si="502"/>
        <v>0.37885213568618259</v>
      </c>
      <c r="N1132" s="4">
        <f t="shared" si="503"/>
        <v>0.29918803830781243</v>
      </c>
      <c r="O1132" s="4">
        <f t="shared" si="504"/>
        <v>0.2615840075016807</v>
      </c>
      <c r="P1132" s="4">
        <f t="shared" si="517"/>
        <v>0</v>
      </c>
      <c r="Q1132" s="4">
        <f t="shared" si="518"/>
        <v>0</v>
      </c>
      <c r="R1132" s="5">
        <f t="shared" si="519"/>
        <v>-0.9340077735379374</v>
      </c>
      <c r="S1132" s="5">
        <f t="shared" si="520"/>
        <v>-13.259626606271153</v>
      </c>
      <c r="T1132" s="5">
        <f t="shared" si="521"/>
        <v>22.430397925535448</v>
      </c>
      <c r="U1132" s="6">
        <f t="shared" si="522"/>
        <v>2672.3475697702183</v>
      </c>
      <c r="V1132" s="5">
        <f t="shared" si="523"/>
        <v>0.30769177503143746</v>
      </c>
      <c r="W1132" s="5">
        <f t="shared" si="524"/>
        <v>14.505301454849297</v>
      </c>
      <c r="X1132" s="5">
        <f t="shared" si="525"/>
        <v>8.587554632419133</v>
      </c>
      <c r="Y1132" s="5">
        <f t="shared" si="526"/>
        <v>-0.62631599850649988</v>
      </c>
      <c r="Z1132" s="5">
        <f t="shared" si="500"/>
        <v>1.2456748485781439</v>
      </c>
      <c r="AA1132" s="5">
        <f t="shared" si="505"/>
        <v>-1.1560474420454199</v>
      </c>
      <c r="AB1132">
        <f t="shared" si="501"/>
        <v>0</v>
      </c>
    </row>
    <row r="1133" spans="1:28" x14ac:dyDescent="0.2">
      <c r="A1133">
        <f t="shared" si="499"/>
        <v>11.00999999999981</v>
      </c>
      <c r="B1133" s="5">
        <f t="shared" si="506"/>
        <v>78.45353022257315</v>
      </c>
      <c r="C1133" s="5">
        <f t="shared" si="507"/>
        <v>710.49859276111204</v>
      </c>
      <c r="D1133" s="5">
        <f t="shared" si="508"/>
        <v>-486.44334596832169</v>
      </c>
      <c r="E1133" s="2">
        <f t="shared" si="509"/>
        <v>714.81690433278413</v>
      </c>
      <c r="F1133" s="2">
        <f t="shared" si="510"/>
        <v>6.3010958922174973</v>
      </c>
      <c r="G1133" s="3">
        <f t="shared" si="511"/>
        <v>4.0498858920736849</v>
      </c>
      <c r="H1133" s="3">
        <f t="shared" si="512"/>
        <v>57.595512707382646</v>
      </c>
      <c r="I1133" s="3">
        <f t="shared" si="513"/>
        <v>-97.420853909241842</v>
      </c>
      <c r="J1133" s="2">
        <f t="shared" si="514"/>
        <v>113.24516517790477</v>
      </c>
      <c r="K1133" s="2">
        <f t="shared" si="515"/>
        <v>113.24516517790477</v>
      </c>
      <c r="L1133" s="2">
        <f t="shared" si="516"/>
        <v>77.195068287596968</v>
      </c>
      <c r="M1133" s="5">
        <f t="shared" si="502"/>
        <v>0.37885206603681076</v>
      </c>
      <c r="N1133" s="4">
        <f t="shared" si="503"/>
        <v>0.29914535176580775</v>
      </c>
      <c r="O1133" s="4">
        <f t="shared" si="504"/>
        <v>0.26156702079466765</v>
      </c>
      <c r="P1133" s="4">
        <f t="shared" si="517"/>
        <v>0</v>
      </c>
      <c r="Q1133" s="4">
        <f t="shared" si="518"/>
        <v>0</v>
      </c>
      <c r="R1133" s="5">
        <f t="shared" si="519"/>
        <v>-0.93269762693644964</v>
      </c>
      <c r="S1133" s="5">
        <f t="shared" si="520"/>
        <v>-13.264373233206774</v>
      </c>
      <c r="T1133" s="5">
        <f t="shared" si="521"/>
        <v>22.436236890799588</v>
      </c>
      <c r="U1133" s="6">
        <f t="shared" si="522"/>
        <v>2672.3448974239845</v>
      </c>
      <c r="V1133" s="5">
        <f t="shared" si="523"/>
        <v>0.30800361266776649</v>
      </c>
      <c r="W1133" s="5">
        <f t="shared" si="524"/>
        <v>14.508439755492429</v>
      </c>
      <c r="X1133" s="5">
        <f t="shared" si="525"/>
        <v>8.5902388678202808</v>
      </c>
      <c r="Y1133" s="5">
        <f t="shared" si="526"/>
        <v>-0.62469401426868321</v>
      </c>
      <c r="Z1133" s="5">
        <f t="shared" si="500"/>
        <v>1.2440665222856548</v>
      </c>
      <c r="AA1133" s="5">
        <f t="shared" si="505"/>
        <v>-1.1475242413801325</v>
      </c>
      <c r="AB1133">
        <f t="shared" si="501"/>
        <v>0</v>
      </c>
    </row>
    <row r="1134" spans="1:28" x14ac:dyDescent="0.2">
      <c r="A1134">
        <f t="shared" si="499"/>
        <v>11.01999999999981</v>
      </c>
      <c r="B1134" s="5">
        <f t="shared" si="506"/>
        <v>78.493997846793178</v>
      </c>
      <c r="C1134" s="5">
        <f t="shared" si="507"/>
        <v>711.074610091512</v>
      </c>
      <c r="D1134" s="5">
        <f t="shared" si="508"/>
        <v>-487.41761188362619</v>
      </c>
      <c r="E1134" s="2">
        <f t="shared" si="509"/>
        <v>715.39388368560174</v>
      </c>
      <c r="F1134" s="2">
        <f t="shared" si="510"/>
        <v>6.2992540932801324</v>
      </c>
      <c r="G1134" s="3">
        <f t="shared" si="511"/>
        <v>4.0436389519309976</v>
      </c>
      <c r="H1134" s="3">
        <f t="shared" si="512"/>
        <v>57.6079533726055</v>
      </c>
      <c r="I1134" s="3">
        <f t="shared" si="513"/>
        <v>-97.432329151655637</v>
      </c>
      <c r="J1134" s="2">
        <f t="shared" si="514"/>
        <v>113.26114104877465</v>
      </c>
      <c r="K1134" s="2">
        <f t="shared" si="515"/>
        <v>113.26114104877465</v>
      </c>
      <c r="L1134" s="2">
        <f t="shared" si="516"/>
        <v>77.205958451789115</v>
      </c>
      <c r="M1134" s="5">
        <f t="shared" si="502"/>
        <v>0.37885199641749817</v>
      </c>
      <c r="N1134" s="4">
        <f t="shared" si="503"/>
        <v>0.29910288950397523</v>
      </c>
      <c r="O1134" s="4">
        <f t="shared" si="504"/>
        <v>0.26155012071705275</v>
      </c>
      <c r="P1134" s="4">
        <f t="shared" si="517"/>
        <v>0</v>
      </c>
      <c r="Q1134" s="4">
        <f t="shared" si="518"/>
        <v>0</v>
      </c>
      <c r="R1134" s="5">
        <f t="shared" si="519"/>
        <v>-0.93139014751453142</v>
      </c>
      <c r="S1134" s="5">
        <f t="shared" si="520"/>
        <v>-13.269107560678401</v>
      </c>
      <c r="T1134" s="5">
        <f t="shared" si="521"/>
        <v>22.442041067467063</v>
      </c>
      <c r="U1134" s="6">
        <f t="shared" si="522"/>
        <v>2672.3422250804238</v>
      </c>
      <c r="V1134" s="5">
        <f t="shared" si="523"/>
        <v>0.3083166385742655</v>
      </c>
      <c r="W1134" s="5">
        <f t="shared" si="524"/>
        <v>14.511559038939598</v>
      </c>
      <c r="X1134" s="5">
        <f t="shared" si="525"/>
        <v>8.5929172066198607</v>
      </c>
      <c r="Y1134" s="5">
        <f t="shared" si="526"/>
        <v>-0.62307350894026592</v>
      </c>
      <c r="Z1134" s="5">
        <f t="shared" si="500"/>
        <v>1.2424514782611968</v>
      </c>
      <c r="AA1134" s="5">
        <f t="shared" si="505"/>
        <v>-1.1390417259130743</v>
      </c>
      <c r="AB1134">
        <f t="shared" si="501"/>
        <v>0</v>
      </c>
    </row>
    <row r="1135" spans="1:28" x14ac:dyDescent="0.2">
      <c r="A1135">
        <f t="shared" si="499"/>
        <v>11.029999999999809</v>
      </c>
      <c r="B1135" s="5">
        <f t="shared" si="506"/>
        <v>78.534403082637041</v>
      </c>
      <c r="C1135" s="5">
        <f t="shared" si="507"/>
        <v>711.65075174781202</v>
      </c>
      <c r="D1135" s="5">
        <f t="shared" si="508"/>
        <v>-488.39199212722906</v>
      </c>
      <c r="E1135" s="2">
        <f t="shared" si="509"/>
        <v>715.97098050882767</v>
      </c>
      <c r="F1135" s="2">
        <f t="shared" si="510"/>
        <v>6.2974092089998059</v>
      </c>
      <c r="G1135" s="3">
        <f t="shared" si="511"/>
        <v>4.0374082168415946</v>
      </c>
      <c r="H1135" s="3">
        <f t="shared" si="512"/>
        <v>57.620377887388109</v>
      </c>
      <c r="I1135" s="3">
        <f t="shared" si="513"/>
        <v>-97.443719568914773</v>
      </c>
      <c r="J1135" s="2">
        <f t="shared" si="514"/>
        <v>113.27703693344087</v>
      </c>
      <c r="K1135" s="2">
        <f t="shared" si="515"/>
        <v>113.27703693344087</v>
      </c>
      <c r="L1135" s="2">
        <f t="shared" si="516"/>
        <v>77.21679409232506</v>
      </c>
      <c r="M1135" s="5">
        <f t="shared" si="502"/>
        <v>0.3788519268281878</v>
      </c>
      <c r="N1135" s="4">
        <f t="shared" si="503"/>
        <v>0.29906065050427905</v>
      </c>
      <c r="O1135" s="4">
        <f t="shared" si="504"/>
        <v>0.26153330690437859</v>
      </c>
      <c r="P1135" s="4">
        <f t="shared" si="517"/>
        <v>0</v>
      </c>
      <c r="Q1135" s="4">
        <f t="shared" si="518"/>
        <v>0</v>
      </c>
      <c r="R1135" s="5">
        <f t="shared" si="519"/>
        <v>-0.93008533909422408</v>
      </c>
      <c r="S1135" s="5">
        <f t="shared" si="520"/>
        <v>-13.273829602509908</v>
      </c>
      <c r="T1135" s="5">
        <f t="shared" si="521"/>
        <v>22.447810597848306</v>
      </c>
      <c r="U1135" s="6">
        <f t="shared" si="522"/>
        <v>2672.3395527395351</v>
      </c>
      <c r="V1135" s="5">
        <f t="shared" si="523"/>
        <v>0.30863084072380154</v>
      </c>
      <c r="W1135" s="5">
        <f t="shared" si="524"/>
        <v>14.514659385919108</v>
      </c>
      <c r="X1135" s="5">
        <f t="shared" si="525"/>
        <v>8.5955896503245608</v>
      </c>
      <c r="Y1135" s="5">
        <f t="shared" si="526"/>
        <v>-0.62145449837042255</v>
      </c>
      <c r="Z1135" s="5">
        <f t="shared" si="500"/>
        <v>1.2408297834092004</v>
      </c>
      <c r="AA1135" s="5">
        <f t="shared" si="505"/>
        <v>-1.130599751827134</v>
      </c>
      <c r="AB1135">
        <f t="shared" si="501"/>
        <v>0</v>
      </c>
    </row>
    <row r="1136" spans="1:28" x14ac:dyDescent="0.2">
      <c r="A1136">
        <f t="shared" si="499"/>
        <v>11.039999999999809</v>
      </c>
      <c r="B1136" s="5">
        <f t="shared" si="506"/>
        <v>78.574746092080531</v>
      </c>
      <c r="C1136" s="5">
        <f t="shared" si="507"/>
        <v>712.22701756817503</v>
      </c>
      <c r="D1136" s="5">
        <f t="shared" si="508"/>
        <v>-489.36648585290578</v>
      </c>
      <c r="E1136" s="2">
        <f t="shared" si="509"/>
        <v>716.54819466487561</v>
      </c>
      <c r="F1136" s="2">
        <f t="shared" si="510"/>
        <v>6.2955612620292847</v>
      </c>
      <c r="G1136" s="3">
        <f t="shared" si="511"/>
        <v>4.0311936718578902</v>
      </c>
      <c r="H1136" s="3">
        <f t="shared" si="512"/>
        <v>57.632786185222201</v>
      </c>
      <c r="I1136" s="3">
        <f t="shared" si="513"/>
        <v>-97.455025566433051</v>
      </c>
      <c r="J1136" s="2">
        <f t="shared" si="514"/>
        <v>113.2928531463732</v>
      </c>
      <c r="K1136" s="2">
        <f t="shared" si="515"/>
        <v>113.2928531463732</v>
      </c>
      <c r="L1136" s="2">
        <f t="shared" si="516"/>
        <v>77.227575423567274</v>
      </c>
      <c r="M1136" s="5">
        <f t="shared" si="502"/>
        <v>0.37885185726882259</v>
      </c>
      <c r="N1136" s="4">
        <f t="shared" si="503"/>
        <v>0.29901863375306686</v>
      </c>
      <c r="O1136" s="4">
        <f t="shared" si="504"/>
        <v>0.26151657899348474</v>
      </c>
      <c r="P1136" s="4">
        <f t="shared" si="517"/>
        <v>0</v>
      </c>
      <c r="Q1136" s="4">
        <f t="shared" si="518"/>
        <v>0</v>
      </c>
      <c r="R1136" s="5">
        <f t="shared" si="519"/>
        <v>-0.9287832054198778</v>
      </c>
      <c r="S1136" s="5">
        <f t="shared" si="520"/>
        <v>-13.278539372611949</v>
      </c>
      <c r="T1136" s="5">
        <f t="shared" si="521"/>
        <v>22.453545623907374</v>
      </c>
      <c r="U1136" s="6">
        <f t="shared" si="522"/>
        <v>2672.3368804013176</v>
      </c>
      <c r="V1136" s="5">
        <f t="shared" si="523"/>
        <v>0.30894620714603688</v>
      </c>
      <c r="W1136" s="5">
        <f t="shared" si="524"/>
        <v>14.517740876927416</v>
      </c>
      <c r="X1136" s="5">
        <f t="shared" si="525"/>
        <v>8.5982562005117043</v>
      </c>
      <c r="Y1136" s="5">
        <f t="shared" si="526"/>
        <v>-0.61983699827384098</v>
      </c>
      <c r="Z1136" s="5">
        <f t="shared" si="500"/>
        <v>1.2392015043154672</v>
      </c>
      <c r="AA1136" s="5">
        <f t="shared" si="505"/>
        <v>-1.1221981755809196</v>
      </c>
      <c r="AB1136">
        <f t="shared" si="501"/>
        <v>0</v>
      </c>
    </row>
    <row r="1137" spans="1:28" x14ac:dyDescent="0.2">
      <c r="A1137">
        <f t="shared" si="499"/>
        <v>11.049999999999809</v>
      </c>
      <c r="B1137" s="5">
        <f t="shared" si="506"/>
        <v>78.615027036949201</v>
      </c>
      <c r="C1137" s="5">
        <f t="shared" si="507"/>
        <v>712.80340739010239</v>
      </c>
      <c r="D1137" s="5">
        <f t="shared" si="508"/>
        <v>-490.34109221847888</v>
      </c>
      <c r="E1137" s="2">
        <f t="shared" si="509"/>
        <v>717.12552601546724</v>
      </c>
      <c r="F1137" s="2">
        <f t="shared" si="510"/>
        <v>6.2937102749438338</v>
      </c>
      <c r="G1137" s="3">
        <f t="shared" si="511"/>
        <v>4.0249953018751521</v>
      </c>
      <c r="H1137" s="3">
        <f t="shared" si="512"/>
        <v>57.645178200265356</v>
      </c>
      <c r="I1137" s="3">
        <f t="shared" si="513"/>
        <v>-97.466247548188861</v>
      </c>
      <c r="J1137" s="2">
        <f t="shared" si="514"/>
        <v>113.30859000113493</v>
      </c>
      <c r="K1137" s="2">
        <f t="shared" si="515"/>
        <v>113.30859000113493</v>
      </c>
      <c r="L1137" s="2">
        <f t="shared" si="516"/>
        <v>77.238302659260341</v>
      </c>
      <c r="M1137" s="5">
        <f t="shared" si="502"/>
        <v>0.37885178773934525</v>
      </c>
      <c r="N1137" s="4">
        <f t="shared" si="503"/>
        <v>0.29897683824105031</v>
      </c>
      <c r="O1137" s="4">
        <f t="shared" si="504"/>
        <v>0.26149993662250459</v>
      </c>
      <c r="P1137" s="4">
        <f t="shared" si="517"/>
        <v>0</v>
      </c>
      <c r="Q1137" s="4">
        <f t="shared" si="518"/>
        <v>0</v>
      </c>
      <c r="R1137" s="5">
        <f t="shared" si="519"/>
        <v>-0.92748375015862439</v>
      </c>
      <c r="S1137" s="5">
        <f t="shared" si="520"/>
        <v>-13.283236884981257</v>
      </c>
      <c r="T1137" s="5">
        <f t="shared" si="521"/>
        <v>22.459246287261138</v>
      </c>
      <c r="U1137" s="6">
        <f t="shared" si="522"/>
        <v>2672.334208065774</v>
      </c>
      <c r="V1137" s="5">
        <f t="shared" si="523"/>
        <v>0.30926272592730608</v>
      </c>
      <c r="W1137" s="5">
        <f t="shared" si="524"/>
        <v>14.520803592229132</v>
      </c>
      <c r="X1137" s="5">
        <f t="shared" si="525"/>
        <v>8.6009168588288567</v>
      </c>
      <c r="Y1137" s="5">
        <f t="shared" si="526"/>
        <v>-0.61822102423131831</v>
      </c>
      <c r="Z1137" s="5">
        <f t="shared" si="500"/>
        <v>1.2375667072478755</v>
      </c>
      <c r="AA1137" s="5">
        <f t="shared" si="505"/>
        <v>-1.113836853910005</v>
      </c>
      <c r="AB1137">
        <f t="shared" si="501"/>
        <v>0</v>
      </c>
    </row>
    <row r="1138" spans="1:28" x14ac:dyDescent="0.2">
      <c r="A1138">
        <f t="shared" si="499"/>
        <v>11.059999999999809</v>
      </c>
      <c r="B1138" s="5">
        <f t="shared" si="506"/>
        <v>78.655246078916747</v>
      </c>
      <c r="C1138" s="5">
        <f t="shared" si="507"/>
        <v>713.37992105044043</v>
      </c>
      <c r="D1138" s="5">
        <f t="shared" si="508"/>
        <v>-491.31581038580345</v>
      </c>
      <c r="E1138" s="2">
        <f t="shared" si="509"/>
        <v>717.70297442163883</v>
      </c>
      <c r="F1138" s="2">
        <f t="shared" si="510"/>
        <v>6.2918562702413006</v>
      </c>
      <c r="G1138" s="3">
        <f t="shared" si="511"/>
        <v>4.0188130916328388</v>
      </c>
      <c r="H1138" s="3">
        <f t="shared" si="512"/>
        <v>57.657553867337832</v>
      </c>
      <c r="I1138" s="3">
        <f t="shared" si="513"/>
        <v>-97.477385916727954</v>
      </c>
      <c r="J1138" s="2">
        <f t="shared" si="514"/>
        <v>113.32424781038327</v>
      </c>
      <c r="K1138" s="2">
        <f t="shared" si="515"/>
        <v>113.32424781038327</v>
      </c>
      <c r="L1138" s="2">
        <f t="shared" si="516"/>
        <v>77.248976012531202</v>
      </c>
      <c r="M1138" s="5">
        <f t="shared" si="502"/>
        <v>0.37885171823969832</v>
      </c>
      <c r="N1138" s="4">
        <f t="shared" si="503"/>
        <v>0.29893526296328587</v>
      </c>
      <c r="O1138" s="4">
        <f t="shared" si="504"/>
        <v>0.26148337943086197</v>
      </c>
      <c r="P1138" s="4">
        <f t="shared" si="517"/>
        <v>0</v>
      </c>
      <c r="Q1138" s="4">
        <f t="shared" si="518"/>
        <v>0</v>
      </c>
      <c r="R1138" s="5">
        <f t="shared" si="519"/>
        <v>-0.92618697690084972</v>
      </c>
      <c r="S1138" s="5">
        <f t="shared" si="520"/>
        <v>-13.287922153699984</v>
      </c>
      <c r="T1138" s="5">
        <f t="shared" si="521"/>
        <v>22.46491272917849</v>
      </c>
      <c r="U1138" s="6">
        <f t="shared" si="522"/>
        <v>2672.3315357329025</v>
      </c>
      <c r="V1138" s="5">
        <f t="shared" si="523"/>
        <v>0.30958038521050446</v>
      </c>
      <c r="W1138" s="5">
        <f t="shared" si="524"/>
        <v>14.523847611857013</v>
      </c>
      <c r="X1138" s="5">
        <f t="shared" si="525"/>
        <v>8.6035716269934177</v>
      </c>
      <c r="Y1138" s="5">
        <f t="shared" si="526"/>
        <v>-0.61660659169034526</v>
      </c>
      <c r="Z1138" s="5">
        <f t="shared" si="500"/>
        <v>1.2359254581570287</v>
      </c>
      <c r="AA1138" s="5">
        <f t="shared" si="505"/>
        <v>-1.1055156438280918</v>
      </c>
      <c r="AB1138">
        <f t="shared" si="501"/>
        <v>0</v>
      </c>
    </row>
    <row r="1139" spans="1:28" x14ac:dyDescent="0.2">
      <c r="A1139">
        <f t="shared" si="499"/>
        <v>11.069999999999808</v>
      </c>
      <c r="B1139" s="5">
        <f t="shared" si="506"/>
        <v>78.695403379503503</v>
      </c>
      <c r="C1139" s="5">
        <f t="shared" si="507"/>
        <v>713.95655838538676</v>
      </c>
      <c r="D1139" s="5">
        <f t="shared" si="508"/>
        <v>-492.2906395207529</v>
      </c>
      <c r="E1139" s="2">
        <f t="shared" si="509"/>
        <v>718.28053974374734</v>
      </c>
      <c r="F1139" s="2">
        <f t="shared" si="510"/>
        <v>6.2899992703421876</v>
      </c>
      <c r="G1139" s="3">
        <f t="shared" si="511"/>
        <v>4.0126470257159355</v>
      </c>
      <c r="H1139" s="3">
        <f t="shared" si="512"/>
        <v>57.6699131219194</v>
      </c>
      <c r="I1139" s="3">
        <f t="shared" si="513"/>
        <v>-97.488441073166229</v>
      </c>
      <c r="J1139" s="2">
        <f t="shared" si="514"/>
        <v>113.33982688586974</v>
      </c>
      <c r="K1139" s="2">
        <f t="shared" si="515"/>
        <v>113.33982688586974</v>
      </c>
      <c r="L1139" s="2">
        <f t="shared" si="516"/>
        <v>77.259595695889388</v>
      </c>
      <c r="M1139" s="5">
        <f t="shared" si="502"/>
        <v>0.37885164876982436</v>
      </c>
      <c r="N1139" s="4">
        <f t="shared" si="503"/>
        <v>0.29889390691915668</v>
      </c>
      <c r="O1139" s="4">
        <f t="shared" si="504"/>
        <v>0.26146690705926784</v>
      </c>
      <c r="P1139" s="4">
        <f t="shared" si="517"/>
        <v>0</v>
      </c>
      <c r="Q1139" s="4">
        <f t="shared" si="518"/>
        <v>0</v>
      </c>
      <c r="R1139" s="5">
        <f t="shared" si="519"/>
        <v>-0.9248928891606637</v>
      </c>
      <c r="S1139" s="5">
        <f t="shared" si="520"/>
        <v>-13.292595192934984</v>
      </c>
      <c r="T1139" s="5">
        <f t="shared" si="521"/>
        <v>22.470545090579545</v>
      </c>
      <c r="U1139" s="6">
        <f t="shared" si="522"/>
        <v>2672.3288634027022</v>
      </c>
      <c r="V1139" s="5">
        <f t="shared" si="523"/>
        <v>0.30989917319496307</v>
      </c>
      <c r="W1139" s="5">
        <f t="shared" si="524"/>
        <v>14.526873015611928</v>
      </c>
      <c r="X1139" s="5">
        <f t="shared" si="525"/>
        <v>8.6062205067922157</v>
      </c>
      <c r="Y1139" s="5">
        <f t="shared" si="526"/>
        <v>-0.61499371596570063</v>
      </c>
      <c r="Z1139" s="5">
        <f t="shared" si="500"/>
        <v>1.234277822676944</v>
      </c>
      <c r="AA1139" s="5">
        <f t="shared" si="505"/>
        <v>-1.0972344026282386</v>
      </c>
      <c r="AB1139">
        <f t="shared" si="501"/>
        <v>0</v>
      </c>
    </row>
    <row r="1140" spans="1:28" x14ac:dyDescent="0.2">
      <c r="A1140">
        <f t="shared" si="499"/>
        <v>11.079999999999808</v>
      </c>
      <c r="B1140" s="5">
        <f t="shared" si="506"/>
        <v>78.735499100074875</v>
      </c>
      <c r="C1140" s="5">
        <f t="shared" si="507"/>
        <v>714.53331923049711</v>
      </c>
      <c r="D1140" s="5">
        <f t="shared" si="508"/>
        <v>-493.26557879320467</v>
      </c>
      <c r="E1140" s="2">
        <f t="shared" si="509"/>
        <v>718.85822184147651</v>
      </c>
      <c r="F1140" s="2">
        <f t="shared" si="510"/>
        <v>6.2881392975897423</v>
      </c>
      <c r="G1140" s="3">
        <f t="shared" si="511"/>
        <v>4.0064970885562783</v>
      </c>
      <c r="H1140" s="3">
        <f t="shared" si="512"/>
        <v>57.682255900146167</v>
      </c>
      <c r="I1140" s="3">
        <f t="shared" si="513"/>
        <v>-97.499413417192514</v>
      </c>
      <c r="J1140" s="2">
        <f t="shared" si="514"/>
        <v>113.35532753844072</v>
      </c>
      <c r="K1140" s="2">
        <f t="shared" si="515"/>
        <v>113.35532753844072</v>
      </c>
      <c r="L1140" s="2">
        <f t="shared" si="516"/>
        <v>77.270161921227484</v>
      </c>
      <c r="M1140" s="5">
        <f t="shared" si="502"/>
        <v>0.37885157932966568</v>
      </c>
      <c r="N1140" s="4">
        <f t="shared" si="503"/>
        <v>0.29885276911235253</v>
      </c>
      <c r="O1140" s="4">
        <f t="shared" si="504"/>
        <v>0.26145051914971645</v>
      </c>
      <c r="P1140" s="4">
        <f t="shared" si="517"/>
        <v>0</v>
      </c>
      <c r="Q1140" s="4">
        <f t="shared" si="518"/>
        <v>0</v>
      </c>
      <c r="R1140" s="5">
        <f t="shared" si="519"/>
        <v>-0.92360149037636974</v>
      </c>
      <c r="S1140" s="5">
        <f t="shared" si="520"/>
        <v>-13.297256016937149</v>
      </c>
      <c r="T1140" s="5">
        <f t="shared" si="521"/>
        <v>22.476143512034877</v>
      </c>
      <c r="U1140" s="6">
        <f t="shared" si="522"/>
        <v>2672.3261910751748</v>
      </c>
      <c r="V1140" s="5">
        <f t="shared" si="523"/>
        <v>0.31021907813633459</v>
      </c>
      <c r="W1140" s="5">
        <f t="shared" si="524"/>
        <v>14.529879883062859</v>
      </c>
      <c r="X1140" s="5">
        <f t="shared" si="525"/>
        <v>8.6088635000810942</v>
      </c>
      <c r="Y1140" s="5">
        <f t="shared" si="526"/>
        <v>-0.61338241224003509</v>
      </c>
      <c r="Z1140" s="5">
        <f t="shared" si="500"/>
        <v>1.2326238661257101</v>
      </c>
      <c r="AA1140" s="5">
        <f t="shared" si="505"/>
        <v>-1.0889929878840263</v>
      </c>
      <c r="AB1140">
        <f t="shared" si="501"/>
        <v>0</v>
      </c>
    </row>
    <row r="1141" spans="1:28" x14ac:dyDescent="0.2">
      <c r="A1141">
        <f t="shared" si="499"/>
        <v>11.089999999999808</v>
      </c>
      <c r="B1141" s="5">
        <f t="shared" si="506"/>
        <v>78.775533401839823</v>
      </c>
      <c r="C1141" s="5">
        <f t="shared" si="507"/>
        <v>715.11020342069185</v>
      </c>
      <c r="D1141" s="5">
        <f t="shared" si="508"/>
        <v>-494.24062737702599</v>
      </c>
      <c r="E1141" s="2">
        <f t="shared" si="509"/>
        <v>719.43602057384339</v>
      </c>
      <c r="F1141" s="2">
        <f t="shared" si="510"/>
        <v>6.2862763742500238</v>
      </c>
      <c r="G1141" s="3">
        <f t="shared" si="511"/>
        <v>4.0003632644338776</v>
      </c>
      <c r="H1141" s="3">
        <f t="shared" si="512"/>
        <v>57.694582138807426</v>
      </c>
      <c r="I1141" s="3">
        <f t="shared" si="513"/>
        <v>-97.510303347071357</v>
      </c>
      <c r="J1141" s="2">
        <f t="shared" si="514"/>
        <v>113.37075007803779</v>
      </c>
      <c r="K1141" s="2">
        <f t="shared" si="515"/>
        <v>113.37075007803779</v>
      </c>
      <c r="L1141" s="2">
        <f t="shared" si="516"/>
        <v>77.28067489982125</v>
      </c>
      <c r="M1141" s="5">
        <f t="shared" si="502"/>
        <v>0.3788515099191645</v>
      </c>
      <c r="N1141" s="4">
        <f t="shared" si="503"/>
        <v>0.29881184855085213</v>
      </c>
      <c r="O1141" s="4">
        <f t="shared" si="504"/>
        <v>0.2614342153454825</v>
      </c>
      <c r="P1141" s="4">
        <f t="shared" si="517"/>
        <v>0</v>
      </c>
      <c r="Q1141" s="4">
        <f t="shared" si="518"/>
        <v>0</v>
      </c>
      <c r="R1141" s="5">
        <f t="shared" si="519"/>
        <v>-0.92231278391093141</v>
      </c>
      <c r="S1141" s="5">
        <f t="shared" si="520"/>
        <v>-13.301904640040705</v>
      </c>
      <c r="T1141" s="5">
        <f t="shared" si="521"/>
        <v>22.481708133764744</v>
      </c>
      <c r="U1141" s="6">
        <f t="shared" si="522"/>
        <v>2672.3235187503201</v>
      </c>
      <c r="V1141" s="5">
        <f t="shared" si="523"/>
        <v>0.31054008834646835</v>
      </c>
      <c r="W1141" s="5">
        <f t="shared" si="524"/>
        <v>14.532868293546894</v>
      </c>
      <c r="X1141" s="5">
        <f t="shared" si="525"/>
        <v>8.611500608784505</v>
      </c>
      <c r="Y1141" s="5">
        <f t="shared" si="526"/>
        <v>-0.61177269556446312</v>
      </c>
      <c r="Z1141" s="5">
        <f t="shared" si="500"/>
        <v>1.2309636535061887</v>
      </c>
      <c r="AA1141" s="5">
        <f t="shared" si="505"/>
        <v>-1.0807912574507483</v>
      </c>
      <c r="AB1141">
        <f t="shared" si="501"/>
        <v>0</v>
      </c>
    </row>
    <row r="1142" spans="1:28" x14ac:dyDescent="0.2">
      <c r="A1142">
        <f t="shared" si="499"/>
        <v>11.099999999999808</v>
      </c>
      <c r="B1142" s="5">
        <f t="shared" si="506"/>
        <v>78.815506445849394</v>
      </c>
      <c r="C1142" s="5">
        <f t="shared" si="507"/>
        <v>715.68721079026261</v>
      </c>
      <c r="D1142" s="5">
        <f t="shared" si="508"/>
        <v>-495.21578445005957</v>
      </c>
      <c r="E1142" s="2">
        <f t="shared" si="509"/>
        <v>720.01393579920489</v>
      </c>
      <c r="F1142" s="2">
        <f t="shared" si="510"/>
        <v>6.2844105225120064</v>
      </c>
      <c r="G1142" s="3">
        <f t="shared" si="511"/>
        <v>3.9942455374782329</v>
      </c>
      <c r="H1142" s="3">
        <f t="shared" si="512"/>
        <v>57.706891775342491</v>
      </c>
      <c r="I1142" s="3">
        <f t="shared" si="513"/>
        <v>-97.521111259645863</v>
      </c>
      <c r="J1142" s="2">
        <f t="shared" si="514"/>
        <v>113.38609481369831</v>
      </c>
      <c r="K1142" s="2">
        <f t="shared" si="515"/>
        <v>113.38609481369831</v>
      </c>
      <c r="L1142" s="2">
        <f t="shared" si="516"/>
        <v>77.291134842330123</v>
      </c>
      <c r="M1142" s="5">
        <f t="shared" si="502"/>
        <v>0.37885144053826286</v>
      </c>
      <c r="N1142" s="4">
        <f t="shared" si="503"/>
        <v>0.29877114424690399</v>
      </c>
      <c r="O1142" s="4">
        <f t="shared" si="504"/>
        <v>0.26141799529111759</v>
      </c>
      <c r="P1142" s="4">
        <f t="shared" si="517"/>
        <v>0</v>
      </c>
      <c r="Q1142" s="4">
        <f t="shared" si="518"/>
        <v>0</v>
      </c>
      <c r="R1142" s="5">
        <f t="shared" si="519"/>
        <v>-0.92102677305244074</v>
      </c>
      <c r="S1142" s="5">
        <f t="shared" si="520"/>
        <v>-13.306541076662535</v>
      </c>
      <c r="T1142" s="5">
        <f t="shared" si="521"/>
        <v>22.487239095638387</v>
      </c>
      <c r="U1142" s="6">
        <f t="shared" si="522"/>
        <v>2672.3208464281374</v>
      </c>
      <c r="V1142" s="5">
        <f t="shared" si="523"/>
        <v>0.3108621921932917</v>
      </c>
      <c r="W1142" s="5">
        <f t="shared" si="524"/>
        <v>14.535838326169261</v>
      </c>
      <c r="X1142" s="5">
        <f t="shared" si="525"/>
        <v>8.6141318348951152</v>
      </c>
      <c r="Y1142" s="5">
        <f t="shared" si="526"/>
        <v>-0.61016458085914904</v>
      </c>
      <c r="Z1142" s="5">
        <f t="shared" si="500"/>
        <v>1.2292972495067254</v>
      </c>
      <c r="AA1142" s="5">
        <f t="shared" si="505"/>
        <v>-1.0726290694664975</v>
      </c>
      <c r="AB1142">
        <f t="shared" si="501"/>
        <v>0</v>
      </c>
    </row>
    <row r="1143" spans="1:28" x14ac:dyDescent="0.2">
      <c r="A1143">
        <f t="shared" si="499"/>
        <v>11.109999999999808</v>
      </c>
      <c r="B1143" s="5">
        <f t="shared" si="506"/>
        <v>78.855418392995134</v>
      </c>
      <c r="C1143" s="5">
        <f t="shared" si="507"/>
        <v>716.26434117287852</v>
      </c>
      <c r="D1143" s="5">
        <f t="shared" si="508"/>
        <v>-496.1910491941095</v>
      </c>
      <c r="E1143" s="2">
        <f t="shared" si="509"/>
        <v>720.59196737526293</v>
      </c>
      <c r="F1143" s="2">
        <f t="shared" si="510"/>
        <v>6.2825417644876405</v>
      </c>
      <c r="G1143" s="3">
        <f t="shared" si="511"/>
        <v>3.9881438916696412</v>
      </c>
      <c r="H1143" s="3">
        <f t="shared" si="512"/>
        <v>57.719184747837559</v>
      </c>
      <c r="I1143" s="3">
        <f t="shared" si="513"/>
        <v>-97.531837550340526</v>
      </c>
      <c r="J1143" s="2">
        <f t="shared" si="514"/>
        <v>113.40136205355596</v>
      </c>
      <c r="K1143" s="2">
        <f t="shared" si="515"/>
        <v>113.40136205355596</v>
      </c>
      <c r="L1143" s="2">
        <f t="shared" si="516"/>
        <v>77.301541958797515</v>
      </c>
      <c r="M1143" s="5">
        <f t="shared" si="502"/>
        <v>0.37885137118690282</v>
      </c>
      <c r="N1143" s="4">
        <f t="shared" si="503"/>
        <v>0.29873065521700792</v>
      </c>
      <c r="O1143" s="4">
        <f t="shared" si="504"/>
        <v>0.26140185863244675</v>
      </c>
      <c r="P1143" s="4">
        <f t="shared" si="517"/>
        <v>0</v>
      </c>
      <c r="Q1143" s="4">
        <f t="shared" si="518"/>
        <v>0</v>
      </c>
      <c r="R1143" s="5">
        <f t="shared" si="519"/>
        <v>-0.91974346101458326</v>
      </c>
      <c r="S1143" s="5">
        <f t="shared" si="520"/>
        <v>-13.311165341301514</v>
      </c>
      <c r="T1143" s="5">
        <f t="shared" si="521"/>
        <v>22.492736537173311</v>
      </c>
      <c r="U1143" s="6">
        <f t="shared" si="522"/>
        <v>2672.3181741086278</v>
      </c>
      <c r="V1143" s="5">
        <f t="shared" si="523"/>
        <v>0.3111853781006847</v>
      </c>
      <c r="W1143" s="5">
        <f t="shared" si="524"/>
        <v>14.538790059803326</v>
      </c>
      <c r="X1143" s="5">
        <f t="shared" si="525"/>
        <v>8.6167571804733978</v>
      </c>
      <c r="Y1143" s="5">
        <f t="shared" si="526"/>
        <v>-0.60855808291389857</v>
      </c>
      <c r="Z1143" s="5">
        <f t="shared" si="500"/>
        <v>1.2276247185018114</v>
      </c>
      <c r="AA1143" s="5">
        <f t="shared" si="505"/>
        <v>-1.0645062823532925</v>
      </c>
      <c r="AB1143">
        <f t="shared" si="501"/>
        <v>0</v>
      </c>
    </row>
    <row r="1144" spans="1:28" x14ac:dyDescent="0.2">
      <c r="A1144">
        <f t="shared" si="499"/>
        <v>11.119999999999807</v>
      </c>
      <c r="B1144" s="5">
        <f t="shared" si="506"/>
        <v>78.895269404007678</v>
      </c>
      <c r="C1144" s="5">
        <f t="shared" si="507"/>
        <v>716.84159440159283</v>
      </c>
      <c r="D1144" s="5">
        <f t="shared" si="508"/>
        <v>-497.16642079492698</v>
      </c>
      <c r="E1144" s="2">
        <f t="shared" si="509"/>
        <v>721.17011515907166</v>
      </c>
      <c r="F1144" s="2">
        <f t="shared" si="510"/>
        <v>6.2806701222119585</v>
      </c>
      <c r="G1144" s="3">
        <f t="shared" si="511"/>
        <v>3.9820583108405021</v>
      </c>
      <c r="H1144" s="3">
        <f t="shared" si="512"/>
        <v>57.73146099502258</v>
      </c>
      <c r="I1144" s="3">
        <f t="shared" si="513"/>
        <v>-97.542482613164054</v>
      </c>
      <c r="J1144" s="2">
        <f t="shared" si="514"/>
        <v>113.4165521048412</v>
      </c>
      <c r="K1144" s="2">
        <f t="shared" si="515"/>
        <v>113.4165521048412</v>
      </c>
      <c r="L1144" s="2">
        <f t="shared" si="516"/>
        <v>77.31189645865112</v>
      </c>
      <c r="M1144" s="5">
        <f t="shared" si="502"/>
        <v>0.37885130186502619</v>
      </c>
      <c r="N1144" s="4">
        <f t="shared" si="503"/>
        <v>0.29869038048189633</v>
      </c>
      <c r="O1144" s="4">
        <f t="shared" si="504"/>
        <v>0.26138580501656516</v>
      </c>
      <c r="P1144" s="4">
        <f t="shared" si="517"/>
        <v>0</v>
      </c>
      <c r="Q1144" s="4">
        <f t="shared" si="518"/>
        <v>0</v>
      </c>
      <c r="R1144" s="5">
        <f t="shared" si="519"/>
        <v>-0.918462850937102</v>
      </c>
      <c r="S1144" s="5">
        <f t="shared" si="520"/>
        <v>-13.315777448537814</v>
      </c>
      <c r="T1144" s="5">
        <f t="shared" si="521"/>
        <v>22.498200597534588</v>
      </c>
      <c r="U1144" s="6">
        <f t="shared" si="522"/>
        <v>2672.3155017917893</v>
      </c>
      <c r="V1144" s="5">
        <f t="shared" si="523"/>
        <v>0.31150963454836061</v>
      </c>
      <c r="W1144" s="5">
        <f t="shared" si="524"/>
        <v>14.541723573090618</v>
      </c>
      <c r="X1144" s="5">
        <f t="shared" si="525"/>
        <v>8.6193766476472238</v>
      </c>
      <c r="Y1144" s="5">
        <f t="shared" si="526"/>
        <v>-0.60695321638874145</v>
      </c>
      <c r="Z1144" s="5">
        <f t="shared" si="500"/>
        <v>1.2259461245528041</v>
      </c>
      <c r="AA1144" s="5">
        <f t="shared" si="505"/>
        <v>-1.0564227548181861</v>
      </c>
      <c r="AB1144">
        <f t="shared" si="501"/>
        <v>0</v>
      </c>
    </row>
    <row r="1145" spans="1:28" x14ac:dyDescent="0.2">
      <c r="A1145">
        <f t="shared" si="499"/>
        <v>11.129999999999807</v>
      </c>
      <c r="B1145" s="5">
        <f t="shared" si="506"/>
        <v>78.935059639455261</v>
      </c>
      <c r="C1145" s="5">
        <f t="shared" si="507"/>
        <v>717.41897030884934</v>
      </c>
      <c r="D1145" s="5">
        <f t="shared" si="508"/>
        <v>-498.14189844219635</v>
      </c>
      <c r="E1145" s="2">
        <f t="shared" si="509"/>
        <v>721.7483790070429</v>
      </c>
      <c r="F1145" s="2">
        <f t="shared" si="510"/>
        <v>6.2787956176431479</v>
      </c>
      <c r="G1145" s="3">
        <f t="shared" si="511"/>
        <v>3.9759887786766148</v>
      </c>
      <c r="H1145" s="3">
        <f t="shared" si="512"/>
        <v>57.743720456268107</v>
      </c>
      <c r="I1145" s="3">
        <f t="shared" si="513"/>
        <v>-97.553046840712241</v>
      </c>
      <c r="J1145" s="2">
        <f t="shared" si="514"/>
        <v>113.43166527388195</v>
      </c>
      <c r="K1145" s="2">
        <f t="shared" si="515"/>
        <v>113.43166527388195</v>
      </c>
      <c r="L1145" s="2">
        <f t="shared" si="516"/>
        <v>77.322198550703433</v>
      </c>
      <c r="M1145" s="5">
        <f t="shared" si="502"/>
        <v>0.37885123257257469</v>
      </c>
      <c r="N1145" s="4">
        <f t="shared" si="503"/>
        <v>0.29865031906651607</v>
      </c>
      <c r="O1145" s="4">
        <f t="shared" si="504"/>
        <v>0.26136983409183456</v>
      </c>
      <c r="P1145" s="4">
        <f t="shared" si="517"/>
        <v>0</v>
      </c>
      <c r="Q1145" s="4">
        <f t="shared" si="518"/>
        <v>0</v>
      </c>
      <c r="R1145" s="5">
        <f t="shared" si="519"/>
        <v>-0.91718494588625965</v>
      </c>
      <c r="S1145" s="5">
        <f t="shared" si="520"/>
        <v>-13.320377413032228</v>
      </c>
      <c r="T1145" s="5">
        <f t="shared" si="521"/>
        <v>22.503631415534173</v>
      </c>
      <c r="U1145" s="6">
        <f t="shared" si="522"/>
        <v>2672.3128294776234</v>
      </c>
      <c r="V1145" s="5">
        <f t="shared" si="523"/>
        <v>0.31183495007173717</v>
      </c>
      <c r="W1145" s="5">
        <f t="shared" si="524"/>
        <v>14.544638944440846</v>
      </c>
      <c r="X1145" s="5">
        <f t="shared" si="525"/>
        <v>8.6219902386114562</v>
      </c>
      <c r="Y1145" s="5">
        <f t="shared" si="526"/>
        <v>-0.60534999581452253</v>
      </c>
      <c r="Z1145" s="5">
        <f t="shared" si="500"/>
        <v>1.2242615314086187</v>
      </c>
      <c r="AA1145" s="5">
        <f t="shared" si="505"/>
        <v>-1.0483783458543705</v>
      </c>
      <c r="AB1145">
        <f t="shared" si="501"/>
        <v>0</v>
      </c>
    </row>
    <row r="1146" spans="1:28" x14ac:dyDescent="0.2">
      <c r="A1146">
        <f t="shared" si="499"/>
        <v>11.139999999999807</v>
      </c>
      <c r="B1146" s="5">
        <f t="shared" si="506"/>
        <v>78.974789259742238</v>
      </c>
      <c r="C1146" s="5">
        <f t="shared" si="507"/>
        <v>717.99646872648862</v>
      </c>
      <c r="D1146" s="5">
        <f t="shared" si="508"/>
        <v>-499.11748132952073</v>
      </c>
      <c r="E1146" s="2">
        <f t="shared" si="509"/>
        <v>722.3267587749524</v>
      </c>
      <c r="F1146" s="2">
        <f t="shared" si="510"/>
        <v>6.2769182726626456</v>
      </c>
      <c r="G1146" s="3">
        <f t="shared" si="511"/>
        <v>3.9699352787184696</v>
      </c>
      <c r="H1146" s="3">
        <f t="shared" si="512"/>
        <v>57.755963071582194</v>
      </c>
      <c r="I1146" s="3">
        <f t="shared" si="513"/>
        <v>-97.563530624170781</v>
      </c>
      <c r="J1146" s="2">
        <f t="shared" si="514"/>
        <v>113.44670186610402</v>
      </c>
      <c r="K1146" s="2">
        <f t="shared" si="515"/>
        <v>113.44670186610402</v>
      </c>
      <c r="L1146" s="2">
        <f t="shared" si="516"/>
        <v>77.332448443152018</v>
      </c>
      <c r="M1146" s="5">
        <f t="shared" si="502"/>
        <v>0.37885116330948992</v>
      </c>
      <c r="N1146" s="4">
        <f t="shared" si="503"/>
        <v>0.29861047000000995</v>
      </c>
      <c r="O1146" s="4">
        <f t="shared" si="504"/>
        <v>0.26135394550788016</v>
      </c>
      <c r="P1146" s="4">
        <f t="shared" si="517"/>
        <v>0</v>
      </c>
      <c r="Q1146" s="4">
        <f t="shared" si="518"/>
        <v>0</v>
      </c>
      <c r="R1146" s="5">
        <f t="shared" si="519"/>
        <v>-0.91590974885530185</v>
      </c>
      <c r="S1146" s="5">
        <f t="shared" si="520"/>
        <v>-13.3249652495255</v>
      </c>
      <c r="T1146" s="5">
        <f t="shared" si="521"/>
        <v>22.50902912963025</v>
      </c>
      <c r="U1146" s="6">
        <f t="shared" si="522"/>
        <v>2672.3101571661305</v>
      </c>
      <c r="V1146" s="5">
        <f t="shared" si="523"/>
        <v>0.31216131326181612</v>
      </c>
      <c r="W1146" s="5">
        <f t="shared" si="524"/>
        <v>14.547536252031959</v>
      </c>
      <c r="X1146" s="5">
        <f t="shared" si="525"/>
        <v>8.6245979556275607</v>
      </c>
      <c r="Y1146" s="5">
        <f t="shared" si="526"/>
        <v>-0.60374843559348568</v>
      </c>
      <c r="Z1146" s="5">
        <f t="shared" si="500"/>
        <v>1.2225710025064593</v>
      </c>
      <c r="AA1146" s="5">
        <f t="shared" si="505"/>
        <v>-1.0403729147421892</v>
      </c>
      <c r="AB1146">
        <f t="shared" si="501"/>
        <v>0</v>
      </c>
    </row>
    <row r="1147" spans="1:28" x14ac:dyDescent="0.2">
      <c r="A1147">
        <f t="shared" si="499"/>
        <v>11.149999999999807</v>
      </c>
      <c r="B1147" s="5">
        <f t="shared" si="506"/>
        <v>79.014458425107634</v>
      </c>
      <c r="C1147" s="5">
        <f t="shared" si="507"/>
        <v>718.57408948575448</v>
      </c>
      <c r="D1147" s="5">
        <f t="shared" si="508"/>
        <v>-500.0931686544082</v>
      </c>
      <c r="E1147" s="2">
        <f t="shared" si="509"/>
        <v>722.90525431794595</v>
      </c>
      <c r="F1147" s="2">
        <f t="shared" si="510"/>
        <v>6.275038109075223</v>
      </c>
      <c r="G1147" s="3">
        <f t="shared" si="511"/>
        <v>3.9638977943625346</v>
      </c>
      <c r="H1147" s="3">
        <f t="shared" si="512"/>
        <v>57.768188781607257</v>
      </c>
      <c r="I1147" s="3">
        <f t="shared" si="513"/>
        <v>-97.573934353318208</v>
      </c>
      <c r="J1147" s="2">
        <f t="shared" si="514"/>
        <v>113.46166218603189</v>
      </c>
      <c r="K1147" s="2">
        <f t="shared" si="515"/>
        <v>113.46166218603189</v>
      </c>
      <c r="L1147" s="2">
        <f t="shared" si="516"/>
        <v>77.342646343580014</v>
      </c>
      <c r="M1147" s="5">
        <f t="shared" si="502"/>
        <v>0.37885109407571338</v>
      </c>
      <c r="N1147" s="4">
        <f t="shared" si="503"/>
        <v>0.29857083231569848</v>
      </c>
      <c r="O1147" s="4">
        <f t="shared" si="504"/>
        <v>0.26133813891558699</v>
      </c>
      <c r="P1147" s="4">
        <f t="shared" si="517"/>
        <v>0</v>
      </c>
      <c r="Q1147" s="4">
        <f t="shared" si="518"/>
        <v>0</v>
      </c>
      <c r="R1147" s="5">
        <f t="shared" si="519"/>
        <v>-0.91463726276491619</v>
      </c>
      <c r="S1147" s="5">
        <f t="shared" si="520"/>
        <v>-13.329540972837652</v>
      </c>
      <c r="T1147" s="5">
        <f t="shared" si="521"/>
        <v>22.514393877926597</v>
      </c>
      <c r="U1147" s="6">
        <f t="shared" si="522"/>
        <v>2672.3074848573092</v>
      </c>
      <c r="V1147" s="5">
        <f t="shared" si="523"/>
        <v>0.31248871276505358</v>
      </c>
      <c r="W1147" s="5">
        <f t="shared" si="524"/>
        <v>14.550415573810175</v>
      </c>
      <c r="X1147" s="5">
        <f t="shared" si="525"/>
        <v>8.6271998010231936</v>
      </c>
      <c r="Y1147" s="5">
        <f t="shared" si="526"/>
        <v>-0.60214854999986267</v>
      </c>
      <c r="Z1147" s="5">
        <f t="shared" si="500"/>
        <v>1.2208746009725235</v>
      </c>
      <c r="AA1147" s="5">
        <f t="shared" si="505"/>
        <v>-1.0324063210502104</v>
      </c>
      <c r="AB1147">
        <f t="shared" si="501"/>
        <v>0</v>
      </c>
    </row>
    <row r="1148" spans="1:28" x14ac:dyDescent="0.2">
      <c r="A1148">
        <f t="shared" si="499"/>
        <v>11.159999999999807</v>
      </c>
      <c r="B1148" s="5">
        <f t="shared" si="506"/>
        <v>79.054067295623753</v>
      </c>
      <c r="C1148" s="5">
        <f t="shared" si="507"/>
        <v>719.15183241730062</v>
      </c>
      <c r="D1148" s="5">
        <f t="shared" si="508"/>
        <v>-501.06895961825745</v>
      </c>
      <c r="E1148" s="2">
        <f t="shared" si="509"/>
        <v>723.4838654905459</v>
      </c>
      <c r="F1148" s="2">
        <f t="shared" si="510"/>
        <v>6.273155148609078</v>
      </c>
      <c r="G1148" s="3">
        <f t="shared" si="511"/>
        <v>3.9578763088625362</v>
      </c>
      <c r="H1148" s="3">
        <f t="shared" si="512"/>
        <v>57.780397527616984</v>
      </c>
      <c r="I1148" s="3">
        <f t="shared" si="513"/>
        <v>-97.584258416528712</v>
      </c>
      <c r="J1148" s="2">
        <f t="shared" si="514"/>
        <v>113.47654653728918</v>
      </c>
      <c r="K1148" s="2">
        <f t="shared" si="515"/>
        <v>113.47654653728918</v>
      </c>
      <c r="L1148" s="2">
        <f t="shared" si="516"/>
        <v>77.352792458956486</v>
      </c>
      <c r="M1148" s="5">
        <f t="shared" si="502"/>
        <v>0.37885102487118649</v>
      </c>
      <c r="N1148" s="4">
        <f t="shared" si="503"/>
        <v>0.29853140505106168</v>
      </c>
      <c r="O1148" s="4">
        <f t="shared" si="504"/>
        <v>0.26132241396709677</v>
      </c>
      <c r="P1148" s="4">
        <f t="shared" si="517"/>
        <v>0</v>
      </c>
      <c r="Q1148" s="4">
        <f t="shared" si="518"/>
        <v>0</v>
      </c>
      <c r="R1148" s="5">
        <f t="shared" si="519"/>
        <v>-0.91336749046369181</v>
      </c>
      <c r="S1148" s="5">
        <f t="shared" si="520"/>
        <v>-13.334104597867308</v>
      </c>
      <c r="T1148" s="5">
        <f t="shared" si="521"/>
        <v>22.519725798171951</v>
      </c>
      <c r="U1148" s="6">
        <f t="shared" si="522"/>
        <v>2672.3048125511605</v>
      </c>
      <c r="V1148" s="5">
        <f t="shared" si="523"/>
        <v>0.31281713728323729</v>
      </c>
      <c r="W1148" s="5">
        <f t="shared" si="524"/>
        <v>14.553276987490026</v>
      </c>
      <c r="X1148" s="5">
        <f t="shared" si="525"/>
        <v>8.6297957771918057</v>
      </c>
      <c r="Y1148" s="5">
        <f t="shared" si="526"/>
        <v>-0.60055035318045458</v>
      </c>
      <c r="Z1148" s="5">
        <f t="shared" si="500"/>
        <v>1.2191723896227185</v>
      </c>
      <c r="AA1148" s="5">
        <f t="shared" si="505"/>
        <v>-1.0244784246362428</v>
      </c>
      <c r="AB1148">
        <f t="shared" si="501"/>
        <v>0</v>
      </c>
    </row>
    <row r="1149" spans="1:28" x14ac:dyDescent="0.2">
      <c r="A1149">
        <f t="shared" ref="A1149:A1158" si="527">A1148+dt</f>
        <v>11.169999999999806</v>
      </c>
      <c r="B1149" s="5">
        <f t="shared" si="506"/>
        <v>79.093616031194728</v>
      </c>
      <c r="C1149" s="5">
        <f t="shared" si="507"/>
        <v>719.72969735119625</v>
      </c>
      <c r="D1149" s="5">
        <f t="shared" si="508"/>
        <v>-502.04485342634393</v>
      </c>
      <c r="E1149" s="2">
        <f t="shared" si="509"/>
        <v>724.0625921466559</v>
      </c>
      <c r="F1149" s="2">
        <f t="shared" si="510"/>
        <v>6.2712694129159301</v>
      </c>
      <c r="G1149" s="3">
        <f t="shared" si="511"/>
        <v>3.9518708053307314</v>
      </c>
      <c r="H1149" s="3">
        <f t="shared" si="512"/>
        <v>57.792589251513213</v>
      </c>
      <c r="I1149" s="3">
        <f t="shared" si="513"/>
        <v>-97.59450320077508</v>
      </c>
      <c r="J1149" s="2">
        <f t="shared" si="514"/>
        <v>113.49135522259942</v>
      </c>
      <c r="K1149" s="2">
        <f t="shared" si="515"/>
        <v>113.49135522259942</v>
      </c>
      <c r="L1149" s="2">
        <f t="shared" si="516"/>
        <v>77.362886995636956</v>
      </c>
      <c r="M1149" s="5">
        <f t="shared" si="502"/>
        <v>0.37885095569585048</v>
      </c>
      <c r="N1149" s="4">
        <f t="shared" si="503"/>
        <v>0.29849218724772097</v>
      </c>
      <c r="O1149" s="4">
        <f t="shared" si="504"/>
        <v>0.26130677031580407</v>
      </c>
      <c r="P1149" s="4">
        <f t="shared" si="517"/>
        <v>0</v>
      </c>
      <c r="Q1149" s="4">
        <f t="shared" si="518"/>
        <v>0</v>
      </c>
      <c r="R1149" s="5">
        <f t="shared" si="519"/>
        <v>-0.91210043472857716</v>
      </c>
      <c r="S1149" s="5">
        <f t="shared" si="520"/>
        <v>-13.338656139591027</v>
      </c>
      <c r="T1149" s="5">
        <f t="shared" si="521"/>
        <v>22.525025027759412</v>
      </c>
      <c r="U1149" s="6">
        <f t="shared" si="522"/>
        <v>2672.3021402476843</v>
      </c>
      <c r="V1149" s="5">
        <f t="shared" si="523"/>
        <v>0.31314657557335557</v>
      </c>
      <c r="W1149" s="5">
        <f t="shared" si="524"/>
        <v>14.556120570554413</v>
      </c>
      <c r="X1149" s="5">
        <f t="shared" si="525"/>
        <v>8.6323858865922301</v>
      </c>
      <c r="Y1149" s="5">
        <f t="shared" si="526"/>
        <v>-0.59895385915522159</v>
      </c>
      <c r="Z1149" s="5">
        <f t="shared" ref="Z1149:Z1158" si="528">S1149+W1149</f>
        <v>1.2174644309633855</v>
      </c>
      <c r="AA1149" s="5">
        <f t="shared" si="505"/>
        <v>-1.0165890856483557</v>
      </c>
      <c r="AB1149">
        <f t="shared" si="501"/>
        <v>0</v>
      </c>
    </row>
    <row r="1150" spans="1:28" x14ac:dyDescent="0.2">
      <c r="A1150">
        <f t="shared" si="527"/>
        <v>11.179999999999806</v>
      </c>
      <c r="B1150" s="5">
        <f t="shared" si="506"/>
        <v>79.133104791555084</v>
      </c>
      <c r="C1150" s="5">
        <f t="shared" si="507"/>
        <v>720.30768411693293</v>
      </c>
      <c r="D1150" s="5">
        <f t="shared" si="508"/>
        <v>-503.02084928780596</v>
      </c>
      <c r="E1150" s="2">
        <f t="shared" si="509"/>
        <v>724.64143413956845</v>
      </c>
      <c r="F1150" s="2">
        <f t="shared" si="510"/>
        <v>6.269380923571104</v>
      </c>
      <c r="G1150" s="3">
        <f t="shared" si="511"/>
        <v>3.9458812667391792</v>
      </c>
      <c r="H1150" s="3">
        <f t="shared" si="512"/>
        <v>57.804763895822845</v>
      </c>
      <c r="I1150" s="3">
        <f t="shared" si="513"/>
        <v>-97.604669091631564</v>
      </c>
      <c r="J1150" s="2">
        <f t="shared" si="514"/>
        <v>113.5060885437866</v>
      </c>
      <c r="K1150" s="2">
        <f t="shared" si="515"/>
        <v>113.5060885437866</v>
      </c>
      <c r="L1150" s="2">
        <f t="shared" si="516"/>
        <v>77.372930159363733</v>
      </c>
      <c r="M1150" s="5">
        <f t="shared" si="502"/>
        <v>0.37885088654964649</v>
      </c>
      <c r="N1150" s="4">
        <f t="shared" si="503"/>
        <v>0.29845317795142123</v>
      </c>
      <c r="O1150" s="4">
        <f t="shared" si="504"/>
        <v>0.26129120761635349</v>
      </c>
      <c r="P1150" s="4">
        <f t="shared" si="517"/>
        <v>0</v>
      </c>
      <c r="Q1150" s="4">
        <f t="shared" si="518"/>
        <v>0</v>
      </c>
      <c r="R1150" s="5">
        <f t="shared" si="519"/>
        <v>-0.91083609826533585</v>
      </c>
      <c r="S1150" s="5">
        <f t="shared" si="520"/>
        <v>-13.343195613062631</v>
      </c>
      <c r="T1150" s="5">
        <f t="shared" si="521"/>
        <v>22.530291703725833</v>
      </c>
      <c r="U1150" s="6">
        <f t="shared" si="522"/>
        <v>2672.2994679468802</v>
      </c>
      <c r="V1150" s="5">
        <f t="shared" si="523"/>
        <v>0.31347701644747028</v>
      </c>
      <c r="W1150" s="5">
        <f t="shared" si="524"/>
        <v>14.55894640025468</v>
      </c>
      <c r="X1150" s="5">
        <f t="shared" si="525"/>
        <v>8.6349701317483003</v>
      </c>
      <c r="Y1150" s="5">
        <f t="shared" si="526"/>
        <v>-0.59735908181786557</v>
      </c>
      <c r="Z1150" s="5">
        <f t="shared" si="528"/>
        <v>1.2157507871920483</v>
      </c>
      <c r="AA1150" s="5">
        <f t="shared" si="505"/>
        <v>-1.008738164525866</v>
      </c>
      <c r="AB1150">
        <f t="shared" si="501"/>
        <v>0</v>
      </c>
    </row>
    <row r="1151" spans="1:28" x14ac:dyDescent="0.2">
      <c r="A1151">
        <f t="shared" si="527"/>
        <v>11.189999999999806</v>
      </c>
      <c r="B1151" s="5">
        <f t="shared" si="506"/>
        <v>79.172533736268377</v>
      </c>
      <c r="C1151" s="5">
        <f t="shared" si="507"/>
        <v>720.88579254343051</v>
      </c>
      <c r="D1151" s="5">
        <f t="shared" si="508"/>
        <v>-503.99694641563048</v>
      </c>
      <c r="E1151" s="2">
        <f t="shared" si="509"/>
        <v>725.22039132196949</v>
      </c>
      <c r="F1151" s="2">
        <f t="shared" si="510"/>
        <v>6.2674897020736298</v>
      </c>
      <c r="G1151" s="3">
        <f t="shared" si="511"/>
        <v>3.9399076759210003</v>
      </c>
      <c r="H1151" s="3">
        <f t="shared" si="512"/>
        <v>57.816921403694764</v>
      </c>
      <c r="I1151" s="3">
        <f t="shared" si="513"/>
        <v>-97.614756473276827</v>
      </c>
      <c r="J1151" s="2">
        <f t="shared" si="514"/>
        <v>113.52074680177601</v>
      </c>
      <c r="K1151" s="2">
        <f t="shared" si="515"/>
        <v>113.52074680177601</v>
      </c>
      <c r="L1151" s="2">
        <f t="shared" si="516"/>
        <v>77.382922155266542</v>
      </c>
      <c r="M1151" s="5">
        <f t="shared" si="502"/>
        <v>0.3788508174325157</v>
      </c>
      <c r="N1151" s="4">
        <f t="shared" si="503"/>
        <v>0.29841437621201256</v>
      </c>
      <c r="O1151" s="4">
        <f t="shared" si="504"/>
        <v>0.26127572552463574</v>
      </c>
      <c r="P1151" s="4">
        <f t="shared" si="517"/>
        <v>0</v>
      </c>
      <c r="Q1151" s="4">
        <f t="shared" si="518"/>
        <v>0</v>
      </c>
      <c r="R1151" s="5">
        <f t="shared" si="519"/>
        <v>-0.90957448370900273</v>
      </c>
      <c r="S1151" s="5">
        <f t="shared" si="520"/>
        <v>-13.347723033412553</v>
      </c>
      <c r="T1151" s="5">
        <f t="shared" si="521"/>
        <v>22.535525962751294</v>
      </c>
      <c r="U1151" s="6">
        <f t="shared" si="522"/>
        <v>2672.2967956487487</v>
      </c>
      <c r="V1151" s="5">
        <f t="shared" si="523"/>
        <v>0.31380844877259034</v>
      </c>
      <c r="W1151" s="5">
        <f t="shared" si="524"/>
        <v>14.561754553610673</v>
      </c>
      <c r="X1151" s="5">
        <f t="shared" si="525"/>
        <v>8.6375485152484437</v>
      </c>
      <c r="Y1151" s="5">
        <f t="shared" si="526"/>
        <v>-0.59576603493641245</v>
      </c>
      <c r="Z1151" s="5">
        <f t="shared" si="528"/>
        <v>1.2140315201981196</v>
      </c>
      <c r="AA1151" s="5">
        <f t="shared" si="505"/>
        <v>-1.0009255220002622</v>
      </c>
      <c r="AB1151">
        <f t="shared" si="501"/>
        <v>0</v>
      </c>
    </row>
    <row r="1152" spans="1:28" x14ac:dyDescent="0.2">
      <c r="A1152">
        <f t="shared" si="527"/>
        <v>11.199999999999806</v>
      </c>
      <c r="B1152" s="5">
        <f t="shared" si="506"/>
        <v>79.211903024725842</v>
      </c>
      <c r="C1152" s="5">
        <f t="shared" si="507"/>
        <v>721.46402245904346</v>
      </c>
      <c r="D1152" s="5">
        <f t="shared" si="508"/>
        <v>-504.97314402663932</v>
      </c>
      <c r="E1152" s="2">
        <f t="shared" si="509"/>
        <v>725.79946354594517</v>
      </c>
      <c r="F1152" s="2">
        <f t="shared" si="510"/>
        <v>6.2655957698463363</v>
      </c>
      <c r="G1152" s="3">
        <f t="shared" si="511"/>
        <v>3.9339500155716363</v>
      </c>
      <c r="H1152" s="3">
        <f t="shared" si="512"/>
        <v>57.829061718896746</v>
      </c>
      <c r="I1152" s="3">
        <f t="shared" si="513"/>
        <v>-97.624765728496826</v>
      </c>
      <c r="J1152" s="2">
        <f t="shared" si="514"/>
        <v>113.53533029659478</v>
      </c>
      <c r="K1152" s="2">
        <f t="shared" si="515"/>
        <v>113.53533029659478</v>
      </c>
      <c r="L1152" s="2">
        <f t="shared" si="516"/>
        <v>77.392863187862829</v>
      </c>
      <c r="M1152" s="5">
        <f t="shared" si="502"/>
        <v>0.37885074834439886</v>
      </c>
      <c r="N1152" s="4">
        <f t="shared" si="503"/>
        <v>0.29837578108343288</v>
      </c>
      <c r="O1152" s="4">
        <f t="shared" si="504"/>
        <v>0.26126032369778451</v>
      </c>
      <c r="P1152" s="4">
        <f t="shared" si="517"/>
        <v>0</v>
      </c>
      <c r="Q1152" s="4">
        <f t="shared" si="518"/>
        <v>0</v>
      </c>
      <c r="R1152" s="5">
        <f t="shared" si="519"/>
        <v>-0.90831559362433656</v>
      </c>
      <c r="S1152" s="5">
        <f t="shared" si="520"/>
        <v>-13.352238415847149</v>
      </c>
      <c r="T1152" s="5">
        <f t="shared" si="521"/>
        <v>22.540727941158469</v>
      </c>
      <c r="U1152" s="6">
        <f t="shared" si="522"/>
        <v>2672.2941233532888</v>
      </c>
      <c r="V1152" s="5">
        <f t="shared" si="523"/>
        <v>0.31414086147053921</v>
      </c>
      <c r="W1152" s="5">
        <f t="shared" si="524"/>
        <v>14.564545107410797</v>
      </c>
      <c r="X1152" s="5">
        <f t="shared" si="525"/>
        <v>8.640121039745269</v>
      </c>
      <c r="Y1152" s="5">
        <f t="shared" si="526"/>
        <v>-0.59417473215379735</v>
      </c>
      <c r="Z1152" s="5">
        <f t="shared" si="528"/>
        <v>1.2123066915636489</v>
      </c>
      <c r="AA1152" s="5">
        <f t="shared" si="505"/>
        <v>-0.9931510190962598</v>
      </c>
      <c r="AB1152">
        <f t="shared" si="501"/>
        <v>0</v>
      </c>
    </row>
    <row r="1153" spans="1:28" x14ac:dyDescent="0.2">
      <c r="A1153">
        <f t="shared" si="527"/>
        <v>11.209999999999805</v>
      </c>
      <c r="B1153" s="5">
        <f t="shared" si="506"/>
        <v>79.251212816144957</v>
      </c>
      <c r="C1153" s="5">
        <f t="shared" si="507"/>
        <v>722.04237369156704</v>
      </c>
      <c r="D1153" s="5">
        <f t="shared" si="508"/>
        <v>-505.94944134147522</v>
      </c>
      <c r="E1153" s="2">
        <f t="shared" si="509"/>
        <v>726.37865066298752</v>
      </c>
      <c r="F1153" s="2">
        <f t="shared" si="510"/>
        <v>6.2636991482359479</v>
      </c>
      <c r="G1153" s="3">
        <f t="shared" si="511"/>
        <v>3.9280082682500983</v>
      </c>
      <c r="H1153" s="3">
        <f t="shared" si="512"/>
        <v>57.841184785812381</v>
      </c>
      <c r="I1153" s="3">
        <f t="shared" si="513"/>
        <v>-97.634697238687792</v>
      </c>
      <c r="J1153" s="2">
        <f t="shared" si="514"/>
        <v>113.54983932737274</v>
      </c>
      <c r="K1153" s="2">
        <f t="shared" si="515"/>
        <v>113.54983932737274</v>
      </c>
      <c r="L1153" s="2">
        <f t="shared" si="516"/>
        <v>77.402753461058438</v>
      </c>
      <c r="M1153" s="5">
        <f t="shared" si="502"/>
        <v>0.37885067928523702</v>
      </c>
      <c r="N1153" s="4">
        <f t="shared" si="503"/>
        <v>0.29833739162368977</v>
      </c>
      <c r="O1153" s="4">
        <f t="shared" si="504"/>
        <v>0.26124500179417326</v>
      </c>
      <c r="P1153" s="4">
        <f t="shared" si="517"/>
        <v>0</v>
      </c>
      <c r="Q1153" s="4">
        <f t="shared" si="518"/>
        <v>0</v>
      </c>
      <c r="R1153" s="5">
        <f t="shared" si="519"/>
        <v>-0.90705943050627313</v>
      </c>
      <c r="S1153" s="5">
        <f t="shared" si="520"/>
        <v>-13.356741775648063</v>
      </c>
      <c r="T1153" s="5">
        <f t="shared" si="521"/>
        <v>22.545897774912184</v>
      </c>
      <c r="U1153" s="6">
        <f t="shared" si="522"/>
        <v>2672.2914510605015</v>
      </c>
      <c r="V1153" s="5">
        <f t="shared" si="523"/>
        <v>0.31447424351782471</v>
      </c>
      <c r="W1153" s="5">
        <f t="shared" si="524"/>
        <v>14.567318138212141</v>
      </c>
      <c r="X1153" s="5">
        <f t="shared" si="525"/>
        <v>8.6426877079551989</v>
      </c>
      <c r="Y1153" s="5">
        <f t="shared" si="526"/>
        <v>-0.59258518698844842</v>
      </c>
      <c r="Z1153" s="5">
        <f t="shared" si="528"/>
        <v>1.210576362564078</v>
      </c>
      <c r="AA1153" s="5">
        <f t="shared" si="505"/>
        <v>-0.98541451713261807</v>
      </c>
      <c r="AB1153">
        <f t="shared" si="501"/>
        <v>0</v>
      </c>
    </row>
    <row r="1154" spans="1:28" x14ac:dyDescent="0.2">
      <c r="A1154">
        <f t="shared" si="527"/>
        <v>11.219999999999805</v>
      </c>
      <c r="B1154" s="5">
        <f t="shared" si="506"/>
        <v>79.290463269568107</v>
      </c>
      <c r="C1154" s="5">
        <f t="shared" si="507"/>
        <v>722.62084606824328</v>
      </c>
      <c r="D1154" s="5">
        <f t="shared" si="508"/>
        <v>-506.92583758458795</v>
      </c>
      <c r="E1154" s="2">
        <f t="shared" si="509"/>
        <v>726.95795252400012</v>
      </c>
      <c r="F1154" s="2">
        <f t="shared" si="510"/>
        <v>6.2617998585131804</v>
      </c>
      <c r="G1154" s="3">
        <f t="shared" si="511"/>
        <v>3.9220824163802139</v>
      </c>
      <c r="H1154" s="3">
        <f t="shared" si="512"/>
        <v>57.853290549438022</v>
      </c>
      <c r="I1154" s="3">
        <f t="shared" si="513"/>
        <v>-97.644551383859124</v>
      </c>
      <c r="J1154" s="2">
        <f t="shared" si="514"/>
        <v>113.56427419234308</v>
      </c>
      <c r="K1154" s="2">
        <f t="shared" si="515"/>
        <v>113.56427419234308</v>
      </c>
      <c r="L1154" s="2">
        <f t="shared" si="516"/>
        <v>77.412593178147972</v>
      </c>
      <c r="M1154" s="5">
        <f t="shared" si="502"/>
        <v>0.3788506102549708</v>
      </c>
      <c r="N1154" s="4">
        <f t="shared" si="503"/>
        <v>0.29829920689484274</v>
      </c>
      <c r="O1154" s="4">
        <f t="shared" si="504"/>
        <v>0.2612297594734112</v>
      </c>
      <c r="P1154" s="4">
        <f t="shared" si="517"/>
        <v>0</v>
      </c>
      <c r="Q1154" s="4">
        <f t="shared" si="518"/>
        <v>0</v>
      </c>
      <c r="R1154" s="5">
        <f t="shared" si="519"/>
        <v>-0.90580599678037621</v>
      </c>
      <c r="S1154" s="5">
        <f t="shared" si="520"/>
        <v>-13.361233128171548</v>
      </c>
      <c r="T1154" s="5">
        <f t="shared" si="521"/>
        <v>22.551035599618814</v>
      </c>
      <c r="U1154" s="6">
        <f t="shared" si="522"/>
        <v>2672.2887787703862</v>
      </c>
      <c r="V1154" s="5">
        <f t="shared" si="523"/>
        <v>0.31480858394550942</v>
      </c>
      <c r="W1154" s="5">
        <f t="shared" si="524"/>
        <v>14.570073722340512</v>
      </c>
      <c r="X1154" s="5">
        <f t="shared" si="525"/>
        <v>8.6452485226580471</v>
      </c>
      <c r="Y1154" s="5">
        <f t="shared" si="526"/>
        <v>-0.59099741283486673</v>
      </c>
      <c r="Z1154" s="5">
        <f t="shared" si="528"/>
        <v>1.2088405941689633</v>
      </c>
      <c r="AA1154" s="5">
        <f t="shared" si="505"/>
        <v>-0.9777158777231385</v>
      </c>
      <c r="AB1154">
        <f t="shared" si="501"/>
        <v>0</v>
      </c>
    </row>
    <row r="1155" spans="1:28" x14ac:dyDescent="0.2">
      <c r="A1155">
        <f t="shared" si="527"/>
        <v>11.229999999999805</v>
      </c>
      <c r="B1155" s="5">
        <f t="shared" si="506"/>
        <v>79.329654543861267</v>
      </c>
      <c r="C1155" s="5">
        <f t="shared" si="507"/>
        <v>723.19943941576742</v>
      </c>
      <c r="D1155" s="5">
        <f t="shared" si="508"/>
        <v>-507.90233198422044</v>
      </c>
      <c r="E1155" s="2">
        <f t="shared" si="509"/>
        <v>727.53736897930446</v>
      </c>
      <c r="F1155" s="2">
        <f t="shared" si="510"/>
        <v>6.2598979218728381</v>
      </c>
      <c r="G1155" s="3">
        <f t="shared" si="511"/>
        <v>3.9161724422518653</v>
      </c>
      <c r="H1155" s="3">
        <f t="shared" si="512"/>
        <v>57.865378955379711</v>
      </c>
      <c r="I1155" s="3">
        <f t="shared" si="513"/>
        <v>-97.65432854263635</v>
      </c>
      <c r="J1155" s="2">
        <f t="shared" si="514"/>
        <v>113.57863518884312</v>
      </c>
      <c r="K1155" s="2">
        <f t="shared" si="515"/>
        <v>113.57863518884312</v>
      </c>
      <c r="L1155" s="2">
        <f t="shared" si="516"/>
        <v>77.422382541815352</v>
      </c>
      <c r="M1155" s="5">
        <f t="shared" si="502"/>
        <v>0.3788505412535409</v>
      </c>
      <c r="N1155" s="4">
        <f t="shared" si="503"/>
        <v>0.29826122596298615</v>
      </c>
      <c r="O1155" s="4">
        <f t="shared" si="504"/>
        <v>0.26121459639634065</v>
      </c>
      <c r="P1155" s="4">
        <f t="shared" si="517"/>
        <v>0</v>
      </c>
      <c r="Q1155" s="4">
        <f t="shared" si="518"/>
        <v>0</v>
      </c>
      <c r="R1155" s="5">
        <f t="shared" si="519"/>
        <v>-0.904555294803286</v>
      </c>
      <c r="S1155" s="5">
        <f t="shared" si="520"/>
        <v>-13.365712488847803</v>
      </c>
      <c r="T1155" s="5">
        <f t="shared" si="521"/>
        <v>22.556141550525794</v>
      </c>
      <c r="U1155" s="6">
        <f t="shared" si="522"/>
        <v>2672.2861064829444</v>
      </c>
      <c r="V1155" s="5">
        <f t="shared" si="523"/>
        <v>0.31514387183907888</v>
      </c>
      <c r="W1155" s="5">
        <f t="shared" si="524"/>
        <v>14.572811935890556</v>
      </c>
      <c r="X1155" s="5">
        <f t="shared" si="525"/>
        <v>8.647803486696624</v>
      </c>
      <c r="Y1155" s="5">
        <f t="shared" si="526"/>
        <v>-0.58941142296420712</v>
      </c>
      <c r="Z1155" s="5">
        <f t="shared" si="528"/>
        <v>1.2070994470427525</v>
      </c>
      <c r="AA1155" s="5">
        <f t="shared" si="505"/>
        <v>-0.97005496277758141</v>
      </c>
      <c r="AB1155">
        <f t="shared" si="501"/>
        <v>0</v>
      </c>
    </row>
    <row r="1156" spans="1:28" x14ac:dyDescent="0.2">
      <c r="A1156">
        <f t="shared" si="527"/>
        <v>11.239999999999805</v>
      </c>
      <c r="B1156" s="5">
        <f t="shared" si="506"/>
        <v>79.36878679771263</v>
      </c>
      <c r="C1156" s="5">
        <f t="shared" si="507"/>
        <v>723.7781535602935</v>
      </c>
      <c r="D1156" s="5">
        <f t="shared" si="508"/>
        <v>-508.87892377239496</v>
      </c>
      <c r="E1156" s="2">
        <f t="shared" si="509"/>
        <v>728.11689987864497</v>
      </c>
      <c r="F1156" s="2">
        <f t="shared" si="510"/>
        <v>6.2579933594339145</v>
      </c>
      <c r="G1156" s="3">
        <f t="shared" si="511"/>
        <v>3.9102783280222231</v>
      </c>
      <c r="H1156" s="3">
        <f t="shared" si="512"/>
        <v>57.877449949850138</v>
      </c>
      <c r="I1156" s="3">
        <f t="shared" si="513"/>
        <v>-97.66402909226413</v>
      </c>
      <c r="J1156" s="2">
        <f t="shared" si="514"/>
        <v>113.59292261331522</v>
      </c>
      <c r="K1156" s="2">
        <f t="shared" si="515"/>
        <v>113.59292261331522</v>
      </c>
      <c r="L1156" s="2">
        <f t="shared" si="516"/>
        <v>77.432121754134442</v>
      </c>
      <c r="M1156" s="5">
        <f t="shared" si="502"/>
        <v>0.37885047228088781</v>
      </c>
      <c r="N1156" s="4">
        <f t="shared" si="503"/>
        <v>0.2982234478982308</v>
      </c>
      <c r="O1156" s="4">
        <f t="shared" si="504"/>
        <v>0.26119951222503301</v>
      </c>
      <c r="P1156" s="4">
        <f t="shared" si="517"/>
        <v>0</v>
      </c>
      <c r="Q1156" s="4">
        <f t="shared" si="518"/>
        <v>0</v>
      </c>
      <c r="R1156" s="5">
        <f t="shared" si="519"/>
        <v>-0.90330732686316972</v>
      </c>
      <c r="S1156" s="5">
        <f t="shared" si="520"/>
        <v>-13.370179873180348</v>
      </c>
      <c r="T1156" s="5">
        <f t="shared" si="521"/>
        <v>22.561215762521183</v>
      </c>
      <c r="U1156" s="6">
        <f t="shared" si="522"/>
        <v>2672.2834341981743</v>
      </c>
      <c r="V1156" s="5">
        <f t="shared" si="523"/>
        <v>0.31548009633830709</v>
      </c>
      <c r="W1156" s="5">
        <f t="shared" si="524"/>
        <v>14.575532854725861</v>
      </c>
      <c r="X1156" s="5">
        <f t="shared" si="525"/>
        <v>8.6503526029763655</v>
      </c>
      <c r="Y1156" s="5">
        <f t="shared" si="526"/>
        <v>-0.58782723052486263</v>
      </c>
      <c r="Z1156" s="5">
        <f t="shared" si="528"/>
        <v>1.2053529815455128</v>
      </c>
      <c r="AA1156" s="5">
        <f t="shared" si="505"/>
        <v>-0.96243163450245106</v>
      </c>
      <c r="AB1156">
        <f t="shared" si="501"/>
        <v>0</v>
      </c>
    </row>
    <row r="1157" spans="1:28" x14ac:dyDescent="0.2">
      <c r="A1157">
        <f t="shared" si="527"/>
        <v>11.249999999999805</v>
      </c>
      <c r="B1157" s="5">
        <f t="shared" si="506"/>
        <v>79.407860189631336</v>
      </c>
      <c r="C1157" s="5">
        <f t="shared" si="507"/>
        <v>724.35698832744117</v>
      </c>
      <c r="D1157" s="5">
        <f t="shared" si="508"/>
        <v>-509.85561218489931</v>
      </c>
      <c r="E1157" s="2">
        <f t="shared" si="509"/>
        <v>728.69654507119537</v>
      </c>
      <c r="F1157" s="2">
        <f t="shared" si="510"/>
        <v>6.2560861922396915</v>
      </c>
      <c r="G1157" s="3">
        <f t="shared" si="511"/>
        <v>3.9044000557169745</v>
      </c>
      <c r="H1157" s="3">
        <f t="shared" si="512"/>
        <v>57.889503479665592</v>
      </c>
      <c r="I1157" s="3">
        <f t="shared" si="513"/>
        <v>-97.673653408609155</v>
      </c>
      <c r="J1157" s="2">
        <f t="shared" si="514"/>
        <v>113.60713676130742</v>
      </c>
      <c r="K1157" s="2">
        <f t="shared" si="515"/>
        <v>113.60713676130742</v>
      </c>
      <c r="L1157" s="2">
        <f t="shared" si="516"/>
        <v>77.441811016569474</v>
      </c>
      <c r="M1157" s="5">
        <f t="shared" si="502"/>
        <v>0.37885040333695208</v>
      </c>
      <c r="N1157" s="4">
        <f t="shared" si="503"/>
        <v>0.29818587177468703</v>
      </c>
      <c r="O1157" s="4">
        <f t="shared" si="504"/>
        <v>0.26118450662278558</v>
      </c>
      <c r="P1157" s="4">
        <f t="shared" si="517"/>
        <v>0</v>
      </c>
      <c r="Q1157" s="4">
        <f t="shared" si="518"/>
        <v>0</v>
      </c>
      <c r="R1157" s="5">
        <f t="shared" si="519"/>
        <v>-0.90206209518016678</v>
      </c>
      <c r="S1157" s="5">
        <f t="shared" si="520"/>
        <v>-13.374635296745335</v>
      </c>
      <c r="T1157" s="5">
        <f t="shared" si="521"/>
        <v>22.566258370133124</v>
      </c>
      <c r="U1157" s="6">
        <f t="shared" si="522"/>
        <v>2672.2807619160758</v>
      </c>
      <c r="V1157" s="5">
        <f t="shared" si="523"/>
        <v>0.31581724663712429</v>
      </c>
      <c r="W1157" s="5">
        <f t="shared" si="524"/>
        <v>14.578236554479028</v>
      </c>
      <c r="X1157" s="5">
        <f t="shared" si="525"/>
        <v>8.6528958744648961</v>
      </c>
      <c r="Y1157" s="5">
        <f t="shared" si="526"/>
        <v>-0.58624484854304248</v>
      </c>
      <c r="Z1157" s="5">
        <f t="shared" si="528"/>
        <v>1.203601257733693</v>
      </c>
      <c r="AA1157" s="5">
        <f t="shared" si="505"/>
        <v>-0.9548457554019798</v>
      </c>
      <c r="AB1157">
        <f t="shared" si="501"/>
        <v>0</v>
      </c>
    </row>
    <row r="1158" spans="1:28" x14ac:dyDescent="0.2">
      <c r="A1158">
        <f t="shared" si="527"/>
        <v>11.259999999999804</v>
      </c>
      <c r="B1158" s="5">
        <f t="shared" si="506"/>
        <v>79.446874877946073</v>
      </c>
      <c r="C1158" s="5">
        <f t="shared" si="507"/>
        <v>724.93594354230072</v>
      </c>
      <c r="D1158" s="5">
        <f t="shared" si="508"/>
        <v>-510.83239646127322</v>
      </c>
      <c r="E1158" s="2">
        <f t="shared" si="509"/>
        <v>729.2763044055647</v>
      </c>
      <c r="F1158" s="2">
        <f t="shared" si="510"/>
        <v>6.2541764412578429</v>
      </c>
      <c r="G1158" s="3">
        <f t="shared" si="511"/>
        <v>3.8985376072315439</v>
      </c>
      <c r="H1158" s="3">
        <f t="shared" si="512"/>
        <v>57.901539492242932</v>
      </c>
      <c r="I1158" s="3">
        <f t="shared" si="513"/>
        <v>-97.683201866163174</v>
      </c>
      <c r="J1158" s="2">
        <f t="shared" si="514"/>
        <v>113.62127792747427</v>
      </c>
      <c r="K1158" s="2">
        <f t="shared" si="515"/>
        <v>113.62127792747427</v>
      </c>
      <c r="L1158" s="2">
        <f t="shared" si="516"/>
        <v>77.451450529975645</v>
      </c>
      <c r="M1158" s="5">
        <f t="shared" si="502"/>
        <v>0.37885033442167398</v>
      </c>
      <c r="N1158" s="4">
        <f t="shared" si="503"/>
        <v>0.29814849667044746</v>
      </c>
      <c r="O1158" s="4">
        <f t="shared" si="504"/>
        <v>0.26116957925411849</v>
      </c>
      <c r="P1158" s="4">
        <f t="shared" si="517"/>
        <v>0</v>
      </c>
      <c r="Q1158" s="4">
        <f t="shared" si="518"/>
        <v>0</v>
      </c>
      <c r="R1158" s="5">
        <f t="shared" si="519"/>
        <v>-0.90081960190683408</v>
      </c>
      <c r="S1158" s="5">
        <f t="shared" si="520"/>
        <v>-13.37907877519091</v>
      </c>
      <c r="T1158" s="5">
        <f t="shared" si="521"/>
        <v>22.571269507529411</v>
      </c>
      <c r="U1158" s="6">
        <f t="shared" si="522"/>
        <v>2672.2780896366503</v>
      </c>
      <c r="V1158" s="5">
        <f t="shared" si="523"/>
        <v>0.3161553119834849</v>
      </c>
      <c r="W1158" s="5">
        <f t="shared" si="524"/>
        <v>14.580923110551822</v>
      </c>
      <c r="X1158" s="5">
        <f t="shared" si="525"/>
        <v>8.6554333041916802</v>
      </c>
      <c r="Y1158" s="5">
        <f t="shared" si="526"/>
        <v>-0.58466428992334918</v>
      </c>
      <c r="Z1158" s="5">
        <f t="shared" si="528"/>
        <v>1.2018443353609118</v>
      </c>
      <c r="AA1158" s="5">
        <f t="shared" si="505"/>
        <v>-0.94729718827890963</v>
      </c>
      <c r="AB1158">
        <f t="shared" si="501"/>
        <v>0</v>
      </c>
    </row>
  </sheetData>
  <mergeCells count="2">
    <mergeCell ref="A23:B23"/>
    <mergeCell ref="F1:G1"/>
  </mergeCell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I12" sqref="I12"/>
    </sheetView>
  </sheetViews>
  <sheetFormatPr defaultRowHeight="12.75" x14ac:dyDescent="0.2"/>
  <cols>
    <col min="1" max="1" width="28.28515625" style="21" bestFit="1" customWidth="1"/>
  </cols>
  <sheetData>
    <row r="1" spans="1:3" x14ac:dyDescent="0.2">
      <c r="A1" s="22" t="s">
        <v>77</v>
      </c>
      <c r="B1" s="1" t="s">
        <v>103</v>
      </c>
      <c r="C1" s="1" t="s">
        <v>133</v>
      </c>
    </row>
    <row r="2" spans="1:3" x14ac:dyDescent="0.2">
      <c r="A2" s="21" t="s">
        <v>78</v>
      </c>
      <c r="B2" t="s">
        <v>104</v>
      </c>
      <c r="C2">
        <v>151</v>
      </c>
    </row>
    <row r="3" spans="1:3" x14ac:dyDescent="0.2">
      <c r="A3" s="21" t="s">
        <v>81</v>
      </c>
      <c r="B3" t="s">
        <v>109</v>
      </c>
      <c r="C3">
        <v>1086</v>
      </c>
    </row>
    <row r="4" spans="1:3" x14ac:dyDescent="0.2">
      <c r="A4" s="23" t="s">
        <v>152</v>
      </c>
      <c r="B4" t="s">
        <v>108</v>
      </c>
      <c r="C4">
        <v>1001</v>
      </c>
    </row>
    <row r="5" spans="1:3" x14ac:dyDescent="0.2">
      <c r="A5" s="21" t="s">
        <v>90</v>
      </c>
      <c r="B5" t="s">
        <v>119</v>
      </c>
      <c r="C5">
        <v>33</v>
      </c>
    </row>
    <row r="6" spans="1:3" x14ac:dyDescent="0.2">
      <c r="A6" s="21" t="s">
        <v>98</v>
      </c>
      <c r="B6" t="s">
        <v>128</v>
      </c>
      <c r="C6">
        <v>21</v>
      </c>
    </row>
    <row r="7" spans="1:3" x14ac:dyDescent="0.2">
      <c r="A7" s="21" t="s">
        <v>97</v>
      </c>
      <c r="B7" t="s">
        <v>126</v>
      </c>
      <c r="C7">
        <v>595</v>
      </c>
    </row>
    <row r="8" spans="1:3" x14ac:dyDescent="0.2">
      <c r="A8" s="21" t="s">
        <v>89</v>
      </c>
      <c r="B8" t="s">
        <v>118</v>
      </c>
      <c r="C8">
        <v>595</v>
      </c>
    </row>
    <row r="9" spans="1:3" x14ac:dyDescent="0.2">
      <c r="A9" s="21" t="s">
        <v>86</v>
      </c>
      <c r="B9" t="s">
        <v>115</v>
      </c>
      <c r="C9">
        <v>535</v>
      </c>
    </row>
    <row r="10" spans="1:3" x14ac:dyDescent="0.2">
      <c r="A10" s="21" t="s">
        <v>87</v>
      </c>
      <c r="B10" t="s">
        <v>116</v>
      </c>
      <c r="C10">
        <v>653</v>
      </c>
    </row>
    <row r="11" spans="1:3" x14ac:dyDescent="0.2">
      <c r="A11" s="21" t="s">
        <v>94</v>
      </c>
      <c r="B11" t="s">
        <v>123</v>
      </c>
      <c r="C11">
        <v>5190</v>
      </c>
    </row>
    <row r="12" spans="1:3" x14ac:dyDescent="0.2">
      <c r="A12" s="21" t="s">
        <v>88</v>
      </c>
      <c r="B12" t="s">
        <v>117</v>
      </c>
      <c r="C12">
        <v>600</v>
      </c>
    </row>
    <row r="13" spans="1:3" x14ac:dyDescent="0.2">
      <c r="A13" s="23" t="s">
        <v>136</v>
      </c>
      <c r="B13" t="s">
        <v>112</v>
      </c>
      <c r="C13">
        <v>10</v>
      </c>
    </row>
    <row r="14" spans="1:3" x14ac:dyDescent="0.2">
      <c r="A14" s="21" t="s">
        <v>82</v>
      </c>
      <c r="B14" t="s">
        <v>110</v>
      </c>
      <c r="C14">
        <v>45</v>
      </c>
    </row>
    <row r="15" spans="1:3" x14ac:dyDescent="0.2">
      <c r="A15" s="21" t="s">
        <v>99</v>
      </c>
      <c r="B15" t="s">
        <v>129</v>
      </c>
      <c r="C15">
        <v>865</v>
      </c>
    </row>
    <row r="16" spans="1:3" x14ac:dyDescent="0.2">
      <c r="A16" s="21" t="s">
        <v>80</v>
      </c>
      <c r="B16" t="s">
        <v>107</v>
      </c>
      <c r="C16">
        <v>515</v>
      </c>
    </row>
    <row r="17" spans="1:3" x14ac:dyDescent="0.2">
      <c r="A17" s="21" t="s">
        <v>83</v>
      </c>
      <c r="B17" t="s">
        <v>111</v>
      </c>
      <c r="C17">
        <v>597</v>
      </c>
    </row>
    <row r="18" spans="1:3" x14ac:dyDescent="0.2">
      <c r="A18" s="21" t="s">
        <v>134</v>
      </c>
      <c r="B18" t="s">
        <v>114</v>
      </c>
      <c r="C18">
        <v>815</v>
      </c>
    </row>
    <row r="19" spans="1:3" x14ac:dyDescent="0.2">
      <c r="A19" s="21" t="s">
        <v>93</v>
      </c>
      <c r="B19" t="s">
        <v>122</v>
      </c>
      <c r="C19">
        <v>55</v>
      </c>
    </row>
    <row r="20" spans="1:3" x14ac:dyDescent="0.2">
      <c r="A20" s="21" t="s">
        <v>101</v>
      </c>
      <c r="B20" t="s">
        <v>131</v>
      </c>
      <c r="C20">
        <v>10</v>
      </c>
    </row>
    <row r="21" spans="1:3" x14ac:dyDescent="0.2">
      <c r="A21" s="21" t="s">
        <v>102</v>
      </c>
      <c r="B21" t="s">
        <v>132</v>
      </c>
      <c r="C21">
        <v>3</v>
      </c>
    </row>
    <row r="22" spans="1:3" x14ac:dyDescent="0.2">
      <c r="A22" s="21" t="s">
        <v>84</v>
      </c>
      <c r="B22" t="s">
        <v>63</v>
      </c>
      <c r="C22">
        <v>20</v>
      </c>
    </row>
    <row r="23" spans="1:3" x14ac:dyDescent="0.2">
      <c r="A23" s="21" t="s">
        <v>96</v>
      </c>
      <c r="B23" t="s">
        <v>125</v>
      </c>
      <c r="C23">
        <v>780</v>
      </c>
    </row>
    <row r="24" spans="1:3" x14ac:dyDescent="0.2">
      <c r="A24" s="23" t="s">
        <v>137</v>
      </c>
      <c r="B24" t="s">
        <v>106</v>
      </c>
      <c r="C24">
        <v>23</v>
      </c>
    </row>
    <row r="25" spans="1:3" x14ac:dyDescent="0.2">
      <c r="A25" s="21" t="s">
        <v>91</v>
      </c>
      <c r="B25" t="s">
        <v>120</v>
      </c>
      <c r="C25">
        <v>10</v>
      </c>
    </row>
    <row r="26" spans="1:3" x14ac:dyDescent="0.2">
      <c r="A26" s="21" t="s">
        <v>79</v>
      </c>
      <c r="B26" t="s">
        <v>105</v>
      </c>
      <c r="C26">
        <v>0</v>
      </c>
    </row>
    <row r="27" spans="1:3" x14ac:dyDescent="0.2">
      <c r="A27" s="21" t="s">
        <v>92</v>
      </c>
      <c r="B27" t="s">
        <v>121</v>
      </c>
      <c r="C27">
        <v>460</v>
      </c>
    </row>
    <row r="28" spans="1:3" x14ac:dyDescent="0.2">
      <c r="A28" s="21" t="s">
        <v>100</v>
      </c>
      <c r="B28" t="s">
        <v>130</v>
      </c>
      <c r="C28">
        <v>15</v>
      </c>
    </row>
    <row r="29" spans="1:3" x14ac:dyDescent="0.2">
      <c r="A29" s="23" t="s">
        <v>135</v>
      </c>
      <c r="B29" t="s">
        <v>127</v>
      </c>
      <c r="C29">
        <v>545</v>
      </c>
    </row>
    <row r="30" spans="1:3" x14ac:dyDescent="0.2">
      <c r="A30" s="21" t="s">
        <v>95</v>
      </c>
      <c r="B30" t="s">
        <v>124</v>
      </c>
      <c r="C30">
        <v>270</v>
      </c>
    </row>
    <row r="31" spans="1:3" x14ac:dyDescent="0.2">
      <c r="A31" s="21" t="s">
        <v>85</v>
      </c>
      <c r="B31" t="s">
        <v>113</v>
      </c>
      <c r="C31">
        <v>35</v>
      </c>
    </row>
  </sheetData>
  <sortState ref="A2:C32">
    <sortCondition ref="B2:B32"/>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33" sqref="P33"/>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112</vt:i4>
      </vt:variant>
    </vt:vector>
  </HeadingPairs>
  <TitlesOfParts>
    <vt:vector size="116" baseType="lpstr">
      <vt:lpstr>BattedBallTrajectory-2</vt:lpstr>
      <vt:lpstr>BattedBallTrajectory-1</vt:lpstr>
      <vt:lpstr>Elevations</vt:lpstr>
      <vt:lpstr>ReadMe</vt:lpstr>
      <vt:lpstr>'BattedBallTrajectory-2'!backspin</vt:lpstr>
      <vt:lpstr>backspin</vt:lpstr>
      <vt:lpstr>'BattedBallTrajectory-2'!batterhand</vt:lpstr>
      <vt:lpstr>batterhand</vt:lpstr>
      <vt:lpstr>'BattedBallTrajectory-1'!beta</vt:lpstr>
      <vt:lpstr>'BattedBallTrajectory-2'!beta</vt:lpstr>
      <vt:lpstr>'BattedBallTrajectory-1'!c0</vt:lpstr>
      <vt:lpstr>'BattedBallTrajectory-2'!c0</vt:lpstr>
      <vt:lpstr>'BattedBallTrajectory-2'!cd0</vt:lpstr>
      <vt:lpstr>cd0</vt:lpstr>
      <vt:lpstr>'BattedBallTrajectory-2'!cdspin</vt:lpstr>
      <vt:lpstr>cdspin</vt:lpstr>
      <vt:lpstr>'BattedBallTrajectory-1'!circ</vt:lpstr>
      <vt:lpstr>'BattedBallTrajectory-2'!circ</vt:lpstr>
      <vt:lpstr>'BattedBallTrajectory-2'!cl0</vt:lpstr>
      <vt:lpstr>cl0</vt:lpstr>
      <vt:lpstr>'BattedBallTrajectory-2'!cl1_</vt:lpstr>
      <vt:lpstr>cl1_</vt:lpstr>
      <vt:lpstr>'BattedBallTrajectory-2'!cl2_</vt:lpstr>
      <vt:lpstr>cl2_</vt:lpstr>
      <vt:lpstr>'BattedBallTrajectory-1'!const</vt:lpstr>
      <vt:lpstr>'BattedBallTrajectory-2'!const</vt:lpstr>
      <vt:lpstr>'BattedBallTrajectory-1'!distance</vt:lpstr>
      <vt:lpstr>'BattedBallTrajectory-2'!distance</vt:lpstr>
      <vt:lpstr>'BattedBallTrajectory-1'!dt</vt:lpstr>
      <vt:lpstr>'BattedBallTrajectory-2'!dt</vt:lpstr>
      <vt:lpstr>'BattedBallTrajectory-1'!elev</vt:lpstr>
      <vt:lpstr>'BattedBallTrajectory-2'!elev</vt:lpstr>
      <vt:lpstr>'BattedBallTrajectory-1'!elevft</vt:lpstr>
      <vt:lpstr>'BattedBallTrajectory-2'!elevft</vt:lpstr>
      <vt:lpstr>'BattedBallTrajectory-2'!hand</vt:lpstr>
      <vt:lpstr>hand</vt:lpstr>
      <vt:lpstr>'BattedBallTrajectory-1'!height</vt:lpstr>
      <vt:lpstr>'BattedBallTrajectory-2'!height</vt:lpstr>
      <vt:lpstr>'BattedBallTrajectory-1'!hwind</vt:lpstr>
      <vt:lpstr>'BattedBallTrajectory-2'!hwind</vt:lpstr>
      <vt:lpstr>'BattedBallTrajectory-1'!Magnus_option</vt:lpstr>
      <vt:lpstr>'BattedBallTrajectory-2'!Magnus_option</vt:lpstr>
      <vt:lpstr>'BattedBallTrajectory-1'!mass</vt:lpstr>
      <vt:lpstr>'BattedBallTrajectory-2'!mass</vt:lpstr>
      <vt:lpstr>'BattedBallTrajectory-1'!omega</vt:lpstr>
      <vt:lpstr>'BattedBallTrajectory-2'!omega</vt:lpstr>
      <vt:lpstr>'BattedBallTrajectory-1'!phi</vt:lpstr>
      <vt:lpstr>'BattedBallTrajectory-2'!phi</vt:lpstr>
      <vt:lpstr>'BattedBallTrajectory-1'!phiwind</vt:lpstr>
      <vt:lpstr>'BattedBallTrajectory-2'!phiwind</vt:lpstr>
      <vt:lpstr>'BattedBallTrajectory-1'!pressure</vt:lpstr>
      <vt:lpstr>'BattedBallTrajectory-2'!pressure</vt:lpstr>
      <vt:lpstr>'BattedBallTrajectory-1'!Re_100</vt:lpstr>
      <vt:lpstr>'BattedBallTrajectory-2'!Re_100</vt:lpstr>
      <vt:lpstr>'BattedBallTrajectory-1'!RH</vt:lpstr>
      <vt:lpstr>'BattedBallTrajectory-2'!RH</vt:lpstr>
      <vt:lpstr>'BattedBallTrajectory-1'!rho</vt:lpstr>
      <vt:lpstr>'BattedBallTrajectory-2'!rho</vt:lpstr>
      <vt:lpstr>'BattedBallTrajectory-1'!rms</vt:lpstr>
      <vt:lpstr>'BattedBallTrajectory-2'!rms</vt:lpstr>
      <vt:lpstr>'BattedBallTrajectory-1'!romega</vt:lpstr>
      <vt:lpstr>'BattedBallTrajectory-2'!romega</vt:lpstr>
      <vt:lpstr>'BattedBallTrajectory-2'!sidespin</vt:lpstr>
      <vt:lpstr>sidespin</vt:lpstr>
      <vt:lpstr>'BattedBallTrajectory-2'!sign</vt:lpstr>
      <vt:lpstr>sign</vt:lpstr>
      <vt:lpstr>'BattedBallTrajectory-2'!spin</vt:lpstr>
      <vt:lpstr>spin</vt:lpstr>
      <vt:lpstr>'BattedBallTrajectory-1'!SVP</vt:lpstr>
      <vt:lpstr>'BattedBallTrajectory-2'!SVP</vt:lpstr>
      <vt:lpstr>'BattedBallTrajectory-1'!tau</vt:lpstr>
      <vt:lpstr>'BattedBallTrajectory-2'!tau</vt:lpstr>
      <vt:lpstr>'BattedBallTrajectory-2'!tau0</vt:lpstr>
      <vt:lpstr>tau0</vt:lpstr>
      <vt:lpstr>'BattedBallTrajectory-1'!temp</vt:lpstr>
      <vt:lpstr>'BattedBallTrajectory-2'!temp</vt:lpstr>
      <vt:lpstr>'BattedBallTrajectory-1'!theta</vt:lpstr>
      <vt:lpstr>'BattedBallTrajectory-2'!theta</vt:lpstr>
      <vt:lpstr>'BattedBallTrajectory-2'!theta0</vt:lpstr>
      <vt:lpstr>theta0</vt:lpstr>
      <vt:lpstr>'BattedBallTrajectory-1'!TK</vt:lpstr>
      <vt:lpstr>'BattedBallTrajectory-2'!TK</vt:lpstr>
      <vt:lpstr>'BattedBallTrajectory-1'!v0</vt:lpstr>
      <vt:lpstr>'BattedBallTrajectory-2'!v0</vt:lpstr>
      <vt:lpstr>'BattedBallTrajectory-1'!v0x</vt:lpstr>
      <vt:lpstr>'BattedBallTrajectory-2'!v0x</vt:lpstr>
      <vt:lpstr>'BattedBallTrajectory-1'!v0y</vt:lpstr>
      <vt:lpstr>'BattedBallTrajectory-2'!v0y</vt:lpstr>
      <vt:lpstr>'BattedBallTrajectory-1'!v0z</vt:lpstr>
      <vt:lpstr>'BattedBallTrajectory-2'!v0z</vt:lpstr>
      <vt:lpstr>'BattedBallTrajectory-1'!vwind</vt:lpstr>
      <vt:lpstr>'BattedBallTrajectory-2'!vwind</vt:lpstr>
      <vt:lpstr>'BattedBallTrajectory-1'!vxw</vt:lpstr>
      <vt:lpstr>'BattedBallTrajectory-2'!vxw</vt:lpstr>
      <vt:lpstr>'BattedBallTrajectory-1'!vyw</vt:lpstr>
      <vt:lpstr>'BattedBallTrajectory-2'!vyw</vt:lpstr>
      <vt:lpstr>'BattedBallTrajectory-2'!w0</vt:lpstr>
      <vt:lpstr>w0</vt:lpstr>
      <vt:lpstr>'BattedBallTrajectory-1'!wb</vt:lpstr>
      <vt:lpstr>'BattedBallTrajectory-2'!wb</vt:lpstr>
      <vt:lpstr>'BattedBallTrajectory-1'!wg</vt:lpstr>
      <vt:lpstr>'BattedBallTrajectory-2'!wg</vt:lpstr>
      <vt:lpstr>'BattedBallTrajectory-1'!ws</vt:lpstr>
      <vt:lpstr>'BattedBallTrajectory-2'!ws</vt:lpstr>
      <vt:lpstr>'BattedBallTrajectory-1'!wx</vt:lpstr>
      <vt:lpstr>'BattedBallTrajectory-2'!wx</vt:lpstr>
      <vt:lpstr>'BattedBallTrajectory-1'!wy</vt:lpstr>
      <vt:lpstr>'BattedBallTrajectory-2'!wy</vt:lpstr>
      <vt:lpstr>'BattedBallTrajectory-1'!wz</vt:lpstr>
      <vt:lpstr>'BattedBallTrajectory-2'!wz</vt:lpstr>
      <vt:lpstr>'BattedBallTrajectory-1'!x0</vt:lpstr>
      <vt:lpstr>'BattedBallTrajectory-2'!x0</vt:lpstr>
      <vt:lpstr>'BattedBallTrajectory-1'!y0</vt:lpstr>
      <vt:lpstr>'BattedBallTrajectory-2'!y0</vt:lpstr>
      <vt:lpstr>'BattedBallTrajectory-1'!z0</vt:lpstr>
      <vt:lpstr>'BattedBallTrajectory-2'!z0</vt:lpstr>
    </vt:vector>
  </TitlesOfParts>
  <Company>University of Illinois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 Nathan</dc:creator>
  <cp:lastModifiedBy>Alan M. Nathan</cp:lastModifiedBy>
  <dcterms:created xsi:type="dcterms:W3CDTF">2007-08-20T21:09:07Z</dcterms:created>
  <dcterms:modified xsi:type="dcterms:W3CDTF">2018-04-30T19:40:38Z</dcterms:modified>
</cp:coreProperties>
</file>