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</definedNames>
  <calcPr calcId="145621"/>
</workbook>
</file>

<file path=xl/calcChain.xml><?xml version="1.0" encoding="utf-8"?>
<calcChain xmlns="http://schemas.openxmlformats.org/spreadsheetml/2006/main">
  <c r="H23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7" i="1"/>
  <c r="J7" i="1" s="1"/>
  <c r="H6" i="1" l="1"/>
  <c r="J6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J23" i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B4" i="1" l="1"/>
</calcChain>
</file>

<file path=xl/sharedStrings.xml><?xml version="1.0" encoding="utf-8"?>
<sst xmlns="http://schemas.openxmlformats.org/spreadsheetml/2006/main" count="141" uniqueCount="105">
  <si>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</si>
  <si>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</si>
  <si>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</si>
  <si>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</si>
  <si>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</si>
  <si>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</si>
  <si>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</si>
  <si>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</si>
  <si>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</si>
  <si>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</si>
  <si>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</si>
  <si>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</si>
  <si>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</si>
  <si>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</si>
  <si>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</si>
  <si>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</si>
  <si>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6-TSOP (0.059", 1.50mm Width) 5 leads</t>
  </si>
  <si>
    <t>Digikey</t>
  </si>
  <si>
    <t>Also available at Newark, Farnell, Avnet, Verical, etc</t>
  </si>
  <si>
    <t>BAT750TA</t>
  </si>
  <si>
    <t>SOT-23-3</t>
  </si>
  <si>
    <t>Used with Boost Regulator. Typical Forward Voltage = 290mV @ 250mA</t>
  </si>
  <si>
    <t>Diode Schottky 40V 750mA</t>
  </si>
  <si>
    <t>Output Capacitor used with Boost Regulator</t>
  </si>
  <si>
    <t>Input Capacitor used with Boost Regulator</t>
  </si>
  <si>
    <t>C3216Y5V1A106Z/0.85</t>
  </si>
  <si>
    <t>Capacitor Ceramic 10uF 10V Y5V</t>
  </si>
  <si>
    <t>PCA9685PW,112</t>
  </si>
  <si>
    <t>Future</t>
  </si>
  <si>
    <t>Also available at Digikey and Verical</t>
  </si>
  <si>
    <t>TSSOP-28</t>
  </si>
  <si>
    <t>IC LED Driver RGBA</t>
  </si>
  <si>
    <t>Battery (Li-Poly 500mAh)</t>
  </si>
  <si>
    <t>Nominal Voltage: 3.7V</t>
  </si>
  <si>
    <t>Shenzhen Puchuangyuan Technology Co. Ltd</t>
  </si>
  <si>
    <t>JHY-303450</t>
  </si>
  <si>
    <t>50.5mm x 34.5 mm x 3.2mm</t>
  </si>
  <si>
    <t>Crystal 20 MHZ 8pF</t>
  </si>
  <si>
    <t>DigiKey</t>
  </si>
  <si>
    <t>AVR Timing</t>
  </si>
  <si>
    <t>CC0805DRNPO9BN8R0</t>
  </si>
  <si>
    <t>0805</t>
  </si>
  <si>
    <t>Capacitor Ceramic 8pF 50V</t>
  </si>
  <si>
    <t>Used for Crystal loading</t>
  </si>
  <si>
    <t>PLCC-6 RGB LED</t>
  </si>
  <si>
    <t>LED Lighting</t>
  </si>
  <si>
    <t>Resistor 1.0kΩ 1/4W 5%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</si>
  <si>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</si>
  <si>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</si>
  <si>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</si>
  <si>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</si>
  <si>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</si>
  <si>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</si>
  <si>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</si>
  <si>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</si>
  <si>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</si>
  <si>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</si>
  <si>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</si>
  <si>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</si>
  <si>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</si>
  <si>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</si>
  <si>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</si>
  <si>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</si>
  <si>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LH N974-KN-1</t>
  </si>
  <si>
    <t>Capacitor Ceramic 0.1uF 50V 10%</t>
  </si>
  <si>
    <t>GRM319R71H104KA01D</t>
  </si>
  <si>
    <t>Used for Power Input/Output filtering and Decoupling</t>
  </si>
  <si>
    <t>RC1206JR-07220RL</t>
  </si>
  <si>
    <t>Resistor 220Ω 1/4W 5%</t>
  </si>
  <si>
    <t>Resistor 10kΩ 1/4W 5%</t>
  </si>
  <si>
    <t>RC1206JR-0710KL</t>
  </si>
  <si>
    <t>Pull-up resistors</t>
  </si>
  <si>
    <t>USB - Micro B</t>
  </si>
  <si>
    <t>Connector Receptical USB Micro B</t>
  </si>
  <si>
    <t>ZX62-B-5PA(11)</t>
  </si>
  <si>
    <t>USB Connector for charging</t>
  </si>
  <si>
    <t>5.0 mm x 3.2 mm</t>
  </si>
  <si>
    <t>NX5032GA-20.000000MHZ-LN-CD-1</t>
  </si>
  <si>
    <t>JMK316BJ476ML-T</t>
  </si>
  <si>
    <t>Capacitor Ceramic 47uF 6.3V 20%</t>
  </si>
  <si>
    <t>Used with AVR Analog Reference Filtering and Boost Regulator</t>
  </si>
  <si>
    <t>AVR Reset and Mode Switch</t>
  </si>
  <si>
    <t>Power/Status Indicator</t>
  </si>
  <si>
    <t>14 SOIC</t>
  </si>
  <si>
    <t>Microcontroller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</si>
  <si>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</si>
  <si>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</si>
  <si>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</si>
  <si>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</si>
  <si>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</si>
  <si>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</si>
  <si>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</si>
  <si>
    <t>ATTINY84A-SSUR</t>
  </si>
  <si>
    <t>Microcontroller AVR 8KB 20MHZ</t>
  </si>
  <si>
    <t>Resistor 330Ω 1/4W 5%</t>
  </si>
  <si>
    <t>RC1206JR-07330RL</t>
  </si>
  <si>
    <t>Current Limiting for Blue &amp; Green LEDs (Any resistor around 220 Ohms and with the same package will do)</t>
  </si>
  <si>
    <t>Current Limiting for Red LEDs (Any resistor around 330 Ohms and with the same package will do)</t>
  </si>
  <si>
    <t>Resistor 1.5kΩ 1/4W 5%</t>
  </si>
  <si>
    <t>RC1206JR-071K5L</t>
  </si>
  <si>
    <t>Plastic Case</t>
  </si>
  <si>
    <t>Foam Insert (D: 3.5" with battery cut-out)</t>
  </si>
  <si>
    <t>Xingweicheng</t>
  </si>
  <si>
    <t>KiCad Footprint</t>
  </si>
  <si>
    <t>Pull-up and series resistors for I2C SCK and SDA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</si>
</sst>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2" fillId="0" borderId="0" xfId="1" applyAlignment="1" applyProtection="1">
      <alignment wrapText="1"/>
      <protection locked="0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L200" totalsRowShown="0" headerRowDxfId="25" dataDxfId="24">
  <autoFilter ref="A5:L200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SUM(I6*H6)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CC0805DRNPO9BN8R0/311-1097-1-ND/303007" TargetMode="External"/><Relationship Id="rId13" Type="http://schemas.openxmlformats.org/officeDocument/2006/relationships/hyperlink" Target="http://search.digikey.com/us/en/products/LB3218T330K/587-3083-1-ND/2763508" TargetMode="External"/><Relationship Id="rId18" Type="http://schemas.openxmlformats.org/officeDocument/2006/relationships/hyperlink" Target="http://search.digikey.com/us/en/products/ZX62-B-5PA%2811%29/H11634CT-ND/1993369" TargetMode="External"/><Relationship Id="rId3" Type="http://schemas.openxmlformats.org/officeDocument/2006/relationships/hyperlink" Target="http://search.digikey.com/us/en/products/BAT750TA/BAT750CT-ND/1767187" TargetMode="External"/><Relationship Id="rId21" Type="http://schemas.openxmlformats.org/officeDocument/2006/relationships/hyperlink" Target="http://www.digikey.com/product-detail/en/RC1206JR-071K5L/311-1.5KERCT-ND/732145" TargetMode="External"/><Relationship Id="rId7" Type="http://schemas.openxmlformats.org/officeDocument/2006/relationships/hyperlink" Target="http://search.digikey.com/us/en/products/NX5032GA-20.000000MHZ-LN-CD-1/644-1039-2-ND/1128821" TargetMode="External"/><Relationship Id="rId12" Type="http://schemas.openxmlformats.org/officeDocument/2006/relationships/hyperlink" Target="http://search.digikey.com/us/en/products/TL3315NF160Q/EG4621CT-ND/1870401" TargetMode="External"/><Relationship Id="rId17" Type="http://schemas.openxmlformats.org/officeDocument/2006/relationships/hyperlink" Target="http://search.digikey.com/us/en/products/RC1206JR-0710KL/311-10KERTR-ND/729209" TargetMode="External"/><Relationship Id="rId2" Type="http://schemas.openxmlformats.org/officeDocument/2006/relationships/hyperlink" Target="http://search.digikey.com/us/en/products/NCP1402SN50T1G/NCP1402SN50T1GOSCT-ND/1967220" TargetMode="External"/><Relationship Id="rId16" Type="http://schemas.openxmlformats.org/officeDocument/2006/relationships/hyperlink" Target="http://search.digikey.com/us/en/products/RC1206JR-07220RL/311-220ERTR-ND/729251" TargetMode="External"/><Relationship Id="rId20" Type="http://schemas.openxmlformats.org/officeDocument/2006/relationships/hyperlink" Target="http://www.digikey.com/product-detail/en/RC1206JR-07330RL/311-330ERTR-ND/729279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futureelectronics.com/en/technologies/semiconductors/analog/drivers/led-drivers-linear-mode/Pages/1019213-PCA9685PW,112.aspx?IM=0" TargetMode="External"/><Relationship Id="rId11" Type="http://schemas.openxmlformats.org/officeDocument/2006/relationships/hyperlink" Target="http://search.digikey.com/us/en/products/CC1206KRX7R9BB472/311-1173-1-ND/303083" TargetMode="External"/><Relationship Id="rId5" Type="http://schemas.openxmlformats.org/officeDocument/2006/relationships/hyperlink" Target="http://search.digikey.com/us/en/products/C3216Y5V1A106Z%2F0.85/445-1593-1-ND/603228" TargetMode="External"/><Relationship Id="rId15" Type="http://schemas.openxmlformats.org/officeDocument/2006/relationships/hyperlink" Target="http://search.digikey.com/us/en/products/GRM319R71H104KA01D/490-1775-2-ND/586815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://search.digikey.com/us/en/products/RC1206JR-07470KL/311-470KERCT-ND/732249" TargetMode="External"/><Relationship Id="rId19" Type="http://schemas.openxmlformats.org/officeDocument/2006/relationships/hyperlink" Target="http://www.digikey.com/product-detail/en/ATTINY84A-SSUR/ATTINY84A-SSURCT-ND/2774136" TargetMode="External"/><Relationship Id="rId4" Type="http://schemas.openxmlformats.org/officeDocument/2006/relationships/hyperlink" Target="http://search.digikey.com/us/en/products/JMK316BJ476ML-T/587-1348-1-ND/931125" TargetMode="External"/><Relationship Id="rId9" Type="http://schemas.openxmlformats.org/officeDocument/2006/relationships/hyperlink" Target="http://search.digikey.com/us/en/products/RC1206JR-071KL/311-1.0KERCT-ND/732133" TargetMode="External"/><Relationship Id="rId14" Type="http://schemas.openxmlformats.org/officeDocument/2006/relationships/hyperlink" Target="http://search.digikey.com/us/en/products/LH%20N974-KN-1/475-1416-1-ND/1802603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topLeftCell="A4" workbookViewId="0">
      <selection activeCell="I30" sqref="I30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29" t="s">
        <v>86</v>
      </c>
      <c r="B1" s="29"/>
      <c r="C1" s="29"/>
      <c r="D1" s="29"/>
      <c r="E1" s="29"/>
      <c r="F1" s="29"/>
      <c r="G1" s="29"/>
      <c r="H1" s="29"/>
      <c r="I1" s="29"/>
      <c r="J1" s="29"/>
      <c r="K1" s="8" t="s">
        <v>4</v>
      </c>
      <c r="L1" s="9">
        <v>1000</v>
      </c>
    </row>
    <row r="2" spans="1:12" ht="15" x14ac:dyDescent="0.2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0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x14ac:dyDescent="0.2">
      <c r="A4" s="13" t="s">
        <v>11</v>
      </c>
      <c r="B4" s="14">
        <f>SUM(J6:J200)</f>
        <v>5597.47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103</v>
      </c>
      <c r="E5" s="2" t="s">
        <v>12</v>
      </c>
      <c r="F5" s="2" t="s">
        <v>10</v>
      </c>
      <c r="G5" s="2" t="s">
        <v>3</v>
      </c>
      <c r="H5" s="2" t="s">
        <v>9</v>
      </c>
      <c r="I5" s="2" t="s">
        <v>7</v>
      </c>
      <c r="J5" s="2" t="s">
        <v>8</v>
      </c>
      <c r="K5" s="2" t="s">
        <v>5</v>
      </c>
      <c r="L5" s="2" t="s">
        <v>6</v>
      </c>
    </row>
    <row r="6" spans="1:12" ht="45" x14ac:dyDescent="0.25">
      <c r="A6" s="20" t="s">
        <v>15</v>
      </c>
      <c r="B6" s="26" t="s">
        <v>14</v>
      </c>
      <c r="C6" s="24" t="s">
        <v>16</v>
      </c>
      <c r="D6" s="24"/>
      <c r="E6" s="18" t="s">
        <v>17</v>
      </c>
      <c r="F6" s="16">
        <v>1335</v>
      </c>
      <c r="G6" s="15">
        <v>1</v>
      </c>
      <c r="H6" s="23">
        <f>SUM(Table4[[#This Row],[Qty per board]]*Goal)</f>
        <v>1000</v>
      </c>
      <c r="I6" s="17">
        <v>0.33</v>
      </c>
      <c r="J6" s="22">
        <f>SUM(I6*H6)</f>
        <v>330</v>
      </c>
      <c r="K6" s="18" t="s">
        <v>18</v>
      </c>
      <c r="L6"/>
    </row>
    <row r="7" spans="1:12" ht="27" x14ac:dyDescent="0.25">
      <c r="A7" s="20" t="s">
        <v>22</v>
      </c>
      <c r="B7" s="26" t="s">
        <v>19</v>
      </c>
      <c r="C7" s="25" t="s">
        <v>20</v>
      </c>
      <c r="D7" s="25"/>
      <c r="E7" s="18" t="s">
        <v>17</v>
      </c>
      <c r="F7" s="16">
        <v>22159</v>
      </c>
      <c r="G7" s="15">
        <v>1</v>
      </c>
      <c r="H7" s="23">
        <f>SUM(Table4[[#This Row],[Qty per board]]*Goal)</f>
        <v>1000</v>
      </c>
      <c r="I7" s="17">
        <v>9.4759999999999997E-2</v>
      </c>
      <c r="J7" s="22">
        <f>SUM(I7*H7)</f>
        <v>94.759999999999991</v>
      </c>
      <c r="K7" s="18" t="s">
        <v>21</v>
      </c>
      <c r="L7"/>
    </row>
    <row r="8" spans="1:12" ht="15" x14ac:dyDescent="0.25">
      <c r="A8" s="20" t="s">
        <v>79</v>
      </c>
      <c r="B8" s="26" t="s">
        <v>78</v>
      </c>
      <c r="C8" s="21" t="s">
        <v>51</v>
      </c>
      <c r="D8" s="21"/>
      <c r="E8" s="18" t="s">
        <v>17</v>
      </c>
      <c r="F8" s="16">
        <v>186142</v>
      </c>
      <c r="G8" s="15">
        <v>1</v>
      </c>
      <c r="H8" s="23">
        <f>SUM(Table4[[#This Row],[Qty per board]]*Goal)</f>
        <v>1000</v>
      </c>
      <c r="I8" s="17">
        <v>0.28799999999999998</v>
      </c>
      <c r="J8" s="22">
        <f>SUM(I8*H8)</f>
        <v>288</v>
      </c>
      <c r="K8" s="18" t="s">
        <v>23</v>
      </c>
      <c r="L8"/>
    </row>
    <row r="9" spans="1:12" ht="15" x14ac:dyDescent="0.25">
      <c r="A9" s="20" t="s">
        <v>26</v>
      </c>
      <c r="B9" s="26" t="s">
        <v>25</v>
      </c>
      <c r="C9" s="21" t="s">
        <v>51</v>
      </c>
      <c r="D9" s="21"/>
      <c r="E9" s="18" t="s">
        <v>17</v>
      </c>
      <c r="F9" s="16">
        <v>116496</v>
      </c>
      <c r="G9" s="15">
        <v>1</v>
      </c>
      <c r="H9" s="23">
        <f>SUM(Table4[[#This Row],[Qty per board]]*Goal)</f>
        <v>1000</v>
      </c>
      <c r="I9" s="17">
        <v>3.8249999999999999E-2</v>
      </c>
      <c r="J9" s="22">
        <f t="shared" ref="J9:J69" si="0">SUM(I9*H9)</f>
        <v>38.25</v>
      </c>
      <c r="K9" s="18" t="s">
        <v>24</v>
      </c>
      <c r="L9"/>
    </row>
    <row r="10" spans="1:12" ht="15" x14ac:dyDescent="0.25">
      <c r="A10" s="20" t="s">
        <v>31</v>
      </c>
      <c r="B10" s="26" t="s">
        <v>27</v>
      </c>
      <c r="C10" s="25" t="s">
        <v>30</v>
      </c>
      <c r="D10" s="25"/>
      <c r="E10" s="18" t="s">
        <v>28</v>
      </c>
      <c r="F10" s="16">
        <v>1375</v>
      </c>
      <c r="G10" s="15">
        <v>1</v>
      </c>
      <c r="H10" s="23">
        <f>SUM(Table4[[#This Row],[Qty per board]]*Goal)</f>
        <v>1000</v>
      </c>
      <c r="I10" s="17">
        <v>0.95</v>
      </c>
      <c r="J10" s="22">
        <f t="shared" si="0"/>
        <v>950</v>
      </c>
      <c r="K10" s="18" t="s">
        <v>29</v>
      </c>
      <c r="L10"/>
    </row>
    <row r="11" spans="1:12" ht="54" x14ac:dyDescent="0.25">
      <c r="A11" s="20" t="s">
        <v>32</v>
      </c>
      <c r="B11" s="26" t="s">
        <v>35</v>
      </c>
      <c r="C11" s="25" t="s">
        <v>36</v>
      </c>
      <c r="D11" s="25"/>
      <c r="E11" s="18" t="s">
        <v>34</v>
      </c>
      <c r="F11" s="16"/>
      <c r="G11" s="15">
        <v>1</v>
      </c>
      <c r="H11" s="23">
        <f>SUM(Table4[[#This Row],[Qty per board]]*Goal)</f>
        <v>1000</v>
      </c>
      <c r="I11" s="17">
        <v>1.66</v>
      </c>
      <c r="J11" s="22">
        <f t="shared" si="0"/>
        <v>1660</v>
      </c>
      <c r="K11" s="18" t="s">
        <v>33</v>
      </c>
      <c r="L11"/>
    </row>
    <row r="12" spans="1:12" ht="27" x14ac:dyDescent="0.25">
      <c r="A12" s="20" t="s">
        <v>37</v>
      </c>
      <c r="B12" s="26" t="s">
        <v>77</v>
      </c>
      <c r="C12" s="21" t="s">
        <v>76</v>
      </c>
      <c r="D12" s="21"/>
      <c r="E12" s="18" t="s">
        <v>38</v>
      </c>
      <c r="F12" s="16">
        <v>4000</v>
      </c>
      <c r="G12" s="15">
        <v>1</v>
      </c>
      <c r="H12" s="23">
        <f>SUM(Table4[[#This Row],[Qty per board]]*Goal)</f>
        <v>1000</v>
      </c>
      <c r="I12" s="17">
        <v>0.3024</v>
      </c>
      <c r="J12" s="22">
        <f t="shared" si="0"/>
        <v>302.39999999999998</v>
      </c>
      <c r="K12" s="18" t="s">
        <v>39</v>
      </c>
      <c r="L12"/>
    </row>
    <row r="13" spans="1:12" ht="15" x14ac:dyDescent="0.25">
      <c r="A13" s="20" t="s">
        <v>42</v>
      </c>
      <c r="B13" s="26" t="s">
        <v>40</v>
      </c>
      <c r="C13" s="21" t="s">
        <v>41</v>
      </c>
      <c r="D13" s="21"/>
      <c r="E13" s="18" t="s">
        <v>38</v>
      </c>
      <c r="F13" s="16">
        <v>7417</v>
      </c>
      <c r="G13" s="15">
        <v>2</v>
      </c>
      <c r="H13" s="23">
        <f>SUM(Table4[[#This Row],[Qty per board]]*Goal)</f>
        <v>2000</v>
      </c>
      <c r="I13" s="17">
        <v>1.6500000000000001E-2</v>
      </c>
      <c r="J13" s="22">
        <f t="shared" si="0"/>
        <v>33</v>
      </c>
      <c r="K13" s="18" t="s">
        <v>43</v>
      </c>
      <c r="L13"/>
    </row>
    <row r="14" spans="1:12" ht="15" x14ac:dyDescent="0.25">
      <c r="A14" s="20" t="s">
        <v>44</v>
      </c>
      <c r="B14" s="26"/>
      <c r="C14" s="21" t="s">
        <v>85</v>
      </c>
      <c r="D14" s="21"/>
      <c r="E14" s="18"/>
      <c r="F14" s="16"/>
      <c r="G14" s="15">
        <v>5</v>
      </c>
      <c r="H14" s="23">
        <f>SUM(Table4[[#This Row],[Qty per board]]*Goal)</f>
        <v>5000</v>
      </c>
      <c r="I14" s="17"/>
      <c r="J14" s="22">
        <f t="shared" si="0"/>
        <v>0</v>
      </c>
      <c r="K14" s="18" t="s">
        <v>45</v>
      </c>
      <c r="L14"/>
    </row>
    <row r="15" spans="1:12" ht="15" x14ac:dyDescent="0.25">
      <c r="A15" s="20" t="s">
        <v>46</v>
      </c>
      <c r="B15" s="26" t="s">
        <v>47</v>
      </c>
      <c r="C15" s="21">
        <v>1206</v>
      </c>
      <c r="D15" s="21"/>
      <c r="E15" s="18" t="s">
        <v>38</v>
      </c>
      <c r="F15" s="16">
        <v>151361</v>
      </c>
      <c r="G15" s="15">
        <v>2</v>
      </c>
      <c r="H15" s="23">
        <f>SUM(Table4[[#This Row],[Qty per board]]*Goal)</f>
        <v>2000</v>
      </c>
      <c r="I15" s="17">
        <v>4.47E-3</v>
      </c>
      <c r="J15" s="22">
        <f t="shared" si="0"/>
        <v>8.94</v>
      </c>
      <c r="K15" s="18" t="s">
        <v>48</v>
      </c>
      <c r="L15"/>
    </row>
    <row r="16" spans="1:12" ht="15" x14ac:dyDescent="0.25">
      <c r="A16" s="20" t="s">
        <v>49</v>
      </c>
      <c r="B16" s="26" t="s">
        <v>50</v>
      </c>
      <c r="C16" s="21" t="s">
        <v>51</v>
      </c>
      <c r="D16" s="21"/>
      <c r="E16" s="18" t="s">
        <v>38</v>
      </c>
      <c r="F16" s="16">
        <v>38808</v>
      </c>
      <c r="G16" s="15">
        <v>1</v>
      </c>
      <c r="H16" s="23">
        <f>SUM(Table4[[#This Row],[Qty per board]]*Goal)</f>
        <v>1000</v>
      </c>
      <c r="I16" s="17">
        <v>4.47E-3</v>
      </c>
      <c r="J16" s="22">
        <f t="shared" si="0"/>
        <v>4.47</v>
      </c>
      <c r="K16" s="18" t="s">
        <v>52</v>
      </c>
      <c r="L16"/>
    </row>
    <row r="17" spans="1:12" ht="15" x14ac:dyDescent="0.25">
      <c r="A17" s="20" t="s">
        <v>53</v>
      </c>
      <c r="B17" s="26" t="s">
        <v>54</v>
      </c>
      <c r="C17" s="21">
        <v>1206</v>
      </c>
      <c r="D17" s="21"/>
      <c r="E17" s="18" t="s">
        <v>38</v>
      </c>
      <c r="F17" s="16">
        <v>55807</v>
      </c>
      <c r="G17" s="15">
        <v>1</v>
      </c>
      <c r="H17" s="23">
        <f>SUM(Table4[[#This Row],[Qty per board]]*Goal)</f>
        <v>1000</v>
      </c>
      <c r="I17" s="17">
        <v>2.52E-2</v>
      </c>
      <c r="J17" s="22">
        <f t="shared" si="0"/>
        <v>25.2</v>
      </c>
      <c r="K17" s="18" t="s">
        <v>55</v>
      </c>
      <c r="L17"/>
    </row>
    <row r="18" spans="1:12" ht="15" x14ac:dyDescent="0.25">
      <c r="A18" s="20" t="s">
        <v>56</v>
      </c>
      <c r="B18" s="26" t="s">
        <v>57</v>
      </c>
      <c r="C18" s="21" t="s">
        <v>58</v>
      </c>
      <c r="D18" s="21"/>
      <c r="E18" s="18" t="s">
        <v>38</v>
      </c>
      <c r="F18" s="16">
        <v>112229</v>
      </c>
      <c r="G18" s="15">
        <v>2</v>
      </c>
      <c r="H18" s="23">
        <f>SUM(Table4[[#This Row],[Qty per board]]*Goal)</f>
        <v>2000</v>
      </c>
      <c r="I18" s="17">
        <v>0.12870000000000001</v>
      </c>
      <c r="J18" s="22">
        <f t="shared" si="0"/>
        <v>257.40000000000003</v>
      </c>
      <c r="K18" s="18" t="s">
        <v>81</v>
      </c>
      <c r="L18"/>
    </row>
    <row r="19" spans="1:12" ht="27" x14ac:dyDescent="0.25">
      <c r="A19" s="20" t="s">
        <v>59</v>
      </c>
      <c r="B19" s="26" t="s">
        <v>60</v>
      </c>
      <c r="C19" s="21" t="s">
        <v>61</v>
      </c>
      <c r="D19" s="21"/>
      <c r="E19" s="18" t="s">
        <v>38</v>
      </c>
      <c r="F19" s="16">
        <v>2440</v>
      </c>
      <c r="G19" s="15">
        <v>2</v>
      </c>
      <c r="H19" s="23">
        <f>SUM(Table4[[#This Row],[Qty per board]]*Goal)</f>
        <v>2000</v>
      </c>
      <c r="I19" s="17">
        <v>6.9750000000000006E-2</v>
      </c>
      <c r="J19" s="22">
        <f t="shared" si="0"/>
        <v>139.5</v>
      </c>
      <c r="K19" s="18" t="s">
        <v>80</v>
      </c>
      <c r="L19" s="18"/>
    </row>
    <row r="20" spans="1:12" ht="15" x14ac:dyDescent="0.25">
      <c r="A20" s="20" t="s">
        <v>62</v>
      </c>
      <c r="B20" s="26" t="s">
        <v>63</v>
      </c>
      <c r="C20" s="21" t="s">
        <v>51</v>
      </c>
      <c r="D20" s="21"/>
      <c r="E20" s="18" t="s">
        <v>38</v>
      </c>
      <c r="F20" s="16">
        <v>586403</v>
      </c>
      <c r="G20" s="15">
        <v>1</v>
      </c>
      <c r="H20" s="23">
        <f>SUM(Table4[[#This Row],[Qty per board]]*Goal)</f>
        <v>1000</v>
      </c>
      <c r="I20" s="17">
        <v>5.9799999999999999E-2</v>
      </c>
      <c r="J20" s="22">
        <f t="shared" si="0"/>
        <v>59.8</v>
      </c>
      <c r="K20" s="18" t="s">
        <v>82</v>
      </c>
      <c r="L20"/>
    </row>
    <row r="21" spans="1:12" ht="27" x14ac:dyDescent="0.25">
      <c r="A21" s="20" t="s">
        <v>64</v>
      </c>
      <c r="B21" s="26" t="s">
        <v>65</v>
      </c>
      <c r="C21" s="21">
        <v>1206</v>
      </c>
      <c r="D21" s="21"/>
      <c r="E21" s="18" t="s">
        <v>38</v>
      </c>
      <c r="F21" s="16">
        <v>310439</v>
      </c>
      <c r="G21" s="15">
        <v>9</v>
      </c>
      <c r="H21" s="23">
        <f>SUM(Table4[[#This Row],[Qty per board]]*Goal)</f>
        <v>9000</v>
      </c>
      <c r="I21" s="17">
        <v>1.4069999999999999E-2</v>
      </c>
      <c r="J21" s="22">
        <f t="shared" si="0"/>
        <v>126.63</v>
      </c>
      <c r="K21" s="18" t="s">
        <v>66</v>
      </c>
      <c r="L21"/>
    </row>
    <row r="22" spans="1:12" ht="40.5" x14ac:dyDescent="0.25">
      <c r="A22" s="20" t="s">
        <v>68</v>
      </c>
      <c r="B22" s="26" t="s">
        <v>67</v>
      </c>
      <c r="C22" s="21">
        <v>1206</v>
      </c>
      <c r="D22" s="21"/>
      <c r="E22" s="18" t="s">
        <v>17</v>
      </c>
      <c r="F22" s="16">
        <v>100000</v>
      </c>
      <c r="G22" s="15">
        <v>10</v>
      </c>
      <c r="H22" s="23">
        <f>SUM(Table4[[#This Row],[Qty per board]]*Goal)</f>
        <v>10000</v>
      </c>
      <c r="I22" s="17">
        <v>2.8300000000000001E-3</v>
      </c>
      <c r="J22" s="22">
        <f t="shared" si="0"/>
        <v>28.3</v>
      </c>
      <c r="K22" s="18" t="s">
        <v>96</v>
      </c>
      <c r="L22"/>
    </row>
    <row r="23" spans="1:12" ht="40.5" x14ac:dyDescent="0.25">
      <c r="A23" s="20" t="s">
        <v>94</v>
      </c>
      <c r="B23" s="26" t="s">
        <v>95</v>
      </c>
      <c r="C23" s="25" t="s">
        <v>51</v>
      </c>
      <c r="D23" s="25"/>
      <c r="E23" s="18" t="s">
        <v>17</v>
      </c>
      <c r="F23" s="16">
        <v>625000</v>
      </c>
      <c r="G23" s="15">
        <v>6</v>
      </c>
      <c r="H23" s="23">
        <f>SUM(Table4[[#This Row],[Qty per board]]*Goal)</f>
        <v>6000</v>
      </c>
      <c r="I23" s="17">
        <v>2.8300000000000001E-3</v>
      </c>
      <c r="J23" s="22">
        <f t="shared" si="0"/>
        <v>16.98</v>
      </c>
      <c r="K23" s="18" t="s">
        <v>97</v>
      </c>
      <c r="L23"/>
    </row>
    <row r="24" spans="1:12" ht="15" x14ac:dyDescent="0.25">
      <c r="A24" s="20" t="s">
        <v>69</v>
      </c>
      <c r="B24" s="26" t="s">
        <v>70</v>
      </c>
      <c r="C24" s="21" t="s">
        <v>51</v>
      </c>
      <c r="D24" s="21"/>
      <c r="E24" s="18" t="s">
        <v>38</v>
      </c>
      <c r="F24" s="16">
        <v>1480000</v>
      </c>
      <c r="G24" s="15">
        <v>2</v>
      </c>
      <c r="H24" s="23">
        <f>SUM(Table4[[#This Row],[Qty per board]]*Goal)</f>
        <v>2000</v>
      </c>
      <c r="I24" s="17">
        <v>2.8300000000000001E-3</v>
      </c>
      <c r="J24" s="22">
        <f t="shared" si="0"/>
        <v>5.66</v>
      </c>
      <c r="K24" s="18" t="s">
        <v>71</v>
      </c>
      <c r="L24"/>
    </row>
    <row r="25" spans="1:12" ht="15" x14ac:dyDescent="0.25">
      <c r="A25" s="20" t="s">
        <v>73</v>
      </c>
      <c r="B25" s="26" t="s">
        <v>74</v>
      </c>
      <c r="C25" s="25" t="s">
        <v>72</v>
      </c>
      <c r="D25" s="25"/>
      <c r="E25" s="18" t="s">
        <v>17</v>
      </c>
      <c r="F25" s="16">
        <v>19970</v>
      </c>
      <c r="G25" s="15">
        <v>1</v>
      </c>
      <c r="H25" s="23">
        <f>SUM(Table4[[#This Row],[Qty per board]]*Goal)</f>
        <v>1000</v>
      </c>
      <c r="I25" s="17">
        <v>0.38569999999999999</v>
      </c>
      <c r="J25" s="22">
        <f t="shared" si="0"/>
        <v>385.7</v>
      </c>
      <c r="K25" s="18" t="s">
        <v>75</v>
      </c>
      <c r="L25"/>
    </row>
    <row r="26" spans="1:12" ht="15" x14ac:dyDescent="0.25">
      <c r="A26" s="20" t="s">
        <v>93</v>
      </c>
      <c r="B26" s="26" t="s">
        <v>92</v>
      </c>
      <c r="C26" s="25" t="s">
        <v>83</v>
      </c>
      <c r="D26" s="25"/>
      <c r="E26" s="18" t="s">
        <v>17</v>
      </c>
      <c r="F26" s="16">
        <v>1439</v>
      </c>
      <c r="G26" s="15">
        <v>1</v>
      </c>
      <c r="H26" s="23">
        <f>SUM(Table4[[#This Row],[Qty per board]]*Goal)</f>
        <v>1000</v>
      </c>
      <c r="I26" s="17">
        <v>0.8246</v>
      </c>
      <c r="J26" s="22">
        <f t="shared" si="0"/>
        <v>824.6</v>
      </c>
      <c r="K26" s="18" t="s">
        <v>84</v>
      </c>
      <c r="L26"/>
    </row>
    <row r="27" spans="1:12" ht="27" x14ac:dyDescent="0.25">
      <c r="A27" s="20" t="s">
        <v>98</v>
      </c>
      <c r="B27" s="26" t="s">
        <v>99</v>
      </c>
      <c r="C27" s="25" t="s">
        <v>51</v>
      </c>
      <c r="D27" s="25"/>
      <c r="E27" s="18" t="s">
        <v>17</v>
      </c>
      <c r="F27" s="16">
        <v>132434</v>
      </c>
      <c r="G27" s="15">
        <v>4</v>
      </c>
      <c r="H27" s="23">
        <f>SUM(Table4[[#This Row],[Qty per board]]*Goal)</f>
        <v>4000</v>
      </c>
      <c r="I27" s="17">
        <v>4.47E-3</v>
      </c>
      <c r="J27" s="22">
        <f t="shared" si="0"/>
        <v>17.88</v>
      </c>
      <c r="K27" s="18" t="s">
        <v>104</v>
      </c>
      <c r="L27" s="18"/>
    </row>
    <row r="28" spans="1:12" ht="15" x14ac:dyDescent="0.25">
      <c r="A28" s="20"/>
      <c r="B28" s="19"/>
      <c r="C28" s="25"/>
      <c r="D28" s="25"/>
      <c r="E28" s="18"/>
      <c r="F28" s="16"/>
      <c r="G28" s="15"/>
      <c r="H28" s="23">
        <f>SUM(Table4[[#This Row],[Qty per board]]*Goal)</f>
        <v>0</v>
      </c>
      <c r="I28" s="17"/>
      <c r="J28" s="22">
        <f t="shared" si="0"/>
        <v>0</v>
      </c>
      <c r="K28" s="18"/>
      <c r="L28" s="18"/>
    </row>
    <row r="29" spans="1:12" ht="15" x14ac:dyDescent="0.25">
      <c r="A29" s="20"/>
      <c r="B29" s="19"/>
      <c r="C29" s="25"/>
      <c r="D29" s="25"/>
      <c r="E29" s="18"/>
      <c r="F29" s="16"/>
      <c r="G29" s="15"/>
      <c r="H29" s="23">
        <f>SUM(Table4[[#This Row],[Qty per board]]*Goal)</f>
        <v>0</v>
      </c>
      <c r="I29" s="17"/>
      <c r="J29" s="22">
        <f t="shared" si="0"/>
        <v>0</v>
      </c>
      <c r="K29" s="18"/>
      <c r="L29" s="18"/>
    </row>
    <row r="30" spans="1:12" ht="15" x14ac:dyDescent="0.25">
      <c r="A30" s="20"/>
      <c r="B30" s="19"/>
      <c r="C30" s="25"/>
      <c r="D30" s="25"/>
      <c r="E30" s="18"/>
      <c r="F30" s="16"/>
      <c r="G30" s="15"/>
      <c r="H30" s="23">
        <f>SUM(Table4[[#This Row],[Qty per board]]*Goal)</f>
        <v>0</v>
      </c>
      <c r="I30" s="17"/>
      <c r="J30" s="22">
        <f t="shared" si="0"/>
        <v>0</v>
      </c>
      <c r="K30" s="18"/>
      <c r="L30" s="18"/>
    </row>
    <row r="31" spans="1:12" ht="15" x14ac:dyDescent="0.25">
      <c r="A31" s="20"/>
      <c r="B31" s="19"/>
      <c r="C31" s="25"/>
      <c r="D31" s="25"/>
      <c r="E31" s="18"/>
      <c r="F31" s="16"/>
      <c r="G31" s="15"/>
      <c r="H31" s="23">
        <f>SUM(Table4[[#This Row],[Qty per board]]*Goal)</f>
        <v>0</v>
      </c>
      <c r="I31" s="17"/>
      <c r="J31" s="22">
        <f t="shared" si="0"/>
        <v>0</v>
      </c>
      <c r="K31" s="18"/>
      <c r="L31" s="18"/>
    </row>
    <row r="32" spans="1:12" ht="15" x14ac:dyDescent="0.25">
      <c r="A32" s="20"/>
      <c r="B32" s="19"/>
      <c r="C32" s="25"/>
      <c r="D32" s="25"/>
      <c r="E32" s="18"/>
      <c r="F32" s="16"/>
      <c r="G32" s="15"/>
      <c r="H32" s="23">
        <f>SUM(Table4[[#This Row],[Qty per board]]*Goal)</f>
        <v>0</v>
      </c>
      <c r="I32" s="17"/>
      <c r="J32" s="22">
        <f t="shared" si="0"/>
        <v>0</v>
      </c>
      <c r="K32" s="18"/>
      <c r="L32" s="18"/>
    </row>
    <row r="33" spans="1:12" ht="15" x14ac:dyDescent="0.25">
      <c r="A33" s="20"/>
      <c r="B33" s="19"/>
      <c r="C33" s="25"/>
      <c r="D33" s="25"/>
      <c r="E33" s="18"/>
      <c r="F33" s="16"/>
      <c r="G33" s="15"/>
      <c r="H33" s="23">
        <f>SUM(Table4[[#This Row],[Qty per board]]*Goal)</f>
        <v>0</v>
      </c>
      <c r="I33" s="17"/>
      <c r="J33" s="22">
        <f t="shared" si="0"/>
        <v>0</v>
      </c>
      <c r="K33" s="18"/>
      <c r="L33" s="18"/>
    </row>
    <row r="34" spans="1:12" ht="15" x14ac:dyDescent="0.25">
      <c r="A34" s="20"/>
      <c r="B34" s="19"/>
      <c r="C34" s="25"/>
      <c r="D34" s="25"/>
      <c r="E34" s="18"/>
      <c r="F34" s="16"/>
      <c r="G34" s="15"/>
      <c r="H34" s="23">
        <f>SUM(Table4[[#This Row],[Qty per board]]*Goal)</f>
        <v>0</v>
      </c>
      <c r="I34" s="17"/>
      <c r="J34" s="22">
        <f t="shared" si="0"/>
        <v>0</v>
      </c>
      <c r="K34" s="18"/>
      <c r="L34" s="18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SUM(Table4[[#This Row],[Qty per board]]*Goal)</f>
        <v>0</v>
      </c>
      <c r="I35" s="17"/>
      <c r="J35" s="22">
        <f t="shared" si="0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SUM(Table4[[#This Row],[Qty per board]]*Goal)</f>
        <v>0</v>
      </c>
      <c r="I36" s="17"/>
      <c r="J36" s="22">
        <f t="shared" si="0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SUM(Table4[[#This Row],[Qty per board]]*Goal)</f>
        <v>0</v>
      </c>
      <c r="I37" s="17"/>
      <c r="J37" s="22">
        <f t="shared" si="0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SUM(Table4[[#This Row],[Qty per board]]*Goal)</f>
        <v>0</v>
      </c>
      <c r="I38" s="17"/>
      <c r="J38" s="22">
        <f t="shared" si="0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SUM(Table4[[#This Row],[Qty per board]]*Goal)</f>
        <v>0</v>
      </c>
      <c r="I39" s="17"/>
      <c r="J39" s="22">
        <f t="shared" si="0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SUM(Table4[[#This Row],[Qty per board]]*Goal)</f>
        <v>0</v>
      </c>
      <c r="I40" s="17"/>
      <c r="J40" s="22">
        <f t="shared" si="0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SUM(Table4[[#This Row],[Qty per board]]*Goal)</f>
        <v>0</v>
      </c>
      <c r="I41" s="17"/>
      <c r="J41" s="22">
        <f t="shared" si="0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SUM(Table4[[#This Row],[Qty per board]]*Goal)</f>
        <v>0</v>
      </c>
      <c r="I42" s="17"/>
      <c r="J42" s="22">
        <f t="shared" si="0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SUM(Table4[[#This Row],[Qty per board]]*Goal)</f>
        <v>0</v>
      </c>
      <c r="I43" s="17"/>
      <c r="J43" s="22">
        <f t="shared" si="0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SUM(Table4[[#This Row],[Qty per board]]*Goal)</f>
        <v>0</v>
      </c>
      <c r="I44" s="17"/>
      <c r="J44" s="22">
        <f t="shared" si="0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SUM(Table4[[#This Row],[Qty per board]]*Goal)</f>
        <v>0</v>
      </c>
      <c r="I45" s="17"/>
      <c r="J45" s="22">
        <f t="shared" si="0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SUM(Table4[[#This Row],[Qty per board]]*Goal)</f>
        <v>0</v>
      </c>
      <c r="I46" s="17"/>
      <c r="J46" s="22">
        <f t="shared" si="0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SUM(Table4[[#This Row],[Qty per board]]*Goal)</f>
        <v>0</v>
      </c>
      <c r="I47" s="17"/>
      <c r="J47" s="22">
        <f t="shared" si="0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SUM(Table4[[#This Row],[Qty per board]]*Goal)</f>
        <v>0</v>
      </c>
      <c r="I48" s="17"/>
      <c r="J48" s="22">
        <f t="shared" si="0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SUM(Table4[[#This Row],[Qty per board]]*Goal)</f>
        <v>0</v>
      </c>
      <c r="I49" s="17"/>
      <c r="J49" s="22">
        <f t="shared" si="0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SUM(Table4[[#This Row],[Qty per board]]*Goal)</f>
        <v>0</v>
      </c>
      <c r="I50" s="17"/>
      <c r="J50" s="22">
        <f t="shared" si="0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SUM(Table4[[#This Row],[Qty per board]]*Goal)</f>
        <v>0</v>
      </c>
      <c r="I51" s="17"/>
      <c r="J51" s="22">
        <f t="shared" si="0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SUM(Table4[[#This Row],[Qty per board]]*Goal)</f>
        <v>0</v>
      </c>
      <c r="I52" s="17"/>
      <c r="J52" s="22">
        <f t="shared" si="0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SUM(Table4[[#This Row],[Qty per board]]*Goal)</f>
        <v>0</v>
      </c>
      <c r="I53" s="17"/>
      <c r="J53" s="22">
        <f t="shared" si="0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SUM(Table4[[#This Row],[Qty per board]]*Goal)</f>
        <v>0</v>
      </c>
      <c r="I54" s="17"/>
      <c r="J54" s="22">
        <f t="shared" si="0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SUM(Table4[[#This Row],[Qty per board]]*Goal)</f>
        <v>0</v>
      </c>
      <c r="I55" s="17"/>
      <c r="J55" s="22">
        <f t="shared" si="0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SUM(Table4[[#This Row],[Qty per board]]*Goal)</f>
        <v>0</v>
      </c>
      <c r="I56" s="17"/>
      <c r="J56" s="22">
        <f t="shared" si="0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SUM(Table4[[#This Row],[Qty per board]]*Goal)</f>
        <v>0</v>
      </c>
      <c r="I57" s="17"/>
      <c r="J57" s="22">
        <f t="shared" si="0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SUM(Table4[[#This Row],[Qty per board]]*Goal)</f>
        <v>0</v>
      </c>
      <c r="I58" s="17"/>
      <c r="J58" s="22">
        <f t="shared" si="0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SUM(Table4[[#This Row],[Qty per board]]*Goal)</f>
        <v>0</v>
      </c>
      <c r="I59" s="17"/>
      <c r="J59" s="22">
        <f t="shared" si="0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SUM(Table4[[#This Row],[Qty per board]]*Goal)</f>
        <v>0</v>
      </c>
      <c r="I60" s="17"/>
      <c r="J60" s="22">
        <f t="shared" si="0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SUM(Table4[[#This Row],[Qty per board]]*Goal)</f>
        <v>0</v>
      </c>
      <c r="I61" s="17"/>
      <c r="J61" s="22">
        <f t="shared" si="0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SUM(Table4[[#This Row],[Qty per board]]*Goal)</f>
        <v>0</v>
      </c>
      <c r="I62" s="17"/>
      <c r="J62" s="22">
        <f t="shared" si="0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SUM(Table4[[#This Row],[Qty per board]]*Goal)</f>
        <v>0</v>
      </c>
      <c r="I63" s="17"/>
      <c r="J63" s="22">
        <f t="shared" si="0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SUM(Table4[[#This Row],[Qty per board]]*Goal)</f>
        <v>0</v>
      </c>
      <c r="I64" s="17"/>
      <c r="J64" s="22">
        <f t="shared" si="0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SUM(Table4[[#This Row],[Qty per board]]*Goal)</f>
        <v>0</v>
      </c>
      <c r="I65" s="17"/>
      <c r="J65" s="22">
        <f t="shared" si="0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SUM(Table4[[#This Row],[Qty per board]]*Goal)</f>
        <v>0</v>
      </c>
      <c r="I66" s="17"/>
      <c r="J66" s="22">
        <f t="shared" si="0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SUM(Table4[[#This Row],[Qty per board]]*Goal)</f>
        <v>0</v>
      </c>
      <c r="I67" s="17"/>
      <c r="J67" s="22">
        <f t="shared" si="0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SUM(Table4[[#This Row],[Qty per board]]*Goal)</f>
        <v>0</v>
      </c>
      <c r="I68" s="17"/>
      <c r="J68" s="22">
        <f t="shared" si="0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SUM(Table4[[#This Row],[Qty per board]]*Goal)</f>
        <v>0</v>
      </c>
      <c r="I69" s="17"/>
      <c r="J69" s="22">
        <f t="shared" si="0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SUM(Table4[[#This Row],[Qty per board]]*Goal)</f>
        <v>0</v>
      </c>
      <c r="I70" s="17"/>
      <c r="J70" s="22">
        <f t="shared" ref="J70:J133" si="1">SUM(I70*H70)</f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SUM(Table4[[#This Row],[Qty per board]]*Goal)</f>
        <v>0</v>
      </c>
      <c r="I71" s="17"/>
      <c r="J71" s="22">
        <f t="shared" si="1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SUM(Table4[[#This Row],[Qty per board]]*Goal)</f>
        <v>0</v>
      </c>
      <c r="I72" s="17"/>
      <c r="J72" s="22">
        <f t="shared" si="1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SUM(Table4[[#This Row],[Qty per board]]*Goal)</f>
        <v>0</v>
      </c>
      <c r="I73" s="17"/>
      <c r="J73" s="22">
        <f t="shared" si="1"/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SUM(Table4[[#This Row],[Qty per board]]*Goal)</f>
        <v>0</v>
      </c>
      <c r="I74" s="17"/>
      <c r="J74" s="22">
        <f t="shared" si="1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SUM(Table4[[#This Row],[Qty per board]]*Goal)</f>
        <v>0</v>
      </c>
      <c r="I75" s="17"/>
      <c r="J75" s="22">
        <f t="shared" si="1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SUM(Table4[[#This Row],[Qty per board]]*Goal)</f>
        <v>0</v>
      </c>
      <c r="I76" s="17"/>
      <c r="J76" s="22">
        <f t="shared" si="1"/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SUM(Table4[[#This Row],[Qty per board]]*Goal)</f>
        <v>0</v>
      </c>
      <c r="I77" s="17"/>
      <c r="J77" s="22">
        <f t="shared" si="1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SUM(Table4[[#This Row],[Qty per board]]*Goal)</f>
        <v>0</v>
      </c>
      <c r="I78" s="17"/>
      <c r="J78" s="22">
        <f t="shared" si="1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SUM(Table4[[#This Row],[Qty per board]]*Goal)</f>
        <v>0</v>
      </c>
      <c r="I79" s="17"/>
      <c r="J79" s="22">
        <f t="shared" si="1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SUM(Table4[[#This Row],[Qty per board]]*Goal)</f>
        <v>0</v>
      </c>
      <c r="I80" s="17"/>
      <c r="J80" s="22">
        <f t="shared" si="1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SUM(Table4[[#This Row],[Qty per board]]*Goal)</f>
        <v>0</v>
      </c>
      <c r="I81" s="17"/>
      <c r="J81" s="22">
        <f t="shared" si="1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SUM(Table4[[#This Row],[Qty per board]]*Goal)</f>
        <v>0</v>
      </c>
      <c r="I82" s="17"/>
      <c r="J82" s="22">
        <f t="shared" si="1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SUM(Table4[[#This Row],[Qty per board]]*Goal)</f>
        <v>0</v>
      </c>
      <c r="I83" s="17"/>
      <c r="J83" s="22">
        <f t="shared" si="1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SUM(Table4[[#This Row],[Qty per board]]*Goal)</f>
        <v>0</v>
      </c>
      <c r="I84" s="17"/>
      <c r="J84" s="22">
        <f t="shared" si="1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SUM(Table4[[#This Row],[Qty per board]]*Goal)</f>
        <v>0</v>
      </c>
      <c r="I85" s="17"/>
      <c r="J85" s="22">
        <f t="shared" si="1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SUM(Table4[[#This Row],[Qty per board]]*Goal)</f>
        <v>0</v>
      </c>
      <c r="I86" s="17"/>
      <c r="J86" s="22">
        <f t="shared" si="1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SUM(Table4[[#This Row],[Qty per board]]*Goal)</f>
        <v>0</v>
      </c>
      <c r="I87" s="17"/>
      <c r="J87" s="22">
        <f t="shared" si="1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SUM(Table4[[#This Row],[Qty per board]]*Goal)</f>
        <v>0</v>
      </c>
      <c r="I88" s="17"/>
      <c r="J88" s="22">
        <f t="shared" si="1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SUM(Table4[[#This Row],[Qty per board]]*Goal)</f>
        <v>0</v>
      </c>
      <c r="I89" s="17"/>
      <c r="J89" s="22">
        <f t="shared" si="1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SUM(Table4[[#This Row],[Qty per board]]*Goal)</f>
        <v>0</v>
      </c>
      <c r="I90" s="17"/>
      <c r="J90" s="22">
        <f t="shared" si="1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SUM(Table4[[#This Row],[Qty per board]]*Goal)</f>
        <v>0</v>
      </c>
      <c r="I91" s="17"/>
      <c r="J91" s="22">
        <f t="shared" si="1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SUM(Table4[[#This Row],[Qty per board]]*Goal)</f>
        <v>0</v>
      </c>
      <c r="I92" s="17"/>
      <c r="J92" s="22">
        <f t="shared" si="1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SUM(Table4[[#This Row],[Qty per board]]*Goal)</f>
        <v>0</v>
      </c>
      <c r="I93" s="17"/>
      <c r="J93" s="22">
        <f t="shared" si="1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SUM(Table4[[#This Row],[Qty per board]]*Goal)</f>
        <v>0</v>
      </c>
      <c r="I94" s="17"/>
      <c r="J94" s="22">
        <f t="shared" si="1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SUM(Table4[[#This Row],[Qty per board]]*Goal)</f>
        <v>0</v>
      </c>
      <c r="I95" s="17"/>
      <c r="J95" s="22">
        <f t="shared" si="1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SUM(Table4[[#This Row],[Qty per board]]*Goal)</f>
        <v>0</v>
      </c>
      <c r="I96" s="17"/>
      <c r="J96" s="22">
        <f t="shared" si="1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SUM(Table4[[#This Row],[Qty per board]]*Goal)</f>
        <v>0</v>
      </c>
      <c r="I97" s="17"/>
      <c r="J97" s="22">
        <f t="shared" si="1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SUM(Table4[[#This Row],[Qty per board]]*Goal)</f>
        <v>0</v>
      </c>
      <c r="I98" s="17"/>
      <c r="J98" s="22">
        <f t="shared" si="1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SUM(Table4[[#This Row],[Qty per board]]*Goal)</f>
        <v>0</v>
      </c>
      <c r="I99" s="17"/>
      <c r="J99" s="22">
        <f t="shared" si="1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SUM(Table4[[#This Row],[Qty per board]]*Goal)</f>
        <v>0</v>
      </c>
      <c r="I100" s="17"/>
      <c r="J100" s="22">
        <f t="shared" si="1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SUM(Table4[[#This Row],[Qty per board]]*Goal)</f>
        <v>0</v>
      </c>
      <c r="I101" s="17"/>
      <c r="J101" s="22">
        <f t="shared" si="1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SUM(Table4[[#This Row],[Qty per board]]*Goal)</f>
        <v>0</v>
      </c>
      <c r="I102" s="17"/>
      <c r="J102" s="22">
        <f t="shared" si="1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SUM(Table4[[#This Row],[Qty per board]]*Goal)</f>
        <v>0</v>
      </c>
      <c r="I103" s="17"/>
      <c r="J103" s="22">
        <f t="shared" si="1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SUM(Table4[[#This Row],[Qty per board]]*Goal)</f>
        <v>0</v>
      </c>
      <c r="I104" s="17"/>
      <c r="J104" s="22">
        <f t="shared" si="1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SUM(Table4[[#This Row],[Qty per board]]*Goal)</f>
        <v>0</v>
      </c>
      <c r="I105" s="17"/>
      <c r="J105" s="22">
        <f t="shared" si="1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SUM(Table4[[#This Row],[Qty per board]]*Goal)</f>
        <v>0</v>
      </c>
      <c r="I106" s="17"/>
      <c r="J106" s="22">
        <f t="shared" si="1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SUM(Table4[[#This Row],[Qty per board]]*Goal)</f>
        <v>0</v>
      </c>
      <c r="I107" s="17"/>
      <c r="J107" s="22">
        <f t="shared" si="1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SUM(Table4[[#This Row],[Qty per board]]*Goal)</f>
        <v>0</v>
      </c>
      <c r="I108" s="17"/>
      <c r="J108" s="22">
        <f t="shared" si="1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SUM(Table4[[#This Row],[Qty per board]]*Goal)</f>
        <v>0</v>
      </c>
      <c r="I109" s="17"/>
      <c r="J109" s="22">
        <f t="shared" si="1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SUM(Table4[[#This Row],[Qty per board]]*Goal)</f>
        <v>0</v>
      </c>
      <c r="I110" s="17"/>
      <c r="J110" s="22">
        <f t="shared" si="1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SUM(Table4[[#This Row],[Qty per board]]*Goal)</f>
        <v>0</v>
      </c>
      <c r="I111" s="17"/>
      <c r="J111" s="22">
        <f t="shared" si="1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SUM(Table4[[#This Row],[Qty per board]]*Goal)</f>
        <v>0</v>
      </c>
      <c r="I112" s="17"/>
      <c r="J112" s="22">
        <f t="shared" si="1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SUM(Table4[[#This Row],[Qty per board]]*Goal)</f>
        <v>0</v>
      </c>
      <c r="I113" s="17"/>
      <c r="J113" s="22">
        <f t="shared" si="1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SUM(Table4[[#This Row],[Qty per board]]*Goal)</f>
        <v>0</v>
      </c>
      <c r="I114" s="17"/>
      <c r="J114" s="22">
        <f t="shared" si="1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SUM(Table4[[#This Row],[Qty per board]]*Goal)</f>
        <v>0</v>
      </c>
      <c r="I115" s="17"/>
      <c r="J115" s="22">
        <f t="shared" si="1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SUM(Table4[[#This Row],[Qty per board]]*Goal)</f>
        <v>0</v>
      </c>
      <c r="I116" s="17"/>
      <c r="J116" s="22">
        <f t="shared" si="1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SUM(Table4[[#This Row],[Qty per board]]*Goal)</f>
        <v>0</v>
      </c>
      <c r="I117" s="17"/>
      <c r="J117" s="22">
        <f t="shared" si="1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SUM(Table4[[#This Row],[Qty per board]]*Goal)</f>
        <v>0</v>
      </c>
      <c r="I118" s="17"/>
      <c r="J118" s="22">
        <f t="shared" si="1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SUM(Table4[[#This Row],[Qty per board]]*Goal)</f>
        <v>0</v>
      </c>
      <c r="I119" s="17"/>
      <c r="J119" s="22">
        <f t="shared" si="1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SUM(Table4[[#This Row],[Qty per board]]*Goal)</f>
        <v>0</v>
      </c>
      <c r="I120" s="17"/>
      <c r="J120" s="22">
        <f t="shared" si="1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SUM(Table4[[#This Row],[Qty per board]]*Goal)</f>
        <v>0</v>
      </c>
      <c r="I121" s="17"/>
      <c r="J121" s="22">
        <f t="shared" si="1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SUM(Table4[[#This Row],[Qty per board]]*Goal)</f>
        <v>0</v>
      </c>
      <c r="I122" s="17"/>
      <c r="J122" s="22">
        <f t="shared" si="1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SUM(Table4[[#This Row],[Qty per board]]*Goal)</f>
        <v>0</v>
      </c>
      <c r="I123" s="17"/>
      <c r="J123" s="22">
        <f t="shared" si="1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SUM(Table4[[#This Row],[Qty per board]]*Goal)</f>
        <v>0</v>
      </c>
      <c r="I124" s="17"/>
      <c r="J124" s="22">
        <f t="shared" si="1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SUM(Table4[[#This Row],[Qty per board]]*Goal)</f>
        <v>0</v>
      </c>
      <c r="I125" s="17"/>
      <c r="J125" s="22">
        <f t="shared" si="1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SUM(Table4[[#This Row],[Qty per board]]*Goal)</f>
        <v>0</v>
      </c>
      <c r="I126" s="17"/>
      <c r="J126" s="22">
        <f t="shared" si="1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SUM(Table4[[#This Row],[Qty per board]]*Goal)</f>
        <v>0</v>
      </c>
      <c r="I127" s="17"/>
      <c r="J127" s="22">
        <f t="shared" si="1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SUM(Table4[[#This Row],[Qty per board]]*Goal)</f>
        <v>0</v>
      </c>
      <c r="I128" s="17"/>
      <c r="J128" s="22">
        <f t="shared" si="1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SUM(Table4[[#This Row],[Qty per board]]*Goal)</f>
        <v>0</v>
      </c>
      <c r="I129" s="17"/>
      <c r="J129" s="22">
        <f t="shared" si="1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SUM(Table4[[#This Row],[Qty per board]]*Goal)</f>
        <v>0</v>
      </c>
      <c r="I130" s="17"/>
      <c r="J130" s="22">
        <f t="shared" si="1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SUM(Table4[[#This Row],[Qty per board]]*Goal)</f>
        <v>0</v>
      </c>
      <c r="I131" s="17"/>
      <c r="J131" s="22">
        <f t="shared" si="1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SUM(Table4[[#This Row],[Qty per board]]*Goal)</f>
        <v>0</v>
      </c>
      <c r="I132" s="17"/>
      <c r="J132" s="22">
        <f t="shared" si="1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SUM(Table4[[#This Row],[Qty per board]]*Goal)</f>
        <v>0</v>
      </c>
      <c r="I133" s="17"/>
      <c r="J133" s="22">
        <f t="shared" si="1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SUM(Table4[[#This Row],[Qty per board]]*Goal)</f>
        <v>0</v>
      </c>
      <c r="I134" s="17"/>
      <c r="J134" s="22">
        <f t="shared" ref="J134:J197" si="2">SUM(I134*H134)</f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SUM(Table4[[#This Row],[Qty per board]]*Goal)</f>
        <v>0</v>
      </c>
      <c r="I135" s="17"/>
      <c r="J135" s="22">
        <f t="shared" si="2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SUM(Table4[[#This Row],[Qty per board]]*Goal)</f>
        <v>0</v>
      </c>
      <c r="I136" s="17"/>
      <c r="J136" s="22">
        <f t="shared" si="2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SUM(Table4[[#This Row],[Qty per board]]*Goal)</f>
        <v>0</v>
      </c>
      <c r="I137" s="17"/>
      <c r="J137" s="22">
        <f t="shared" si="2"/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SUM(Table4[[#This Row],[Qty per board]]*Goal)</f>
        <v>0</v>
      </c>
      <c r="I138" s="17"/>
      <c r="J138" s="22">
        <f t="shared" si="2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SUM(Table4[[#This Row],[Qty per board]]*Goal)</f>
        <v>0</v>
      </c>
      <c r="I139" s="17"/>
      <c r="J139" s="22">
        <f t="shared" si="2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SUM(Table4[[#This Row],[Qty per board]]*Goal)</f>
        <v>0</v>
      </c>
      <c r="I140" s="17"/>
      <c r="J140" s="22">
        <f t="shared" si="2"/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SUM(Table4[[#This Row],[Qty per board]]*Goal)</f>
        <v>0</v>
      </c>
      <c r="I141" s="17"/>
      <c r="J141" s="22">
        <f t="shared" si="2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SUM(Table4[[#This Row],[Qty per board]]*Goal)</f>
        <v>0</v>
      </c>
      <c r="I142" s="17"/>
      <c r="J142" s="22">
        <f t="shared" si="2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SUM(Table4[[#This Row],[Qty per board]]*Goal)</f>
        <v>0</v>
      </c>
      <c r="I143" s="17"/>
      <c r="J143" s="22">
        <f t="shared" si="2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SUM(Table4[[#This Row],[Qty per board]]*Goal)</f>
        <v>0</v>
      </c>
      <c r="I144" s="17"/>
      <c r="J144" s="22">
        <f t="shared" si="2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SUM(Table4[[#This Row],[Qty per board]]*Goal)</f>
        <v>0</v>
      </c>
      <c r="I145" s="17"/>
      <c r="J145" s="22">
        <f t="shared" si="2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SUM(Table4[[#This Row],[Qty per board]]*Goal)</f>
        <v>0</v>
      </c>
      <c r="I146" s="17"/>
      <c r="J146" s="22">
        <f t="shared" si="2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SUM(Table4[[#This Row],[Qty per board]]*Goal)</f>
        <v>0</v>
      </c>
      <c r="I147" s="17"/>
      <c r="J147" s="22">
        <f t="shared" si="2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SUM(Table4[[#This Row],[Qty per board]]*Goal)</f>
        <v>0</v>
      </c>
      <c r="I148" s="17"/>
      <c r="J148" s="22">
        <f t="shared" si="2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SUM(Table4[[#This Row],[Qty per board]]*Goal)</f>
        <v>0</v>
      </c>
      <c r="I149" s="17"/>
      <c r="J149" s="22">
        <f t="shared" si="2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SUM(Table4[[#This Row],[Qty per board]]*Goal)</f>
        <v>0</v>
      </c>
      <c r="I150" s="17"/>
      <c r="J150" s="22">
        <f t="shared" si="2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SUM(Table4[[#This Row],[Qty per board]]*Goal)</f>
        <v>0</v>
      </c>
      <c r="I151" s="17"/>
      <c r="J151" s="22">
        <f t="shared" si="2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SUM(Table4[[#This Row],[Qty per board]]*Goal)</f>
        <v>0</v>
      </c>
      <c r="I152" s="17"/>
      <c r="J152" s="22">
        <f t="shared" si="2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SUM(Table4[[#This Row],[Qty per board]]*Goal)</f>
        <v>0</v>
      </c>
      <c r="I153" s="17"/>
      <c r="J153" s="22">
        <f t="shared" si="2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SUM(Table4[[#This Row],[Qty per board]]*Goal)</f>
        <v>0</v>
      </c>
      <c r="I154" s="17"/>
      <c r="J154" s="22">
        <f t="shared" si="2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SUM(Table4[[#This Row],[Qty per board]]*Goal)</f>
        <v>0</v>
      </c>
      <c r="I155" s="17"/>
      <c r="J155" s="22">
        <f t="shared" si="2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SUM(Table4[[#This Row],[Qty per board]]*Goal)</f>
        <v>0</v>
      </c>
      <c r="I156" s="17"/>
      <c r="J156" s="22">
        <f t="shared" si="2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SUM(Table4[[#This Row],[Qty per board]]*Goal)</f>
        <v>0</v>
      </c>
      <c r="I157" s="17"/>
      <c r="J157" s="22">
        <f t="shared" si="2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SUM(Table4[[#This Row],[Qty per board]]*Goal)</f>
        <v>0</v>
      </c>
      <c r="I158" s="17"/>
      <c r="J158" s="22">
        <f t="shared" si="2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SUM(Table4[[#This Row],[Qty per board]]*Goal)</f>
        <v>0</v>
      </c>
      <c r="I159" s="17"/>
      <c r="J159" s="22">
        <f t="shared" si="2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SUM(Table4[[#This Row],[Qty per board]]*Goal)</f>
        <v>0</v>
      </c>
      <c r="I160" s="17"/>
      <c r="J160" s="22">
        <f t="shared" si="2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SUM(Table4[[#This Row],[Qty per board]]*Goal)</f>
        <v>0</v>
      </c>
      <c r="I161" s="17"/>
      <c r="J161" s="22">
        <f t="shared" si="2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SUM(Table4[[#This Row],[Qty per board]]*Goal)</f>
        <v>0</v>
      </c>
      <c r="I162" s="17"/>
      <c r="J162" s="22">
        <f t="shared" si="2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SUM(Table4[[#This Row],[Qty per board]]*Goal)</f>
        <v>0</v>
      </c>
      <c r="I163" s="17"/>
      <c r="J163" s="22">
        <f t="shared" si="2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SUM(Table4[[#This Row],[Qty per board]]*Goal)</f>
        <v>0</v>
      </c>
      <c r="I164" s="17"/>
      <c r="J164" s="22">
        <f t="shared" si="2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SUM(Table4[[#This Row],[Qty per board]]*Goal)</f>
        <v>0</v>
      </c>
      <c r="I165" s="17"/>
      <c r="J165" s="22">
        <f t="shared" si="2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SUM(Table4[[#This Row],[Qty per board]]*Goal)</f>
        <v>0</v>
      </c>
      <c r="I166" s="17"/>
      <c r="J166" s="22">
        <f t="shared" si="2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SUM(Table4[[#This Row],[Qty per board]]*Goal)</f>
        <v>0</v>
      </c>
      <c r="I167" s="17"/>
      <c r="J167" s="22">
        <f t="shared" si="2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SUM(Table4[[#This Row],[Qty per board]]*Goal)</f>
        <v>0</v>
      </c>
      <c r="I168" s="17"/>
      <c r="J168" s="22">
        <f t="shared" si="2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SUM(Table4[[#This Row],[Qty per board]]*Goal)</f>
        <v>0</v>
      </c>
      <c r="I169" s="17"/>
      <c r="J169" s="22">
        <f t="shared" si="2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SUM(Table4[[#This Row],[Qty per board]]*Goal)</f>
        <v>0</v>
      </c>
      <c r="I170" s="17"/>
      <c r="J170" s="22">
        <f t="shared" si="2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SUM(Table4[[#This Row],[Qty per board]]*Goal)</f>
        <v>0</v>
      </c>
      <c r="I171" s="17"/>
      <c r="J171" s="22">
        <f t="shared" si="2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SUM(Table4[[#This Row],[Qty per board]]*Goal)</f>
        <v>0</v>
      </c>
      <c r="I172" s="17"/>
      <c r="J172" s="22">
        <f t="shared" si="2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SUM(Table4[[#This Row],[Qty per board]]*Goal)</f>
        <v>0</v>
      </c>
      <c r="I173" s="17"/>
      <c r="J173" s="22">
        <f t="shared" si="2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SUM(Table4[[#This Row],[Qty per board]]*Goal)</f>
        <v>0</v>
      </c>
      <c r="I174" s="17"/>
      <c r="J174" s="22">
        <f t="shared" si="2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SUM(Table4[[#This Row],[Qty per board]]*Goal)</f>
        <v>0</v>
      </c>
      <c r="I175" s="17"/>
      <c r="J175" s="22">
        <f t="shared" si="2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SUM(Table4[[#This Row],[Qty per board]]*Goal)</f>
        <v>0</v>
      </c>
      <c r="I176" s="17"/>
      <c r="J176" s="22">
        <f t="shared" si="2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SUM(Table4[[#This Row],[Qty per board]]*Goal)</f>
        <v>0</v>
      </c>
      <c r="I177" s="17"/>
      <c r="J177" s="22">
        <f t="shared" si="2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SUM(Table4[[#This Row],[Qty per board]]*Goal)</f>
        <v>0</v>
      </c>
      <c r="I178" s="17"/>
      <c r="J178" s="22">
        <f t="shared" si="2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SUM(Table4[[#This Row],[Qty per board]]*Goal)</f>
        <v>0</v>
      </c>
      <c r="I179" s="17"/>
      <c r="J179" s="22">
        <f t="shared" si="2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SUM(Table4[[#This Row],[Qty per board]]*Goal)</f>
        <v>0</v>
      </c>
      <c r="I180" s="17"/>
      <c r="J180" s="22">
        <f t="shared" si="2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SUM(Table4[[#This Row],[Qty per board]]*Goal)</f>
        <v>0</v>
      </c>
      <c r="I181" s="17"/>
      <c r="J181" s="22">
        <f t="shared" si="2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SUM(Table4[[#This Row],[Qty per board]]*Goal)</f>
        <v>0</v>
      </c>
      <c r="I182" s="17"/>
      <c r="J182" s="22">
        <f t="shared" si="2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SUM(Table4[[#This Row],[Qty per board]]*Goal)</f>
        <v>0</v>
      </c>
      <c r="I183" s="17"/>
      <c r="J183" s="22">
        <f t="shared" si="2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SUM(Table4[[#This Row],[Qty per board]]*Goal)</f>
        <v>0</v>
      </c>
      <c r="I184" s="17"/>
      <c r="J184" s="22">
        <f t="shared" si="2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SUM(Table4[[#This Row],[Qty per board]]*Goal)</f>
        <v>0</v>
      </c>
      <c r="I185" s="17"/>
      <c r="J185" s="22">
        <f t="shared" si="2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SUM(Table4[[#This Row],[Qty per board]]*Goal)</f>
        <v>0</v>
      </c>
      <c r="I186" s="17"/>
      <c r="J186" s="22">
        <f t="shared" si="2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SUM(Table4[[#This Row],[Qty per board]]*Goal)</f>
        <v>0</v>
      </c>
      <c r="I187" s="17"/>
      <c r="J187" s="22">
        <f t="shared" si="2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SUM(Table4[[#This Row],[Qty per board]]*Goal)</f>
        <v>0</v>
      </c>
      <c r="I188" s="17"/>
      <c r="J188" s="22">
        <f t="shared" si="2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SUM(Table4[[#This Row],[Qty per board]]*Goal)</f>
        <v>0</v>
      </c>
      <c r="I189" s="17"/>
      <c r="J189" s="22">
        <f t="shared" si="2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SUM(Table4[[#This Row],[Qty per board]]*Goal)</f>
        <v>0</v>
      </c>
      <c r="I190" s="17"/>
      <c r="J190" s="22">
        <f t="shared" si="2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SUM(Table4[[#This Row],[Qty per board]]*Goal)</f>
        <v>0</v>
      </c>
      <c r="I191" s="17"/>
      <c r="J191" s="22">
        <f t="shared" si="2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SUM(Table4[[#This Row],[Qty per board]]*Goal)</f>
        <v>0</v>
      </c>
      <c r="I192" s="17"/>
      <c r="J192" s="22">
        <f t="shared" si="2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SUM(Table4[[#This Row],[Qty per board]]*Goal)</f>
        <v>0</v>
      </c>
      <c r="I193" s="17"/>
      <c r="J193" s="22">
        <f t="shared" si="2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SUM(Table4[[#This Row],[Qty per board]]*Goal)</f>
        <v>0</v>
      </c>
      <c r="I194" s="17"/>
      <c r="J194" s="22">
        <f t="shared" si="2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SUM(Table4[[#This Row],[Qty per board]]*Goal)</f>
        <v>0</v>
      </c>
      <c r="I195" s="17"/>
      <c r="J195" s="22">
        <f t="shared" si="2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SUM(Table4[[#This Row],[Qty per board]]*Goal)</f>
        <v>0</v>
      </c>
      <c r="I196" s="17"/>
      <c r="J196" s="22">
        <f t="shared" si="2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SUM(Table4[[#This Row],[Qty per board]]*Goal)</f>
        <v>0</v>
      </c>
      <c r="I197" s="17"/>
      <c r="J197" s="22">
        <f t="shared" si="2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SUM(Table4[[#This Row],[Qty per board]]*Goal)</f>
        <v>0</v>
      </c>
      <c r="I198" s="17"/>
      <c r="J198" s="22">
        <f t="shared" ref="J198:J200" si="3">SUM(I198*H198)</f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SUM(Table4[[#This Row],[Qty per board]]*Goal)</f>
        <v>0</v>
      </c>
      <c r="I199" s="17"/>
      <c r="J199" s="22">
        <f t="shared" si="3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SUM(Table4[[#This Row],[Qty per board]]*Goal)</f>
        <v>0</v>
      </c>
      <c r="I200" s="17"/>
      <c r="J200" s="22">
        <f t="shared" si="3"/>
        <v>0</v>
      </c>
      <c r="K200" s="18"/>
      <c r="L200" s="18"/>
    </row>
  </sheetData>
  <mergeCells count="2">
    <mergeCell ref="A1:J1"/>
    <mergeCell ref="A2:J2"/>
  </mergeCells>
  <hyperlinks>
    <hyperlink ref="A2:J2" r:id="rId1" display=" Projects and Stuff LLC - http://ww.projectsandstuff.com"/>
    <hyperlink ref="B6" r:id="rId2"/>
    <hyperlink ref="B7" r:id="rId3"/>
    <hyperlink ref="B8" r:id="rId4"/>
    <hyperlink ref="B9" r:id="rId5"/>
    <hyperlink ref="B10" r:id="rId6"/>
    <hyperlink ref="B12" r:id="rId7"/>
    <hyperlink ref="B13" r:id="rId8"/>
    <hyperlink ref="B15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  <hyperlink ref="B24" r:id="rId17"/>
    <hyperlink ref="B25" r:id="rId18"/>
    <hyperlink ref="B26" r:id="rId19"/>
    <hyperlink ref="B23" r:id="rId20"/>
    <hyperlink ref="B27" r:id="rId21"/>
  </hyperlinks>
  <pageMargins left="0.7" right="0.7" top="0.75" bottom="0.75" header="0.3" footer="0.3"/>
  <pageSetup orientation="portrait" horizontalDpi="0" verticalDpi="0" r:id="rId22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C11" sqref="C11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29" t="s">
        <v>87</v>
      </c>
      <c r="B1" s="29"/>
      <c r="C1" s="29"/>
      <c r="D1" s="29"/>
      <c r="E1" s="29"/>
      <c r="F1" s="29"/>
      <c r="G1" s="29"/>
      <c r="H1" s="29"/>
      <c r="I1" s="8" t="s">
        <v>4</v>
      </c>
      <c r="J1" s="9">
        <v>1000</v>
      </c>
    </row>
    <row r="2" spans="1:10" ht="15" x14ac:dyDescent="0.25">
      <c r="A2" s="30" t="s">
        <v>13</v>
      </c>
      <c r="B2" s="30"/>
      <c r="C2" s="30"/>
      <c r="D2" s="30"/>
      <c r="E2" s="30"/>
      <c r="F2" s="30"/>
      <c r="G2" s="30"/>
      <c r="H2" s="30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330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88</v>
      </c>
      <c r="B6" s="26" t="s">
        <v>89</v>
      </c>
      <c r="C6" s="18" t="s">
        <v>90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91</v>
      </c>
      <c r="J6"/>
    </row>
    <row r="7" spans="1:10" ht="15" x14ac:dyDescent="0.25">
      <c r="A7" s="20" t="s">
        <v>100</v>
      </c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 t="s">
        <v>101</v>
      </c>
      <c r="B8" s="26"/>
      <c r="C8" s="18" t="s">
        <v>102</v>
      </c>
      <c r="D8" s="16"/>
      <c r="E8" s="15">
        <v>1</v>
      </c>
      <c r="F8" s="23">
        <f>SUM(Table42[[#This Row],[Qty per board]]*Goal)</f>
        <v>1000</v>
      </c>
      <c r="G8" s="17">
        <v>0.09</v>
      </c>
      <c r="H8" s="22">
        <f>SUM(G8*F8)</f>
        <v>90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2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2012-08-28T01:51:44Z</dcterms:modified>
</cp:coreProperties>
</file>