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7.xml" ContentType="application/vnd.ms-excel.person+xml"/>
  <Override PartName="/xl/persons/person12.xml" ContentType="application/vnd.ms-excel.person+xml"/>
  <Override PartName="/xl/persons/person18.xml" ContentType="application/vnd.ms-excel.person+xml"/>
  <Override PartName="/xl/persons/person31.xml" ContentType="application/vnd.ms-excel.person+xml"/>
  <Override PartName="/xl/persons/person14.xml" ContentType="application/vnd.ms-excel.person+xml"/>
  <Override PartName="/xl/persons/person26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6.xml" ContentType="application/vnd.ms-excel.person+xml"/>
  <Override PartName="/xl/persons/person24.xml" ContentType="application/vnd.ms-excel.person+xml"/>
  <Override PartName="/xl/persons/person29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20.xml" ContentType="application/vnd.ms-excel.person+xml"/>
  <Override PartName="/xl/persons/person32.xml" ContentType="application/vnd.ms-excel.person+xml"/>
  <Override PartName="/xl/persons/person4.xml" ContentType="application/vnd.ms-excel.person+xml"/>
  <Override PartName="/xl/persons/person15.xml" ContentType="application/vnd.ms-excel.person+xml"/>
  <Override PartName="/xl/persons/person23.xml" ContentType="application/vnd.ms-excel.person+xml"/>
  <Override PartName="/xl/persons/person28.xml" ContentType="application/vnd.ms-excel.person+xml"/>
  <Override PartName="/xl/persons/person8.xml" ContentType="application/vnd.ms-excel.person+xml"/>
  <Override PartName="/xl/persons/person0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1.xml" ContentType="application/vnd.ms-excel.person+xml"/>
  <Override PartName="/xl/persons/person3.xml" ContentType="application/vnd.ms-excel.person+xml"/>
  <Override PartName="/xl/persons/person22.xml" ContentType="application/vnd.ms-excel.person+xml"/>
  <Override PartName="/xl/persons/person30.xml" ContentType="application/vnd.ms-excel.person+xml"/>
  <Override PartName="/xl/persons/person25.xml" ContentType="application/vnd.ms-excel.person+xml"/>
  <Override PartName="/xl/persons/person21.xml" ContentType="application/vnd.ms-excel.person+xml"/>
  <Override PartName="/xl/persons/person17.xml" ContentType="application/vnd.ms-excel.person+xml"/>
  <Override PartName="/xl/persons/person10.xml" ContentType="application/vnd.ms-excel.person+xml"/>
  <Override PartName="/xl/persons/person5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4208622c30864e/Área de Trabalho/PIC/Material estatístico/Tabelas fornecidas/"/>
    </mc:Choice>
  </mc:AlternateContent>
  <xr:revisionPtr revIDLastSave="79" documentId="13_ncr:1_{0D5FA2C2-A45E-4A68-8267-3FAA63CDF029}" xr6:coauthVersionLast="47" xr6:coauthVersionMax="47" xr10:uidLastSave="{C44B1255-AEED-43D7-B45F-EACCC0E1DF0E}"/>
  <bookViews>
    <workbookView xWindow="-110" yWindow="-110" windowWidth="19420" windowHeight="10300" xr2:uid="{9CA96BCF-CB05-4C6C-8D42-C127247A7511}"/>
  </bookViews>
  <sheets>
    <sheet name="Planilha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1" i="1" l="1"/>
  <c r="AH20" i="1"/>
  <c r="AH19" i="1"/>
  <c r="AH18" i="1"/>
  <c r="AH16" i="1"/>
  <c r="AH17" i="1"/>
  <c r="AD19" i="1"/>
  <c r="AD18" i="1"/>
  <c r="AD17" i="1"/>
</calcChain>
</file>

<file path=xl/sharedStrings.xml><?xml version="1.0" encoding="utf-8"?>
<sst xmlns="http://schemas.openxmlformats.org/spreadsheetml/2006/main" count="521" uniqueCount="162">
  <si>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</si>
  <si>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</si>
  <si>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</si>
  <si>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</si>
  <si>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</si>
  <si>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</si>
  <si>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</si>
  <si>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</si>
  <si>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</si>
  <si>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</si>
  <si>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Índ AGC</t>
  </si>
  <si>
    <t>1JGVS</t>
  </si>
  <si>
    <t>2HAS</t>
  </si>
  <si>
    <t>3ACL</t>
  </si>
  <si>
    <t>4MDRS</t>
  </si>
  <si>
    <t>5LEV</t>
  </si>
  <si>
    <t>6MPPS</t>
  </si>
  <si>
    <t>7MCT</t>
  </si>
  <si>
    <t>8MAS</t>
  </si>
  <si>
    <t>9MPS</t>
  </si>
  <si>
    <t>IDADE</t>
  </si>
  <si>
    <t>SEXO</t>
  </si>
  <si>
    <t>REN.FAM</t>
  </si>
  <si>
    <t>ESCOL</t>
  </si>
  <si>
    <t>EST.CIV</t>
  </si>
  <si>
    <t>M</t>
  </si>
  <si>
    <t>Fund.inc</t>
  </si>
  <si>
    <t>EM.com</t>
  </si>
  <si>
    <t>Viúva</t>
  </si>
  <si>
    <t>Casado</t>
  </si>
  <si>
    <t>Solteiro</t>
  </si>
  <si>
    <t>ISAR</t>
  </si>
  <si>
    <t>TRST</t>
  </si>
  <si>
    <t>ICCI</t>
  </si>
  <si>
    <t>10AAC</t>
  </si>
  <si>
    <t>11JETP</t>
  </si>
  <si>
    <t>Fund.com</t>
  </si>
  <si>
    <t>Divorcia</t>
  </si>
  <si>
    <t>Tempo</t>
  </si>
  <si>
    <t>12JMJC</t>
  </si>
  <si>
    <t>Casada</t>
  </si>
  <si>
    <t>13AMS</t>
  </si>
  <si>
    <t>Sup.com</t>
  </si>
  <si>
    <t>14FSF</t>
  </si>
  <si>
    <t>15VFV</t>
  </si>
  <si>
    <t>16JLL</t>
  </si>
  <si>
    <t>17CFS</t>
  </si>
  <si>
    <t>18VTA</t>
  </si>
  <si>
    <t>19SMGA</t>
  </si>
  <si>
    <t>20MFO</t>
  </si>
  <si>
    <t>21MSSBP</t>
  </si>
  <si>
    <t>Solteira</t>
  </si>
  <si>
    <t>22EMS</t>
  </si>
  <si>
    <t>23JLSF</t>
  </si>
  <si>
    <t>24MDS</t>
  </si>
  <si>
    <t>Un.est</t>
  </si>
  <si>
    <t>ETNIA</t>
  </si>
  <si>
    <t>Branco</t>
  </si>
  <si>
    <t>Pardo</t>
  </si>
  <si>
    <t>Preto</t>
  </si>
  <si>
    <t>08,46,39</t>
  </si>
  <si>
    <t>13,58,24</t>
  </si>
  <si>
    <t>26ASB</t>
  </si>
  <si>
    <t>EF.inc</t>
  </si>
  <si>
    <t>Preta</t>
  </si>
  <si>
    <t>Branca</t>
  </si>
  <si>
    <t>Nunca</t>
  </si>
  <si>
    <t>Viuva</t>
  </si>
  <si>
    <t>EM.inc</t>
  </si>
  <si>
    <t>EF.com</t>
  </si>
  <si>
    <t>Viúvo</t>
  </si>
  <si>
    <t xml:space="preserve"> </t>
  </si>
  <si>
    <t>27CCC</t>
  </si>
  <si>
    <t>28MEAS</t>
  </si>
  <si>
    <t>29WCC</t>
  </si>
  <si>
    <t>30ASJ</t>
  </si>
  <si>
    <t>31JBS</t>
  </si>
  <si>
    <t>32SGO</t>
  </si>
  <si>
    <t>33MJSS</t>
  </si>
  <si>
    <t>34MMS</t>
  </si>
  <si>
    <t>35LCA</t>
  </si>
  <si>
    <t>36FAS</t>
  </si>
  <si>
    <t>37MFSA</t>
  </si>
  <si>
    <t>38AMS</t>
  </si>
  <si>
    <t>39JCS</t>
  </si>
  <si>
    <t>40EFN</t>
  </si>
  <si>
    <t>41EDP</t>
  </si>
  <si>
    <t>42EMSC</t>
  </si>
  <si>
    <t>43VLV</t>
  </si>
  <si>
    <t>44VPA</t>
  </si>
  <si>
    <t>45VBC</t>
  </si>
  <si>
    <t>46MABA</t>
  </si>
  <si>
    <t>47SRS</t>
  </si>
  <si>
    <t>48JGO</t>
  </si>
  <si>
    <t>49ISO</t>
  </si>
  <si>
    <t>50SJM</t>
  </si>
  <si>
    <t>51AFCD</t>
  </si>
  <si>
    <t>E.M inc</t>
  </si>
  <si>
    <t>52MJS</t>
  </si>
  <si>
    <t>25AMS</t>
  </si>
  <si>
    <t>53AJF</t>
  </si>
  <si>
    <t>branco</t>
  </si>
  <si>
    <t>pardo</t>
  </si>
  <si>
    <t>preto</t>
  </si>
  <si>
    <t>EM. com</t>
  </si>
  <si>
    <t>EM. inc</t>
  </si>
  <si>
    <t>nunca</t>
  </si>
  <si>
    <t>Fud.inc</t>
  </si>
  <si>
    <t>54VLGF</t>
  </si>
  <si>
    <t>55JJC</t>
  </si>
  <si>
    <t>56GBS</t>
  </si>
  <si>
    <t>57GFC</t>
  </si>
  <si>
    <t>Parda</t>
  </si>
  <si>
    <t>58FCPS</t>
  </si>
  <si>
    <t>59ARP</t>
  </si>
  <si>
    <t>60RFSP</t>
  </si>
  <si>
    <t>61HCCS</t>
  </si>
  <si>
    <t>62LJS</t>
  </si>
  <si>
    <t>Fud.com</t>
  </si>
  <si>
    <t>63JA</t>
  </si>
  <si>
    <t>64AFM</t>
  </si>
  <si>
    <t>65VMS</t>
  </si>
  <si>
    <t>Excluído por surdez</t>
  </si>
  <si>
    <t>66DVS</t>
  </si>
  <si>
    <t>67FFP</t>
  </si>
  <si>
    <t>68HOS</t>
  </si>
  <si>
    <t>69MAO</t>
  </si>
  <si>
    <t>70MSO</t>
  </si>
  <si>
    <t>71MPC</t>
  </si>
  <si>
    <t>72MHL</t>
  </si>
  <si>
    <t>73ISR</t>
  </si>
  <si>
    <t>74HJC</t>
  </si>
  <si>
    <t>75MNOA</t>
  </si>
  <si>
    <t>76JVC</t>
  </si>
  <si>
    <t>77EM</t>
  </si>
  <si>
    <t>78LSA</t>
  </si>
  <si>
    <t>79?SPC</t>
  </si>
  <si>
    <t>80RMS</t>
  </si>
  <si>
    <t>81SPS</t>
  </si>
  <si>
    <t>82MPDA</t>
  </si>
  <si>
    <t>83MER</t>
  </si>
  <si>
    <t>84MPC</t>
  </si>
  <si>
    <t>85CMO</t>
  </si>
  <si>
    <t>86EML</t>
  </si>
  <si>
    <t>87EFA</t>
  </si>
  <si>
    <t>88FFL</t>
  </si>
  <si>
    <t>89GECO</t>
  </si>
  <si>
    <t>E.F com</t>
  </si>
  <si>
    <t>E.F inc</t>
  </si>
  <si>
    <t>E.S com</t>
  </si>
  <si>
    <t>90JAO</t>
  </si>
  <si>
    <t>91MEC</t>
  </si>
  <si>
    <t>92MBM</t>
  </si>
  <si>
    <t>93MDMAV</t>
  </si>
  <si>
    <t>94EAS</t>
  </si>
  <si>
    <t>95EGS</t>
  </si>
  <si>
    <t>96CPCS</t>
  </si>
  <si>
    <t>ES.com</t>
  </si>
  <si>
    <t>97NVS</t>
  </si>
  <si>
    <t>98MLB</t>
  </si>
  <si>
    <t>99LSF</t>
  </si>
  <si>
    <t>EF.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</si>
</sst>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20" fontId="0" fillId="0" borderId="0" xfId="0" applyNumberFormat="1"/>
    <xf numFmtId="47" fontId="0" fillId="0" borderId="0" xfId="0" applyNumberFormat="1"/>
    <xf numFmtId="2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7.xml"/><Relationship Id="rId18" Type="http://schemas.microsoft.com/office/2017/10/relationships/person" Target="persons/person12.xml"/><Relationship Id="rId26" Type="http://schemas.microsoft.com/office/2017/10/relationships/person" Target="persons/person18.xml"/><Relationship Id="rId39" Type="http://schemas.microsoft.com/office/2017/10/relationships/person" Target="persons/person31.xml"/><Relationship Id="rId21" Type="http://schemas.microsoft.com/office/2017/10/relationships/person" Target="persons/person14.xml"/><Relationship Id="rId34" Type="http://schemas.microsoft.com/office/2017/10/relationships/person" Target="persons/person26.xml"/><Relationship Id="rId7" Type="http://schemas.openxmlformats.org/officeDocument/2006/relationships/calcChain" Target="calcChain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16.xml"/><Relationship Id="rId33" Type="http://schemas.microsoft.com/office/2017/10/relationships/person" Target="persons/person24.xml"/><Relationship Id="rId38" Type="http://schemas.microsoft.com/office/2017/10/relationships/person" Target="persons/person29.xml"/><Relationship Id="rId2" Type="http://schemas.openxmlformats.org/officeDocument/2006/relationships/pivotCacheDefinition" Target="pivotCache/pivotCacheDefinition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29" Type="http://schemas.microsoft.com/office/2017/10/relationships/person" Target="persons/person20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40" Type="http://schemas.microsoft.com/office/2017/10/relationships/person" Target="persons/person32.xml"/><Relationship Id="rId11" Type="http://schemas.microsoft.com/office/2017/10/relationships/person" Target="persons/person4.xml"/><Relationship Id="rId24" Type="http://schemas.microsoft.com/office/2017/10/relationships/person" Target="persons/person15.xml"/><Relationship Id="rId32" Type="http://schemas.microsoft.com/office/2017/10/relationships/person" Target="persons/person23.xml"/><Relationship Id="rId37" Type="http://schemas.microsoft.com/office/2017/10/relationships/person" Target="persons/person28.xml"/><Relationship Id="rId5" Type="http://schemas.openxmlformats.org/officeDocument/2006/relationships/sharedStrings" Target="sharedStrings.xml"/><Relationship Id="rId15" Type="http://schemas.microsoft.com/office/2017/10/relationships/person" Target="persons/person8.xml"/><Relationship Id="rId23" Type="http://schemas.microsoft.com/office/2017/10/relationships/person" Target="persons/person0.xml"/><Relationship Id="rId28" Type="http://schemas.microsoft.com/office/2017/10/relationships/person" Target="persons/person19.xml"/><Relationship Id="rId36" Type="http://schemas.microsoft.com/office/2017/10/relationships/person" Target="persons/person27.xml"/><Relationship Id="rId19" Type="http://schemas.microsoft.com/office/2017/10/relationships/person" Target="persons/person1.xml"/><Relationship Id="rId10" Type="http://schemas.microsoft.com/office/2017/10/relationships/person" Target="persons/person3.xml"/><Relationship Id="rId31" Type="http://schemas.microsoft.com/office/2017/10/relationships/person" Target="persons/person22.xml"/><Relationship Id="rId4" Type="http://schemas.openxmlformats.org/officeDocument/2006/relationships/styles" Target="styles.xml"/><Relationship Id="rId35" Type="http://schemas.microsoft.com/office/2017/10/relationships/person" Target="persons/person30.xml"/><Relationship Id="rId30" Type="http://schemas.microsoft.com/office/2017/10/relationships/person" Target="persons/person25.xml"/><Relationship Id="rId27" Type="http://schemas.microsoft.com/office/2017/10/relationships/person" Target="persons/person21.xml"/><Relationship Id="rId22" Type="http://schemas.microsoft.com/office/2017/10/relationships/person" Target="persons/person17.xml"/><Relationship Id="rId14" Type="http://schemas.microsoft.com/office/2017/10/relationships/person" Target="persons/person10.xml"/><Relationship Id="rId9" Type="http://schemas.microsoft.com/office/2017/10/relationships/person" Target="persons/person5.xml"/><Relationship Id="rId8" Type="http://schemas.microsoft.com/office/2017/10/relationships/person" Target="persons/person2.xml"/><Relationship Id="rId3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n Vezolle" refreshedDate="45084.622144097222" createdVersion="8" refreshedVersion="8" minRefreshableVersion="3" recordCount="51" xr:uid="{FE9D9621-956A-40DD-9FFB-011BB6F6AD29}">
  <cacheSource type="worksheet">
    <worksheetSource ref="B2:B53" sheet="Planilha1"/>
  </cacheSource>
  <cacheFields count="1">
    <cacheField name="79" numFmtId="0">
      <sharedItems containsSemiMixedTypes="0" containsString="0" containsNumber="1" containsInteger="1" minValue="60" maxValue="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80"/>
  </r>
  <r>
    <n v="60"/>
  </r>
  <r>
    <n v="64"/>
  </r>
  <r>
    <n v="77"/>
  </r>
  <r>
    <n v="77"/>
  </r>
  <r>
    <n v="69"/>
  </r>
  <r>
    <n v="77"/>
  </r>
  <r>
    <n v="75"/>
  </r>
  <r>
    <n v="73"/>
  </r>
  <r>
    <n v="71"/>
  </r>
  <r>
    <n v="69"/>
  </r>
  <r>
    <n v="69"/>
  </r>
  <r>
    <n v="63"/>
  </r>
  <r>
    <n v="73"/>
  </r>
  <r>
    <n v="79"/>
  </r>
  <r>
    <n v="69"/>
  </r>
  <r>
    <n v="74"/>
  </r>
  <r>
    <n v="64"/>
  </r>
  <r>
    <n v="65"/>
  </r>
  <r>
    <n v="61"/>
  </r>
  <r>
    <n v="77"/>
  </r>
  <r>
    <n v="68"/>
  </r>
  <r>
    <n v="72"/>
  </r>
  <r>
    <n v="65"/>
  </r>
  <r>
    <n v="72"/>
  </r>
  <r>
    <n v="75"/>
  </r>
  <r>
    <n v="72"/>
  </r>
  <r>
    <n v="75"/>
  </r>
  <r>
    <n v="72"/>
  </r>
  <r>
    <n v="89"/>
  </r>
  <r>
    <n v="79"/>
  </r>
  <r>
    <n v="64"/>
  </r>
  <r>
    <n v="79"/>
  </r>
  <r>
    <n v="79"/>
  </r>
  <r>
    <n v="71"/>
  </r>
  <r>
    <n v="74"/>
  </r>
  <r>
    <n v="65"/>
  </r>
  <r>
    <n v="66"/>
  </r>
  <r>
    <n v="65"/>
  </r>
  <r>
    <n v="82"/>
  </r>
  <r>
    <n v="72"/>
  </r>
  <r>
    <n v="74"/>
  </r>
  <r>
    <n v="60"/>
  </r>
  <r>
    <n v="90"/>
  </r>
  <r>
    <n v="65"/>
  </r>
  <r>
    <n v="92"/>
  </r>
  <r>
    <n v="85"/>
  </r>
  <r>
    <n v="65"/>
  </r>
  <r>
    <n v="90"/>
  </r>
  <r>
    <n v="63"/>
  </r>
  <r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C7219-CD0E-4E5D-A871-86924C141ED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G30:AI47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8360-3442-46E8-8B6B-64A29559E11D}">
  <dimension ref="A1:AI100"/>
  <sheetViews>
    <sheetView tabSelected="1" zoomScale="79" zoomScaleNormal="68" workbookViewId="0">
      <selection activeCell="A99" sqref="A99"/>
    </sheetView>
  </sheetViews>
  <sheetFormatPr defaultRowHeight="14.5" x14ac:dyDescent="0.35"/>
  <sheetData>
    <row r="1" spans="1:34" x14ac:dyDescent="0.35">
      <c r="B1" t="s">
        <v>20</v>
      </c>
      <c r="C1" t="s">
        <v>21</v>
      </c>
      <c r="D1" t="s">
        <v>56</v>
      </c>
      <c r="E1" t="s">
        <v>22</v>
      </c>
      <c r="F1" t="s">
        <v>23</v>
      </c>
      <c r="G1" t="s">
        <v>24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38</v>
      </c>
      <c r="T1" t="s">
        <v>31</v>
      </c>
      <c r="U1" t="s">
        <v>32</v>
      </c>
      <c r="V1" t="s">
        <v>33</v>
      </c>
    </row>
    <row r="2" spans="1:34" x14ac:dyDescent="0.35">
      <c r="A2" t="s">
        <v>11</v>
      </c>
      <c r="B2">
        <v>79</v>
      </c>
      <c r="C2" t="s">
        <v>5</v>
      </c>
      <c r="D2" t="s">
        <v>57</v>
      </c>
      <c r="F2" t="s">
        <v>26</v>
      </c>
      <c r="G2" t="s">
        <v>28</v>
      </c>
      <c r="H2">
        <v>0</v>
      </c>
      <c r="I2">
        <v>0.5</v>
      </c>
      <c r="J2">
        <v>0</v>
      </c>
      <c r="K2">
        <v>0.5</v>
      </c>
      <c r="L2">
        <v>0</v>
      </c>
      <c r="M2">
        <v>0</v>
      </c>
      <c r="N2">
        <v>0.5</v>
      </c>
      <c r="O2">
        <v>0</v>
      </c>
      <c r="P2">
        <v>0.5</v>
      </c>
      <c r="Q2">
        <v>1</v>
      </c>
      <c r="R2">
        <v>0.3</v>
      </c>
      <c r="S2" s="1">
        <v>0.63194444444444442</v>
      </c>
      <c r="V2">
        <v>3</v>
      </c>
    </row>
    <row r="3" spans="1:34" x14ac:dyDescent="0.35">
      <c r="A3" t="s">
        <v>12</v>
      </c>
      <c r="B3">
        <v>80</v>
      </c>
      <c r="C3" t="s">
        <v>25</v>
      </c>
      <c r="D3" t="s">
        <v>57</v>
      </c>
      <c r="E3">
        <v>3000</v>
      </c>
      <c r="F3" t="s">
        <v>26</v>
      </c>
      <c r="G3" t="s">
        <v>29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0.05</v>
      </c>
      <c r="S3" s="1">
        <v>0.30833333333333335</v>
      </c>
      <c r="V3">
        <v>4</v>
      </c>
    </row>
    <row r="4" spans="1:34" x14ac:dyDescent="0.35">
      <c r="A4" t="s">
        <v>13</v>
      </c>
      <c r="B4">
        <v>60</v>
      </c>
      <c r="C4" t="s">
        <v>5</v>
      </c>
      <c r="D4" t="s">
        <v>58</v>
      </c>
      <c r="F4" t="s">
        <v>26</v>
      </c>
      <c r="G4" t="s">
        <v>29</v>
      </c>
      <c r="H4">
        <v>0</v>
      </c>
      <c r="I4">
        <v>0.5</v>
      </c>
      <c r="J4">
        <v>1</v>
      </c>
      <c r="K4">
        <v>1</v>
      </c>
      <c r="L4">
        <v>0</v>
      </c>
      <c r="M4">
        <v>0</v>
      </c>
      <c r="N4">
        <v>1</v>
      </c>
      <c r="O4">
        <v>0.5</v>
      </c>
      <c r="P4">
        <v>0</v>
      </c>
      <c r="Q4">
        <v>1</v>
      </c>
      <c r="R4">
        <v>0.5</v>
      </c>
      <c r="S4" s="3">
        <v>6.8787037037037037E-3</v>
      </c>
      <c r="T4">
        <v>3</v>
      </c>
      <c r="U4">
        <v>2</v>
      </c>
      <c r="V4">
        <v>3</v>
      </c>
    </row>
    <row r="5" spans="1:34" x14ac:dyDescent="0.35">
      <c r="A5" t="s">
        <v>14</v>
      </c>
      <c r="B5">
        <v>64</v>
      </c>
      <c r="C5" t="s">
        <v>5</v>
      </c>
      <c r="D5" t="s">
        <v>58</v>
      </c>
      <c r="E5">
        <v>1320</v>
      </c>
      <c r="F5" t="s">
        <v>26</v>
      </c>
      <c r="G5" t="s">
        <v>29</v>
      </c>
      <c r="H5">
        <v>0</v>
      </c>
      <c r="I5">
        <v>1</v>
      </c>
      <c r="J5">
        <v>1</v>
      </c>
      <c r="K5">
        <v>0</v>
      </c>
      <c r="L5">
        <v>0</v>
      </c>
      <c r="M5">
        <v>0.5</v>
      </c>
      <c r="N5">
        <v>0</v>
      </c>
      <c r="O5">
        <v>0.5</v>
      </c>
      <c r="P5">
        <v>0</v>
      </c>
      <c r="Q5">
        <v>1</v>
      </c>
      <c r="R5">
        <v>0.4</v>
      </c>
      <c r="S5" s="3" t="s">
        <v>61</v>
      </c>
      <c r="T5">
        <v>2</v>
      </c>
      <c r="U5">
        <v>2</v>
      </c>
    </row>
    <row r="6" spans="1:34" x14ac:dyDescent="0.35">
      <c r="A6" t="s">
        <v>15</v>
      </c>
      <c r="B6">
        <v>77</v>
      </c>
      <c r="C6" t="s">
        <v>25</v>
      </c>
      <c r="D6" t="s">
        <v>58</v>
      </c>
      <c r="F6" t="s">
        <v>26</v>
      </c>
      <c r="G6" t="s">
        <v>30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0.5</v>
      </c>
      <c r="O6">
        <v>0</v>
      </c>
      <c r="P6">
        <v>0</v>
      </c>
      <c r="Q6">
        <v>0</v>
      </c>
      <c r="R6">
        <v>0.05</v>
      </c>
      <c r="S6" s="1">
        <v>0.37013888888888885</v>
      </c>
      <c r="T6">
        <v>1</v>
      </c>
      <c r="U6">
        <v>0</v>
      </c>
      <c r="V6">
        <v>3</v>
      </c>
    </row>
    <row r="7" spans="1:34" x14ac:dyDescent="0.35">
      <c r="A7" t="s">
        <v>16</v>
      </c>
      <c r="B7">
        <v>77</v>
      </c>
      <c r="C7" t="s">
        <v>5</v>
      </c>
      <c r="D7" t="s">
        <v>58</v>
      </c>
      <c r="E7">
        <v>1252</v>
      </c>
      <c r="F7" t="s">
        <v>26</v>
      </c>
      <c r="G7" t="s">
        <v>37</v>
      </c>
      <c r="H7">
        <v>0</v>
      </c>
      <c r="I7">
        <v>0</v>
      </c>
      <c r="J7">
        <v>0.5</v>
      </c>
      <c r="K7">
        <v>0</v>
      </c>
      <c r="L7">
        <v>0</v>
      </c>
      <c r="M7">
        <v>0.5</v>
      </c>
      <c r="N7">
        <v>1</v>
      </c>
      <c r="O7">
        <v>0</v>
      </c>
      <c r="P7">
        <v>0</v>
      </c>
      <c r="Q7">
        <v>0.5</v>
      </c>
      <c r="R7">
        <v>0.3</v>
      </c>
      <c r="S7" s="2" t="s">
        <v>60</v>
      </c>
      <c r="T7">
        <v>1</v>
      </c>
      <c r="U7">
        <v>1</v>
      </c>
      <c r="V7">
        <v>3</v>
      </c>
    </row>
    <row r="8" spans="1:34" x14ac:dyDescent="0.35">
      <c r="A8" t="s">
        <v>17</v>
      </c>
      <c r="B8">
        <v>69</v>
      </c>
      <c r="C8" t="s">
        <v>5</v>
      </c>
      <c r="D8" t="s">
        <v>59</v>
      </c>
      <c r="E8">
        <v>1320</v>
      </c>
      <c r="F8" t="s">
        <v>26</v>
      </c>
      <c r="G8" t="s">
        <v>30</v>
      </c>
      <c r="H8">
        <v>0</v>
      </c>
      <c r="I8">
        <v>0.5</v>
      </c>
      <c r="J8">
        <v>0</v>
      </c>
      <c r="K8">
        <v>0</v>
      </c>
      <c r="L8">
        <v>0</v>
      </c>
      <c r="M8">
        <v>0.5</v>
      </c>
      <c r="N8">
        <v>1</v>
      </c>
      <c r="O8">
        <v>0.5</v>
      </c>
      <c r="P8">
        <v>0</v>
      </c>
      <c r="Q8">
        <v>0</v>
      </c>
      <c r="R8">
        <v>0.25</v>
      </c>
      <c r="S8" s="1">
        <v>0.50347222222222221</v>
      </c>
    </row>
    <row r="9" spans="1:34" x14ac:dyDescent="0.35">
      <c r="A9" t="s">
        <v>18</v>
      </c>
      <c r="B9">
        <v>77</v>
      </c>
      <c r="C9" t="s">
        <v>5</v>
      </c>
      <c r="D9" t="s">
        <v>58</v>
      </c>
      <c r="E9">
        <v>2640</v>
      </c>
      <c r="F9" t="s">
        <v>27</v>
      </c>
      <c r="G9" t="s">
        <v>37</v>
      </c>
      <c r="H9">
        <v>0.5</v>
      </c>
      <c r="I9">
        <v>0</v>
      </c>
      <c r="J9">
        <v>0</v>
      </c>
      <c r="K9">
        <v>0</v>
      </c>
      <c r="L9">
        <v>0</v>
      </c>
      <c r="M9">
        <v>1</v>
      </c>
      <c r="N9">
        <v>0.5</v>
      </c>
      <c r="O9">
        <v>1</v>
      </c>
      <c r="P9">
        <v>0.5</v>
      </c>
      <c r="Q9">
        <v>0.5</v>
      </c>
      <c r="R9">
        <v>0.4</v>
      </c>
      <c r="S9" s="1">
        <v>0.69444444444444453</v>
      </c>
    </row>
    <row r="10" spans="1:34" x14ac:dyDescent="0.35">
      <c r="A10" t="s">
        <v>19</v>
      </c>
      <c r="B10">
        <v>75</v>
      </c>
      <c r="C10" t="s">
        <v>5</v>
      </c>
      <c r="D10" t="s">
        <v>59</v>
      </c>
      <c r="E10">
        <v>1320</v>
      </c>
      <c r="F10" t="s">
        <v>26</v>
      </c>
      <c r="G10" t="s">
        <v>30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1</v>
      </c>
      <c r="N10">
        <v>0.5</v>
      </c>
      <c r="O10">
        <v>0.5</v>
      </c>
      <c r="P10">
        <v>0</v>
      </c>
      <c r="Q10">
        <v>0.5</v>
      </c>
      <c r="R10">
        <v>0.5</v>
      </c>
      <c r="S10" s="2">
        <v>8.5069444444444437E-3</v>
      </c>
      <c r="T10">
        <v>2</v>
      </c>
      <c r="U10">
        <v>4</v>
      </c>
      <c r="V10">
        <v>3</v>
      </c>
    </row>
    <row r="11" spans="1:34" x14ac:dyDescent="0.35">
      <c r="A11" t="s">
        <v>34</v>
      </c>
      <c r="B11">
        <v>73</v>
      </c>
      <c r="C11" t="s">
        <v>25</v>
      </c>
      <c r="D11" t="s">
        <v>58</v>
      </c>
      <c r="E11">
        <v>1320</v>
      </c>
      <c r="F11" t="s">
        <v>26</v>
      </c>
      <c r="G11" t="s">
        <v>29</v>
      </c>
      <c r="H11">
        <v>0</v>
      </c>
      <c r="I11">
        <v>0.5</v>
      </c>
      <c r="J11">
        <v>0</v>
      </c>
      <c r="K11">
        <v>0</v>
      </c>
      <c r="L11">
        <v>0</v>
      </c>
      <c r="M11">
        <v>0</v>
      </c>
      <c r="N11">
        <v>0</v>
      </c>
      <c r="O11">
        <v>0.5</v>
      </c>
      <c r="P11">
        <v>0.5</v>
      </c>
      <c r="Q11">
        <v>1</v>
      </c>
      <c r="R11">
        <v>0.25</v>
      </c>
      <c r="S11" s="1">
        <v>0.43055555555555558</v>
      </c>
      <c r="T11">
        <v>1</v>
      </c>
      <c r="U11">
        <v>4</v>
      </c>
      <c r="V11">
        <v>3</v>
      </c>
    </row>
    <row r="12" spans="1:34" x14ac:dyDescent="0.35">
      <c r="A12" t="s">
        <v>35</v>
      </c>
      <c r="B12">
        <v>71</v>
      </c>
      <c r="C12" t="s">
        <v>5</v>
      </c>
      <c r="D12" t="s">
        <v>58</v>
      </c>
      <c r="E12">
        <v>1219</v>
      </c>
      <c r="F12" t="s">
        <v>36</v>
      </c>
      <c r="G12" t="s">
        <v>37</v>
      </c>
      <c r="H12">
        <v>0</v>
      </c>
      <c r="I12">
        <v>0</v>
      </c>
      <c r="J12">
        <v>1</v>
      </c>
      <c r="K12">
        <v>0.5</v>
      </c>
      <c r="L12">
        <v>0.5</v>
      </c>
      <c r="M12">
        <v>0</v>
      </c>
      <c r="N12">
        <v>0.5</v>
      </c>
      <c r="O12">
        <v>0.5</v>
      </c>
      <c r="P12">
        <v>1</v>
      </c>
      <c r="Q12">
        <v>0.5</v>
      </c>
      <c r="R12">
        <v>0.45</v>
      </c>
      <c r="S12" s="1">
        <v>0.44097222222222227</v>
      </c>
      <c r="T12">
        <v>3</v>
      </c>
      <c r="U12">
        <v>2</v>
      </c>
      <c r="V12">
        <v>5</v>
      </c>
    </row>
    <row r="13" spans="1:34" x14ac:dyDescent="0.35">
      <c r="A13" t="s">
        <v>39</v>
      </c>
      <c r="B13">
        <v>69</v>
      </c>
      <c r="C13" t="s">
        <v>5</v>
      </c>
      <c r="D13" t="s">
        <v>58</v>
      </c>
      <c r="E13">
        <v>1320</v>
      </c>
      <c r="F13" t="s">
        <v>26</v>
      </c>
      <c r="G13" t="s">
        <v>40</v>
      </c>
      <c r="H13">
        <v>0</v>
      </c>
      <c r="I13">
        <v>0</v>
      </c>
      <c r="J13">
        <v>0.5</v>
      </c>
      <c r="K13">
        <v>0</v>
      </c>
      <c r="L13">
        <v>0</v>
      </c>
      <c r="M13">
        <v>1</v>
      </c>
      <c r="N13">
        <v>0.5</v>
      </c>
      <c r="O13">
        <v>1</v>
      </c>
      <c r="P13">
        <v>0</v>
      </c>
      <c r="Q13">
        <v>0.5</v>
      </c>
      <c r="R13">
        <v>0.35</v>
      </c>
      <c r="S13" s="1">
        <v>0.3972222222222222</v>
      </c>
      <c r="T13">
        <v>1</v>
      </c>
      <c r="U13">
        <v>0</v>
      </c>
      <c r="V13">
        <v>2</v>
      </c>
    </row>
    <row r="14" spans="1:34" x14ac:dyDescent="0.35">
      <c r="A14" t="s">
        <v>41</v>
      </c>
      <c r="B14">
        <v>69</v>
      </c>
      <c r="C14" t="s">
        <v>5</v>
      </c>
      <c r="D14" t="s">
        <v>57</v>
      </c>
      <c r="F14" t="s">
        <v>42</v>
      </c>
      <c r="G14" t="s">
        <v>28</v>
      </c>
      <c r="H14">
        <v>0</v>
      </c>
      <c r="I14">
        <v>0</v>
      </c>
      <c r="J14">
        <v>0</v>
      </c>
      <c r="K14">
        <v>0.5</v>
      </c>
      <c r="L14">
        <v>0.5</v>
      </c>
      <c r="M14">
        <v>0</v>
      </c>
      <c r="N14">
        <v>0.5</v>
      </c>
      <c r="O14">
        <v>0</v>
      </c>
      <c r="P14">
        <v>0</v>
      </c>
      <c r="Q14">
        <v>0.5</v>
      </c>
      <c r="R14">
        <v>0.2</v>
      </c>
      <c r="S14" s="1">
        <v>0.33958333333333335</v>
      </c>
      <c r="V14">
        <v>2</v>
      </c>
    </row>
    <row r="15" spans="1:34" x14ac:dyDescent="0.35">
      <c r="A15" t="s">
        <v>43</v>
      </c>
      <c r="B15">
        <v>63</v>
      </c>
      <c r="C15" t="s">
        <v>5</v>
      </c>
      <c r="D15" t="s">
        <v>59</v>
      </c>
      <c r="F15" t="s">
        <v>27</v>
      </c>
      <c r="G15" t="s">
        <v>40</v>
      </c>
      <c r="H15">
        <v>0</v>
      </c>
      <c r="I15">
        <v>0.5</v>
      </c>
      <c r="J15">
        <v>0</v>
      </c>
      <c r="K15">
        <v>0</v>
      </c>
      <c r="L15">
        <v>0</v>
      </c>
      <c r="M15">
        <v>1</v>
      </c>
      <c r="N15">
        <v>0.5</v>
      </c>
      <c r="O15">
        <v>0</v>
      </c>
      <c r="P15">
        <v>0.5</v>
      </c>
      <c r="Q15">
        <v>0.5</v>
      </c>
      <c r="R15">
        <v>0.2</v>
      </c>
      <c r="S15" s="1">
        <v>0.26041666666666669</v>
      </c>
      <c r="T15">
        <v>3</v>
      </c>
      <c r="U15">
        <v>2</v>
      </c>
      <c r="V15">
        <v>3</v>
      </c>
    </row>
    <row r="16" spans="1:34" x14ac:dyDescent="0.35">
      <c r="A16" t="s">
        <v>44</v>
      </c>
      <c r="B16">
        <v>73</v>
      </c>
      <c r="C16" t="s">
        <v>5</v>
      </c>
      <c r="F16" t="s">
        <v>26</v>
      </c>
      <c r="G16" t="s">
        <v>29</v>
      </c>
      <c r="H16">
        <v>0</v>
      </c>
      <c r="I16">
        <v>1</v>
      </c>
      <c r="J16">
        <v>0.5</v>
      </c>
      <c r="K16">
        <v>0.5</v>
      </c>
      <c r="L16">
        <v>0</v>
      </c>
      <c r="M16">
        <v>1</v>
      </c>
      <c r="N16">
        <v>1</v>
      </c>
      <c r="O16">
        <v>0.5</v>
      </c>
      <c r="P16">
        <v>0.5</v>
      </c>
      <c r="Q16">
        <v>0.5</v>
      </c>
      <c r="R16">
        <v>0.55000000000000004</v>
      </c>
      <c r="S16" s="1">
        <v>0.625</v>
      </c>
      <c r="V16">
        <v>7</v>
      </c>
      <c r="AF16" t="s">
        <v>36</v>
      </c>
      <c r="AH16">
        <f>COUNTIF(F2:F53,"Fund.com")</f>
        <v>1</v>
      </c>
    </row>
    <row r="17" spans="1:35" x14ac:dyDescent="0.35">
      <c r="A17" t="s">
        <v>45</v>
      </c>
      <c r="B17">
        <v>79</v>
      </c>
      <c r="C17" t="s">
        <v>5</v>
      </c>
      <c r="D17" t="s">
        <v>58</v>
      </c>
      <c r="F17" t="s">
        <v>26</v>
      </c>
      <c r="G17" t="s">
        <v>28</v>
      </c>
      <c r="H17">
        <v>0.5</v>
      </c>
      <c r="I17">
        <v>0</v>
      </c>
      <c r="J17">
        <v>1</v>
      </c>
      <c r="K17">
        <v>0.5</v>
      </c>
      <c r="L17">
        <v>0.5</v>
      </c>
      <c r="M17">
        <v>1</v>
      </c>
      <c r="N17">
        <v>0.5</v>
      </c>
      <c r="O17">
        <v>0</v>
      </c>
      <c r="P17">
        <v>0</v>
      </c>
      <c r="Q17">
        <v>1</v>
      </c>
      <c r="R17">
        <v>0.5</v>
      </c>
      <c r="S17" s="1">
        <v>0.38263888888888892</v>
      </c>
      <c r="V17">
        <v>4</v>
      </c>
      <c r="AC17" t="s">
        <v>101</v>
      </c>
      <c r="AD17">
        <f>COUNTIF(D2:D53,"Branco")</f>
        <v>17</v>
      </c>
      <c r="AF17" t="s">
        <v>26</v>
      </c>
      <c r="AH17">
        <f>COUNTIF(F2:F53,"Fud.inc")</f>
        <v>13</v>
      </c>
    </row>
    <row r="18" spans="1:35" x14ac:dyDescent="0.35">
      <c r="A18" t="s">
        <v>46</v>
      </c>
      <c r="B18">
        <v>69</v>
      </c>
      <c r="C18" t="s">
        <v>5</v>
      </c>
      <c r="D18" t="s">
        <v>58</v>
      </c>
      <c r="F18" t="s">
        <v>26</v>
      </c>
      <c r="G18" t="s">
        <v>51</v>
      </c>
      <c r="H18">
        <v>1</v>
      </c>
      <c r="I18">
        <v>0.5</v>
      </c>
      <c r="J18">
        <v>0</v>
      </c>
      <c r="K18">
        <v>0.5</v>
      </c>
      <c r="L18">
        <v>0</v>
      </c>
      <c r="M18">
        <v>0.5</v>
      </c>
      <c r="N18">
        <v>0.5</v>
      </c>
      <c r="O18">
        <v>0</v>
      </c>
      <c r="P18">
        <v>0</v>
      </c>
      <c r="Q18">
        <v>0.5</v>
      </c>
      <c r="R18">
        <v>0.35</v>
      </c>
      <c r="S18" s="1">
        <v>0.49722222222222223</v>
      </c>
      <c r="V18">
        <v>2</v>
      </c>
      <c r="AC18" t="s">
        <v>102</v>
      </c>
      <c r="AD18">
        <f>COUNTIF(D2:D53,"Pardo")</f>
        <v>25</v>
      </c>
      <c r="AF18" t="s">
        <v>104</v>
      </c>
      <c r="AH18">
        <f>COUNTIF(F2:F53,"EM.com")</f>
        <v>11</v>
      </c>
    </row>
    <row r="19" spans="1:35" x14ac:dyDescent="0.35">
      <c r="A19" t="s">
        <v>47</v>
      </c>
      <c r="B19">
        <v>74</v>
      </c>
      <c r="C19" t="s">
        <v>25</v>
      </c>
      <c r="D19" t="s">
        <v>57</v>
      </c>
      <c r="F19" t="s">
        <v>26</v>
      </c>
      <c r="G19" t="s">
        <v>37</v>
      </c>
      <c r="H19">
        <v>0</v>
      </c>
      <c r="I19">
        <v>0.5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0.05</v>
      </c>
      <c r="S19" s="1">
        <v>0.39652777777777781</v>
      </c>
      <c r="V19">
        <v>4</v>
      </c>
      <c r="AC19" t="s">
        <v>103</v>
      </c>
      <c r="AD19">
        <f>COUNTIF(D2:D53,"Preto")</f>
        <v>8</v>
      </c>
      <c r="AF19" t="s">
        <v>105</v>
      </c>
      <c r="AH19">
        <f>COUNTIF(F2:F53,"EM.inc")</f>
        <v>1</v>
      </c>
    </row>
    <row r="20" spans="1:35" x14ac:dyDescent="0.35">
      <c r="A20" t="s">
        <v>48</v>
      </c>
      <c r="B20">
        <v>64</v>
      </c>
      <c r="C20" t="s">
        <v>5</v>
      </c>
      <c r="D20" t="s">
        <v>57</v>
      </c>
      <c r="E20">
        <v>1800</v>
      </c>
      <c r="F20" t="s">
        <v>42</v>
      </c>
      <c r="G20" t="s">
        <v>37</v>
      </c>
      <c r="H20">
        <v>0</v>
      </c>
      <c r="I20">
        <v>0.5</v>
      </c>
      <c r="J20">
        <v>0</v>
      </c>
      <c r="K20">
        <v>0</v>
      </c>
      <c r="L20">
        <v>0.5</v>
      </c>
      <c r="M20">
        <v>0</v>
      </c>
      <c r="N20">
        <v>1</v>
      </c>
      <c r="O20">
        <v>1</v>
      </c>
      <c r="P20">
        <v>0</v>
      </c>
      <c r="Q20">
        <v>0.5</v>
      </c>
      <c r="R20">
        <v>0.35</v>
      </c>
      <c r="S20" s="1">
        <v>0.2902777777777778</v>
      </c>
      <c r="T20">
        <v>0</v>
      </c>
      <c r="U20">
        <v>0</v>
      </c>
      <c r="V20">
        <v>2</v>
      </c>
      <c r="AF20" t="s">
        <v>106</v>
      </c>
      <c r="AH20">
        <f>COUNTIF(F2:F53,"nunca")</f>
        <v>3</v>
      </c>
    </row>
    <row r="21" spans="1:35" x14ac:dyDescent="0.35">
      <c r="A21" t="s">
        <v>49</v>
      </c>
      <c r="B21">
        <v>65</v>
      </c>
      <c r="C21" t="s">
        <v>5</v>
      </c>
      <c r="D21" t="s">
        <v>58</v>
      </c>
      <c r="E21">
        <v>1980</v>
      </c>
      <c r="F21" t="s">
        <v>26</v>
      </c>
      <c r="G21" t="s">
        <v>28</v>
      </c>
      <c r="H21">
        <v>0.5</v>
      </c>
      <c r="I21">
        <v>0</v>
      </c>
      <c r="J21">
        <v>0.5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0.1</v>
      </c>
      <c r="S21" s="1">
        <v>0.33958333333333335</v>
      </c>
      <c r="T21">
        <v>0</v>
      </c>
      <c r="U21">
        <v>1</v>
      </c>
      <c r="V21">
        <v>2</v>
      </c>
      <c r="AF21" t="s">
        <v>42</v>
      </c>
      <c r="AH21">
        <f>COUNTIF(F2:F53,"Sup.com")</f>
        <v>3</v>
      </c>
    </row>
    <row r="22" spans="1:35" x14ac:dyDescent="0.35">
      <c r="A22" t="s">
        <v>50</v>
      </c>
      <c r="B22">
        <v>61</v>
      </c>
      <c r="C22" t="s">
        <v>5</v>
      </c>
      <c r="D22" t="s">
        <v>58</v>
      </c>
      <c r="E22">
        <v>1320</v>
      </c>
      <c r="F22" t="s">
        <v>27</v>
      </c>
      <c r="G22" t="s">
        <v>28</v>
      </c>
      <c r="H22">
        <v>0</v>
      </c>
      <c r="I22">
        <v>0</v>
      </c>
      <c r="J22">
        <v>0</v>
      </c>
      <c r="K22">
        <v>0.5</v>
      </c>
      <c r="L22">
        <v>0.5</v>
      </c>
      <c r="M22">
        <v>0</v>
      </c>
      <c r="N22">
        <v>1</v>
      </c>
      <c r="O22">
        <v>1</v>
      </c>
      <c r="P22">
        <v>0.5</v>
      </c>
      <c r="Q22">
        <v>0.5</v>
      </c>
      <c r="R22">
        <v>0.4</v>
      </c>
      <c r="S22" s="1">
        <v>0.44791666666666669</v>
      </c>
      <c r="T22">
        <v>2</v>
      </c>
      <c r="U22">
        <v>4</v>
      </c>
      <c r="V22">
        <v>2</v>
      </c>
    </row>
    <row r="23" spans="1:35" x14ac:dyDescent="0.35">
      <c r="A23" t="s">
        <v>52</v>
      </c>
      <c r="B23">
        <v>77</v>
      </c>
      <c r="C23" t="s">
        <v>5</v>
      </c>
      <c r="D23" t="s">
        <v>57</v>
      </c>
      <c r="E23">
        <v>1320</v>
      </c>
      <c r="F23" t="s">
        <v>26</v>
      </c>
      <c r="G23" t="s">
        <v>40</v>
      </c>
      <c r="H23">
        <v>0</v>
      </c>
      <c r="I23">
        <v>0</v>
      </c>
      <c r="J23">
        <v>1</v>
      </c>
      <c r="K23">
        <v>1</v>
      </c>
      <c r="L23">
        <v>0</v>
      </c>
      <c r="M23">
        <v>0.5</v>
      </c>
      <c r="N23">
        <v>0.5</v>
      </c>
      <c r="O23">
        <v>1</v>
      </c>
      <c r="P23">
        <v>0</v>
      </c>
      <c r="Q23">
        <v>0.5</v>
      </c>
      <c r="R23">
        <v>0.45</v>
      </c>
      <c r="S23" s="1">
        <v>0.3444444444444445</v>
      </c>
      <c r="T23">
        <v>2</v>
      </c>
      <c r="U23">
        <v>1</v>
      </c>
      <c r="V23">
        <v>4</v>
      </c>
    </row>
    <row r="24" spans="1:35" x14ac:dyDescent="0.35">
      <c r="A24" t="s">
        <v>53</v>
      </c>
      <c r="B24">
        <v>68</v>
      </c>
      <c r="C24" t="s">
        <v>25</v>
      </c>
      <c r="D24" t="s">
        <v>57</v>
      </c>
      <c r="E24">
        <v>2640</v>
      </c>
      <c r="F24" t="s">
        <v>27</v>
      </c>
      <c r="G24" t="s">
        <v>29</v>
      </c>
      <c r="H24">
        <v>0</v>
      </c>
      <c r="I24">
        <v>0.5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0.5</v>
      </c>
      <c r="Q24">
        <v>0.5</v>
      </c>
      <c r="R24">
        <v>0.15</v>
      </c>
      <c r="S24" s="1">
        <v>0.35069444444444442</v>
      </c>
      <c r="T24">
        <v>1</v>
      </c>
      <c r="U24">
        <v>0</v>
      </c>
      <c r="V24">
        <v>2</v>
      </c>
    </row>
    <row r="25" spans="1:35" x14ac:dyDescent="0.35">
      <c r="A25" t="s">
        <v>54</v>
      </c>
      <c r="B25">
        <v>72</v>
      </c>
      <c r="C25" t="s">
        <v>5</v>
      </c>
      <c r="D25" t="s">
        <v>58</v>
      </c>
      <c r="E25">
        <v>1320</v>
      </c>
      <c r="F25" t="s">
        <v>27</v>
      </c>
      <c r="G25" t="s">
        <v>55</v>
      </c>
      <c r="H25">
        <v>0</v>
      </c>
      <c r="I25">
        <v>0.5</v>
      </c>
      <c r="J25">
        <v>0</v>
      </c>
      <c r="K25">
        <v>0</v>
      </c>
      <c r="L25">
        <v>0</v>
      </c>
      <c r="M25">
        <v>0.5</v>
      </c>
      <c r="N25">
        <v>1</v>
      </c>
      <c r="O25">
        <v>1</v>
      </c>
      <c r="P25">
        <v>0</v>
      </c>
      <c r="Q25">
        <v>0.5</v>
      </c>
      <c r="R25">
        <v>0.35</v>
      </c>
      <c r="S25" s="1">
        <v>0.44097222222222227</v>
      </c>
      <c r="T25">
        <v>1</v>
      </c>
      <c r="U25">
        <v>2</v>
      </c>
      <c r="V25">
        <v>3</v>
      </c>
    </row>
    <row r="26" spans="1:35" x14ac:dyDescent="0.35">
      <c r="A26" t="s">
        <v>99</v>
      </c>
      <c r="B26">
        <v>65</v>
      </c>
      <c r="C26" t="s">
        <v>5</v>
      </c>
      <c r="D26" t="s">
        <v>57</v>
      </c>
      <c r="F26" t="s">
        <v>27</v>
      </c>
      <c r="G26" t="s">
        <v>51</v>
      </c>
      <c r="H26">
        <v>0</v>
      </c>
      <c r="I26">
        <v>0</v>
      </c>
      <c r="J26">
        <v>0.5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0.5</v>
      </c>
      <c r="R26">
        <v>0.1</v>
      </c>
      <c r="S26" s="1">
        <v>0.52777777777777779</v>
      </c>
      <c r="V26">
        <v>2</v>
      </c>
    </row>
    <row r="27" spans="1:35" x14ac:dyDescent="0.35">
      <c r="A27" t="s">
        <v>62</v>
      </c>
      <c r="B27">
        <v>72</v>
      </c>
      <c r="C27" t="s">
        <v>25</v>
      </c>
      <c r="D27" t="s">
        <v>58</v>
      </c>
      <c r="E27">
        <v>1320</v>
      </c>
      <c r="F27" t="s">
        <v>107</v>
      </c>
      <c r="G27" t="s">
        <v>28</v>
      </c>
      <c r="H27">
        <v>1</v>
      </c>
      <c r="I27">
        <v>1</v>
      </c>
      <c r="J27">
        <v>0</v>
      </c>
      <c r="K27">
        <v>0</v>
      </c>
      <c r="L27">
        <v>0.5</v>
      </c>
      <c r="M27">
        <v>0.5</v>
      </c>
      <c r="N27">
        <v>1</v>
      </c>
      <c r="O27">
        <v>0</v>
      </c>
      <c r="P27">
        <v>0</v>
      </c>
      <c r="Q27">
        <v>0.5</v>
      </c>
      <c r="R27">
        <v>0.45</v>
      </c>
      <c r="S27" s="2">
        <v>9.3386574074074084E-3</v>
      </c>
      <c r="T27">
        <v>2</v>
      </c>
      <c r="U27">
        <v>3</v>
      </c>
      <c r="V27">
        <v>3</v>
      </c>
    </row>
    <row r="28" spans="1:35" x14ac:dyDescent="0.35">
      <c r="A28" t="s">
        <v>72</v>
      </c>
      <c r="B28">
        <v>75</v>
      </c>
      <c r="C28" t="s">
        <v>5</v>
      </c>
      <c r="D28" t="s">
        <v>57</v>
      </c>
      <c r="E28">
        <v>1320</v>
      </c>
      <c r="F28" t="s">
        <v>107</v>
      </c>
      <c r="G28" t="s">
        <v>28</v>
      </c>
      <c r="H28">
        <v>0</v>
      </c>
      <c r="I28">
        <v>0.5</v>
      </c>
      <c r="J28">
        <v>0</v>
      </c>
      <c r="K28">
        <v>0</v>
      </c>
      <c r="L28">
        <v>0</v>
      </c>
      <c r="M28">
        <v>0.5</v>
      </c>
      <c r="N28">
        <v>0.5</v>
      </c>
      <c r="O28">
        <v>0</v>
      </c>
      <c r="P28">
        <v>0</v>
      </c>
      <c r="Q28">
        <v>1</v>
      </c>
      <c r="R28">
        <v>0.25</v>
      </c>
      <c r="S28" s="2">
        <v>9.279282407407408E-3</v>
      </c>
      <c r="T28">
        <v>1</v>
      </c>
      <c r="U28">
        <v>1</v>
      </c>
    </row>
    <row r="29" spans="1:35" x14ac:dyDescent="0.35">
      <c r="A29" t="s">
        <v>73</v>
      </c>
      <c r="B29">
        <v>72</v>
      </c>
      <c r="C29" t="s">
        <v>5</v>
      </c>
      <c r="D29" t="s">
        <v>57</v>
      </c>
      <c r="F29" t="s">
        <v>27</v>
      </c>
      <c r="G29" t="s">
        <v>40</v>
      </c>
      <c r="H29">
        <v>0</v>
      </c>
      <c r="I29">
        <v>0</v>
      </c>
      <c r="J29">
        <v>0.5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0.5</v>
      </c>
      <c r="R29">
        <v>0.1</v>
      </c>
      <c r="S29" s="1">
        <v>0.65</v>
      </c>
      <c r="T29">
        <v>2</v>
      </c>
      <c r="U29">
        <v>1</v>
      </c>
      <c r="V29">
        <v>3</v>
      </c>
    </row>
    <row r="30" spans="1:35" x14ac:dyDescent="0.35">
      <c r="A30" t="s">
        <v>74</v>
      </c>
      <c r="B30">
        <v>75</v>
      </c>
      <c r="C30" t="s">
        <v>5</v>
      </c>
      <c r="D30" t="s">
        <v>58</v>
      </c>
      <c r="F30" t="s">
        <v>107</v>
      </c>
      <c r="G30" t="s">
        <v>40</v>
      </c>
      <c r="H30">
        <v>0.5</v>
      </c>
      <c r="I30">
        <v>0.5</v>
      </c>
      <c r="J30">
        <v>0.5</v>
      </c>
      <c r="K30">
        <v>0</v>
      </c>
      <c r="L30">
        <v>0</v>
      </c>
      <c r="M30">
        <v>0.5</v>
      </c>
      <c r="N30">
        <v>0</v>
      </c>
      <c r="O30">
        <v>0</v>
      </c>
      <c r="P30">
        <v>0</v>
      </c>
      <c r="Q30">
        <v>0.5</v>
      </c>
      <c r="R30">
        <v>0.25</v>
      </c>
      <c r="S30" s="2">
        <v>8.7401620370370376E-3</v>
      </c>
      <c r="T30">
        <v>0</v>
      </c>
      <c r="U30">
        <v>2</v>
      </c>
      <c r="V30">
        <v>3</v>
      </c>
      <c r="AG30" s="4"/>
      <c r="AH30" s="5"/>
      <c r="AI30" s="6"/>
    </row>
    <row r="31" spans="1:35" x14ac:dyDescent="0.35">
      <c r="A31" t="s">
        <v>75</v>
      </c>
      <c r="B31">
        <v>72</v>
      </c>
      <c r="C31" t="s">
        <v>25</v>
      </c>
      <c r="D31" t="s">
        <v>57</v>
      </c>
      <c r="E31">
        <v>1320</v>
      </c>
      <c r="F31" t="s">
        <v>66</v>
      </c>
      <c r="G31" t="s">
        <v>29</v>
      </c>
      <c r="H31">
        <v>0</v>
      </c>
      <c r="I31">
        <v>1</v>
      </c>
      <c r="J31">
        <v>0</v>
      </c>
      <c r="K31">
        <v>0</v>
      </c>
      <c r="L31">
        <v>0</v>
      </c>
      <c r="M31">
        <v>0.5</v>
      </c>
      <c r="N31">
        <v>0.5</v>
      </c>
      <c r="O31">
        <v>0</v>
      </c>
      <c r="P31">
        <v>0</v>
      </c>
      <c r="Q31">
        <v>0.5</v>
      </c>
      <c r="R31">
        <v>0.25</v>
      </c>
      <c r="S31" s="2">
        <v>5.6287037037037043E-3</v>
      </c>
      <c r="T31">
        <v>3</v>
      </c>
      <c r="U31">
        <v>1</v>
      </c>
      <c r="V31">
        <v>3</v>
      </c>
      <c r="AG31" s="7"/>
      <c r="AH31" s="8"/>
      <c r="AI31" s="9"/>
    </row>
    <row r="32" spans="1:35" x14ac:dyDescent="0.35">
      <c r="A32" t="s">
        <v>76</v>
      </c>
      <c r="B32">
        <v>89</v>
      </c>
      <c r="C32" t="s">
        <v>25</v>
      </c>
      <c r="D32" t="s">
        <v>58</v>
      </c>
      <c r="E32">
        <v>1320</v>
      </c>
      <c r="F32" t="s">
        <v>26</v>
      </c>
      <c r="G32" t="s">
        <v>30</v>
      </c>
      <c r="H32">
        <v>0</v>
      </c>
      <c r="I32">
        <v>0.5</v>
      </c>
      <c r="J32">
        <v>0.5</v>
      </c>
      <c r="K32">
        <v>0.5</v>
      </c>
      <c r="L32">
        <v>0</v>
      </c>
      <c r="M32">
        <v>1</v>
      </c>
      <c r="N32">
        <v>0.5</v>
      </c>
      <c r="O32">
        <v>0</v>
      </c>
      <c r="P32">
        <v>0</v>
      </c>
      <c r="Q32">
        <v>1</v>
      </c>
      <c r="R32">
        <v>0.4</v>
      </c>
      <c r="S32" s="1">
        <v>0.36180555555555555</v>
      </c>
      <c r="T32">
        <v>3</v>
      </c>
      <c r="U32">
        <v>2</v>
      </c>
      <c r="V32">
        <v>3</v>
      </c>
      <c r="AG32" s="7"/>
      <c r="AH32" s="8"/>
      <c r="AI32" s="9"/>
    </row>
    <row r="33" spans="1:35" x14ac:dyDescent="0.35">
      <c r="A33" t="s">
        <v>77</v>
      </c>
      <c r="B33">
        <v>79</v>
      </c>
      <c r="C33" t="s">
        <v>5</v>
      </c>
      <c r="D33" t="s">
        <v>57</v>
      </c>
      <c r="E33">
        <v>1320</v>
      </c>
      <c r="F33" t="s">
        <v>66</v>
      </c>
      <c r="G33" t="s">
        <v>67</v>
      </c>
      <c r="H33">
        <v>0</v>
      </c>
      <c r="I33">
        <v>0</v>
      </c>
      <c r="J33">
        <v>0</v>
      </c>
      <c r="K33">
        <v>0.5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0.65</v>
      </c>
      <c r="S33" s="2">
        <v>8.7071759259259255E-3</v>
      </c>
      <c r="T33">
        <v>4</v>
      </c>
      <c r="U33">
        <v>3</v>
      </c>
      <c r="V33">
        <v>5</v>
      </c>
      <c r="AG33" s="7"/>
      <c r="AH33" s="8"/>
      <c r="AI33" s="9"/>
    </row>
    <row r="34" spans="1:35" x14ac:dyDescent="0.35">
      <c r="A34" t="s">
        <v>78</v>
      </c>
      <c r="B34">
        <v>64</v>
      </c>
      <c r="C34" t="s">
        <v>5</v>
      </c>
      <c r="D34" t="s">
        <v>58</v>
      </c>
      <c r="E34">
        <v>1980</v>
      </c>
      <c r="F34" t="s">
        <v>68</v>
      </c>
      <c r="G34" t="s">
        <v>40</v>
      </c>
      <c r="H34">
        <v>0</v>
      </c>
      <c r="I34">
        <v>0.5</v>
      </c>
      <c r="J34">
        <v>0</v>
      </c>
      <c r="K34">
        <v>0.5</v>
      </c>
      <c r="L34">
        <v>0</v>
      </c>
      <c r="M34">
        <v>1</v>
      </c>
      <c r="N34">
        <v>0</v>
      </c>
      <c r="O34">
        <v>0</v>
      </c>
      <c r="P34">
        <v>0</v>
      </c>
      <c r="Q34">
        <v>0.5</v>
      </c>
      <c r="R34">
        <v>0.25</v>
      </c>
      <c r="S34" s="2">
        <v>5.2719907407407403E-3</v>
      </c>
      <c r="T34">
        <v>4</v>
      </c>
      <c r="U34">
        <v>2</v>
      </c>
      <c r="V34">
        <v>3</v>
      </c>
      <c r="AG34" s="7"/>
      <c r="AH34" s="8"/>
      <c r="AI34" s="9"/>
    </row>
    <row r="35" spans="1:35" x14ac:dyDescent="0.35">
      <c r="A35" t="s">
        <v>79</v>
      </c>
      <c r="B35">
        <v>79</v>
      </c>
      <c r="C35" t="s">
        <v>5</v>
      </c>
      <c r="D35" t="s">
        <v>58</v>
      </c>
      <c r="E35">
        <v>1320</v>
      </c>
      <c r="F35" t="s">
        <v>107</v>
      </c>
      <c r="G35" t="s">
        <v>28</v>
      </c>
      <c r="H35">
        <v>0</v>
      </c>
      <c r="I35">
        <v>0</v>
      </c>
      <c r="J35">
        <v>0</v>
      </c>
      <c r="K35">
        <v>0.5</v>
      </c>
      <c r="L35">
        <v>0</v>
      </c>
      <c r="M35">
        <v>1</v>
      </c>
      <c r="N35">
        <v>0.5</v>
      </c>
      <c r="O35">
        <v>0.5</v>
      </c>
      <c r="P35">
        <v>0</v>
      </c>
      <c r="Q35">
        <v>0.5</v>
      </c>
      <c r="R35">
        <v>0.3</v>
      </c>
      <c r="S35" s="2">
        <v>8.7037037037037031E-3</v>
      </c>
      <c r="T35">
        <v>3</v>
      </c>
      <c r="U35">
        <v>2</v>
      </c>
      <c r="V35">
        <v>2</v>
      </c>
      <c r="AG35" s="7"/>
      <c r="AH35" s="8"/>
      <c r="AI35" s="9"/>
    </row>
    <row r="36" spans="1:35" x14ac:dyDescent="0.35">
      <c r="A36" t="s">
        <v>80</v>
      </c>
      <c r="B36">
        <v>79</v>
      </c>
      <c r="C36" t="s">
        <v>25</v>
      </c>
      <c r="D36" t="s">
        <v>58</v>
      </c>
      <c r="E36">
        <v>3000</v>
      </c>
      <c r="F36" t="s">
        <v>69</v>
      </c>
      <c r="G36" t="s">
        <v>29</v>
      </c>
      <c r="H36">
        <v>0</v>
      </c>
      <c r="I36">
        <v>0</v>
      </c>
      <c r="J36">
        <v>0</v>
      </c>
      <c r="K36">
        <v>1</v>
      </c>
      <c r="L36">
        <v>0</v>
      </c>
      <c r="M36">
        <v>0.5</v>
      </c>
      <c r="N36">
        <v>0</v>
      </c>
      <c r="O36">
        <v>0</v>
      </c>
      <c r="P36">
        <v>0</v>
      </c>
      <c r="Q36">
        <v>0.5</v>
      </c>
      <c r="R36">
        <v>0.2</v>
      </c>
      <c r="S36" s="2">
        <v>8.7388888888888881E-3</v>
      </c>
      <c r="T36">
        <v>2</v>
      </c>
      <c r="U36">
        <v>1</v>
      </c>
      <c r="V36">
        <v>4</v>
      </c>
      <c r="AG36" s="7"/>
      <c r="AH36" s="8"/>
      <c r="AI36" s="9"/>
    </row>
    <row r="37" spans="1:35" x14ac:dyDescent="0.35">
      <c r="A37" t="s">
        <v>81</v>
      </c>
      <c r="B37">
        <v>71</v>
      </c>
      <c r="C37" t="s">
        <v>25</v>
      </c>
      <c r="D37" t="s">
        <v>57</v>
      </c>
      <c r="F37" t="s">
        <v>107</v>
      </c>
      <c r="G37" t="s">
        <v>29</v>
      </c>
      <c r="H37">
        <v>0</v>
      </c>
      <c r="I37">
        <v>0</v>
      </c>
      <c r="J37">
        <v>0</v>
      </c>
      <c r="K37">
        <v>0</v>
      </c>
      <c r="L37">
        <v>0</v>
      </c>
      <c r="M37">
        <v>0.5</v>
      </c>
      <c r="N37">
        <v>0.5</v>
      </c>
      <c r="O37">
        <v>0</v>
      </c>
      <c r="P37">
        <v>0</v>
      </c>
      <c r="Q37">
        <v>0</v>
      </c>
      <c r="R37">
        <v>0.1</v>
      </c>
      <c r="S37" s="2">
        <v>9.086574074074075E-3</v>
      </c>
      <c r="T37">
        <v>1</v>
      </c>
      <c r="U37">
        <v>0</v>
      </c>
      <c r="V37">
        <v>4</v>
      </c>
      <c r="AG37" s="7"/>
      <c r="AH37" s="8"/>
      <c r="AI37" s="9"/>
    </row>
    <row r="38" spans="1:35" x14ac:dyDescent="0.35">
      <c r="A38" t="s">
        <v>82</v>
      </c>
      <c r="B38">
        <v>74</v>
      </c>
      <c r="C38" t="s">
        <v>5</v>
      </c>
      <c r="D38" t="s">
        <v>58</v>
      </c>
      <c r="E38">
        <v>5000</v>
      </c>
      <c r="F38" t="s">
        <v>107</v>
      </c>
      <c r="G38" t="s">
        <v>40</v>
      </c>
      <c r="H38">
        <v>0</v>
      </c>
      <c r="I38">
        <v>0.5</v>
      </c>
      <c r="J38">
        <v>0</v>
      </c>
      <c r="K38">
        <v>0.5</v>
      </c>
      <c r="L38">
        <v>0</v>
      </c>
      <c r="M38">
        <v>0.5</v>
      </c>
      <c r="N38">
        <v>0.5</v>
      </c>
      <c r="O38">
        <v>0</v>
      </c>
      <c r="P38">
        <v>0</v>
      </c>
      <c r="Q38">
        <v>0.5</v>
      </c>
      <c r="R38">
        <v>0.25</v>
      </c>
      <c r="S38" s="2">
        <v>6.8703703703703704E-3</v>
      </c>
      <c r="T38">
        <v>3</v>
      </c>
      <c r="U38">
        <v>1</v>
      </c>
      <c r="V38">
        <v>4</v>
      </c>
      <c r="AG38" s="7"/>
      <c r="AH38" s="8"/>
      <c r="AI38" s="9"/>
    </row>
    <row r="39" spans="1:35" x14ac:dyDescent="0.35">
      <c r="A39" t="s">
        <v>83</v>
      </c>
      <c r="B39">
        <v>65</v>
      </c>
      <c r="C39" t="s">
        <v>5</v>
      </c>
      <c r="D39" t="s">
        <v>58</v>
      </c>
      <c r="F39" t="s">
        <v>27</v>
      </c>
      <c r="G39" t="s">
        <v>51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>
        <v>0.20833333333333334</v>
      </c>
      <c r="T39">
        <v>1</v>
      </c>
      <c r="U39">
        <v>1</v>
      </c>
      <c r="V39">
        <v>4</v>
      </c>
      <c r="AG39" s="7"/>
      <c r="AH39" s="8"/>
      <c r="AI39" s="9"/>
    </row>
    <row r="40" spans="1:35" x14ac:dyDescent="0.35">
      <c r="A40" t="s">
        <v>84</v>
      </c>
      <c r="B40">
        <v>66</v>
      </c>
      <c r="C40" t="s">
        <v>5</v>
      </c>
      <c r="D40" t="s">
        <v>59</v>
      </c>
      <c r="F40" t="s">
        <v>107</v>
      </c>
      <c r="G40" t="s">
        <v>28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2">
        <v>9.0277777777777787E-3</v>
      </c>
      <c r="T40">
        <v>0</v>
      </c>
      <c r="U40">
        <v>0</v>
      </c>
      <c r="V40">
        <v>3</v>
      </c>
      <c r="AG40" s="7"/>
      <c r="AH40" s="8"/>
      <c r="AI40" s="9"/>
    </row>
    <row r="41" spans="1:35" x14ac:dyDescent="0.35">
      <c r="A41" t="s">
        <v>85</v>
      </c>
      <c r="B41">
        <v>65</v>
      </c>
      <c r="C41" t="s">
        <v>5</v>
      </c>
      <c r="D41" t="s">
        <v>59</v>
      </c>
      <c r="E41">
        <v>1320</v>
      </c>
      <c r="F41" t="s">
        <v>107</v>
      </c>
      <c r="G41" t="s">
        <v>40</v>
      </c>
      <c r="H41">
        <v>0</v>
      </c>
      <c r="I41">
        <v>0</v>
      </c>
      <c r="J41">
        <v>0</v>
      </c>
      <c r="K41">
        <v>0</v>
      </c>
      <c r="L41">
        <v>0</v>
      </c>
      <c r="M41">
        <v>0.5</v>
      </c>
      <c r="N41">
        <v>0.5</v>
      </c>
      <c r="O41">
        <v>1</v>
      </c>
      <c r="P41">
        <v>0</v>
      </c>
      <c r="Q41">
        <v>0.5</v>
      </c>
      <c r="R41">
        <v>0.25</v>
      </c>
      <c r="S41" s="2">
        <v>6.3460648148148148E-3</v>
      </c>
      <c r="T41">
        <v>1</v>
      </c>
      <c r="U41">
        <v>1</v>
      </c>
      <c r="V41">
        <v>2</v>
      </c>
      <c r="AG41" s="7"/>
      <c r="AH41" s="8"/>
      <c r="AI41" s="9"/>
    </row>
    <row r="42" spans="1:35" x14ac:dyDescent="0.35">
      <c r="A42" t="s">
        <v>86</v>
      </c>
      <c r="B42">
        <v>82</v>
      </c>
      <c r="C42" t="s">
        <v>25</v>
      </c>
      <c r="D42" t="s">
        <v>58</v>
      </c>
      <c r="F42" t="s">
        <v>107</v>
      </c>
      <c r="G42" t="s">
        <v>70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0</v>
      </c>
      <c r="O42">
        <v>1</v>
      </c>
      <c r="P42">
        <v>0</v>
      </c>
      <c r="Q42">
        <v>0.5</v>
      </c>
      <c r="R42">
        <v>0.35</v>
      </c>
      <c r="S42" s="2">
        <v>6.3002314814814804E-3</v>
      </c>
      <c r="T42">
        <v>3</v>
      </c>
      <c r="U42">
        <v>3</v>
      </c>
      <c r="V42">
        <v>2</v>
      </c>
      <c r="AG42" s="7"/>
      <c r="AH42" s="8"/>
      <c r="AI42" s="9"/>
    </row>
    <row r="43" spans="1:35" x14ac:dyDescent="0.35">
      <c r="A43" t="s">
        <v>87</v>
      </c>
      <c r="B43">
        <v>72</v>
      </c>
      <c r="C43" t="s">
        <v>5</v>
      </c>
      <c r="D43" t="s">
        <v>59</v>
      </c>
      <c r="E43">
        <v>1600</v>
      </c>
      <c r="F43" t="s">
        <v>27</v>
      </c>
      <c r="G43" t="s">
        <v>40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0.5</v>
      </c>
      <c r="O43">
        <v>0.5</v>
      </c>
      <c r="P43">
        <v>0.5</v>
      </c>
      <c r="Q43">
        <v>0.5</v>
      </c>
      <c r="R43">
        <v>0.2</v>
      </c>
      <c r="S43" s="2">
        <v>5.3240740740740748E-3</v>
      </c>
      <c r="T43">
        <v>0</v>
      </c>
      <c r="U43">
        <v>0</v>
      </c>
      <c r="V43">
        <v>3</v>
      </c>
      <c r="AG43" s="7"/>
      <c r="AH43" s="8"/>
      <c r="AI43" s="9"/>
    </row>
    <row r="44" spans="1:35" x14ac:dyDescent="0.35">
      <c r="A44" t="s">
        <v>88</v>
      </c>
      <c r="B44">
        <v>74</v>
      </c>
      <c r="C44" t="s">
        <v>5</v>
      </c>
      <c r="D44" t="s">
        <v>64</v>
      </c>
      <c r="F44" t="s">
        <v>42</v>
      </c>
      <c r="G44" t="s">
        <v>37</v>
      </c>
      <c r="H44">
        <v>1</v>
      </c>
      <c r="I44">
        <v>1</v>
      </c>
      <c r="J44">
        <v>0.5</v>
      </c>
      <c r="K44">
        <v>0.5</v>
      </c>
      <c r="L44">
        <v>0</v>
      </c>
      <c r="M44">
        <v>0</v>
      </c>
      <c r="N44">
        <v>0.5</v>
      </c>
      <c r="O44">
        <v>0</v>
      </c>
      <c r="P44">
        <v>0.5</v>
      </c>
      <c r="Q44">
        <v>0.5</v>
      </c>
      <c r="R44">
        <v>0.45</v>
      </c>
      <c r="S44" s="2">
        <v>6.1342592592592594E-3</v>
      </c>
      <c r="T44">
        <v>4</v>
      </c>
      <c r="U44">
        <v>0</v>
      </c>
      <c r="V44">
        <v>3</v>
      </c>
      <c r="AG44" s="7"/>
      <c r="AH44" s="8"/>
      <c r="AI44" s="9"/>
    </row>
    <row r="45" spans="1:35" x14ac:dyDescent="0.35">
      <c r="A45" t="s">
        <v>89</v>
      </c>
      <c r="B45">
        <v>60</v>
      </c>
      <c r="C45" t="s">
        <v>5</v>
      </c>
      <c r="D45" t="s">
        <v>57</v>
      </c>
      <c r="F45" t="s">
        <v>27</v>
      </c>
      <c r="G45" t="s">
        <v>55</v>
      </c>
      <c r="H45">
        <v>0</v>
      </c>
      <c r="I45">
        <v>0.5</v>
      </c>
      <c r="J45">
        <v>1</v>
      </c>
      <c r="K45">
        <v>0.5</v>
      </c>
      <c r="L45">
        <v>0.5</v>
      </c>
      <c r="M45">
        <v>0.5</v>
      </c>
      <c r="N45">
        <v>1</v>
      </c>
      <c r="O45">
        <v>1</v>
      </c>
      <c r="P45">
        <v>0</v>
      </c>
      <c r="Q45">
        <v>0.5</v>
      </c>
      <c r="R45">
        <v>0.55000000000000004</v>
      </c>
      <c r="S45" s="2">
        <v>5.9606481481481489E-3</v>
      </c>
      <c r="T45">
        <v>1</v>
      </c>
      <c r="U45">
        <v>3</v>
      </c>
      <c r="V45">
        <v>3</v>
      </c>
      <c r="AG45" s="7"/>
      <c r="AH45" s="8"/>
      <c r="AI45" s="9"/>
    </row>
    <row r="46" spans="1:35" x14ac:dyDescent="0.35">
      <c r="A46" t="s">
        <v>90</v>
      </c>
      <c r="B46">
        <v>90</v>
      </c>
      <c r="C46" t="s">
        <v>5</v>
      </c>
      <c r="D46" t="s">
        <v>57</v>
      </c>
      <c r="E46">
        <v>3960</v>
      </c>
      <c r="F46" t="s">
        <v>63</v>
      </c>
      <c r="G46" t="s">
        <v>67</v>
      </c>
      <c r="H46">
        <v>0</v>
      </c>
      <c r="I46">
        <v>0</v>
      </c>
      <c r="J46">
        <v>0</v>
      </c>
      <c r="K46">
        <v>1</v>
      </c>
      <c r="L46">
        <v>0.5</v>
      </c>
      <c r="M46">
        <v>1</v>
      </c>
      <c r="N46">
        <v>0</v>
      </c>
      <c r="O46">
        <v>0.5</v>
      </c>
      <c r="P46">
        <v>0</v>
      </c>
      <c r="Q46">
        <v>1</v>
      </c>
      <c r="R46">
        <v>0.4</v>
      </c>
      <c r="S46" s="2">
        <v>1.0729166666666666E-2</v>
      </c>
      <c r="T46">
        <v>5</v>
      </c>
      <c r="U46">
        <v>3</v>
      </c>
      <c r="V46">
        <v>3</v>
      </c>
      <c r="AG46" s="7"/>
      <c r="AH46" s="8"/>
      <c r="AI46" s="9"/>
    </row>
    <row r="47" spans="1:35" x14ac:dyDescent="0.35">
      <c r="A47" t="s">
        <v>91</v>
      </c>
      <c r="B47">
        <v>65</v>
      </c>
      <c r="C47" t="s">
        <v>25</v>
      </c>
      <c r="D47" t="s">
        <v>58</v>
      </c>
      <c r="F47" t="s">
        <v>27</v>
      </c>
      <c r="G47" t="s">
        <v>37</v>
      </c>
      <c r="H47">
        <v>0</v>
      </c>
      <c r="I47">
        <v>0.5</v>
      </c>
      <c r="J47">
        <v>0</v>
      </c>
      <c r="K47">
        <v>0</v>
      </c>
      <c r="L47">
        <v>0.5</v>
      </c>
      <c r="M47">
        <v>1</v>
      </c>
      <c r="N47">
        <v>0.5</v>
      </c>
      <c r="O47">
        <v>0.5</v>
      </c>
      <c r="P47">
        <v>0.5</v>
      </c>
      <c r="Q47">
        <v>0</v>
      </c>
      <c r="R47">
        <v>0.35</v>
      </c>
      <c r="S47" s="2">
        <v>4.4702546296296296E-3</v>
      </c>
      <c r="T47">
        <v>1</v>
      </c>
      <c r="U47">
        <v>3</v>
      </c>
      <c r="V47">
        <v>1</v>
      </c>
      <c r="AG47" s="10"/>
      <c r="AH47" s="11"/>
      <c r="AI47" s="12"/>
    </row>
    <row r="48" spans="1:35" x14ac:dyDescent="0.35">
      <c r="A48" t="s">
        <v>92</v>
      </c>
      <c r="B48">
        <v>92</v>
      </c>
      <c r="C48" t="s">
        <v>5</v>
      </c>
      <c r="D48" t="s">
        <v>57</v>
      </c>
      <c r="E48">
        <v>1320</v>
      </c>
      <c r="F48" t="s">
        <v>107</v>
      </c>
      <c r="G48" t="s">
        <v>28</v>
      </c>
      <c r="H48">
        <v>0</v>
      </c>
      <c r="I48">
        <v>0</v>
      </c>
      <c r="J48">
        <v>0.5</v>
      </c>
      <c r="K48">
        <v>0.5</v>
      </c>
      <c r="L48">
        <v>0.5</v>
      </c>
      <c r="M48">
        <v>0.5</v>
      </c>
      <c r="N48">
        <v>0.5</v>
      </c>
      <c r="O48">
        <v>0.5</v>
      </c>
      <c r="P48">
        <v>0.5</v>
      </c>
      <c r="Q48">
        <v>1</v>
      </c>
      <c r="R48">
        <v>0.45</v>
      </c>
      <c r="S48" s="2">
        <v>7.1990740740740739E-3</v>
      </c>
      <c r="T48">
        <v>3</v>
      </c>
      <c r="U48">
        <v>0</v>
      </c>
      <c r="V48">
        <v>5</v>
      </c>
    </row>
    <row r="49" spans="1:26" x14ac:dyDescent="0.35">
      <c r="A49" t="s">
        <v>93</v>
      </c>
      <c r="B49">
        <v>85</v>
      </c>
      <c r="C49" t="s">
        <v>25</v>
      </c>
      <c r="D49" t="s">
        <v>58</v>
      </c>
      <c r="E49">
        <v>2640</v>
      </c>
      <c r="F49" t="s">
        <v>107</v>
      </c>
      <c r="G49" t="s">
        <v>29</v>
      </c>
      <c r="H49">
        <v>0</v>
      </c>
      <c r="I49">
        <v>0</v>
      </c>
      <c r="J49">
        <v>0.5</v>
      </c>
      <c r="K49">
        <v>0.5</v>
      </c>
      <c r="L49">
        <v>0.5</v>
      </c>
      <c r="M49">
        <v>1</v>
      </c>
      <c r="N49">
        <v>1</v>
      </c>
      <c r="O49">
        <v>0</v>
      </c>
      <c r="P49">
        <v>1</v>
      </c>
      <c r="Q49">
        <v>1</v>
      </c>
      <c r="R49">
        <v>0.55000000000000004</v>
      </c>
      <c r="S49" s="2">
        <v>1.0069444444444445E-2</v>
      </c>
      <c r="T49">
        <v>4</v>
      </c>
      <c r="U49">
        <v>1</v>
      </c>
      <c r="V49">
        <v>2</v>
      </c>
    </row>
    <row r="50" spans="1:26" x14ac:dyDescent="0.35">
      <c r="A50" t="s">
        <v>94</v>
      </c>
      <c r="B50">
        <v>65</v>
      </c>
      <c r="C50" t="s">
        <v>5</v>
      </c>
      <c r="D50" t="s">
        <v>58</v>
      </c>
      <c r="E50">
        <v>160</v>
      </c>
      <c r="F50" t="s">
        <v>66</v>
      </c>
      <c r="G50" t="s">
        <v>37</v>
      </c>
      <c r="H50">
        <v>0</v>
      </c>
      <c r="I50">
        <v>0.5</v>
      </c>
      <c r="J50">
        <v>1</v>
      </c>
      <c r="K50">
        <v>0.5</v>
      </c>
      <c r="L50">
        <v>0</v>
      </c>
      <c r="M50">
        <v>0</v>
      </c>
      <c r="N50">
        <v>1</v>
      </c>
      <c r="O50">
        <v>1</v>
      </c>
      <c r="P50">
        <v>0.5</v>
      </c>
      <c r="Q50">
        <v>0.5</v>
      </c>
      <c r="R50">
        <v>0.5</v>
      </c>
      <c r="S50" s="2">
        <v>5.1273148148148146E-3</v>
      </c>
      <c r="T50">
        <v>3</v>
      </c>
      <c r="U50">
        <v>3</v>
      </c>
      <c r="V50">
        <v>6</v>
      </c>
    </row>
    <row r="51" spans="1:26" x14ac:dyDescent="0.35">
      <c r="A51" t="s">
        <v>95</v>
      </c>
      <c r="B51">
        <v>90</v>
      </c>
      <c r="C51" t="s">
        <v>25</v>
      </c>
      <c r="D51" t="s">
        <v>59</v>
      </c>
      <c r="F51" t="s">
        <v>107</v>
      </c>
      <c r="G51" t="s">
        <v>29</v>
      </c>
      <c r="H51">
        <v>0</v>
      </c>
      <c r="I51">
        <v>1</v>
      </c>
      <c r="J51">
        <v>1</v>
      </c>
      <c r="K51">
        <v>0.5</v>
      </c>
      <c r="L51">
        <v>0</v>
      </c>
      <c r="M51">
        <v>1</v>
      </c>
      <c r="N51">
        <v>0</v>
      </c>
      <c r="O51">
        <v>0.5</v>
      </c>
      <c r="P51">
        <v>1</v>
      </c>
      <c r="Q51">
        <v>1</v>
      </c>
      <c r="R51">
        <v>0.6</v>
      </c>
      <c r="S51" s="2">
        <v>1.1805555555555555E-2</v>
      </c>
      <c r="T51">
        <v>3</v>
      </c>
      <c r="U51">
        <v>3</v>
      </c>
      <c r="V51">
        <v>6</v>
      </c>
      <c r="Z51" t="s">
        <v>71</v>
      </c>
    </row>
    <row r="52" spans="1:26" x14ac:dyDescent="0.35">
      <c r="A52" t="s">
        <v>96</v>
      </c>
      <c r="B52">
        <v>63</v>
      </c>
      <c r="C52" t="s">
        <v>5</v>
      </c>
      <c r="D52" t="s">
        <v>57</v>
      </c>
      <c r="F52" t="s">
        <v>97</v>
      </c>
      <c r="G52" t="s">
        <v>51</v>
      </c>
      <c r="H52">
        <v>0.5</v>
      </c>
      <c r="I52">
        <v>0.5</v>
      </c>
      <c r="J52">
        <v>0.5</v>
      </c>
      <c r="K52">
        <v>0.5</v>
      </c>
      <c r="L52">
        <v>0</v>
      </c>
      <c r="M52">
        <v>0.5</v>
      </c>
      <c r="N52">
        <v>0.5</v>
      </c>
      <c r="O52">
        <v>1</v>
      </c>
      <c r="P52">
        <v>0</v>
      </c>
      <c r="Q52">
        <v>1</v>
      </c>
      <c r="R52">
        <v>0.5</v>
      </c>
      <c r="S52" s="1">
        <v>0.44305555555555554</v>
      </c>
      <c r="T52">
        <v>2</v>
      </c>
      <c r="U52">
        <v>3</v>
      </c>
      <c r="V52">
        <v>3</v>
      </c>
    </row>
    <row r="53" spans="1:26" x14ac:dyDescent="0.35">
      <c r="A53" t="s">
        <v>98</v>
      </c>
      <c r="B53">
        <v>60</v>
      </c>
      <c r="C53" t="s">
        <v>5</v>
      </c>
      <c r="D53" t="s">
        <v>59</v>
      </c>
      <c r="E53">
        <v>1000</v>
      </c>
      <c r="F53" t="s">
        <v>107</v>
      </c>
      <c r="G53" t="s">
        <v>51</v>
      </c>
      <c r="H53">
        <v>0.5</v>
      </c>
      <c r="I53">
        <v>0</v>
      </c>
      <c r="J53">
        <v>0</v>
      </c>
      <c r="K53">
        <v>0.5</v>
      </c>
      <c r="L53">
        <v>0</v>
      </c>
      <c r="M53">
        <v>1</v>
      </c>
      <c r="N53">
        <v>0</v>
      </c>
      <c r="O53">
        <v>0</v>
      </c>
      <c r="P53">
        <v>0.5</v>
      </c>
      <c r="Q53">
        <v>0.5</v>
      </c>
      <c r="R53">
        <v>0.3</v>
      </c>
      <c r="S53" s="2">
        <v>6.1921296296296299E-3</v>
      </c>
      <c r="T53">
        <v>3</v>
      </c>
      <c r="U53">
        <v>2</v>
      </c>
      <c r="V53">
        <v>2</v>
      </c>
    </row>
    <row r="54" spans="1:26" x14ac:dyDescent="0.35">
      <c r="A54" t="s">
        <v>100</v>
      </c>
      <c r="B54">
        <v>67</v>
      </c>
      <c r="C54" t="s">
        <v>5</v>
      </c>
      <c r="D54" t="s">
        <v>65</v>
      </c>
      <c r="F54" t="s">
        <v>107</v>
      </c>
      <c r="G54" t="s">
        <v>40</v>
      </c>
      <c r="H54">
        <v>0</v>
      </c>
      <c r="I54">
        <v>0</v>
      </c>
      <c r="J54">
        <v>0</v>
      </c>
      <c r="K54">
        <v>0.5</v>
      </c>
      <c r="L54">
        <v>0</v>
      </c>
      <c r="M54">
        <v>0</v>
      </c>
      <c r="N54">
        <v>0.5</v>
      </c>
      <c r="O54">
        <v>0</v>
      </c>
      <c r="P54">
        <v>0</v>
      </c>
      <c r="Q54">
        <v>0.5</v>
      </c>
      <c r="R54">
        <v>0.15</v>
      </c>
      <c r="S54" s="1">
        <v>0.37013888888888885</v>
      </c>
      <c r="T54">
        <v>2</v>
      </c>
      <c r="U54">
        <v>1</v>
      </c>
      <c r="V54">
        <v>5</v>
      </c>
    </row>
    <row r="55" spans="1:26" x14ac:dyDescent="0.35">
      <c r="A55" t="s">
        <v>108</v>
      </c>
      <c r="B55">
        <v>66</v>
      </c>
      <c r="C55" t="s">
        <v>5</v>
      </c>
      <c r="D55" t="s">
        <v>65</v>
      </c>
      <c r="E55">
        <v>3000</v>
      </c>
      <c r="F55" t="s">
        <v>66</v>
      </c>
      <c r="G55" t="s">
        <v>51</v>
      </c>
      <c r="H55">
        <v>0</v>
      </c>
      <c r="I55">
        <v>0.5</v>
      </c>
      <c r="J55">
        <v>0</v>
      </c>
      <c r="K55">
        <v>0.5</v>
      </c>
      <c r="L55">
        <v>0</v>
      </c>
      <c r="M55">
        <v>1</v>
      </c>
      <c r="N55">
        <v>0</v>
      </c>
      <c r="O55">
        <v>0.5</v>
      </c>
      <c r="P55">
        <v>0</v>
      </c>
      <c r="Q55">
        <v>0.5</v>
      </c>
      <c r="R55">
        <v>0.3</v>
      </c>
      <c r="S55" s="1">
        <v>0.69097222222222221</v>
      </c>
      <c r="T55">
        <v>3</v>
      </c>
      <c r="U55">
        <v>1</v>
      </c>
      <c r="V55">
        <v>5</v>
      </c>
    </row>
    <row r="56" spans="1:26" x14ac:dyDescent="0.35">
      <c r="A56" t="s">
        <v>109</v>
      </c>
      <c r="B56">
        <v>73</v>
      </c>
      <c r="C56" t="s">
        <v>25</v>
      </c>
      <c r="D56" t="s">
        <v>58</v>
      </c>
      <c r="E56">
        <v>1820</v>
      </c>
      <c r="F56" t="s">
        <v>66</v>
      </c>
      <c r="G56" t="s">
        <v>29</v>
      </c>
      <c r="H56">
        <v>0</v>
      </c>
      <c r="I56">
        <v>1</v>
      </c>
      <c r="J56">
        <v>0</v>
      </c>
      <c r="K56">
        <v>0.5</v>
      </c>
      <c r="L56">
        <v>0</v>
      </c>
      <c r="M56">
        <v>0</v>
      </c>
      <c r="N56">
        <v>1</v>
      </c>
      <c r="O56">
        <v>1</v>
      </c>
      <c r="P56">
        <v>0.5</v>
      </c>
      <c r="Q56">
        <v>0.5</v>
      </c>
      <c r="R56">
        <v>0.4</v>
      </c>
      <c r="S56" s="1">
        <v>0.91041666666666676</v>
      </c>
      <c r="T56">
        <v>2</v>
      </c>
      <c r="U56">
        <v>2</v>
      </c>
      <c r="V56">
        <v>6</v>
      </c>
    </row>
    <row r="57" spans="1:26" x14ac:dyDescent="0.35">
      <c r="A57" t="s">
        <v>110</v>
      </c>
      <c r="B57">
        <v>68</v>
      </c>
      <c r="C57" t="s">
        <v>25</v>
      </c>
      <c r="D57" t="s">
        <v>59</v>
      </c>
      <c r="E57">
        <v>1320</v>
      </c>
      <c r="F57" t="s">
        <v>66</v>
      </c>
      <c r="G57" t="s">
        <v>29</v>
      </c>
      <c r="H57">
        <v>0</v>
      </c>
      <c r="I57">
        <v>0</v>
      </c>
      <c r="J57">
        <v>0</v>
      </c>
      <c r="K57">
        <v>0</v>
      </c>
      <c r="L57">
        <v>0</v>
      </c>
      <c r="M57">
        <v>0.5</v>
      </c>
      <c r="N57">
        <v>0</v>
      </c>
      <c r="O57">
        <v>0</v>
      </c>
      <c r="P57">
        <v>1</v>
      </c>
      <c r="Q57">
        <v>0.5</v>
      </c>
      <c r="R57">
        <v>0.2</v>
      </c>
      <c r="S57" s="1">
        <v>0.52569444444444446</v>
      </c>
      <c r="T57">
        <v>0</v>
      </c>
      <c r="U57">
        <v>0</v>
      </c>
      <c r="V57">
        <v>2</v>
      </c>
    </row>
    <row r="58" spans="1:26" x14ac:dyDescent="0.35">
      <c r="A58" t="s">
        <v>111</v>
      </c>
      <c r="B58">
        <v>71</v>
      </c>
      <c r="C58" t="s">
        <v>5</v>
      </c>
      <c r="D58" t="s">
        <v>112</v>
      </c>
      <c r="E58">
        <v>1820</v>
      </c>
      <c r="F58" t="s">
        <v>66</v>
      </c>
      <c r="G58" t="s">
        <v>40</v>
      </c>
      <c r="H58">
        <v>0</v>
      </c>
      <c r="I58">
        <v>0.5</v>
      </c>
      <c r="J58">
        <v>0</v>
      </c>
      <c r="K58">
        <v>0.5</v>
      </c>
      <c r="L58">
        <v>0</v>
      </c>
      <c r="M58">
        <v>0</v>
      </c>
      <c r="N58">
        <v>0.5</v>
      </c>
      <c r="O58">
        <v>0.5</v>
      </c>
      <c r="P58">
        <v>0</v>
      </c>
      <c r="Q58">
        <v>0.5</v>
      </c>
      <c r="R58">
        <v>0.25</v>
      </c>
      <c r="S58" s="1">
        <v>0.83819444444444446</v>
      </c>
      <c r="T58">
        <v>1</v>
      </c>
      <c r="U58">
        <v>1</v>
      </c>
      <c r="V58">
        <v>4</v>
      </c>
    </row>
    <row r="59" spans="1:26" x14ac:dyDescent="0.35">
      <c r="A59" t="s">
        <v>113</v>
      </c>
      <c r="B59">
        <v>74</v>
      </c>
      <c r="C59" t="s">
        <v>25</v>
      </c>
      <c r="D59" t="s">
        <v>59</v>
      </c>
      <c r="E59">
        <v>1820</v>
      </c>
      <c r="F59" t="s">
        <v>118</v>
      </c>
      <c r="G59" t="s">
        <v>30</v>
      </c>
      <c r="H59">
        <v>0.5</v>
      </c>
      <c r="I59">
        <v>0.5</v>
      </c>
      <c r="J59">
        <v>0.5</v>
      </c>
      <c r="K59">
        <v>0.5</v>
      </c>
      <c r="L59">
        <v>0</v>
      </c>
      <c r="M59">
        <v>1</v>
      </c>
      <c r="N59">
        <v>0</v>
      </c>
      <c r="O59">
        <v>0.5</v>
      </c>
      <c r="P59">
        <v>0</v>
      </c>
      <c r="Q59">
        <v>0.5</v>
      </c>
      <c r="R59">
        <v>0.4</v>
      </c>
      <c r="S59" s="1">
        <v>0.7416666666666667</v>
      </c>
      <c r="T59">
        <v>4</v>
      </c>
      <c r="U59">
        <v>2</v>
      </c>
      <c r="V59">
        <v>5</v>
      </c>
    </row>
    <row r="60" spans="1:26" x14ac:dyDescent="0.35">
      <c r="A60" t="s">
        <v>114</v>
      </c>
      <c r="B60">
        <v>67</v>
      </c>
      <c r="C60" t="s">
        <v>5</v>
      </c>
      <c r="D60" t="s">
        <v>65</v>
      </c>
      <c r="E60">
        <v>1320</v>
      </c>
      <c r="F60" t="s">
        <v>68</v>
      </c>
      <c r="G60" t="s">
        <v>40</v>
      </c>
      <c r="H60">
        <v>0</v>
      </c>
      <c r="I60">
        <v>0.5</v>
      </c>
      <c r="J60">
        <v>0</v>
      </c>
      <c r="K60">
        <v>0</v>
      </c>
      <c r="L60">
        <v>0.5</v>
      </c>
      <c r="M60">
        <v>1</v>
      </c>
      <c r="N60">
        <v>1</v>
      </c>
      <c r="O60">
        <v>0</v>
      </c>
      <c r="P60">
        <v>0</v>
      </c>
      <c r="Q60">
        <v>1</v>
      </c>
      <c r="R60">
        <v>0.4</v>
      </c>
      <c r="S60" s="1">
        <v>0.7631944444444444</v>
      </c>
      <c r="T60">
        <v>3</v>
      </c>
      <c r="U60">
        <v>3</v>
      </c>
      <c r="V60">
        <v>7</v>
      </c>
    </row>
    <row r="61" spans="1:26" x14ac:dyDescent="0.35">
      <c r="A61" t="s">
        <v>115</v>
      </c>
      <c r="B61">
        <v>62</v>
      </c>
      <c r="C61" t="s">
        <v>5</v>
      </c>
      <c r="D61" t="s">
        <v>112</v>
      </c>
      <c r="E61">
        <v>0</v>
      </c>
      <c r="F61" t="s">
        <v>118</v>
      </c>
      <c r="G61" t="s">
        <v>40</v>
      </c>
      <c r="H61">
        <v>0</v>
      </c>
      <c r="I61">
        <v>0.5</v>
      </c>
      <c r="J61">
        <v>0</v>
      </c>
      <c r="K61">
        <v>0</v>
      </c>
      <c r="L61">
        <v>0</v>
      </c>
      <c r="M61">
        <v>0</v>
      </c>
      <c r="N61">
        <v>0.5</v>
      </c>
      <c r="O61">
        <v>1</v>
      </c>
      <c r="P61">
        <v>0</v>
      </c>
      <c r="Q61">
        <v>0.5</v>
      </c>
      <c r="R61">
        <v>0.25</v>
      </c>
      <c r="S61" s="1">
        <v>0.69305555555555554</v>
      </c>
      <c r="T61">
        <v>3</v>
      </c>
      <c r="U61">
        <v>1</v>
      </c>
      <c r="V61">
        <v>4</v>
      </c>
    </row>
    <row r="62" spans="1:26" x14ac:dyDescent="0.35">
      <c r="A62" t="s">
        <v>116</v>
      </c>
      <c r="B62">
        <v>71</v>
      </c>
      <c r="C62" t="s">
        <v>5</v>
      </c>
      <c r="D62" t="s">
        <v>65</v>
      </c>
      <c r="F62" t="s">
        <v>118</v>
      </c>
      <c r="G62" t="s">
        <v>40</v>
      </c>
      <c r="H62">
        <v>0</v>
      </c>
      <c r="I62">
        <v>0.5</v>
      </c>
      <c r="J62">
        <v>0</v>
      </c>
      <c r="K62">
        <v>0</v>
      </c>
      <c r="L62">
        <v>0</v>
      </c>
      <c r="M62">
        <v>1</v>
      </c>
      <c r="N62">
        <v>0.5</v>
      </c>
      <c r="O62">
        <v>0</v>
      </c>
      <c r="P62">
        <v>0</v>
      </c>
      <c r="Q62">
        <v>0.5</v>
      </c>
      <c r="R62">
        <v>0.25</v>
      </c>
      <c r="S62" s="1">
        <v>0.78819444444444453</v>
      </c>
      <c r="T62">
        <v>0</v>
      </c>
      <c r="U62">
        <v>1</v>
      </c>
      <c r="V62">
        <v>4</v>
      </c>
    </row>
    <row r="63" spans="1:26" x14ac:dyDescent="0.35">
      <c r="A63" t="s">
        <v>117</v>
      </c>
      <c r="B63">
        <v>78</v>
      </c>
      <c r="C63" t="s">
        <v>5</v>
      </c>
      <c r="D63" t="s">
        <v>112</v>
      </c>
      <c r="E63">
        <v>600</v>
      </c>
      <c r="F63" t="s">
        <v>66</v>
      </c>
      <c r="G63" t="s">
        <v>40</v>
      </c>
      <c r="H63">
        <v>0</v>
      </c>
      <c r="I63">
        <v>0.5</v>
      </c>
      <c r="J63">
        <v>0.5</v>
      </c>
      <c r="K63">
        <v>0.5</v>
      </c>
      <c r="L63">
        <v>0</v>
      </c>
      <c r="M63">
        <v>1</v>
      </c>
      <c r="N63">
        <v>0.5</v>
      </c>
      <c r="O63">
        <v>0.5</v>
      </c>
      <c r="P63">
        <v>0</v>
      </c>
      <c r="Q63">
        <v>1</v>
      </c>
      <c r="R63">
        <v>0.4</v>
      </c>
      <c r="S63" s="1">
        <v>0.78333333333333333</v>
      </c>
      <c r="T63">
        <v>2</v>
      </c>
      <c r="U63">
        <v>2</v>
      </c>
      <c r="V63">
        <v>6</v>
      </c>
    </row>
    <row r="64" spans="1:26" x14ac:dyDescent="0.35">
      <c r="A64" t="s">
        <v>119</v>
      </c>
      <c r="B64">
        <v>80</v>
      </c>
      <c r="C64" t="s">
        <v>25</v>
      </c>
      <c r="D64" t="s">
        <v>57</v>
      </c>
      <c r="E64">
        <v>1320</v>
      </c>
      <c r="F64" t="s">
        <v>118</v>
      </c>
      <c r="G64" t="s">
        <v>29</v>
      </c>
      <c r="H64">
        <v>0</v>
      </c>
      <c r="I64">
        <v>1</v>
      </c>
      <c r="J64">
        <v>0.5</v>
      </c>
      <c r="K64">
        <v>0</v>
      </c>
      <c r="L64">
        <v>0.5</v>
      </c>
      <c r="M64">
        <v>1</v>
      </c>
      <c r="N64">
        <v>0.5</v>
      </c>
      <c r="O64">
        <v>1</v>
      </c>
      <c r="P64">
        <v>0</v>
      </c>
      <c r="Q64">
        <v>1</v>
      </c>
      <c r="R64">
        <v>0.55000000000000004</v>
      </c>
      <c r="S64" s="1">
        <v>0.59861111111111109</v>
      </c>
      <c r="T64">
        <v>2</v>
      </c>
      <c r="U64">
        <v>4</v>
      </c>
      <c r="V64">
        <v>4</v>
      </c>
    </row>
    <row r="65" spans="1:22" x14ac:dyDescent="0.35">
      <c r="A65" t="s">
        <v>120</v>
      </c>
      <c r="B65">
        <v>82</v>
      </c>
      <c r="C65" t="s">
        <v>25</v>
      </c>
      <c r="D65" t="s">
        <v>57</v>
      </c>
      <c r="E65">
        <v>1320</v>
      </c>
      <c r="F65" t="s">
        <v>66</v>
      </c>
      <c r="G65" t="s">
        <v>29</v>
      </c>
      <c r="H65">
        <v>0</v>
      </c>
      <c r="I65">
        <v>0</v>
      </c>
      <c r="J65">
        <v>0</v>
      </c>
      <c r="K65">
        <v>0.5</v>
      </c>
      <c r="L65">
        <v>0.5</v>
      </c>
      <c r="M65">
        <v>0</v>
      </c>
      <c r="N65">
        <v>1</v>
      </c>
      <c r="O65">
        <v>0</v>
      </c>
      <c r="P65">
        <v>0.5</v>
      </c>
      <c r="Q65">
        <v>0.5</v>
      </c>
      <c r="R65">
        <v>0.3</v>
      </c>
      <c r="S65" s="1">
        <v>0.52361111111111114</v>
      </c>
      <c r="T65">
        <v>1</v>
      </c>
      <c r="U65">
        <v>2</v>
      </c>
      <c r="V65">
        <v>6</v>
      </c>
    </row>
    <row r="66" spans="1:22" x14ac:dyDescent="0.35">
      <c r="A66" t="s">
        <v>121</v>
      </c>
      <c r="B66" t="s">
        <v>122</v>
      </c>
    </row>
    <row r="67" spans="1:22" x14ac:dyDescent="0.35">
      <c r="A67" t="s">
        <v>123</v>
      </c>
      <c r="B67">
        <v>77</v>
      </c>
      <c r="C67" t="s">
        <v>5</v>
      </c>
      <c r="D67" t="s">
        <v>112</v>
      </c>
      <c r="E67">
        <v>4000</v>
      </c>
      <c r="F67" t="s">
        <v>118</v>
      </c>
      <c r="G67" t="s">
        <v>70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0.5</v>
      </c>
      <c r="O67">
        <v>0</v>
      </c>
      <c r="P67">
        <v>0.5</v>
      </c>
      <c r="Q67">
        <v>0.5</v>
      </c>
      <c r="R67">
        <v>0.15</v>
      </c>
      <c r="S67" s="1">
        <v>0.82708333333333339</v>
      </c>
      <c r="T67">
        <v>2</v>
      </c>
      <c r="U67">
        <v>1</v>
      </c>
      <c r="V67">
        <v>4</v>
      </c>
    </row>
    <row r="68" spans="1:22" x14ac:dyDescent="0.35">
      <c r="A68" t="s">
        <v>124</v>
      </c>
      <c r="B68">
        <v>62</v>
      </c>
      <c r="C68" t="s">
        <v>25</v>
      </c>
      <c r="D68" t="s">
        <v>112</v>
      </c>
      <c r="E68">
        <v>0</v>
      </c>
      <c r="F68" t="s">
        <v>27</v>
      </c>
      <c r="G68" t="s">
        <v>29</v>
      </c>
      <c r="H68">
        <v>0</v>
      </c>
      <c r="I68">
        <v>0.5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0.5</v>
      </c>
      <c r="R68">
        <v>0.1</v>
      </c>
      <c r="S68" s="1">
        <v>0.28680555555555554</v>
      </c>
      <c r="T68">
        <v>1</v>
      </c>
      <c r="U68">
        <v>0</v>
      </c>
      <c r="V68">
        <v>5</v>
      </c>
    </row>
    <row r="69" spans="1:22" x14ac:dyDescent="0.35">
      <c r="A69" t="s">
        <v>125</v>
      </c>
      <c r="B69">
        <v>71</v>
      </c>
      <c r="C69" t="s">
        <v>25</v>
      </c>
      <c r="D69" t="s">
        <v>57</v>
      </c>
      <c r="E69">
        <v>6000</v>
      </c>
      <c r="F69" t="s">
        <v>42</v>
      </c>
      <c r="G69" t="s">
        <v>29</v>
      </c>
      <c r="H69">
        <v>0</v>
      </c>
      <c r="I69">
        <v>0</v>
      </c>
      <c r="J69">
        <v>0</v>
      </c>
      <c r="K69">
        <v>0.5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0.15</v>
      </c>
      <c r="S69" s="2">
        <v>5.6901620370370378E-3</v>
      </c>
      <c r="T69">
        <v>1</v>
      </c>
      <c r="U69">
        <v>1</v>
      </c>
      <c r="V69">
        <v>4</v>
      </c>
    </row>
    <row r="70" spans="1:22" x14ac:dyDescent="0.35">
      <c r="A70" t="s">
        <v>126</v>
      </c>
      <c r="B70">
        <v>79</v>
      </c>
      <c r="C70" t="s">
        <v>5</v>
      </c>
      <c r="D70" t="s">
        <v>58</v>
      </c>
      <c r="F70" t="s">
        <v>107</v>
      </c>
      <c r="G70" t="s">
        <v>67</v>
      </c>
      <c r="H70">
        <v>0</v>
      </c>
      <c r="I70">
        <v>0.5</v>
      </c>
      <c r="J70">
        <v>1</v>
      </c>
      <c r="K70">
        <v>0.5</v>
      </c>
      <c r="L70">
        <v>0</v>
      </c>
      <c r="M70">
        <v>0.5</v>
      </c>
      <c r="N70">
        <v>0.5</v>
      </c>
      <c r="O70">
        <v>1</v>
      </c>
      <c r="P70">
        <v>0</v>
      </c>
      <c r="Q70">
        <v>0.5</v>
      </c>
      <c r="R70">
        <v>0.45</v>
      </c>
      <c r="S70" s="2">
        <v>8.5800925925925923E-3</v>
      </c>
      <c r="T70">
        <v>0</v>
      </c>
      <c r="U70">
        <v>2</v>
      </c>
      <c r="V70">
        <v>7</v>
      </c>
    </row>
    <row r="71" spans="1:22" x14ac:dyDescent="0.35">
      <c r="A71" t="s">
        <v>127</v>
      </c>
      <c r="B71">
        <v>71</v>
      </c>
      <c r="C71" t="s">
        <v>5</v>
      </c>
      <c r="D71" t="s">
        <v>65</v>
      </c>
      <c r="E71">
        <v>2640</v>
      </c>
      <c r="F71" t="s">
        <v>107</v>
      </c>
      <c r="G71" t="s">
        <v>40</v>
      </c>
      <c r="H71">
        <v>0</v>
      </c>
      <c r="I71">
        <v>0.5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0.5</v>
      </c>
      <c r="R71">
        <v>0.1</v>
      </c>
      <c r="S71" s="1">
        <v>0.29375000000000001</v>
      </c>
      <c r="T71">
        <v>0</v>
      </c>
      <c r="U71">
        <v>0</v>
      </c>
      <c r="V71">
        <v>4</v>
      </c>
    </row>
    <row r="72" spans="1:22" x14ac:dyDescent="0.35">
      <c r="A72" t="s">
        <v>128</v>
      </c>
      <c r="B72">
        <v>87</v>
      </c>
      <c r="C72" t="s">
        <v>5</v>
      </c>
      <c r="D72" t="s">
        <v>112</v>
      </c>
      <c r="E72">
        <v>1320</v>
      </c>
      <c r="F72" t="s">
        <v>107</v>
      </c>
      <c r="G72" t="s">
        <v>51</v>
      </c>
      <c r="H72">
        <v>0</v>
      </c>
      <c r="I72">
        <v>0.5</v>
      </c>
      <c r="J72">
        <v>0</v>
      </c>
      <c r="K72">
        <v>0.5</v>
      </c>
      <c r="L72">
        <v>0</v>
      </c>
      <c r="M72">
        <v>0.5</v>
      </c>
      <c r="N72">
        <v>0</v>
      </c>
      <c r="O72">
        <v>0</v>
      </c>
      <c r="P72">
        <v>0</v>
      </c>
      <c r="Q72">
        <v>1</v>
      </c>
      <c r="R72">
        <v>0.2</v>
      </c>
      <c r="S72" s="1">
        <v>0.43541666666666662</v>
      </c>
      <c r="T72">
        <v>1</v>
      </c>
      <c r="U72">
        <v>3</v>
      </c>
      <c r="V72">
        <v>4</v>
      </c>
    </row>
    <row r="73" spans="1:22" x14ac:dyDescent="0.35">
      <c r="A73" t="s">
        <v>129</v>
      </c>
      <c r="B73">
        <v>67</v>
      </c>
      <c r="C73" t="s">
        <v>5</v>
      </c>
      <c r="D73" t="s">
        <v>65</v>
      </c>
      <c r="E73">
        <v>1320</v>
      </c>
      <c r="F73" t="s">
        <v>107</v>
      </c>
      <c r="G73" t="s">
        <v>51</v>
      </c>
      <c r="H73">
        <v>0.5</v>
      </c>
      <c r="I73">
        <v>0.5</v>
      </c>
      <c r="J73">
        <v>0</v>
      </c>
      <c r="K73">
        <v>0</v>
      </c>
      <c r="L73">
        <v>0</v>
      </c>
      <c r="M73">
        <v>0</v>
      </c>
      <c r="N73">
        <v>0.5</v>
      </c>
      <c r="O73">
        <v>1</v>
      </c>
      <c r="P73">
        <v>0</v>
      </c>
      <c r="Q73">
        <v>0.5</v>
      </c>
      <c r="R73">
        <v>0.3</v>
      </c>
      <c r="S73" s="1">
        <v>0.3833333333333333</v>
      </c>
      <c r="T73">
        <v>0</v>
      </c>
      <c r="U73">
        <v>1</v>
      </c>
      <c r="V73">
        <v>3</v>
      </c>
    </row>
    <row r="74" spans="1:22" x14ac:dyDescent="0.35">
      <c r="A74" t="s">
        <v>130</v>
      </c>
      <c r="B74">
        <v>77</v>
      </c>
      <c r="C74" t="s">
        <v>5</v>
      </c>
      <c r="D74" t="s">
        <v>65</v>
      </c>
      <c r="F74" t="s">
        <v>27</v>
      </c>
      <c r="G74" t="s">
        <v>51</v>
      </c>
      <c r="H74">
        <v>0.5</v>
      </c>
      <c r="I74">
        <v>0.5</v>
      </c>
      <c r="J74">
        <v>0.5</v>
      </c>
      <c r="K74">
        <v>0</v>
      </c>
      <c r="L74">
        <v>0.5</v>
      </c>
      <c r="M74">
        <v>0</v>
      </c>
      <c r="N74">
        <v>0.5</v>
      </c>
      <c r="O74">
        <v>0</v>
      </c>
      <c r="P74">
        <v>0</v>
      </c>
      <c r="Q74">
        <v>0.5</v>
      </c>
      <c r="R74">
        <v>0.3</v>
      </c>
      <c r="S74" s="1">
        <v>0.92499999999999993</v>
      </c>
      <c r="T74">
        <v>0</v>
      </c>
      <c r="U74">
        <v>0</v>
      </c>
      <c r="V74">
        <v>0</v>
      </c>
    </row>
    <row r="75" spans="1:22" x14ac:dyDescent="0.35">
      <c r="A75" t="s">
        <v>131</v>
      </c>
      <c r="B75">
        <v>78</v>
      </c>
      <c r="C75" t="s">
        <v>5</v>
      </c>
      <c r="D75" t="s">
        <v>112</v>
      </c>
      <c r="E75">
        <v>1320</v>
      </c>
      <c r="F75" t="s">
        <v>107</v>
      </c>
      <c r="G75" t="s">
        <v>51</v>
      </c>
      <c r="H75">
        <v>1</v>
      </c>
      <c r="I75">
        <v>0.5</v>
      </c>
      <c r="J75">
        <v>0</v>
      </c>
      <c r="K75">
        <v>0.5</v>
      </c>
      <c r="L75">
        <v>0.5</v>
      </c>
      <c r="M75">
        <v>1</v>
      </c>
      <c r="N75">
        <v>0.5</v>
      </c>
      <c r="O75">
        <v>0</v>
      </c>
      <c r="P75">
        <v>0</v>
      </c>
      <c r="Q75">
        <v>0.5</v>
      </c>
      <c r="R75">
        <v>0.45</v>
      </c>
      <c r="S75" s="1">
        <v>0.84166666666666667</v>
      </c>
      <c r="T75">
        <v>2</v>
      </c>
      <c r="U75">
        <v>2</v>
      </c>
      <c r="V75">
        <v>7</v>
      </c>
    </row>
    <row r="76" spans="1:22" x14ac:dyDescent="0.35">
      <c r="A76" t="s">
        <v>132</v>
      </c>
      <c r="B76">
        <v>77</v>
      </c>
      <c r="C76" t="s">
        <v>5</v>
      </c>
      <c r="D76" t="s">
        <v>65</v>
      </c>
      <c r="E76">
        <v>2640</v>
      </c>
      <c r="F76" t="s">
        <v>107</v>
      </c>
      <c r="G76" t="s">
        <v>40</v>
      </c>
      <c r="H76">
        <v>0</v>
      </c>
      <c r="I76">
        <v>0.5</v>
      </c>
      <c r="J76">
        <v>0</v>
      </c>
      <c r="K76">
        <v>0.5</v>
      </c>
      <c r="L76">
        <v>0.5</v>
      </c>
      <c r="M76">
        <v>1</v>
      </c>
      <c r="N76">
        <v>0.5</v>
      </c>
      <c r="O76">
        <v>0</v>
      </c>
      <c r="P76">
        <v>0</v>
      </c>
      <c r="Q76">
        <v>0.5</v>
      </c>
      <c r="R76">
        <v>0.35</v>
      </c>
      <c r="S76" s="1">
        <v>0.41111111111111115</v>
      </c>
      <c r="T76">
        <v>5</v>
      </c>
      <c r="U76">
        <v>4</v>
      </c>
      <c r="V76">
        <v>5</v>
      </c>
    </row>
    <row r="77" spans="1:22" x14ac:dyDescent="0.35">
      <c r="A77" t="s">
        <v>133</v>
      </c>
      <c r="B77">
        <v>78</v>
      </c>
      <c r="C77" t="s">
        <v>5</v>
      </c>
      <c r="D77" t="s">
        <v>112</v>
      </c>
      <c r="E77">
        <v>3960</v>
      </c>
      <c r="F77" t="s">
        <v>107</v>
      </c>
      <c r="G77" t="s">
        <v>28</v>
      </c>
      <c r="H77">
        <v>0.5</v>
      </c>
      <c r="I77">
        <v>0</v>
      </c>
      <c r="J77">
        <v>0</v>
      </c>
      <c r="K77">
        <v>0</v>
      </c>
      <c r="L77">
        <v>0</v>
      </c>
      <c r="M77">
        <v>1</v>
      </c>
      <c r="N77">
        <v>0.5</v>
      </c>
      <c r="O77">
        <v>1</v>
      </c>
      <c r="P77">
        <v>0</v>
      </c>
      <c r="Q77">
        <v>0.5</v>
      </c>
      <c r="R77">
        <v>0.35</v>
      </c>
      <c r="S77" s="1">
        <v>0.57847222222222217</v>
      </c>
      <c r="T77">
        <v>1</v>
      </c>
      <c r="U77">
        <v>3</v>
      </c>
      <c r="V77">
        <v>3</v>
      </c>
    </row>
    <row r="78" spans="1:22" x14ac:dyDescent="0.35">
      <c r="A78" t="s">
        <v>134</v>
      </c>
      <c r="B78">
        <v>70</v>
      </c>
      <c r="C78" t="s">
        <v>5</v>
      </c>
      <c r="D78" t="s">
        <v>112</v>
      </c>
      <c r="E78">
        <v>1320</v>
      </c>
      <c r="F78" t="s">
        <v>118</v>
      </c>
      <c r="G78" t="s">
        <v>37</v>
      </c>
      <c r="H78">
        <v>0</v>
      </c>
      <c r="I78">
        <v>0</v>
      </c>
      <c r="J78">
        <v>0</v>
      </c>
      <c r="K78">
        <v>0</v>
      </c>
      <c r="L78">
        <v>0.5</v>
      </c>
      <c r="M78">
        <v>0</v>
      </c>
      <c r="N78">
        <v>0.5</v>
      </c>
      <c r="O78">
        <v>1</v>
      </c>
      <c r="P78">
        <v>0</v>
      </c>
      <c r="Q78">
        <v>1</v>
      </c>
      <c r="R78">
        <v>0.3</v>
      </c>
      <c r="S78" s="1">
        <v>0.63402777777777775</v>
      </c>
      <c r="T78">
        <v>1</v>
      </c>
      <c r="U78">
        <v>1</v>
      </c>
      <c r="V78">
        <v>7</v>
      </c>
    </row>
    <row r="79" spans="1:22" x14ac:dyDescent="0.35">
      <c r="A79" t="s">
        <v>135</v>
      </c>
      <c r="B79">
        <v>73</v>
      </c>
      <c r="C79" t="s">
        <v>5</v>
      </c>
      <c r="D79" t="s">
        <v>65</v>
      </c>
      <c r="E79">
        <v>5000</v>
      </c>
      <c r="F79" t="s">
        <v>118</v>
      </c>
      <c r="G79" t="s">
        <v>28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0.5</v>
      </c>
      <c r="P79">
        <v>0</v>
      </c>
      <c r="Q79">
        <v>0.5</v>
      </c>
      <c r="R79">
        <v>0.1</v>
      </c>
      <c r="S79" s="1">
        <v>0.92569444444444438</v>
      </c>
      <c r="T79">
        <v>1</v>
      </c>
      <c r="U79">
        <v>2</v>
      </c>
      <c r="V79">
        <v>8</v>
      </c>
    </row>
    <row r="80" spans="1:22" x14ac:dyDescent="0.35">
      <c r="A80" t="s">
        <v>136</v>
      </c>
      <c r="B80">
        <v>64</v>
      </c>
      <c r="C80" t="s">
        <v>5</v>
      </c>
      <c r="D80" t="s">
        <v>65</v>
      </c>
      <c r="E80">
        <v>1320</v>
      </c>
      <c r="F80" t="s">
        <v>66</v>
      </c>
      <c r="G80" t="s">
        <v>28</v>
      </c>
      <c r="H80">
        <v>0.5</v>
      </c>
      <c r="I80">
        <v>0.5</v>
      </c>
      <c r="J80">
        <v>1</v>
      </c>
      <c r="K80">
        <v>0.5</v>
      </c>
      <c r="L80">
        <v>0.5</v>
      </c>
      <c r="M80">
        <v>0</v>
      </c>
      <c r="N80">
        <v>0.5</v>
      </c>
      <c r="O80">
        <v>0.5</v>
      </c>
      <c r="P80">
        <v>0.5</v>
      </c>
      <c r="Q80">
        <v>1</v>
      </c>
      <c r="R80">
        <v>0.55000000000000004</v>
      </c>
      <c r="S80" s="1">
        <v>0.52430555555555558</v>
      </c>
      <c r="T80">
        <v>2</v>
      </c>
      <c r="U80">
        <v>5</v>
      </c>
      <c r="V80">
        <v>5</v>
      </c>
    </row>
    <row r="81" spans="1:22" x14ac:dyDescent="0.35">
      <c r="A81" t="s">
        <v>137</v>
      </c>
      <c r="B81">
        <v>71</v>
      </c>
      <c r="C81" t="s">
        <v>5</v>
      </c>
      <c r="D81" t="s">
        <v>65</v>
      </c>
      <c r="F81" t="s">
        <v>97</v>
      </c>
      <c r="G81" t="s">
        <v>28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0.5</v>
      </c>
      <c r="O81">
        <v>0</v>
      </c>
      <c r="P81">
        <v>0</v>
      </c>
      <c r="Q81">
        <v>0.5</v>
      </c>
      <c r="R81">
        <v>0.1</v>
      </c>
      <c r="S81" s="1">
        <v>0.24305555555555555</v>
      </c>
      <c r="T81">
        <v>0</v>
      </c>
      <c r="U81">
        <v>0</v>
      </c>
      <c r="V81">
        <v>3</v>
      </c>
    </row>
    <row r="82" spans="1:22" x14ac:dyDescent="0.35">
      <c r="A82" t="s">
        <v>138</v>
      </c>
      <c r="B82">
        <v>66</v>
      </c>
      <c r="C82" t="s">
        <v>25</v>
      </c>
      <c r="D82" t="s">
        <v>57</v>
      </c>
      <c r="E82">
        <v>2640</v>
      </c>
      <c r="F82" t="s">
        <v>147</v>
      </c>
      <c r="G82" t="s">
        <v>40</v>
      </c>
      <c r="H82">
        <v>0</v>
      </c>
      <c r="I82">
        <v>0.5</v>
      </c>
      <c r="J82">
        <v>0</v>
      </c>
      <c r="K82">
        <v>0</v>
      </c>
      <c r="L82">
        <v>0</v>
      </c>
      <c r="M82">
        <v>0</v>
      </c>
      <c r="N82">
        <v>0</v>
      </c>
      <c r="O82">
        <v>0.5</v>
      </c>
      <c r="P82">
        <v>0</v>
      </c>
      <c r="Q82">
        <v>1</v>
      </c>
      <c r="R82">
        <v>0.2</v>
      </c>
      <c r="S82" s="1">
        <v>0.29166666666666669</v>
      </c>
      <c r="T82">
        <v>1</v>
      </c>
      <c r="U82">
        <v>0</v>
      </c>
      <c r="V82">
        <v>2</v>
      </c>
    </row>
    <row r="83" spans="1:22" x14ac:dyDescent="0.35">
      <c r="A83" t="s">
        <v>139</v>
      </c>
      <c r="B83">
        <v>63</v>
      </c>
      <c r="C83" t="s">
        <v>5</v>
      </c>
      <c r="D83" t="s">
        <v>65</v>
      </c>
      <c r="F83" t="s">
        <v>148</v>
      </c>
      <c r="G83" t="s">
        <v>40</v>
      </c>
      <c r="H83">
        <v>0</v>
      </c>
      <c r="I83">
        <v>0</v>
      </c>
      <c r="J83">
        <v>0</v>
      </c>
      <c r="K83">
        <v>0.5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0.05</v>
      </c>
      <c r="S83" s="1">
        <v>0.30486111111111108</v>
      </c>
      <c r="T83">
        <v>2</v>
      </c>
      <c r="U83">
        <v>1</v>
      </c>
      <c r="V83">
        <v>2</v>
      </c>
    </row>
    <row r="84" spans="1:22" x14ac:dyDescent="0.35">
      <c r="A84" t="s">
        <v>140</v>
      </c>
      <c r="B84">
        <v>66</v>
      </c>
      <c r="C84" t="s">
        <v>5</v>
      </c>
      <c r="D84" t="s">
        <v>65</v>
      </c>
      <c r="E84">
        <v>1320</v>
      </c>
      <c r="F84" t="s">
        <v>148</v>
      </c>
      <c r="G84" t="s">
        <v>37</v>
      </c>
      <c r="H84">
        <v>0</v>
      </c>
      <c r="I84">
        <v>0</v>
      </c>
      <c r="J84">
        <v>1</v>
      </c>
      <c r="K84">
        <v>0</v>
      </c>
      <c r="L84">
        <v>0.5</v>
      </c>
      <c r="M84">
        <v>0</v>
      </c>
      <c r="N84">
        <v>0.5</v>
      </c>
      <c r="O84">
        <v>0</v>
      </c>
      <c r="P84">
        <v>0</v>
      </c>
      <c r="Q84">
        <v>0.5</v>
      </c>
      <c r="R84">
        <v>0.25</v>
      </c>
      <c r="S84" s="1">
        <v>0.2673611111111111</v>
      </c>
      <c r="T84">
        <v>2</v>
      </c>
      <c r="U84">
        <v>1</v>
      </c>
      <c r="V84">
        <v>2</v>
      </c>
    </row>
    <row r="85" spans="1:22" x14ac:dyDescent="0.35">
      <c r="A85" t="s">
        <v>141</v>
      </c>
      <c r="B85">
        <v>60</v>
      </c>
      <c r="C85" t="s">
        <v>25</v>
      </c>
      <c r="D85" t="s">
        <v>59</v>
      </c>
      <c r="E85">
        <v>8000</v>
      </c>
      <c r="F85" t="s">
        <v>149</v>
      </c>
      <c r="G85" t="s">
        <v>29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0.5</v>
      </c>
      <c r="R85">
        <v>0.15</v>
      </c>
      <c r="S85" s="1">
        <v>0.29166666666666669</v>
      </c>
      <c r="T85">
        <v>0</v>
      </c>
      <c r="U85">
        <v>0</v>
      </c>
      <c r="V85">
        <v>2</v>
      </c>
    </row>
    <row r="86" spans="1:22" x14ac:dyDescent="0.35">
      <c r="A86" t="s">
        <v>142</v>
      </c>
      <c r="B86">
        <v>73</v>
      </c>
      <c r="C86" t="s">
        <v>5</v>
      </c>
      <c r="D86" t="s">
        <v>57</v>
      </c>
      <c r="F86" t="s">
        <v>148</v>
      </c>
      <c r="G86" t="s">
        <v>40</v>
      </c>
      <c r="H86">
        <v>0</v>
      </c>
      <c r="I86">
        <v>0</v>
      </c>
      <c r="J86">
        <v>0</v>
      </c>
      <c r="K86">
        <v>0.5</v>
      </c>
      <c r="L86">
        <v>0.5</v>
      </c>
      <c r="M86">
        <v>0</v>
      </c>
      <c r="N86">
        <v>0.5</v>
      </c>
      <c r="O86">
        <v>0.5</v>
      </c>
      <c r="P86">
        <v>0.5</v>
      </c>
      <c r="Q86">
        <v>0.5</v>
      </c>
      <c r="R86">
        <v>0.3</v>
      </c>
      <c r="S86" s="1">
        <v>0.28819444444444448</v>
      </c>
      <c r="T86">
        <v>4</v>
      </c>
      <c r="U86">
        <v>2</v>
      </c>
      <c r="V86">
        <v>3</v>
      </c>
    </row>
    <row r="87" spans="1:22" x14ac:dyDescent="0.35">
      <c r="A87" t="s">
        <v>143</v>
      </c>
      <c r="B87">
        <v>80</v>
      </c>
      <c r="C87" t="s">
        <v>25</v>
      </c>
      <c r="D87" t="s">
        <v>58</v>
      </c>
      <c r="E87">
        <v>2000</v>
      </c>
      <c r="F87" t="s">
        <v>66</v>
      </c>
      <c r="G87" t="s">
        <v>29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0.5</v>
      </c>
      <c r="P87">
        <v>0</v>
      </c>
      <c r="Q87">
        <v>0.5</v>
      </c>
      <c r="R87">
        <v>0.1</v>
      </c>
      <c r="S87" s="1">
        <v>0.42708333333333331</v>
      </c>
      <c r="T87">
        <v>1</v>
      </c>
      <c r="U87">
        <v>2</v>
      </c>
      <c r="V87">
        <v>4</v>
      </c>
    </row>
    <row r="88" spans="1:22" x14ac:dyDescent="0.35">
      <c r="A88" t="s">
        <v>144</v>
      </c>
      <c r="B88">
        <v>65</v>
      </c>
      <c r="C88" t="s">
        <v>25</v>
      </c>
      <c r="D88" t="s">
        <v>58</v>
      </c>
      <c r="E88">
        <v>1320</v>
      </c>
      <c r="F88" t="s">
        <v>27</v>
      </c>
      <c r="G88" t="s">
        <v>29</v>
      </c>
      <c r="H88">
        <v>0</v>
      </c>
      <c r="I88">
        <v>0.5</v>
      </c>
      <c r="J88">
        <v>0</v>
      </c>
      <c r="K88">
        <v>0.5</v>
      </c>
      <c r="L88">
        <v>0</v>
      </c>
      <c r="M88">
        <v>0</v>
      </c>
      <c r="N88">
        <v>0</v>
      </c>
      <c r="O88">
        <v>0</v>
      </c>
      <c r="P88">
        <v>0</v>
      </c>
      <c r="Q88">
        <v>0.5</v>
      </c>
      <c r="R88">
        <v>0.15</v>
      </c>
      <c r="S88" s="1">
        <v>0.41666666666666669</v>
      </c>
      <c r="T88">
        <v>1</v>
      </c>
      <c r="U88">
        <v>2</v>
      </c>
      <c r="V88">
        <v>2</v>
      </c>
    </row>
    <row r="89" spans="1:22" x14ac:dyDescent="0.35">
      <c r="A89" t="s">
        <v>145</v>
      </c>
      <c r="B89">
        <v>79</v>
      </c>
      <c r="C89" t="s">
        <v>5</v>
      </c>
      <c r="D89" t="s">
        <v>65</v>
      </c>
      <c r="E89">
        <v>2000</v>
      </c>
      <c r="F89" t="s">
        <v>148</v>
      </c>
      <c r="G89" t="s">
        <v>29</v>
      </c>
      <c r="H89">
        <v>0</v>
      </c>
      <c r="I89">
        <v>0</v>
      </c>
      <c r="J89">
        <v>0</v>
      </c>
      <c r="K89">
        <v>0</v>
      </c>
      <c r="L89">
        <v>0.5</v>
      </c>
      <c r="M89">
        <v>0.5</v>
      </c>
      <c r="N89">
        <v>0.5</v>
      </c>
      <c r="O89">
        <v>0.5</v>
      </c>
      <c r="P89">
        <v>0</v>
      </c>
      <c r="Q89">
        <v>1</v>
      </c>
      <c r="R89">
        <v>0.3</v>
      </c>
      <c r="S89" s="1">
        <v>0.30555555555555552</v>
      </c>
      <c r="T89">
        <v>0</v>
      </c>
      <c r="U89">
        <v>0</v>
      </c>
      <c r="V89">
        <v>3</v>
      </c>
    </row>
    <row r="90" spans="1:22" x14ac:dyDescent="0.35">
      <c r="A90" t="s">
        <v>146</v>
      </c>
      <c r="B90">
        <v>71</v>
      </c>
      <c r="C90" t="s">
        <v>5</v>
      </c>
      <c r="D90" t="s">
        <v>112</v>
      </c>
      <c r="E90">
        <v>7000</v>
      </c>
      <c r="F90" t="s">
        <v>149</v>
      </c>
      <c r="G90" t="s">
        <v>37</v>
      </c>
      <c r="H90">
        <v>0</v>
      </c>
      <c r="I90">
        <v>0</v>
      </c>
      <c r="J90">
        <v>0.5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0.05</v>
      </c>
      <c r="S90" s="1">
        <v>0.52083333333333337</v>
      </c>
      <c r="T90">
        <v>1</v>
      </c>
      <c r="U90">
        <v>0</v>
      </c>
      <c r="V90">
        <v>3</v>
      </c>
    </row>
    <row r="91" spans="1:22" x14ac:dyDescent="0.35">
      <c r="A91" t="s">
        <v>150</v>
      </c>
      <c r="B91">
        <v>64</v>
      </c>
      <c r="C91" t="s">
        <v>25</v>
      </c>
      <c r="D91" t="s">
        <v>58</v>
      </c>
      <c r="F91" t="s">
        <v>27</v>
      </c>
      <c r="G91" t="s">
        <v>29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0.5</v>
      </c>
      <c r="P91">
        <v>0</v>
      </c>
      <c r="Q91">
        <v>0</v>
      </c>
      <c r="R91">
        <v>0.05</v>
      </c>
      <c r="S91" s="1">
        <v>0.26250000000000001</v>
      </c>
      <c r="T91">
        <v>1</v>
      </c>
      <c r="U91">
        <v>0</v>
      </c>
      <c r="V91">
        <v>2</v>
      </c>
    </row>
    <row r="92" spans="1:22" x14ac:dyDescent="0.35">
      <c r="A92" t="s">
        <v>151</v>
      </c>
      <c r="B92">
        <v>60</v>
      </c>
      <c r="C92" t="s">
        <v>5</v>
      </c>
      <c r="D92" t="s">
        <v>58</v>
      </c>
      <c r="F92" t="s">
        <v>63</v>
      </c>
      <c r="G92" t="s">
        <v>30</v>
      </c>
      <c r="H92">
        <v>0</v>
      </c>
      <c r="I92">
        <v>1</v>
      </c>
      <c r="J92">
        <v>1</v>
      </c>
      <c r="K92">
        <v>0.5</v>
      </c>
      <c r="L92">
        <v>0.5</v>
      </c>
      <c r="M92">
        <v>0</v>
      </c>
      <c r="N92">
        <v>0.5</v>
      </c>
      <c r="O92">
        <v>0</v>
      </c>
      <c r="P92">
        <v>0</v>
      </c>
      <c r="Q92">
        <v>1</v>
      </c>
      <c r="R92">
        <v>0.45</v>
      </c>
      <c r="S92" s="1">
        <v>0.5180555555555556</v>
      </c>
      <c r="T92">
        <v>3</v>
      </c>
      <c r="U92">
        <v>1</v>
      </c>
      <c r="V92">
        <v>2</v>
      </c>
    </row>
    <row r="93" spans="1:22" x14ac:dyDescent="0.35">
      <c r="A93" t="s">
        <v>152</v>
      </c>
      <c r="B93">
        <v>68</v>
      </c>
      <c r="C93" t="s">
        <v>5</v>
      </c>
      <c r="D93" t="s">
        <v>65</v>
      </c>
      <c r="F93" t="s">
        <v>69</v>
      </c>
      <c r="G93" t="s">
        <v>28</v>
      </c>
      <c r="H93">
        <v>0</v>
      </c>
      <c r="I93">
        <v>0</v>
      </c>
      <c r="J93">
        <v>0</v>
      </c>
      <c r="K93">
        <v>0</v>
      </c>
      <c r="L93">
        <v>0</v>
      </c>
      <c r="M93">
        <v>0.5</v>
      </c>
      <c r="N93">
        <v>0</v>
      </c>
      <c r="O93">
        <v>0</v>
      </c>
      <c r="P93">
        <v>0</v>
      </c>
      <c r="Q93">
        <v>0.5</v>
      </c>
      <c r="R93">
        <v>0.1</v>
      </c>
      <c r="S93" s="1">
        <v>0.24930555555555556</v>
      </c>
      <c r="T93">
        <v>1</v>
      </c>
      <c r="U93">
        <v>0</v>
      </c>
      <c r="V93">
        <v>2</v>
      </c>
    </row>
    <row r="94" spans="1:22" x14ac:dyDescent="0.35">
      <c r="A94" t="s">
        <v>153</v>
      </c>
      <c r="B94">
        <v>63</v>
      </c>
      <c r="C94" t="s">
        <v>5</v>
      </c>
      <c r="D94" t="s">
        <v>65</v>
      </c>
      <c r="F94" t="s">
        <v>27</v>
      </c>
      <c r="G94" t="s">
        <v>40</v>
      </c>
      <c r="H94">
        <v>0</v>
      </c>
      <c r="I94">
        <v>0.5</v>
      </c>
      <c r="J94">
        <v>0</v>
      </c>
      <c r="K94">
        <v>0</v>
      </c>
      <c r="L94">
        <v>0</v>
      </c>
      <c r="M94">
        <v>0</v>
      </c>
      <c r="N94">
        <v>0.5</v>
      </c>
      <c r="O94">
        <v>0</v>
      </c>
      <c r="P94">
        <v>0</v>
      </c>
      <c r="Q94">
        <v>0</v>
      </c>
      <c r="R94">
        <v>0.1</v>
      </c>
      <c r="S94" s="1">
        <v>0.24374999999999999</v>
      </c>
      <c r="T94">
        <v>0</v>
      </c>
      <c r="U94">
        <v>0</v>
      </c>
      <c r="V94">
        <v>2</v>
      </c>
    </row>
    <row r="95" spans="1:22" x14ac:dyDescent="0.35">
      <c r="A95" t="s">
        <v>154</v>
      </c>
      <c r="B95">
        <v>76</v>
      </c>
      <c r="C95" t="s">
        <v>5</v>
      </c>
      <c r="D95" t="s">
        <v>65</v>
      </c>
      <c r="E95">
        <v>8000</v>
      </c>
      <c r="F95" t="s">
        <v>27</v>
      </c>
      <c r="G95" t="s">
        <v>40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0.5</v>
      </c>
      <c r="R95">
        <v>0.05</v>
      </c>
      <c r="S95" s="1">
        <v>0.17361111111111113</v>
      </c>
      <c r="T95">
        <v>3</v>
      </c>
      <c r="U95">
        <v>2</v>
      </c>
      <c r="V95">
        <v>3</v>
      </c>
    </row>
    <row r="96" spans="1:22" x14ac:dyDescent="0.35">
      <c r="A96" t="s">
        <v>155</v>
      </c>
      <c r="B96">
        <v>86</v>
      </c>
      <c r="C96" t="s">
        <v>5</v>
      </c>
      <c r="D96" t="s">
        <v>112</v>
      </c>
      <c r="E96">
        <v>1000</v>
      </c>
      <c r="F96" t="s">
        <v>63</v>
      </c>
      <c r="G96" t="s">
        <v>37</v>
      </c>
      <c r="H96">
        <v>0</v>
      </c>
      <c r="I96">
        <v>0</v>
      </c>
      <c r="J96">
        <v>0.5</v>
      </c>
      <c r="K96">
        <v>0.5</v>
      </c>
      <c r="L96">
        <v>1</v>
      </c>
      <c r="M96">
        <v>1</v>
      </c>
      <c r="N96">
        <v>0.5</v>
      </c>
      <c r="O96">
        <v>0.5</v>
      </c>
      <c r="P96">
        <v>1</v>
      </c>
      <c r="Q96">
        <v>1</v>
      </c>
      <c r="R96">
        <v>0.6</v>
      </c>
      <c r="S96" s="1">
        <v>0.42222222222222222</v>
      </c>
      <c r="T96">
        <v>5</v>
      </c>
      <c r="U96">
        <v>4</v>
      </c>
      <c r="V96">
        <v>7</v>
      </c>
    </row>
    <row r="97" spans="1:22" x14ac:dyDescent="0.35">
      <c r="A97" t="s">
        <v>156</v>
      </c>
      <c r="B97">
        <v>61</v>
      </c>
      <c r="C97" t="s">
        <v>5</v>
      </c>
      <c r="D97" t="s">
        <v>112</v>
      </c>
      <c r="E97">
        <v>8500</v>
      </c>
      <c r="F97" t="s">
        <v>157</v>
      </c>
      <c r="G97" t="s">
        <v>28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0.5</v>
      </c>
      <c r="R97">
        <v>0.15</v>
      </c>
      <c r="S97" s="1">
        <v>0.2722222222222222</v>
      </c>
      <c r="T97">
        <v>0</v>
      </c>
      <c r="U97">
        <v>0</v>
      </c>
      <c r="V97">
        <v>2</v>
      </c>
    </row>
    <row r="98" spans="1:22" x14ac:dyDescent="0.35">
      <c r="A98" t="s">
        <v>158</v>
      </c>
      <c r="B98">
        <v>68</v>
      </c>
      <c r="C98" t="s">
        <v>25</v>
      </c>
      <c r="D98" t="s">
        <v>58</v>
      </c>
      <c r="F98" t="s">
        <v>27</v>
      </c>
      <c r="G98" t="s">
        <v>29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0.5</v>
      </c>
      <c r="R98">
        <v>0.05</v>
      </c>
      <c r="S98" s="1">
        <v>0.25347222222222221</v>
      </c>
      <c r="T98">
        <v>0</v>
      </c>
      <c r="U98">
        <v>0</v>
      </c>
      <c r="V98">
        <v>2</v>
      </c>
    </row>
    <row r="99" spans="1:22" x14ac:dyDescent="0.35">
      <c r="A99" t="s">
        <v>159</v>
      </c>
      <c r="B99" t="s">
        <v>122</v>
      </c>
    </row>
    <row r="100" spans="1:22" x14ac:dyDescent="0.35">
      <c r="A100" t="s">
        <v>160</v>
      </c>
      <c r="B100">
        <v>73</v>
      </c>
      <c r="C100" t="s">
        <v>5</v>
      </c>
      <c r="D100" t="s">
        <v>112</v>
      </c>
      <c r="E100">
        <v>5000</v>
      </c>
      <c r="F100" t="s">
        <v>161</v>
      </c>
      <c r="G100" t="s">
        <v>67</v>
      </c>
      <c r="H100">
        <v>0</v>
      </c>
      <c r="I100">
        <v>0.5</v>
      </c>
      <c r="J100">
        <v>0</v>
      </c>
      <c r="K100">
        <v>0.5</v>
      </c>
      <c r="L100">
        <v>0</v>
      </c>
      <c r="M100">
        <v>0</v>
      </c>
      <c r="N100">
        <v>0.5</v>
      </c>
      <c r="O100">
        <v>1</v>
      </c>
      <c r="P100">
        <v>0</v>
      </c>
      <c r="Q100">
        <v>0.5</v>
      </c>
      <c r="R100">
        <v>0.3</v>
      </c>
      <c r="S100" s="1">
        <v>0.34166666666666662</v>
      </c>
      <c r="T100">
        <v>2</v>
      </c>
      <c r="U100">
        <v>2</v>
      </c>
      <c r="V100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Vezolle</dc:creator>
  <cp:lastModifiedBy>Renan Vezolle</cp:lastModifiedBy>
  <dcterms:created xsi:type="dcterms:W3CDTF">2023-03-12T15:16:35Z</dcterms:created>
  <dcterms:modified xsi:type="dcterms:W3CDTF">2023-10-26T00:22:55Z</dcterms:modified>
</cp:coreProperties>
</file>