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mc:AlternateContent xmlns:mc="http://schemas.openxmlformats.org/markup-compatibility/2006">
    <mc:Choice Requires="x15">
      <x15ac:absPath xmlns:x15ac="http://schemas.microsoft.com/office/spreadsheetml/2010/11/ac" url="https://genesdiffusion.sharepoint.com/sites/GDBiotech-ISO17025/Shared Documents/ISO 17025/4_ SYSTEME DOCUMENTAIRE/5.STRUCTURES/Demande d'accréditation/Dossier COFRAC/"/>
    </mc:Choice>
  </mc:AlternateContent>
  <xr:revisionPtr revIDLastSave="6" documentId="11_D592D9AC97CBDCD2AD59F2F44784473D16D72133" xr6:coauthVersionLast="47" xr6:coauthVersionMax="47" xr10:uidLastSave="{37D7E532-AC6B-4ED8-9F7D-E8BC5ED6DDCC}"/>
  <bookViews>
    <workbookView xWindow="-110" yWindow="-110" windowWidth="19420" windowHeight="10300" firstSheet="1" activeTab="1" xr2:uid="{00000000-000D-0000-FFFF-FFFF00000000}"/>
  </bookViews>
  <sheets>
    <sheet name="Page de garde" sheetId="1" r:id="rId1"/>
    <sheet name="Auto-évaluation" sheetId="2" r:id="rId2"/>
    <sheet name="Graphiques" sheetId="3" r:id="rId3"/>
    <sheet name="Glossaire" sheetId="4" r:id="rId4"/>
  </sheets>
  <definedNames>
    <definedName name="OUI_N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9" i="2" l="1"/>
  <c r="H118" i="2"/>
  <c r="I118" i="2" s="1"/>
  <c r="B33" i="3" s="1"/>
  <c r="H116" i="2"/>
  <c r="H115" i="2"/>
  <c r="H114" i="2"/>
  <c r="H113" i="2"/>
  <c r="I113" i="2" s="1"/>
  <c r="B32" i="3" s="1"/>
  <c r="H111" i="2"/>
  <c r="H110" i="2"/>
  <c r="H109" i="2"/>
  <c r="H108" i="2"/>
  <c r="I108" i="2" s="1"/>
  <c r="B31" i="3" s="1"/>
  <c r="H106" i="2"/>
  <c r="H105" i="2"/>
  <c r="I105" i="2" s="1"/>
  <c r="B30" i="3" s="1"/>
  <c r="H103" i="2"/>
  <c r="H102" i="2"/>
  <c r="I102" i="2" s="1"/>
  <c r="B29" i="3" s="1"/>
  <c r="H100" i="2"/>
  <c r="I100" i="2" s="1"/>
  <c r="B28" i="3" s="1"/>
  <c r="H98" i="2"/>
  <c r="H97" i="2"/>
  <c r="I97" i="2" s="1"/>
  <c r="B27" i="3" s="1"/>
  <c r="H95" i="2"/>
  <c r="H94" i="2"/>
  <c r="I94" i="2" s="1"/>
  <c r="H91" i="2"/>
  <c r="H90" i="2"/>
  <c r="H89" i="2"/>
  <c r="H88" i="2"/>
  <c r="I88" i="2" s="1"/>
  <c r="B24" i="3" s="1"/>
  <c r="H86" i="2"/>
  <c r="H85" i="2"/>
  <c r="I85" i="2" s="1"/>
  <c r="B23" i="3" s="1"/>
  <c r="H83" i="2"/>
  <c r="H82" i="2"/>
  <c r="I82" i="2" s="1"/>
  <c r="B22" i="3" s="1"/>
  <c r="H80" i="2"/>
  <c r="H79" i="2"/>
  <c r="H78" i="2"/>
  <c r="H77" i="2"/>
  <c r="H76" i="2"/>
  <c r="H75" i="2"/>
  <c r="I75" i="2" s="1"/>
  <c r="B21" i="3" s="1"/>
  <c r="H73" i="2"/>
  <c r="H72" i="2"/>
  <c r="H71" i="2"/>
  <c r="H70" i="2"/>
  <c r="H69" i="2"/>
  <c r="I69" i="2" s="1"/>
  <c r="B20" i="3" s="1"/>
  <c r="H67" i="2"/>
  <c r="I67" i="2" s="1"/>
  <c r="B19" i="3" s="1"/>
  <c r="H65" i="2"/>
  <c r="H64" i="2"/>
  <c r="I64" i="2" s="1"/>
  <c r="B18" i="3" s="1"/>
  <c r="H62" i="2"/>
  <c r="H61" i="2"/>
  <c r="I61" i="2" s="1"/>
  <c r="B17" i="3" s="1"/>
  <c r="H59" i="2"/>
  <c r="H58" i="2"/>
  <c r="H57" i="2"/>
  <c r="I57" i="2" s="1"/>
  <c r="B16" i="3" s="1"/>
  <c r="H55" i="2"/>
  <c r="H54" i="2"/>
  <c r="H53" i="2"/>
  <c r="H52" i="2"/>
  <c r="I52" i="2" s="1"/>
  <c r="B15" i="3" s="1"/>
  <c r="H50" i="2"/>
  <c r="H49" i="2"/>
  <c r="H48" i="2"/>
  <c r="H47" i="2"/>
  <c r="I47" i="2" s="1"/>
  <c r="H44" i="2"/>
  <c r="H43" i="2"/>
  <c r="H42" i="2"/>
  <c r="I42" i="2" s="1"/>
  <c r="B12" i="3" s="1"/>
  <c r="H40" i="2"/>
  <c r="H39" i="2"/>
  <c r="I39" i="2" s="1"/>
  <c r="B11" i="3" s="1"/>
  <c r="H37" i="2"/>
  <c r="H36" i="2"/>
  <c r="H35" i="2"/>
  <c r="H34" i="2"/>
  <c r="H33" i="2"/>
  <c r="H32" i="2"/>
  <c r="H31" i="2"/>
  <c r="H30" i="2"/>
  <c r="I30" i="2" s="1"/>
  <c r="B10" i="3" s="1"/>
  <c r="H28" i="2"/>
  <c r="H27" i="2"/>
  <c r="I27" i="2" s="1"/>
  <c r="B9" i="3" s="1"/>
  <c r="H25" i="2"/>
  <c r="H24" i="2"/>
  <c r="H23" i="2"/>
  <c r="H22" i="2"/>
  <c r="H21" i="2"/>
  <c r="H20" i="2"/>
  <c r="I20" i="2" s="1"/>
  <c r="H17" i="2"/>
  <c r="H16" i="2"/>
  <c r="H15" i="2"/>
  <c r="H14" i="2"/>
  <c r="H13" i="2"/>
  <c r="H12" i="2"/>
  <c r="H11" i="2"/>
  <c r="H10" i="2"/>
  <c r="I10" i="2" s="1"/>
  <c r="J10" i="2" s="1"/>
  <c r="B6" i="3" s="1"/>
  <c r="H8" i="2"/>
  <c r="H7" i="2"/>
  <c r="I7" i="2" s="1"/>
  <c r="B5" i="3" s="1"/>
  <c r="H5" i="2"/>
  <c r="I5" i="2" s="1"/>
  <c r="B4" i="3" l="1"/>
  <c r="J5" i="2"/>
  <c r="B3" i="3" s="1"/>
  <c r="B8" i="3"/>
  <c r="J20" i="2"/>
  <c r="B7" i="3" s="1"/>
  <c r="B14" i="3"/>
  <c r="J47" i="2"/>
  <c r="B13" i="3" s="1"/>
  <c r="B26" i="3"/>
  <c r="J94" i="2"/>
  <c r="B25" i="3" s="1"/>
</calcChain>
</file>

<file path=xl/sharedStrings.xml><?xml version="1.0" encoding="utf-8"?>
<sst xmlns="http://schemas.openxmlformats.org/spreadsheetml/2006/main" count="279" uniqueCount="160">
  <si>
    <t>Outil pour l'autoévaluation selon 
la norme NF EN ISO/IEC 17025:2017</t>
  </si>
  <si>
    <t>VOUS PRÉPARER À L'ACCRÉDITATION :
AUTO-ÉVALUATION SUIVANT LA NORME
NF EN ISO/IEC 17025:2017</t>
  </si>
  <si>
    <t>Pour vous guider dans la préparation de votre démarche d'accréditation, le Cofrac vous met à disposition cet outil d’auto-évaluation. Son usage n’est en aucun cas obligatoire et le Cofrac ne vous demandera pas vos résultats lors du dépôt de la demande d’accréditation.
Il  ne se substitue pas au formulaire de prise en compte des exigences des normes d’accréditation (LAB FORM 03) que vous joindrez à votre dossier de demande d'accréditation.
L’onglet « Auto-évaluation » vous permet de matérialiser votre progression dans la prise en compte des exigences clés de la norme (attention : la liste des exigences traitées n’est pas exhaustive).
Envie de visualiser en un coup d’œil l’état d’avancement de votre démarche ou de la présenter à vos collaborateurs ? L’onglet « Graphiques » est fait pour vous. 
Vous ne comprenez pas certains termes spécifiques de la norme ? Référez-vous à l’onglet « Glossaire ».
Laissez vous guider ! 
Attention : le résultat de l’auto-évaluation ne présage pas du résultat de l’évaluation qui sera réalisée par le Cofrac.</t>
  </si>
  <si>
    <t>Vous préparer à l'accréditation
OUTIL D'AUTO-EVALUATION SUIVANT LA NORME NF EN ISO/IEC 17025 : 2017</t>
  </si>
  <si>
    <t>Pour chaque question, mettez une croix dans la case correspondant à l'avancement de votre démarche (une seule croix par question)</t>
  </si>
  <si>
    <t>Non</t>
  </si>
  <si>
    <t>Partiellement
ou en cours</t>
  </si>
  <si>
    <t>Oui et je peux
le prouver</t>
  </si>
  <si>
    <t>Non applicable</t>
  </si>
  <si>
    <t>Commentaires</t>
  </si>
  <si>
    <t>4. EXIGENCES GENERALES</t>
  </si>
  <si>
    <t>4.1 Impartialité</t>
  </si>
  <si>
    <t>Existe-t-il des moyens visant à assurer  que l’organisme exerce ses activités en toute impartialité et que les risques susceptibles de porter atteinte à cette dernière sont régulièrement identifiés ?</t>
  </si>
  <si>
    <t>x</t>
  </si>
  <si>
    <t xml:space="preserve">Charte impartialité OK pour les salariés, à faire signer par les administrateurs
</t>
  </si>
  <si>
    <t>4.2 Confidentialité</t>
  </si>
  <si>
    <t>Assurez-vous la confidentialité des informations générées au cours de la réalisation des activités de l’organisme ou toutes autres informations obtenues ?</t>
  </si>
  <si>
    <t>idem</t>
  </si>
  <si>
    <t>Indiquez-vous au client, à l’avance, les informations que vous avez l’intention de rendre publiques ?</t>
  </si>
  <si>
    <t>5 EXIGENCES STRUCTURELLES</t>
  </si>
  <si>
    <t>Les activités exercées par l’organisme conformément au référentiel d’accréditation (NF EN ISO/IEC 17025) sont-elles documentées ?</t>
  </si>
  <si>
    <t>documents à finaliser</t>
  </si>
  <si>
    <t>La place de l’organisme et les relations entre les différents services de l’organisation sont-ils définis ?</t>
  </si>
  <si>
    <t>L’encadrement de l’organisme ayant la responsabilité générale du laboratoire est-il identifié ?</t>
  </si>
  <si>
    <t>Les responsabilités et les relations entre les différents collaborateurs sont-ils spécifiés ?</t>
  </si>
  <si>
    <t>L’organisation est-elle bien définie ?</t>
  </si>
  <si>
    <t>Avez-vous du personnel disposant de l’autorité et des ressources pour accomplir les activités de l’organisme y compris la mise en œuvre, le maintien et l’amélioration du système de management ?</t>
  </si>
  <si>
    <t>Assurez-vous la communication interne relatives à
- l’efficacité du système de management ?
- l’importance de satisfaire aux exigences des clients et aux autres exigences ?</t>
  </si>
  <si>
    <t xml:space="preserve">Assurez-vous le maintien de l’intégrité du système de management lors de changements ? </t>
  </si>
  <si>
    <t>des comptes-rendus seront mis en place suite aux premiers audit interne et revue de direction</t>
  </si>
  <si>
    <t>6 EXIGENCES RELATIVES AUX RESSOURCES</t>
  </si>
  <si>
    <t>6.2 Personnel</t>
  </si>
  <si>
    <t>Existe-t-il des dispositions visant à assurer que votre personnel interne ou externe travaille conformément à votre système de management ?</t>
  </si>
  <si>
    <t>Avez-vous identifié les fonctions ayant une influence sur les résultats ?</t>
  </si>
  <si>
    <t xml:space="preserve">Avez-vous documenté les exigences de compétences (niveau d’études, qualification formation, connaissances techniques, aptitudes et expérience) requises pour ces fonctions ? </t>
  </si>
  <si>
    <t>La direction du laboratoire communique-t-elle aux membres du personnel leurs tâches, responsabilités et autorités ?</t>
  </si>
  <si>
    <t>Entretiens annuels (revoir la fiche de fonction et/ou de poste en systématique)</t>
  </si>
  <si>
    <t>Concernant le personnel, avez-vous une procédure et des enregistrements associés relatifs à : 
- la détermination des exigences de compétences ;
- la sélection ;
- la formation ;
- la supervision;
- l'autorisation ;
- le suivi des compétences</t>
  </si>
  <si>
    <t>Avez-vous des preuves d’autorisation à réaliser des tâches spécifiques y compris :
- le développement, la modification, la vérification et la validation des méthodes ;
- l’analyse des résultats, incluant le cas échéant les déclarations de conformité ou les avis et interprétations ;
- le compte rendu, l’examen et l’approbation des résultats.</t>
  </si>
  <si>
    <t>6.3 Installations et conditions ambiantes</t>
  </si>
  <si>
    <t>Les exigences relatives aux installations et aux conditions ambiantes où sont réalisées les activités de laboratoire, pouvant affecter la validité des résultats, sont-elles identifiées et documentées ?</t>
  </si>
  <si>
    <t>récupération contrats de maintenance des clims en cours</t>
  </si>
  <si>
    <t xml:space="preserve">Les exigences relatives aux installations et aux conditions ambiantes où sont réalisées les activités sur site ou au sein d’installations non maitrisées en permanence pouvant affecter la validité des résultats, sont-elles identifiées et documentées ? </t>
  </si>
  <si>
    <t>en attente installation sondes de température et cartographie MC2</t>
  </si>
  <si>
    <t>6.4 Equipements</t>
  </si>
  <si>
    <t xml:space="preserve">Disposez-vous des équipements appropriés en lien avec vos activités de laboratoire et ayant une influence sur vos résultats ? </t>
  </si>
  <si>
    <t>Existe-t-il une procédure concernant la gestion des équipements ?</t>
  </si>
  <si>
    <t>Assurez-vous le suivi métrologique des équipements à l’aide d’un programme défini puis revu ?</t>
  </si>
  <si>
    <t>Ces équipements répondent-ils aux spécifications définies afin d’atteindre l’exactitude et/ou l’incertitude de mesure souhaitée ?</t>
  </si>
  <si>
    <t>Les équipements de mesure répondant aux critères définis au § 6.4.6 de la norme sont-ils étalonnés ?</t>
  </si>
  <si>
    <t>MC2</t>
  </si>
  <si>
    <t>Le statut de ces derniers est-il identifié et sans équivoque pour l’utilisateur ?</t>
  </si>
  <si>
    <t>étiquetage</t>
  </si>
  <si>
    <t>Avez-vous prévu une gestion des équipements défectueux ?</t>
  </si>
  <si>
    <t>pas réalisé pour matériel MC2 pour le moment</t>
  </si>
  <si>
    <t>Des enregistrements concernant les équipements et leur utilisation sont-ils établis ? 
(fiches d’identification, fiche de vie, version des logiciels et du firmware, etc.)</t>
  </si>
  <si>
    <t>à formaliser concernant le SI, à faire pour le matériel  MC2 en cours d'installation</t>
  </si>
  <si>
    <t>6.5 Traçabilité métrologique</t>
  </si>
  <si>
    <t>La traçabilité métrologique des résultats de mesure au moyen d’une chaine ininterrompue d’étalonnage est-elle documentée et maintenue ?</t>
  </si>
  <si>
    <t>La traçabilité des instruments de mesure impactant les résultats est-elle assurée ?</t>
  </si>
  <si>
    <t>6.6 Produits et services fournis par des prestataires externes</t>
  </si>
  <si>
    <t>Assurez-vous que les produits et services ayant une influence sur vos activités ou contribuant au fonctionnement du laboratoire sont identifiés et adaptés ?</t>
  </si>
  <si>
    <t>Disposez-vous d’une procédure et conservez-vous les enregistrements relatifs aux § 6.6.2 de la norme ?</t>
  </si>
  <si>
    <t>à formaliser, la procédure achat, les enregistrements relatifs, la gestion des stocks</t>
  </si>
  <si>
    <t>Communiquez-vous à vos prestataires externes les exigences définies au § 6.6.3 de la norme ?</t>
  </si>
  <si>
    <t>cahier des charges prestataires externes : communiquer exigences concernant les produits et services devant être fournis, les critères d'acceptation; la charte du bon prélèvement entre aussi dans cette catégorie et doirt être rédigée</t>
  </si>
  <si>
    <t>7 EXIGENCES RELATIVES AUX PROCESSUS</t>
  </si>
  <si>
    <t>7.1 Revue des demandes, appels d’offres et contrats</t>
  </si>
  <si>
    <t>Disposez-vous d’une procédure relative à la revue des demandes, des appels d’offres ou des contrats ?</t>
  </si>
  <si>
    <t>à formaliser, pour le moment nous n'avons que le formulaire de Devis GD Biotech et la Fiche projet</t>
  </si>
  <si>
    <t>Les enregistrements des revues, discussions avec le client, et de toutes les modifications significatives sont-ils conservés ?</t>
  </si>
  <si>
    <t>Lorsque vous faites appel à des prestataires externes pour vos activités de laboratoire, obtenez-vous l’approbation de vos clients ?</t>
  </si>
  <si>
    <t>En cas d'émission de déclarations de conformité, les règles de décision sont-elles définies et communiquées au client ?</t>
  </si>
  <si>
    <t>7.2 Sélection, vérification et validation des méthodes</t>
  </si>
  <si>
    <t>Avez-vous documenté vos méthodes  et les mettez-vous à disposition de votre personnel ?</t>
  </si>
  <si>
    <t>La méthode est-elle validée et/ou confirmée (ou vérifiée) avant de la mettre en œuvre ?</t>
  </si>
  <si>
    <t>Cette démarche est-elle répétée à chaque révision de la méthode ?</t>
  </si>
  <si>
    <t>Lors d’une validation/confirmation de méthode, des enregistrements de preuves sont-ils conservés ?</t>
  </si>
  <si>
    <t>7.3 Echantillonnage</t>
  </si>
  <si>
    <t>Un plan et une méthode d’échantillonnage, tenant compte des facteurs qui ont un impact sur la validité des résultats ultérieurs, sont-ils établis ?</t>
  </si>
  <si>
    <t>Le plan et la méthode d’échantillonnage sont-ils disponibles sur le site d’échantillonnage ?</t>
  </si>
  <si>
    <t>Conservez-vous les enregistrements des données d’échantillonnage exigées au § 7.3.3 de la norme ?</t>
  </si>
  <si>
    <t>7.4 Manutention des objets d’essai ou d’étalonnage</t>
  </si>
  <si>
    <t>Avez-vous établi une procédure relative à la manutention des objets d’essais et d’étalonnage (y compris le stockage ou le conditionnement spécifique des objets)?</t>
  </si>
  <si>
    <t>documents en cours de rédaction</t>
  </si>
  <si>
    <t>Existe-t-il un système d’identification non ambigüe des objets d’essai ou d’étalonnage ?</t>
  </si>
  <si>
    <t>7.5 Enregistrements techniques</t>
  </si>
  <si>
    <t>Avez-vous prévu des enregistrements techniques (données, calculs, observations, rapport, responsabilités, etc.) correspondant à chaque activité de laboratoire et permettant de la répéter dans des conditions aussi proches que possible de l'original ?</t>
  </si>
  <si>
    <t>Les modifications apportées aux enregistrements techniques peuvent-elles être tracées en remontant aux données et versions précédentes ou aux observations d'origine ?</t>
  </si>
  <si>
    <t>7.6 Évaluation de l’incertitude de mesure</t>
  </si>
  <si>
    <t>Avez-vous identifié les sources d’incertitude de mesure et évalué l’incertitude de mesure en tenant compte de toutes des contributions importantes ?</t>
  </si>
  <si>
    <t>7.7 Assurer la validité des résultats</t>
  </si>
  <si>
    <t>Avez-vous prévu une procédure pour surveiller la validité de vos résultats ?</t>
  </si>
  <si>
    <t>Cette surveillance est-elle planifiée et revue ?</t>
  </si>
  <si>
    <t xml:space="preserve">Les données résultantes sont-elles enregistrées de sorte que les tendances soient détectables ? </t>
  </si>
  <si>
    <t>Pour surveiller la performance du laboratoire, participez-vous à des essais d’aptitude ou des comparaisons interlaboratoires ?</t>
  </si>
  <si>
    <t>Ces données de surveillance sont-elles analysées ?</t>
  </si>
  <si>
    <t>7.8 Rapport sur les résultats</t>
  </si>
  <si>
    <t>Avez-vous mis en œuvre un dispositif de revue et d’approbation de tous les rapports émis?</t>
  </si>
  <si>
    <t xml:space="preserve">Le rapport sur les résultats contient-il tous les éléments exigés dans ce paragraphe ?  </t>
  </si>
  <si>
    <t>Vous-êtes vous interrogez sur la possibilité d'émettre des déclarations de conformité sur les rapports et de documenter la règle de décision?</t>
  </si>
  <si>
    <t>Vous-êtes vous interrogez sur la possibilité d'émettre des avis et interprétations en documentant les bases sur lesquelles ils reposent?</t>
  </si>
  <si>
    <t>Lorsqu’un rapport émis doit être remplacé, amendé ou réémis, avez-vous prévu de clairement identifier toute modification d’informations et, si besoin, d’ajouter l’explication de cette modification au rapport ?</t>
  </si>
  <si>
    <t xml:space="preserve">Lorsqu'il est nécessaire d'émettre un nouveau rapport complet, celui-ci comporte-t-il une identification unique et fait-il mention de l'original qu'il remplace ?
</t>
  </si>
  <si>
    <t>7.9 Réclamations</t>
  </si>
  <si>
    <t>Avez-vous documenté vos dispositions (comprenant les éléments demandés au § 7.9.3) pour enregistrer, analyser et traiter les réclamations ?</t>
  </si>
  <si>
    <t>Les conclusions sont- elles établies ou revues et approuvées par une personne n’ayant pas été impliquée dans les activités de laboratoire remises en cause ?</t>
  </si>
  <si>
    <t>à mettre en pratique</t>
  </si>
  <si>
    <t>7.10 Travaux non conformes</t>
  </si>
  <si>
    <t>Disposez-vous d’une procédure tenant compte des points a) à f) du § 7.10.1 de la norme pour la gestion de vos travaux non conformes ?</t>
  </si>
  <si>
    <t>à finaliser</t>
  </si>
  <si>
    <t>Avez-vous prévu de conserver les enregistrements des travaux non conformes et de leurs traitements ?</t>
  </si>
  <si>
    <t>7.11 Maîtrise des données et gestion de l’information</t>
  </si>
  <si>
    <t xml:space="preserve">Le ou les systèmes de gestion de l’information du laboratoire sont-ils-validés en termes de fonctionnalité avant mise en œuvre ? </t>
  </si>
  <si>
    <t>Les modifications de ce système sont-elles autorisées, documentées et validées avant leur mise en œuvre ?</t>
  </si>
  <si>
    <t>La protection et l’intégrité du ou des systèmes de gestion de l’information du laboratoire sont-elles assurées ?</t>
  </si>
  <si>
    <t>Les calculs et transferts de données sont-ils vérifiés de façon appropriée et systématique ?</t>
  </si>
  <si>
    <t>8 EXIGENCES RELATIVES AU SYSTEME DE MANAGEMENT</t>
  </si>
  <si>
    <t>8.2 Documentation du système de management</t>
  </si>
  <si>
    <t>Avez-vous défini des politiques et des objectifs relatifs à :
- la compétence?
- l’impartialité ?
- la cohérence des activités ?</t>
  </si>
  <si>
    <t>L’ensemble de la documentation fait-elle l’objet d’un référencement ?</t>
  </si>
  <si>
    <t>8.3 Maîtrise de la documentation du système de management</t>
  </si>
  <si>
    <t>Existe-t-il des dispositions visant à assurer  le respect des exigences relatives aux éléments exigés du § 8.3.2 de la norme ?</t>
  </si>
  <si>
    <t>Les documents applicables sont-ils disponibles aux utilisateurs ?</t>
  </si>
  <si>
    <t xml:space="preserve">à intégrer au GD Board </t>
  </si>
  <si>
    <t>8.4 Maitrise des enregistrements</t>
  </si>
  <si>
    <t>Existe-t-il des dispositions relatives à la gestion des enregistrements ?
Si oui, prévoient-elles des dispositions sur :
- l’identification, le stockage ?
- l’accessibilité ?
- la protection, la sauvegarde ?
- les durées de conservation et l’élimination des enregistrements?
- l’archivage ?</t>
  </si>
  <si>
    <t>statuer et rédiger les documents relatifs aux enregistrements</t>
  </si>
  <si>
    <t>8.5 Actions à mettre en œuvre face aux risques et opportunités</t>
  </si>
  <si>
    <t>Avez-vous identifié les risques et opportunités liés à vos activités de laboratoire et à vos objectifs ?</t>
  </si>
  <si>
    <t xml:space="preserve">En lien avec ces risques et opportunités, avez-vous planifié :
- les actions à mettre en œuvre ?
- la vérification de l’efficacité de ces actions ?
</t>
  </si>
  <si>
    <t>revoir ce point</t>
  </si>
  <si>
    <t>8.6 Amélioration</t>
  </si>
  <si>
    <t>Des actions sont-elles mises en œuvre afin de prendre en compte des opportunités d’amélioration ?</t>
  </si>
  <si>
    <t>Exploitez-vous les retours d’informations de la part de vos clients ?</t>
  </si>
  <si>
    <t>8.7 Actions correctives</t>
  </si>
  <si>
    <t>En cas de non-conformité, assurez-vous sa correction et sa maîtrise?</t>
  </si>
  <si>
    <t>Menez-vous des actions correctives appropriées pour éliminer le ou les causes de la non-conformité ?</t>
  </si>
  <si>
    <t xml:space="preserve">Vérifiez-vous l’efficacité de celles-ci ? 
</t>
  </si>
  <si>
    <t>Conservez-vous des preuves :
- de la nature et des causes des non conformités ?
- des actions menées ?
- des résultats des actions correctives ?</t>
  </si>
  <si>
    <t>mettre en pratique</t>
  </si>
  <si>
    <t>8.8 Audits internes</t>
  </si>
  <si>
    <t>Le laboratoire réalise-t-il des audits internes à intervalle planifié?</t>
  </si>
  <si>
    <t>Le périmètre d’audit interne couvre-t-il le système de management et les activités du laboratoire ?</t>
  </si>
  <si>
    <t>Ce périmètre tient-il compte de l’importance des activités, des changements, et des résultats des audits précédents ?</t>
  </si>
  <si>
    <t xml:space="preserve">Des actions appropriées sont-elles mises en place à l’issue de la réalisation des audits internes ? </t>
  </si>
  <si>
    <t>8.9 Revues de direction</t>
  </si>
  <si>
    <t>Procédez-vous à des revues de direction à intervalle planifié ?</t>
  </si>
  <si>
    <t>Les éléments d’entrée, de sortie de la revue de direction ainsi que l’ensemble des décisions ou actions sont-ils enregistrés et suivis?</t>
  </si>
  <si>
    <t>Chapitres de la norme NF EN ISO IEC 17025 : 2017</t>
  </si>
  <si>
    <t>%</t>
  </si>
  <si>
    <t>4 EXIGENCES GENERALES</t>
  </si>
  <si>
    <t>GLOSSAIRE (Bibliographie)</t>
  </si>
  <si>
    <t>NF EN ISO/IEC 17000</t>
  </si>
  <si>
    <t>Évaluation de la conformité - Vocabulaire et principes généraux</t>
  </si>
  <si>
    <t>NF EN ISO 9000</t>
  </si>
  <si>
    <t>Systèmes de management de la qualité —Principes essentiels et vocabulaire</t>
  </si>
  <si>
    <t>JCGM 200</t>
  </si>
  <si>
    <t>Vocabulaire international de métrologie – Concepts fondamentaux et généraux et termes associés (VIM.) Disponible sous :</t>
  </si>
  <si>
    <t>https://www.bipm.org/fr/publications/guides/vim.html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</si>
</sst>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scheme val="minor"/>
    </font>
    <font>
      <sz val="11"/>
      <color rgb="FF000000"/>
      <name val="Calibri"/>
    </font>
    <font>
      <b/>
      <sz val="16"/>
      <color rgb="FF000000"/>
      <name val="Arial"/>
    </font>
    <font>
      <sz val="11"/>
      <name val="Calibri"/>
    </font>
    <font>
      <b/>
      <sz val="18"/>
      <color rgb="FF003087"/>
      <name val="Arial"/>
    </font>
    <font>
      <sz val="12"/>
      <color rgb="FF000000"/>
      <name val="Arial"/>
    </font>
    <font>
      <b/>
      <sz val="20"/>
      <color rgb="FF1F497D"/>
      <name val="Calibri"/>
    </font>
    <font>
      <sz val="11"/>
      <color rgb="FF000000"/>
      <name val="Arial"/>
    </font>
    <font>
      <i/>
      <sz val="12"/>
      <color rgb="FFFFFFFF"/>
      <name val="Arial"/>
    </font>
    <font>
      <b/>
      <sz val="11"/>
      <color rgb="FF000000"/>
      <name val="Arial"/>
    </font>
    <font>
      <b/>
      <sz val="14"/>
      <color rgb="FFFFFFFF"/>
      <name val="Arial"/>
    </font>
    <font>
      <b/>
      <sz val="11"/>
      <color rgb="FFFFFFFF"/>
      <name val="Arial"/>
    </font>
    <font>
      <b/>
      <sz val="12"/>
      <color rgb="FFFFFFFF"/>
      <name val="Arial"/>
    </font>
    <font>
      <sz val="9"/>
      <color rgb="FF000000"/>
      <name val="Arial"/>
    </font>
    <font>
      <sz val="9"/>
      <color rgb="FF000000"/>
      <name val="Roboto"/>
    </font>
    <font>
      <sz val="9"/>
      <color rgb="FF3C4043"/>
      <name val="Arial"/>
    </font>
    <font>
      <b/>
      <sz val="14"/>
      <color rgb="FF000000"/>
      <name val="Calibri"/>
    </font>
    <font>
      <b/>
      <sz val="11"/>
      <color rgb="FF000000"/>
      <name val="Calibri"/>
    </font>
    <font>
      <i/>
      <sz val="11"/>
      <color rgb="FF000000"/>
      <name val="Calibri"/>
    </font>
    <font>
      <u/>
      <sz val="11"/>
      <color rgb="FF0000FF"/>
      <name val="Arial"/>
    </font>
  </fonts>
  <fills count="16">
    <fill>
      <patternFill patternType="none"/>
    </fill>
    <fill>
      <patternFill patternType="gray125"/>
    </fill>
    <fill>
      <patternFill patternType="solid">
        <fgColor rgb="FF595959"/>
        <bgColor rgb="FF595959"/>
      </patternFill>
    </fill>
    <fill>
      <patternFill patternType="solid">
        <fgColor rgb="FFF2F2F2"/>
        <bgColor rgb="FFF2F2F2"/>
      </patternFill>
    </fill>
    <fill>
      <patternFill patternType="solid">
        <fgColor rgb="FFB9007C"/>
        <bgColor rgb="FFB9007C"/>
      </patternFill>
    </fill>
    <fill>
      <patternFill patternType="solid">
        <fgColor rgb="FFD8D8D8"/>
        <bgColor rgb="FFD8D8D8"/>
      </patternFill>
    </fill>
    <fill>
      <patternFill patternType="solid">
        <fgColor rgb="FFFFCCCC"/>
        <bgColor rgb="FFFFCCCC"/>
      </patternFill>
    </fill>
    <fill>
      <patternFill patternType="solid">
        <fgColor rgb="FFFFFFFF"/>
        <bgColor rgb="FFFFFFFF"/>
      </patternFill>
    </fill>
    <fill>
      <patternFill patternType="solid">
        <fgColor rgb="FF094FFD"/>
        <bgColor rgb="FF094FFD"/>
      </patternFill>
    </fill>
    <fill>
      <patternFill patternType="solid">
        <fgColor rgb="FFDBE5F1"/>
        <bgColor rgb="FFDBE5F1"/>
      </patternFill>
    </fill>
    <fill>
      <patternFill patternType="solid">
        <fgColor rgb="FFE36C09"/>
        <bgColor rgb="FFE36C09"/>
      </patternFill>
    </fill>
    <fill>
      <patternFill patternType="solid">
        <fgColor rgb="FFFBC99F"/>
        <bgColor rgb="FFFBC99F"/>
      </patternFill>
    </fill>
    <fill>
      <patternFill patternType="solid">
        <fgColor rgb="FF76923C"/>
        <bgColor rgb="FF76923C"/>
      </patternFill>
    </fill>
    <fill>
      <patternFill patternType="solid">
        <fgColor rgb="FFCADBA9"/>
        <bgColor rgb="FFCADBA9"/>
      </patternFill>
    </fill>
    <fill>
      <patternFill patternType="solid">
        <fgColor rgb="FF8064A2"/>
        <bgColor rgb="FF8064A2"/>
      </patternFill>
    </fill>
    <fill>
      <patternFill patternType="solid">
        <fgColor rgb="FFDFD8E8"/>
        <bgColor rgb="FFDFD8E8"/>
      </patternFill>
    </fill>
  </fills>
  <borders count="6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top/>
      <bottom style="medium">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right style="medium">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s>
  <cellStyleXfs count="1">
    <xf numFmtId="0" fontId="0" fillId="0" borderId="0"/>
  </cellStyleXfs>
  <cellXfs count="173">
    <xf numFmtId="0" fontId="0" fillId="0" borderId="0" xfId="0"/>
    <xf numFmtId="0" fontId="7" fillId="0" borderId="0" xfId="0" applyFont="1" applyAlignment="1">
      <alignment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11" fillId="4" borderId="12" xfId="0" applyFont="1" applyFill="1" applyBorder="1" applyAlignment="1">
      <alignment vertical="center" wrapText="1"/>
    </xf>
    <xf numFmtId="0" fontId="11" fillId="4" borderId="13" xfId="0" applyFont="1" applyFill="1" applyBorder="1" applyAlignment="1">
      <alignment vertical="center" wrapText="1"/>
    </xf>
    <xf numFmtId="0" fontId="11" fillId="4" borderId="14" xfId="0" applyFont="1" applyFill="1" applyBorder="1" applyAlignment="1">
      <alignment vertical="center" wrapText="1"/>
    </xf>
    <xf numFmtId="0" fontId="11" fillId="4" borderId="12"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5" borderId="17" xfId="0" applyFont="1" applyFill="1" applyBorder="1" applyAlignment="1">
      <alignment horizontal="center" vertical="center" wrapText="1"/>
    </xf>
    <xf numFmtId="0" fontId="9" fillId="0" borderId="18" xfId="0" applyFont="1" applyBorder="1" applyAlignment="1">
      <alignment horizontal="center" vertical="center" wrapText="1"/>
    </xf>
    <xf numFmtId="0" fontId="13" fillId="0" borderId="20" xfId="0" applyFont="1" applyBorder="1" applyAlignment="1">
      <alignment vertical="center" wrapText="1"/>
    </xf>
    <xf numFmtId="0" fontId="9" fillId="0" borderId="23"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9" xfId="0" applyFont="1" applyBorder="1" applyAlignment="1">
      <alignment horizontal="center" vertical="center" wrapText="1"/>
    </xf>
    <xf numFmtId="0" fontId="14" fillId="7" borderId="17" xfId="0" applyFont="1" applyFill="1" applyBorder="1"/>
    <xf numFmtId="0" fontId="9" fillId="0" borderId="27" xfId="0" applyFont="1" applyBorder="1" applyAlignment="1">
      <alignment horizontal="center" vertical="center" wrapText="1"/>
    </xf>
    <xf numFmtId="0" fontId="15" fillId="7" borderId="0" xfId="0" applyFont="1" applyFill="1"/>
    <xf numFmtId="0" fontId="12" fillId="8" borderId="29" xfId="0" applyFont="1" applyFill="1" applyBorder="1" applyAlignment="1">
      <alignment vertical="center" wrapText="1"/>
    </xf>
    <xf numFmtId="0" fontId="12" fillId="8" borderId="14" xfId="0" applyFont="1" applyFill="1" applyBorder="1" applyAlignment="1">
      <alignment vertical="center" wrapText="1"/>
    </xf>
    <xf numFmtId="0" fontId="5" fillId="0" borderId="0" xfId="0" applyFont="1" applyAlignment="1">
      <alignment vertical="center" wrapText="1"/>
    </xf>
    <xf numFmtId="0" fontId="9" fillId="0" borderId="21" xfId="0" applyFont="1" applyBorder="1" applyAlignment="1">
      <alignment horizontal="center" vertical="center" wrapText="1"/>
    </xf>
    <xf numFmtId="0" fontId="7" fillId="0" borderId="18" xfId="0" applyFont="1" applyBorder="1" applyAlignment="1">
      <alignment vertical="center" wrapText="1"/>
    </xf>
    <xf numFmtId="0" fontId="7" fillId="0" borderId="27" xfId="0" applyFont="1" applyBorder="1" applyAlignment="1">
      <alignment vertical="center" wrapText="1"/>
    </xf>
    <xf numFmtId="0" fontId="7" fillId="0" borderId="33" xfId="0" applyFont="1" applyBorder="1" applyAlignment="1">
      <alignment vertical="center" wrapText="1"/>
    </xf>
    <xf numFmtId="0" fontId="9" fillId="0" borderId="34" xfId="0" applyFont="1" applyBorder="1" applyAlignment="1">
      <alignment horizontal="center" vertical="center" wrapText="1"/>
    </xf>
    <xf numFmtId="0" fontId="11" fillId="10" borderId="12" xfId="0" applyFont="1" applyFill="1" applyBorder="1" applyAlignment="1">
      <alignment vertical="center" wrapText="1"/>
    </xf>
    <xf numFmtId="0" fontId="11" fillId="10" borderId="13" xfId="0" applyFont="1" applyFill="1" applyBorder="1" applyAlignment="1">
      <alignment vertical="center" wrapText="1"/>
    </xf>
    <xf numFmtId="0" fontId="11" fillId="10" borderId="14" xfId="0" applyFont="1" applyFill="1" applyBorder="1" applyAlignment="1">
      <alignment vertical="center" wrapText="1"/>
    </xf>
    <xf numFmtId="0" fontId="11" fillId="10" borderId="29" xfId="0" applyFont="1" applyFill="1" applyBorder="1" applyAlignment="1">
      <alignment horizontal="center" vertical="center" wrapText="1"/>
    </xf>
    <xf numFmtId="0" fontId="7" fillId="0" borderId="20" xfId="0" applyFont="1" applyBorder="1" applyAlignment="1">
      <alignment vertical="center" wrapText="1"/>
    </xf>
    <xf numFmtId="0" fontId="7" fillId="0" borderId="32" xfId="0" applyFont="1" applyBorder="1" applyAlignment="1">
      <alignment vertical="center"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7" fillId="0" borderId="43" xfId="0" applyFont="1" applyBorder="1" applyAlignment="1">
      <alignment vertical="center" wrapText="1"/>
    </xf>
    <xf numFmtId="0" fontId="9" fillId="0" borderId="45" xfId="0" applyFont="1" applyBorder="1" applyAlignment="1">
      <alignment horizontal="center" vertical="center" wrapText="1"/>
    </xf>
    <xf numFmtId="0" fontId="9" fillId="0" borderId="46" xfId="0" applyFont="1" applyBorder="1" applyAlignment="1">
      <alignment horizontal="center" vertical="center" wrapText="1"/>
    </xf>
    <xf numFmtId="0" fontId="11" fillId="12" borderId="29" xfId="0" applyFont="1" applyFill="1" applyBorder="1" applyAlignment="1">
      <alignment vertical="center" wrapText="1"/>
    </xf>
    <xf numFmtId="0" fontId="11" fillId="12" borderId="29" xfId="0" applyFont="1" applyFill="1" applyBorder="1" applyAlignment="1">
      <alignment horizontal="center" vertical="center" wrapText="1"/>
    </xf>
    <xf numFmtId="0" fontId="11" fillId="12" borderId="13" xfId="0" applyFont="1" applyFill="1" applyBorder="1" applyAlignment="1">
      <alignment horizontal="center" vertical="center" wrapText="1"/>
    </xf>
    <xf numFmtId="0" fontId="11" fillId="12" borderId="14" xfId="0" applyFont="1" applyFill="1" applyBorder="1" applyAlignment="1">
      <alignment horizontal="center" vertical="center" wrapText="1"/>
    </xf>
    <xf numFmtId="0" fontId="9" fillId="0" borderId="8" xfId="0" applyFont="1" applyBorder="1" applyAlignment="1">
      <alignment horizontal="center" vertical="center" wrapText="1"/>
    </xf>
    <xf numFmtId="0" fontId="9" fillId="5" borderId="51" xfId="0" applyFont="1" applyFill="1" applyBorder="1" applyAlignment="1">
      <alignment horizontal="center" vertical="center" wrapText="1"/>
    </xf>
    <xf numFmtId="0" fontId="7" fillId="0" borderId="39" xfId="0" applyFont="1" applyBorder="1" applyAlignment="1">
      <alignment vertical="center" wrapText="1"/>
    </xf>
    <xf numFmtId="0" fontId="9" fillId="0" borderId="3" xfId="0" applyFont="1" applyBorder="1" applyAlignment="1">
      <alignment horizontal="center" vertical="center" wrapText="1"/>
    </xf>
    <xf numFmtId="0" fontId="7" fillId="0" borderId="52" xfId="0" applyFont="1" applyBorder="1" applyAlignment="1">
      <alignment vertical="center" wrapText="1"/>
    </xf>
    <xf numFmtId="0" fontId="9" fillId="5" borderId="53" xfId="0" applyFont="1" applyFill="1" applyBorder="1" applyAlignment="1">
      <alignment horizontal="center" vertical="center" wrapText="1"/>
    </xf>
    <xf numFmtId="0" fontId="11" fillId="14" borderId="12" xfId="0" applyFont="1" applyFill="1" applyBorder="1" applyAlignment="1">
      <alignment vertical="center" wrapText="1"/>
    </xf>
    <xf numFmtId="0" fontId="11" fillId="14" borderId="13" xfId="0" applyFont="1" applyFill="1" applyBorder="1" applyAlignment="1">
      <alignment vertical="center" wrapText="1"/>
    </xf>
    <xf numFmtId="0" fontId="11" fillId="14" borderId="14" xfId="0" applyFont="1" applyFill="1" applyBorder="1" applyAlignment="1">
      <alignment vertical="center" wrapText="1"/>
    </xf>
    <xf numFmtId="0" fontId="12" fillId="14" borderId="29"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14" xfId="0" applyFont="1" applyFill="1" applyBorder="1" applyAlignment="1">
      <alignment horizontal="center" vertical="center" wrapText="1"/>
    </xf>
    <xf numFmtId="0" fontId="9" fillId="5" borderId="54" xfId="0" applyFont="1" applyFill="1" applyBorder="1" applyAlignment="1">
      <alignment horizontal="center" vertical="center" wrapText="1"/>
    </xf>
    <xf numFmtId="0" fontId="11" fillId="14" borderId="12" xfId="0" applyFont="1" applyFill="1" applyBorder="1" applyAlignment="1">
      <alignment horizontal="center" vertical="center" wrapText="1"/>
    </xf>
    <xf numFmtId="0" fontId="11" fillId="14" borderId="13" xfId="0" applyFont="1" applyFill="1" applyBorder="1" applyAlignment="1">
      <alignment horizontal="center" vertical="center" wrapText="1"/>
    </xf>
    <xf numFmtId="0" fontId="9" fillId="5" borderId="55" xfId="0" applyFont="1" applyFill="1" applyBorder="1" applyAlignment="1">
      <alignment horizontal="center" vertical="center" wrapText="1"/>
    </xf>
    <xf numFmtId="0" fontId="9" fillId="0" borderId="56" xfId="0" applyFont="1" applyBorder="1" applyAlignment="1">
      <alignment horizontal="center" vertical="center" wrapText="1"/>
    </xf>
    <xf numFmtId="0" fontId="7" fillId="0" borderId="0" xfId="0" applyFont="1" applyAlignment="1">
      <alignment horizontal="center" vertical="center" wrapText="1"/>
    </xf>
    <xf numFmtId="0" fontId="16" fillId="0" borderId="57" xfId="0" applyFont="1" applyBorder="1" applyAlignment="1">
      <alignment vertical="center"/>
    </xf>
    <xf numFmtId="0" fontId="17" fillId="0" borderId="58" xfId="0" applyFont="1" applyBorder="1" applyAlignment="1">
      <alignment horizontal="center" vertical="center"/>
    </xf>
    <xf numFmtId="0" fontId="12" fillId="4" borderId="56" xfId="0" applyFont="1" applyFill="1" applyBorder="1" applyAlignment="1">
      <alignment horizontal="left" vertical="center" wrapText="1"/>
    </xf>
    <xf numFmtId="9" fontId="17" fillId="0" borderId="59" xfId="0" applyNumberFormat="1" applyFont="1" applyBorder="1" applyAlignment="1">
      <alignment horizontal="center" vertical="center"/>
    </xf>
    <xf numFmtId="0" fontId="1" fillId="0" borderId="0" xfId="0" applyFont="1" applyAlignment="1">
      <alignment vertical="center"/>
    </xf>
    <xf numFmtId="0" fontId="8" fillId="4" borderId="56" xfId="0" applyFont="1" applyFill="1" applyBorder="1" applyAlignment="1">
      <alignment horizontal="left" vertical="center" wrapText="1"/>
    </xf>
    <xf numFmtId="9" fontId="18" fillId="0" borderId="59" xfId="0" applyNumberFormat="1" applyFont="1" applyBorder="1" applyAlignment="1">
      <alignment horizontal="center" vertical="center"/>
    </xf>
    <xf numFmtId="0" fontId="12" fillId="8" borderId="56" xfId="0" applyFont="1" applyFill="1" applyBorder="1" applyAlignment="1">
      <alignment horizontal="left" vertical="center" wrapText="1"/>
    </xf>
    <xf numFmtId="0" fontId="12" fillId="10" borderId="56" xfId="0" applyFont="1" applyFill="1" applyBorder="1" applyAlignment="1">
      <alignment horizontal="left" vertical="center" wrapText="1"/>
    </xf>
    <xf numFmtId="0" fontId="8" fillId="10" borderId="56" xfId="0" applyFont="1" applyFill="1" applyBorder="1" applyAlignment="1">
      <alignment horizontal="left" vertical="center" wrapText="1"/>
    </xf>
    <xf numFmtId="0" fontId="12" fillId="12" borderId="56" xfId="0" applyFont="1" applyFill="1" applyBorder="1" applyAlignment="1">
      <alignment horizontal="left" vertical="center" wrapText="1"/>
    </xf>
    <xf numFmtId="0" fontId="8" fillId="12" borderId="56" xfId="0" applyFont="1" applyFill="1" applyBorder="1" applyAlignment="1">
      <alignment horizontal="left" vertical="center" wrapText="1"/>
    </xf>
    <xf numFmtId="0" fontId="12" fillId="14" borderId="56" xfId="0" applyFont="1" applyFill="1" applyBorder="1" applyAlignment="1">
      <alignment horizontal="left" vertical="center" wrapText="1"/>
    </xf>
    <xf numFmtId="0" fontId="8" fillId="14" borderId="56" xfId="0" applyFont="1" applyFill="1" applyBorder="1" applyAlignment="1">
      <alignment horizontal="left" vertical="center" wrapText="1"/>
    </xf>
    <xf numFmtId="0" fontId="8" fillId="14" borderId="60" xfId="0" applyFont="1" applyFill="1" applyBorder="1" applyAlignment="1">
      <alignment horizontal="left" vertical="center" wrapText="1"/>
    </xf>
    <xf numFmtId="9" fontId="18" fillId="0" borderId="61" xfId="0" applyNumberFormat="1" applyFont="1" applyBorder="1" applyAlignment="1">
      <alignment horizontal="center" vertical="center"/>
    </xf>
    <xf numFmtId="0" fontId="9" fillId="3" borderId="17" xfId="0" applyFont="1" applyFill="1" applyBorder="1" applyAlignment="1">
      <alignment vertical="center" wrapText="1"/>
    </xf>
    <xf numFmtId="0" fontId="7" fillId="0" borderId="17" xfId="0" applyFont="1" applyBorder="1" applyAlignment="1">
      <alignment horizontal="left" vertical="center" wrapText="1"/>
    </xf>
    <xf numFmtId="0" fontId="9" fillId="3" borderId="17" xfId="0" applyFont="1" applyFill="1" applyBorder="1" applyAlignment="1">
      <alignment vertical="center"/>
    </xf>
    <xf numFmtId="0" fontId="1" fillId="0" borderId="0" xfId="0" applyFont="1" applyAlignment="1">
      <alignment horizontal="left"/>
    </xf>
    <xf numFmtId="0" fontId="9" fillId="3" borderId="50" xfId="0" applyFont="1" applyFill="1" applyBorder="1" applyAlignment="1">
      <alignment horizontal="center" vertical="center" wrapText="1"/>
    </xf>
    <xf numFmtId="0" fontId="9" fillId="0" borderId="37" xfId="0" applyFont="1" applyBorder="1" applyAlignment="1">
      <alignment horizontal="center" vertical="center" wrapText="1"/>
    </xf>
    <xf numFmtId="0" fontId="11" fillId="4" borderId="35" xfId="0" applyFont="1" applyFill="1" applyBorder="1" applyAlignment="1">
      <alignment horizontal="center" vertical="center" wrapText="1"/>
    </xf>
    <xf numFmtId="0" fontId="11" fillId="4" borderId="36" xfId="0" applyFont="1" applyFill="1" applyBorder="1" applyAlignment="1">
      <alignment horizontal="center" vertical="center" wrapText="1"/>
    </xf>
    <xf numFmtId="0" fontId="12" fillId="8" borderId="40" xfId="0" applyFont="1" applyFill="1" applyBorder="1" applyAlignment="1">
      <alignment vertical="center" wrapText="1"/>
    </xf>
    <xf numFmtId="0" fontId="9" fillId="0" borderId="53" xfId="0" applyFont="1" applyBorder="1" applyAlignment="1">
      <alignment horizontal="center" vertical="center" wrapText="1"/>
    </xf>
    <xf numFmtId="0" fontId="11" fillId="10" borderId="43" xfId="0" applyFont="1" applyFill="1" applyBorder="1" applyAlignment="1">
      <alignment horizontal="center" vertical="center" wrapText="1"/>
    </xf>
    <xf numFmtId="0" fontId="7" fillId="0" borderId="37" xfId="0" applyFont="1" applyBorder="1" applyAlignment="1">
      <alignment vertical="center" wrapText="1"/>
    </xf>
    <xf numFmtId="0" fontId="9" fillId="0" borderId="51" xfId="0" applyFont="1" applyBorder="1" applyAlignment="1">
      <alignment horizontal="center" vertical="center" wrapText="1"/>
    </xf>
    <xf numFmtId="0" fontId="11" fillId="10" borderId="48" xfId="0" applyFont="1" applyFill="1" applyBorder="1" applyAlignment="1">
      <alignment horizontal="center" vertical="center" wrapText="1"/>
    </xf>
    <xf numFmtId="0" fontId="9" fillId="0" borderId="54" xfId="0" applyFont="1" applyBorder="1" applyAlignment="1">
      <alignment horizontal="center" vertical="center" wrapText="1"/>
    </xf>
    <xf numFmtId="0" fontId="9" fillId="0" borderId="29" xfId="0" applyFont="1" applyBorder="1" applyAlignment="1">
      <alignment horizontal="center" vertical="center" wrapText="1"/>
    </xf>
    <xf numFmtId="0" fontId="11" fillId="12" borderId="40" xfId="0" applyFont="1" applyFill="1" applyBorder="1" applyAlignment="1">
      <alignment vertical="center" wrapText="1"/>
    </xf>
    <xf numFmtId="0" fontId="11" fillId="12" borderId="43" xfId="0" applyFont="1" applyFill="1" applyBorder="1" applyAlignment="1">
      <alignment vertical="center" wrapText="1"/>
    </xf>
    <xf numFmtId="0" fontId="9" fillId="0" borderId="47" xfId="0" applyFont="1" applyBorder="1" applyAlignment="1">
      <alignment horizontal="center" vertical="center" wrapText="1"/>
    </xf>
    <xf numFmtId="0" fontId="12" fillId="14" borderId="48" xfId="0" applyFont="1" applyFill="1" applyBorder="1" applyAlignment="1">
      <alignment horizontal="center" vertical="center" wrapText="1"/>
    </xf>
    <xf numFmtId="0" fontId="11" fillId="14" borderId="36" xfId="0" applyFont="1" applyFill="1" applyBorder="1" applyAlignment="1">
      <alignment horizontal="center" vertical="center" wrapText="1"/>
    </xf>
    <xf numFmtId="0" fontId="9" fillId="0" borderId="55" xfId="0" applyFont="1" applyBorder="1" applyAlignment="1">
      <alignment horizontal="center" vertical="center" wrapText="1"/>
    </xf>
    <xf numFmtId="0" fontId="7" fillId="0" borderId="53" xfId="0" applyFont="1" applyBorder="1" applyAlignment="1">
      <alignment horizontal="left" vertical="center" wrapText="1"/>
    </xf>
    <xf numFmtId="0" fontId="19" fillId="0" borderId="51" xfId="0" applyFont="1" applyBorder="1" applyAlignment="1">
      <alignment horizontal="left" vertical="center" wrapText="1"/>
    </xf>
    <xf numFmtId="0" fontId="1" fillId="0" borderId="53" xfId="0" applyFont="1" applyBorder="1" applyAlignment="1">
      <alignment horizontal="center"/>
    </xf>
    <xf numFmtId="0" fontId="2" fillId="0" borderId="1" xfId="0" applyFont="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left" vertical="center" wrapText="1"/>
    </xf>
    <xf numFmtId="0" fontId="7" fillId="0" borderId="30" xfId="0" applyFont="1" applyBorder="1" applyAlignment="1">
      <alignment horizontal="left" vertical="center" wrapText="1"/>
    </xf>
    <xf numFmtId="0" fontId="7" fillId="0" borderId="24" xfId="0" applyFont="1" applyBorder="1" applyAlignment="1">
      <alignment horizontal="left" vertical="center" wrapText="1"/>
    </xf>
    <xf numFmtId="0" fontId="12" fillId="10" borderId="35" xfId="0" applyFont="1" applyFill="1" applyBorder="1" applyAlignment="1">
      <alignment horizontal="center" vertical="center" wrapText="1"/>
    </xf>
    <xf numFmtId="0" fontId="7" fillId="0" borderId="38" xfId="0" applyFont="1" applyBorder="1" applyAlignment="1">
      <alignment horizontal="left" vertical="center" wrapText="1"/>
    </xf>
    <xf numFmtId="0" fontId="7" fillId="0" borderId="44" xfId="0" applyFont="1" applyBorder="1" applyAlignment="1">
      <alignment horizontal="left" vertical="center" wrapText="1"/>
    </xf>
    <xf numFmtId="0" fontId="12" fillId="12" borderId="47" xfId="0" applyFont="1" applyFill="1" applyBorder="1" applyAlignment="1">
      <alignment horizontal="center" vertical="center" wrapText="1"/>
    </xf>
    <xf numFmtId="0" fontId="10" fillId="12" borderId="40" xfId="0" applyFont="1" applyFill="1" applyBorder="1" applyAlignment="1">
      <alignment horizontal="center" vertical="center" wrapText="1"/>
    </xf>
    <xf numFmtId="0" fontId="12" fillId="12" borderId="35" xfId="0" applyFont="1" applyFill="1" applyBorder="1" applyAlignment="1">
      <alignment horizontal="center" vertical="center" wrapText="1"/>
    </xf>
    <xf numFmtId="0" fontId="12" fillId="10" borderId="47" xfId="0" applyFont="1" applyFill="1" applyBorder="1" applyAlignment="1">
      <alignment horizontal="center" vertical="center" wrapText="1"/>
    </xf>
    <xf numFmtId="0" fontId="9" fillId="0" borderId="35" xfId="0" applyFont="1" applyBorder="1" applyAlignment="1">
      <alignment horizontal="center" vertical="center" shrinkToFit="1"/>
    </xf>
    <xf numFmtId="0" fontId="9" fillId="0" borderId="47"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8" xfId="0" applyFont="1" applyBorder="1" applyAlignment="1">
      <alignment horizontal="center" vertical="center" wrapText="1"/>
    </xf>
    <xf numFmtId="0" fontId="9" fillId="15" borderId="19" xfId="0" applyFont="1" applyFill="1" applyBorder="1" applyAlignment="1">
      <alignment horizontal="center" vertical="center" wrapText="1"/>
    </xf>
    <xf numFmtId="0" fontId="10" fillId="14" borderId="40" xfId="0" applyFont="1" applyFill="1" applyBorder="1" applyAlignment="1">
      <alignment horizontal="center" vertical="center" wrapText="1"/>
    </xf>
    <xf numFmtId="0" fontId="12" fillId="14" borderId="12" xfId="0" applyFont="1" applyFill="1" applyBorder="1" applyAlignment="1">
      <alignment horizontal="center" vertical="center" wrapText="1"/>
    </xf>
    <xf numFmtId="0" fontId="7" fillId="0" borderId="21" xfId="0" applyFont="1" applyBorder="1" applyAlignment="1">
      <alignment horizontal="left" vertical="center" wrapText="1"/>
    </xf>
    <xf numFmtId="0" fontId="7" fillId="0" borderId="12" xfId="0" applyFont="1" applyBorder="1" applyAlignment="1">
      <alignment horizontal="left" vertical="center" wrapText="1"/>
    </xf>
    <xf numFmtId="0" fontId="12" fillId="14" borderId="47" xfId="0" applyFont="1" applyFill="1" applyBorder="1" applyAlignment="1">
      <alignment horizontal="center" vertical="center" wrapText="1"/>
    </xf>
    <xf numFmtId="0" fontId="12" fillId="14" borderId="35" xfId="0" applyFont="1" applyFill="1" applyBorder="1" applyAlignment="1">
      <alignment horizontal="center" vertical="center" wrapText="1"/>
    </xf>
    <xf numFmtId="0" fontId="6" fillId="0" borderId="29" xfId="0" applyFont="1" applyBorder="1" applyAlignment="1">
      <alignment horizontal="center" vertical="center" wrapText="1"/>
    </xf>
    <xf numFmtId="0" fontId="8" fillId="2" borderId="40" xfId="0" applyFont="1" applyFill="1" applyBorder="1" applyAlignment="1">
      <alignment horizontal="left" vertical="center" wrapText="1"/>
    </xf>
    <xf numFmtId="0" fontId="10" fillId="4" borderId="12"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10" fillId="8" borderId="12"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2" fillId="12" borderId="40" xfId="0" applyFont="1" applyFill="1" applyBorder="1" applyAlignment="1">
      <alignment horizontal="center" vertical="center" wrapText="1"/>
    </xf>
    <xf numFmtId="0" fontId="12" fillId="10" borderId="12" xfId="0" applyFont="1" applyFill="1" applyBorder="1" applyAlignment="1">
      <alignment horizontal="center" vertical="center" wrapText="1"/>
    </xf>
    <xf numFmtId="0" fontId="9" fillId="11" borderId="19" xfId="0" applyFont="1" applyFill="1" applyBorder="1" applyAlignment="1">
      <alignment horizontal="center" vertical="center" shrinkToFit="1"/>
    </xf>
    <xf numFmtId="0" fontId="9" fillId="13" borderId="19"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0" borderId="35" xfId="0" applyFont="1" applyBorder="1" applyAlignment="1">
      <alignment horizontal="center" vertical="center" wrapText="1"/>
    </xf>
    <xf numFmtId="0" fontId="9" fillId="9" borderId="19" xfId="0" applyFont="1" applyFill="1" applyBorder="1" applyAlignment="1">
      <alignment horizontal="center" vertical="center" wrapText="1"/>
    </xf>
    <xf numFmtId="0" fontId="2" fillId="0" borderId="44" xfId="0" applyFont="1" applyBorder="1" applyAlignment="1">
      <alignment horizontal="center" vertical="center"/>
    </xf>
    <xf numFmtId="0" fontId="9" fillId="3" borderId="53" xfId="0" applyFont="1" applyFill="1" applyBorder="1" applyAlignment="1">
      <alignment vertical="center"/>
    </xf>
    <xf numFmtId="0" fontId="3" fillId="0" borderId="2" xfId="0" applyFont="1" applyBorder="1" applyAlignment="1"/>
    <xf numFmtId="0" fontId="3" fillId="0" borderId="3" xfId="0" applyFont="1" applyBorder="1" applyAlignment="1"/>
    <xf numFmtId="0" fontId="3" fillId="0" borderId="54" xfId="0" applyFont="1" applyBorder="1" applyAlignment="1"/>
    <xf numFmtId="0" fontId="3" fillId="0" borderId="4" xfId="0" applyFont="1" applyBorder="1" applyAlignment="1"/>
    <xf numFmtId="0" fontId="0" fillId="0" borderId="0" xfId="0" applyAlignment="1"/>
    <xf numFmtId="0" fontId="3" fillId="0" borderId="5" xfId="0" applyFont="1" applyBorder="1" applyAlignment="1"/>
    <xf numFmtId="0" fontId="3" fillId="0" borderId="51" xfId="0" applyFont="1" applyBorder="1" applyAlignment="1"/>
    <xf numFmtId="0" fontId="3" fillId="0" borderId="6" xfId="0" applyFont="1" applyBorder="1" applyAlignment="1"/>
    <xf numFmtId="0" fontId="3" fillId="0" borderId="7" xfId="0" applyFont="1" applyBorder="1" applyAlignment="1"/>
    <xf numFmtId="0" fontId="3" fillId="0" borderId="8" xfId="0" applyFont="1" applyBorder="1" applyAlignment="1"/>
    <xf numFmtId="0" fontId="3" fillId="0" borderId="29" xfId="0" applyFont="1" applyBorder="1" applyAlignment="1"/>
    <xf numFmtId="0" fontId="3" fillId="0" borderId="43" xfId="0" applyFont="1" applyBorder="1" applyAlignment="1"/>
    <xf numFmtId="0" fontId="3" fillId="0" borderId="13" xfId="0" applyFont="1" applyBorder="1" applyAlignment="1"/>
    <xf numFmtId="0" fontId="3" fillId="0" borderId="14" xfId="0" applyFont="1" applyBorder="1" applyAlignment="1"/>
    <xf numFmtId="0" fontId="3" fillId="0" borderId="28" xfId="0" applyFont="1" applyBorder="1" applyAlignment="1"/>
    <xf numFmtId="0" fontId="3" fillId="0" borderId="22" xfId="0" applyFont="1" applyBorder="1" applyAlignment="1"/>
    <xf numFmtId="0" fontId="3" fillId="0" borderId="20" xfId="0" applyFont="1" applyBorder="1" applyAlignment="1"/>
    <xf numFmtId="0" fontId="3" fillId="0" borderId="25" xfId="0" applyFont="1" applyBorder="1" applyAlignment="1"/>
    <xf numFmtId="0" fontId="3" fillId="0" borderId="26" xfId="0" applyFont="1" applyBorder="1" applyAlignment="1"/>
    <xf numFmtId="0" fontId="3" fillId="0" borderId="31" xfId="0" applyFont="1" applyBorder="1" applyAlignment="1"/>
    <xf numFmtId="0" fontId="3" fillId="0" borderId="32" xfId="0" applyFont="1" applyBorder="1" applyAlignment="1"/>
    <xf numFmtId="0" fontId="3" fillId="0" borderId="47" xfId="0" applyFont="1" applyBorder="1" applyAlignment="1"/>
    <xf numFmtId="0" fontId="3" fillId="0" borderId="36" xfId="0" applyFont="1" applyBorder="1" applyAlignment="1"/>
    <xf numFmtId="0" fontId="3" fillId="0" borderId="37" xfId="0" applyFont="1" applyBorder="1" applyAlignment="1"/>
    <xf numFmtId="0" fontId="3" fillId="0" borderId="39" xfId="0" applyFont="1" applyBorder="1" applyAlignment="1"/>
    <xf numFmtId="0" fontId="3" fillId="0" borderId="40" xfId="0" applyFont="1" applyBorder="1" applyAlignment="1"/>
    <xf numFmtId="0" fontId="3" fillId="0" borderId="48" xfId="0" applyFont="1" applyBorder="1" applyAlignment="1"/>
    <xf numFmtId="0" fontId="3" fillId="0" borderId="49" xfId="0" applyFont="1" applyBorder="1" applyAlignment="1"/>
    <xf numFmtId="0" fontId="3" fillId="0" borderId="50" xfId="0" applyFont="1" applyBorder="1" applyAlignment="1"/>
    <xf numFmtId="0" fontId="3" fillId="0" borderId="45" xfId="0" applyFont="1" applyBorder="1" applyAlignment="1"/>
  </cellXfs>
  <cellStyles count="1">
    <cellStyle name="Normal" xfId="0" builtinId="0"/>
  </cellStyles>
  <dxfs count="3">
    <dxf>
      <font>
        <color theme="1"/>
      </font>
      <fill>
        <patternFill patternType="solid">
          <fgColor rgb="FFFF0000"/>
          <bgColor rgb="FFFF0000"/>
        </patternFill>
      </fill>
    </dxf>
    <dxf>
      <font>
        <color theme="1"/>
      </font>
      <fill>
        <patternFill patternType="solid">
          <fgColor theme="9"/>
          <bgColor theme="9"/>
        </patternFill>
      </fill>
    </dxf>
    <dxf>
      <font>
        <color theme="1"/>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1" i="0">
                <a:solidFill>
                  <a:srgbClr val="757575"/>
                </a:solidFill>
                <a:latin typeface="+mn-lt"/>
              </a:defRPr>
            </a:pPr>
            <a:r>
              <a:rPr lang="en-US" b="1" i="0">
                <a:solidFill>
                  <a:srgbClr val="757575"/>
                </a:solidFill>
                <a:latin typeface="+mn-lt"/>
              </a:rPr>
              <a:t>Etat d'avancement détaillé </a:t>
            </a:r>
          </a:p>
        </c:rich>
      </c:tx>
      <c:layout>
        <c:manualLayout>
          <c:xMode val="edge"/>
          <c:yMode val="edge"/>
          <c:x val="0.30455503040720439"/>
          <c:y val="3.5274795830737032E-2"/>
        </c:manualLayout>
      </c:layout>
      <c:overlay val="0"/>
    </c:title>
    <c:autoTitleDeleted val="0"/>
    <c:plotArea>
      <c:layout>
        <c:manualLayout>
          <c:xMode val="edge"/>
          <c:yMode val="edge"/>
          <c:x val="2.2506393816982086E-2"/>
          <c:y val="4.9790625272751909E-2"/>
          <c:w val="0.97717250324254212"/>
          <c:h val="0.44930996528659861"/>
        </c:manualLayout>
      </c:layout>
      <c:barChart>
        <c:barDir val="col"/>
        <c:grouping val="clustered"/>
        <c:varyColors val="1"/>
        <c:ser>
          <c:idx val="0"/>
          <c:order val="0"/>
          <c:spPr>
            <a:solidFill>
              <a:srgbClr val="4F81BD"/>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Graphiques!$B$3:$B$7</c:f>
              <c:numCache>
                <c:formatCode>0%</c:formatCode>
                <c:ptCount val="5"/>
                <c:pt idx="0">
                  <c:v>0.66666666666666663</c:v>
                </c:pt>
                <c:pt idx="1">
                  <c:v>0.5</c:v>
                </c:pt>
                <c:pt idx="2">
                  <c:v>0.75</c:v>
                </c:pt>
                <c:pt idx="3">
                  <c:v>0.9375</c:v>
                </c:pt>
                <c:pt idx="4">
                  <c:v>0.7857142857142857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FA6-4AC1-B66C-5FF9737A4FF2}"/>
            </c:ext>
          </c:extLst>
        </c:ser>
        <c:ser>
          <c:idx val="1"/>
          <c:order val="1"/>
          <c:spPr>
            <a:solidFill>
              <a:srgbClr val="C0504D"/>
            </a:solidFill>
            <a:ln cmpd="sng">
              <a:solidFill>
                <a:srgbClr val="000000"/>
              </a:solidFill>
            </a:ln>
          </c:spPr>
          <c:invertIfNegative val="1"/>
          <c:val>
            <c:numRef>
              <c:f>Graphiques!$B$8:$B$12</c:f>
              <c:numCache>
                <c:formatCode>0%</c:formatCode>
                <c:ptCount val="5"/>
                <c:pt idx="0">
                  <c:v>0.91666666666666663</c:v>
                </c:pt>
                <c:pt idx="1">
                  <c:v>0.5</c:v>
                </c:pt>
                <c:pt idx="2">
                  <c:v>0.875</c:v>
                </c:pt>
                <c:pt idx="3">
                  <c:v>0.75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FA6-4AC1-B66C-5FF9737A4FF2}"/>
            </c:ext>
          </c:extLst>
        </c:ser>
        <c:ser>
          <c:idx val="2"/>
          <c:order val="2"/>
          <c:spPr>
            <a:solidFill>
              <a:srgbClr val="9BBB59"/>
            </a:solidFill>
            <a:ln cmpd="sng">
              <a:solidFill>
                <a:srgbClr val="000000"/>
              </a:solidFill>
            </a:ln>
          </c:spPr>
          <c:invertIfNegative val="1"/>
          <c:val>
            <c:numRef>
              <c:f>Graphiques!$B$13:$B$24</c:f>
              <c:numCache>
                <c:formatCode>0%</c:formatCode>
                <c:ptCount val="12"/>
                <c:pt idx="0">
                  <c:v>0.95161290322580649</c:v>
                </c:pt>
                <c:pt idx="1">
                  <c:v>0.75</c:v>
                </c:pt>
                <c:pt idx="2">
                  <c:v>1</c:v>
                </c:pt>
                <c:pt idx="3">
                  <c:v>1</c:v>
                </c:pt>
                <c:pt idx="4">
                  <c:v>0.75</c:v>
                </c:pt>
                <c:pt idx="5">
                  <c:v>1</c:v>
                </c:pt>
                <c:pt idx="6">
                  <c:v>1</c:v>
                </c:pt>
                <c:pt idx="7">
                  <c:v>1</c:v>
                </c:pt>
                <c:pt idx="8">
                  <c:v>1</c:v>
                </c:pt>
                <c:pt idx="9">
                  <c:v>1</c:v>
                </c:pt>
                <c:pt idx="10">
                  <c:v>0.75</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FA6-4AC1-B66C-5FF9737A4FF2}"/>
            </c:ext>
          </c:extLst>
        </c:ser>
        <c:ser>
          <c:idx val="3"/>
          <c:order val="3"/>
          <c:spPr>
            <a:solidFill>
              <a:srgbClr val="8064A2"/>
            </a:solidFill>
            <a:ln cmpd="sng">
              <a:solidFill>
                <a:srgbClr val="000000"/>
              </a:solidFill>
            </a:ln>
          </c:spPr>
          <c:invertIfNegative val="1"/>
          <c:val>
            <c:numRef>
              <c:f>Graphiques!$B$25:$B$33</c:f>
              <c:numCache>
                <c:formatCode>0%</c:formatCode>
                <c:ptCount val="9"/>
                <c:pt idx="0">
                  <c:v>0.78947368421052633</c:v>
                </c:pt>
                <c:pt idx="1">
                  <c:v>1</c:v>
                </c:pt>
                <c:pt idx="2">
                  <c:v>1</c:v>
                </c:pt>
                <c:pt idx="3">
                  <c:v>0.5</c:v>
                </c:pt>
                <c:pt idx="4">
                  <c:v>0.5</c:v>
                </c:pt>
                <c:pt idx="5">
                  <c:v>1</c:v>
                </c:pt>
                <c:pt idx="6">
                  <c:v>0.75</c:v>
                </c:pt>
                <c:pt idx="7">
                  <c:v>0.75</c:v>
                </c:pt>
                <c:pt idx="8">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FA6-4AC1-B66C-5FF9737A4FF2}"/>
            </c:ext>
          </c:extLst>
        </c:ser>
        <c:dLbls>
          <c:showLegendKey val="0"/>
          <c:showVal val="0"/>
          <c:showCatName val="0"/>
          <c:showSerName val="0"/>
          <c:showPercent val="0"/>
          <c:showBubbleSize val="0"/>
        </c:dLbls>
        <c:gapWidth val="150"/>
        <c:axId val="1446114744"/>
        <c:axId val="957314246"/>
      </c:barChart>
      <c:catAx>
        <c:axId val="144611474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0"/>
        <c:majorTickMark val="none"/>
        <c:minorTickMark val="none"/>
        <c:tickLblPos val="nextTo"/>
        <c:txPr>
          <a:bodyPr rot="-5400000"/>
          <a:lstStyle/>
          <a:p>
            <a:pPr lvl="0">
              <a:defRPr b="1" i="0">
                <a:solidFill>
                  <a:srgbClr val="000000"/>
                </a:solidFill>
                <a:latin typeface="+mn-lt"/>
              </a:defRPr>
            </a:pPr>
            <a:endParaRPr lang="en-US"/>
          </a:p>
        </c:txPr>
        <c:crossAx val="957314246"/>
        <c:crosses val="autoZero"/>
        <c:auto val="1"/>
        <c:lblAlgn val="ctr"/>
        <c:lblOffset val="100"/>
        <c:noMultiLvlLbl val="1"/>
      </c:catAx>
      <c:valAx>
        <c:axId val="957314246"/>
        <c:scaling>
          <c:orientation val="minMax"/>
        </c:scaling>
        <c:delete val="0"/>
        <c:axPos val="l"/>
        <c:title>
          <c:tx>
            <c:rich>
              <a:bodyPr/>
              <a:lstStyle/>
              <a:p>
                <a:pPr lvl="0">
                  <a:defRPr b="0">
                    <a:solidFill>
                      <a:srgbClr val="000000"/>
                    </a:solidFill>
                    <a:latin typeface="+mn-lt"/>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446114744"/>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Etat d'avancement par thématiques d'exigences</a:t>
            </a:r>
          </a:p>
        </c:rich>
      </c:tx>
      <c:layout>
        <c:manualLayout>
          <c:xMode val="edge"/>
          <c:yMode val="edge"/>
          <c:x val="0.14845138699805671"/>
          <c:y val="6.9056473210176508E-2"/>
        </c:manualLayout>
      </c:layout>
      <c:overlay val="0"/>
    </c:title>
    <c:autoTitleDeleted val="0"/>
    <c:plotArea>
      <c:layout/>
      <c:radarChart>
        <c:radarStyle val="marker"/>
        <c:varyColors val="1"/>
        <c:ser>
          <c:idx val="0"/>
          <c:order val="0"/>
          <c:spPr>
            <a:ln cmpd="sng">
              <a:solidFill>
                <a:srgbClr val="4F81BD"/>
              </a:solidFill>
            </a:ln>
          </c:spPr>
          <c:marker>
            <c:symbol val="none"/>
          </c:marker>
          <c:cat>
            <c:strRef>
              <c:f>Graphiques!$A$3</c:f>
              <c:strCache>
                <c:ptCount val="1"/>
                <c:pt idx="0">
                  <c:v>4 EXIGENCES GENERALES</c:v>
                </c:pt>
              </c:strCache>
            </c:strRef>
          </c:cat>
          <c:val>
            <c:numRef>
              <c:f>Graphiques!$A$6:$A$7</c:f>
              <c:numCache>
                <c:formatCode>General</c:formatCode>
                <c:ptCount val="2"/>
                <c:pt idx="0">
                  <c:v>0</c:v>
                </c:pt>
                <c:pt idx="1">
                  <c:v>0</c:v>
                </c:pt>
              </c:numCache>
            </c:numRef>
          </c:val>
          <c:extLst>
            <c:ext xmlns:c16="http://schemas.microsoft.com/office/drawing/2014/chart" uri="{C3380CC4-5D6E-409C-BE32-E72D297353CC}">
              <c16:uniqueId val="{00000000-46BA-4EE8-AA32-5A4FF12726F2}"/>
            </c:ext>
          </c:extLst>
        </c:ser>
        <c:ser>
          <c:idx val="1"/>
          <c:order val="1"/>
          <c:spPr>
            <a:ln cmpd="sng">
              <a:solidFill>
                <a:srgbClr val="C0504D"/>
              </a:solidFill>
            </a:ln>
          </c:spPr>
          <c:marker>
            <c:symbol val="none"/>
          </c:marker>
          <c:cat>
            <c:strRef>
              <c:f>Graphiques!$A$3</c:f>
              <c:strCache>
                <c:ptCount val="1"/>
                <c:pt idx="0">
                  <c:v>4 EXIGENCES GENERALES</c:v>
                </c:pt>
              </c:strCache>
            </c:strRef>
          </c:cat>
          <c:val>
            <c:numRef>
              <c:f>Graphiques!$A$13</c:f>
              <c:numCache>
                <c:formatCode>General</c:formatCode>
                <c:ptCount val="1"/>
                <c:pt idx="0">
                  <c:v>0</c:v>
                </c:pt>
              </c:numCache>
            </c:numRef>
          </c:val>
          <c:extLst>
            <c:ext xmlns:c16="http://schemas.microsoft.com/office/drawing/2014/chart" uri="{C3380CC4-5D6E-409C-BE32-E72D297353CC}">
              <c16:uniqueId val="{00000001-46BA-4EE8-AA32-5A4FF12726F2}"/>
            </c:ext>
          </c:extLst>
        </c:ser>
        <c:ser>
          <c:idx val="2"/>
          <c:order val="2"/>
          <c:spPr>
            <a:ln cmpd="sng">
              <a:solidFill>
                <a:srgbClr val="9BBB59"/>
              </a:solidFill>
            </a:ln>
          </c:spPr>
          <c:marker>
            <c:symbol val="none"/>
          </c:marker>
          <c:cat>
            <c:strRef>
              <c:f>Graphiques!$A$3</c:f>
              <c:strCache>
                <c:ptCount val="1"/>
                <c:pt idx="0">
                  <c:v>4 EXIGENCES GENERALES</c:v>
                </c:pt>
              </c:strCache>
            </c:strRef>
          </c:cat>
          <c:val>
            <c:numRef>
              <c:f>Graphiques!$A$25</c:f>
              <c:numCache>
                <c:formatCode>General</c:formatCode>
                <c:ptCount val="1"/>
                <c:pt idx="0">
                  <c:v>0</c:v>
                </c:pt>
              </c:numCache>
            </c:numRef>
          </c:val>
          <c:extLst>
            <c:ext xmlns:c16="http://schemas.microsoft.com/office/drawing/2014/chart" uri="{C3380CC4-5D6E-409C-BE32-E72D297353CC}">
              <c16:uniqueId val="{00000002-46BA-4EE8-AA32-5A4FF12726F2}"/>
            </c:ext>
          </c:extLst>
        </c:ser>
        <c:ser>
          <c:idx val="3"/>
          <c:order val="3"/>
          <c:spPr>
            <a:ln cmpd="sng">
              <a:solidFill>
                <a:srgbClr val="8064A2"/>
              </a:solidFill>
            </a:ln>
          </c:spPr>
          <c:marker>
            <c:symbol val="none"/>
          </c:marker>
          <c:cat>
            <c:strRef>
              <c:f>Graphiques!$A$3</c:f>
              <c:strCache>
                <c:ptCount val="1"/>
                <c:pt idx="0">
                  <c:v>4 EXIGENCES GENERALES</c:v>
                </c:pt>
              </c:strCache>
            </c:strRef>
          </c:cat>
          <c:val>
            <c:numRef>
              <c:f>Graphiques!$B$3</c:f>
              <c:numCache>
                <c:formatCode>0%</c:formatCode>
                <c:ptCount val="1"/>
                <c:pt idx="0">
                  <c:v>0.66666666666666663</c:v>
                </c:pt>
              </c:numCache>
            </c:numRef>
          </c:val>
          <c:extLst>
            <c:ext xmlns:c16="http://schemas.microsoft.com/office/drawing/2014/chart" uri="{C3380CC4-5D6E-409C-BE32-E72D297353CC}">
              <c16:uniqueId val="{00000003-46BA-4EE8-AA32-5A4FF12726F2}"/>
            </c:ext>
          </c:extLst>
        </c:ser>
        <c:dLbls>
          <c:showLegendKey val="0"/>
          <c:showVal val="0"/>
          <c:showCatName val="0"/>
          <c:showSerName val="0"/>
          <c:showPercent val="0"/>
          <c:showBubbleSize val="0"/>
        </c:dLbls>
        <c:axId val="1053664504"/>
        <c:axId val="1107633963"/>
      </c:radarChart>
      <c:catAx>
        <c:axId val="105366450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07633963"/>
        <c:crosses val="autoZero"/>
        <c:auto val="1"/>
        <c:lblAlgn val="ctr"/>
        <c:lblOffset val="100"/>
        <c:noMultiLvlLbl val="1"/>
      </c:catAx>
      <c:valAx>
        <c:axId val="11076339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5366450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47625</xdr:rowOff>
    </xdr:from>
    <xdr:ext cx="723900" cy="1057275"/>
    <xdr:pic>
      <xdr:nvPicPr>
        <xdr:cNvPr id="2" name="image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85725</xdr:colOff>
      <xdr:row>1</xdr:row>
      <xdr:rowOff>38100</xdr:rowOff>
    </xdr:from>
    <xdr:ext cx="657225" cy="6953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47625</xdr:colOff>
      <xdr:row>49</xdr:row>
      <xdr:rowOff>123825</xdr:rowOff>
    </xdr:from>
    <xdr:ext cx="5705475" cy="47625"/>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123825</xdr:colOff>
      <xdr:row>0</xdr:row>
      <xdr:rowOff>47625</xdr:rowOff>
    </xdr:from>
    <xdr:ext cx="733425" cy="105727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76200</xdr:colOff>
      <xdr:row>36</xdr:row>
      <xdr:rowOff>104775</xdr:rowOff>
    </xdr:from>
    <xdr:ext cx="10353675" cy="5324475"/>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47625</xdr:colOff>
      <xdr:row>0</xdr:row>
      <xdr:rowOff>95250</xdr:rowOff>
    </xdr:from>
    <xdr:ext cx="4962525" cy="7277100"/>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bipm.org/fr/publications/guides/vi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00"/>
  <sheetViews>
    <sheetView workbookViewId="0"/>
  </sheetViews>
  <sheetFormatPr defaultColWidth="14.42578125" defaultRowHeight="15" customHeight="1"/>
  <cols>
    <col min="1" max="26" width="10.7109375" customWidth="1"/>
  </cols>
  <sheetData>
    <row r="1" spans="1:8" ht="15" customHeight="1">
      <c r="A1" s="104"/>
      <c r="B1" s="105" t="s">
        <v>0</v>
      </c>
      <c r="C1" s="143"/>
      <c r="D1" s="143"/>
      <c r="E1" s="143"/>
      <c r="F1" s="143"/>
      <c r="G1" s="144"/>
      <c r="H1" s="104"/>
    </row>
    <row r="2" spans="1:8" ht="15" customHeight="1">
      <c r="A2" s="145"/>
      <c r="B2" s="146"/>
      <c r="C2" s="147"/>
      <c r="D2" s="147"/>
      <c r="E2" s="147"/>
      <c r="F2" s="147"/>
      <c r="G2" s="148"/>
      <c r="H2" s="145"/>
    </row>
    <row r="3" spans="1:8" ht="15" customHeight="1">
      <c r="A3" s="145"/>
      <c r="B3" s="146"/>
      <c r="C3" s="147"/>
      <c r="D3" s="147"/>
      <c r="E3" s="147"/>
      <c r="F3" s="147"/>
      <c r="G3" s="148"/>
      <c r="H3" s="145"/>
    </row>
    <row r="4" spans="1:8" ht="15" customHeight="1">
      <c r="A4" s="145"/>
      <c r="B4" s="146"/>
      <c r="C4" s="147"/>
      <c r="D4" s="147"/>
      <c r="E4" s="147"/>
      <c r="F4" s="147"/>
      <c r="G4" s="148"/>
      <c r="H4" s="145"/>
    </row>
    <row r="5" spans="1:8" ht="15" customHeight="1">
      <c r="A5" s="145"/>
      <c r="B5" s="146"/>
      <c r="C5" s="147"/>
      <c r="D5" s="147"/>
      <c r="E5" s="147"/>
      <c r="F5" s="147"/>
      <c r="G5" s="148"/>
      <c r="H5" s="145"/>
    </row>
    <row r="6" spans="1:8" ht="15" customHeight="1">
      <c r="A6" s="149"/>
      <c r="B6" s="150"/>
      <c r="C6" s="151"/>
      <c r="D6" s="151"/>
      <c r="E6" s="151"/>
      <c r="F6" s="151"/>
      <c r="G6" s="152"/>
      <c r="H6" s="149"/>
    </row>
    <row r="10" spans="1:8" ht="15" customHeight="1">
      <c r="A10" s="106" t="s">
        <v>1</v>
      </c>
      <c r="B10" s="147"/>
      <c r="C10" s="147"/>
      <c r="D10" s="147"/>
      <c r="E10" s="147"/>
      <c r="F10" s="147"/>
      <c r="G10" s="147"/>
      <c r="H10" s="147"/>
    </row>
    <row r="11" spans="1:8" ht="15" customHeight="1">
      <c r="A11" s="147"/>
      <c r="B11" s="147"/>
      <c r="C11" s="147"/>
      <c r="D11" s="147"/>
      <c r="E11" s="147"/>
      <c r="F11" s="147"/>
      <c r="G11" s="147"/>
      <c r="H11" s="147"/>
    </row>
    <row r="12" spans="1:8" ht="15" customHeight="1">
      <c r="A12" s="147"/>
      <c r="B12" s="147"/>
      <c r="C12" s="147"/>
      <c r="D12" s="147"/>
      <c r="E12" s="147"/>
      <c r="F12" s="147"/>
      <c r="G12" s="147"/>
      <c r="H12" s="147"/>
    </row>
    <row r="13" spans="1:8" ht="15" customHeight="1">
      <c r="A13" s="147"/>
      <c r="B13" s="147"/>
      <c r="C13" s="147"/>
      <c r="D13" s="147"/>
      <c r="E13" s="147"/>
      <c r="F13" s="147"/>
      <c r="G13" s="147"/>
      <c r="H13" s="147"/>
    </row>
    <row r="14" spans="1:8" ht="15" customHeight="1">
      <c r="A14" s="147"/>
      <c r="B14" s="147"/>
      <c r="C14" s="147"/>
      <c r="D14" s="147"/>
      <c r="E14" s="147"/>
      <c r="F14" s="147"/>
      <c r="G14" s="147"/>
      <c r="H14" s="147"/>
    </row>
    <row r="15" spans="1:8" ht="15" customHeight="1">
      <c r="A15" s="147"/>
      <c r="B15" s="147"/>
      <c r="C15" s="147"/>
      <c r="D15" s="147"/>
      <c r="E15" s="147"/>
      <c r="F15" s="147"/>
      <c r="G15" s="147"/>
      <c r="H15" s="147"/>
    </row>
    <row r="17" spans="1:8" ht="15" customHeight="1">
      <c r="A17" s="107" t="s">
        <v>2</v>
      </c>
      <c r="B17" s="147"/>
      <c r="C17" s="147"/>
      <c r="D17" s="147"/>
      <c r="E17" s="147"/>
      <c r="F17" s="147"/>
      <c r="G17" s="147"/>
      <c r="H17" s="147"/>
    </row>
    <row r="18" spans="1:8" ht="15" customHeight="1">
      <c r="A18" s="147"/>
      <c r="B18" s="147"/>
      <c r="C18" s="147"/>
      <c r="D18" s="147"/>
      <c r="E18" s="147"/>
      <c r="F18" s="147"/>
      <c r="G18" s="147"/>
      <c r="H18" s="147"/>
    </row>
    <row r="19" spans="1:8" ht="15" customHeight="1">
      <c r="A19" s="147"/>
      <c r="B19" s="147"/>
      <c r="C19" s="147"/>
      <c r="D19" s="147"/>
      <c r="E19" s="147"/>
      <c r="F19" s="147"/>
      <c r="G19" s="147"/>
      <c r="H19" s="147"/>
    </row>
    <row r="20" spans="1:8" ht="15" customHeight="1">
      <c r="A20" s="147"/>
      <c r="B20" s="147"/>
      <c r="C20" s="147"/>
      <c r="D20" s="147"/>
      <c r="E20" s="147"/>
      <c r="F20" s="147"/>
      <c r="G20" s="147"/>
      <c r="H20" s="147"/>
    </row>
    <row r="21" spans="1:8" ht="15.75" customHeight="1">
      <c r="A21" s="147"/>
      <c r="B21" s="147"/>
      <c r="C21" s="147"/>
      <c r="D21" s="147"/>
      <c r="E21" s="147"/>
      <c r="F21" s="147"/>
      <c r="G21" s="147"/>
      <c r="H21" s="147"/>
    </row>
    <row r="22" spans="1:8" ht="15.75" customHeight="1">
      <c r="A22" s="147"/>
      <c r="B22" s="147"/>
      <c r="C22" s="147"/>
      <c r="D22" s="147"/>
      <c r="E22" s="147"/>
      <c r="F22" s="147"/>
      <c r="G22" s="147"/>
      <c r="H22" s="147"/>
    </row>
    <row r="23" spans="1:8" ht="15.75" customHeight="1">
      <c r="A23" s="147"/>
      <c r="B23" s="147"/>
      <c r="C23" s="147"/>
      <c r="D23" s="147"/>
      <c r="E23" s="147"/>
      <c r="F23" s="147"/>
      <c r="G23" s="147"/>
      <c r="H23" s="147"/>
    </row>
    <row r="24" spans="1:8" ht="15.75" customHeight="1">
      <c r="A24" s="147"/>
      <c r="B24" s="147"/>
      <c r="C24" s="147"/>
      <c r="D24" s="147"/>
      <c r="E24" s="147"/>
      <c r="F24" s="147"/>
      <c r="G24" s="147"/>
      <c r="H24" s="147"/>
    </row>
    <row r="25" spans="1:8" ht="15.75" customHeight="1">
      <c r="A25" s="147"/>
      <c r="B25" s="147"/>
      <c r="C25" s="147"/>
      <c r="D25" s="147"/>
      <c r="E25" s="147"/>
      <c r="F25" s="147"/>
      <c r="G25" s="147"/>
      <c r="H25" s="147"/>
    </row>
    <row r="26" spans="1:8" ht="15.75" customHeight="1">
      <c r="A26" s="147"/>
      <c r="B26" s="147"/>
      <c r="C26" s="147"/>
      <c r="D26" s="147"/>
      <c r="E26" s="147"/>
      <c r="F26" s="147"/>
      <c r="G26" s="147"/>
      <c r="H26" s="147"/>
    </row>
    <row r="27" spans="1:8" ht="15.75" customHeight="1">
      <c r="A27" s="147"/>
      <c r="B27" s="147"/>
      <c r="C27" s="147"/>
      <c r="D27" s="147"/>
      <c r="E27" s="147"/>
      <c r="F27" s="147"/>
      <c r="G27" s="147"/>
      <c r="H27" s="147"/>
    </row>
    <row r="28" spans="1:8" ht="15.75" customHeight="1">
      <c r="A28" s="147"/>
      <c r="B28" s="147"/>
      <c r="C28" s="147"/>
      <c r="D28" s="147"/>
      <c r="E28" s="147"/>
      <c r="F28" s="147"/>
      <c r="G28" s="147"/>
      <c r="H28" s="147"/>
    </row>
    <row r="29" spans="1:8" ht="15.75" customHeight="1">
      <c r="A29" s="147"/>
      <c r="B29" s="147"/>
      <c r="C29" s="147"/>
      <c r="D29" s="147"/>
      <c r="E29" s="147"/>
      <c r="F29" s="147"/>
      <c r="G29" s="147"/>
      <c r="H29" s="147"/>
    </row>
    <row r="30" spans="1:8" ht="15.75" customHeight="1">
      <c r="A30" s="147"/>
      <c r="B30" s="147"/>
      <c r="C30" s="147"/>
      <c r="D30" s="147"/>
      <c r="E30" s="147"/>
      <c r="F30" s="147"/>
      <c r="G30" s="147"/>
      <c r="H30" s="147"/>
    </row>
    <row r="31" spans="1:8" ht="15.75" customHeight="1">
      <c r="A31" s="147"/>
      <c r="B31" s="147"/>
      <c r="C31" s="147"/>
      <c r="D31" s="147"/>
      <c r="E31" s="147"/>
      <c r="F31" s="147"/>
      <c r="G31" s="147"/>
      <c r="H31" s="147"/>
    </row>
    <row r="32" spans="1:8" ht="15.75" customHeight="1">
      <c r="A32" s="147"/>
      <c r="B32" s="147"/>
      <c r="C32" s="147"/>
      <c r="D32" s="147"/>
      <c r="E32" s="147"/>
      <c r="F32" s="147"/>
      <c r="G32" s="147"/>
      <c r="H32" s="147"/>
    </row>
    <row r="33" spans="1:8" ht="15.75" customHeight="1">
      <c r="A33" s="147"/>
      <c r="B33" s="147"/>
      <c r="C33" s="147"/>
      <c r="D33" s="147"/>
      <c r="E33" s="147"/>
      <c r="F33" s="147"/>
      <c r="G33" s="147"/>
      <c r="H33" s="147"/>
    </row>
    <row r="34" spans="1:8" ht="15.75" customHeight="1">
      <c r="A34" s="147"/>
      <c r="B34" s="147"/>
      <c r="C34" s="147"/>
      <c r="D34" s="147"/>
      <c r="E34" s="147"/>
      <c r="F34" s="147"/>
      <c r="G34" s="147"/>
      <c r="H34" s="147"/>
    </row>
    <row r="35" spans="1:8" ht="15.75" customHeight="1">
      <c r="A35" s="147"/>
      <c r="B35" s="147"/>
      <c r="C35" s="147"/>
      <c r="D35" s="147"/>
      <c r="E35" s="147"/>
      <c r="F35" s="147"/>
      <c r="G35" s="147"/>
      <c r="H35" s="147"/>
    </row>
    <row r="36" spans="1:8" ht="15.75" customHeight="1">
      <c r="A36" s="147"/>
      <c r="B36" s="147"/>
      <c r="C36" s="147"/>
      <c r="D36" s="147"/>
      <c r="E36" s="147"/>
      <c r="F36" s="147"/>
      <c r="G36" s="147"/>
      <c r="H36" s="147"/>
    </row>
    <row r="37" spans="1:8" ht="15.75" customHeight="1">
      <c r="A37" s="147"/>
      <c r="B37" s="147"/>
      <c r="C37" s="147"/>
      <c r="D37" s="147"/>
      <c r="E37" s="147"/>
      <c r="F37" s="147"/>
      <c r="G37" s="147"/>
      <c r="H37" s="147"/>
    </row>
    <row r="38" spans="1:8" ht="15.75" customHeight="1">
      <c r="A38" s="147"/>
      <c r="B38" s="147"/>
      <c r="C38" s="147"/>
      <c r="D38" s="147"/>
      <c r="E38" s="147"/>
      <c r="F38" s="147"/>
      <c r="G38" s="147"/>
      <c r="H38" s="147"/>
    </row>
    <row r="39" spans="1:8" ht="15.75" customHeight="1">
      <c r="A39" s="147"/>
      <c r="B39" s="147"/>
      <c r="C39" s="147"/>
      <c r="D39" s="147"/>
      <c r="E39" s="147"/>
      <c r="F39" s="147"/>
      <c r="G39" s="147"/>
      <c r="H39" s="147"/>
    </row>
    <row r="40" spans="1:8" ht="15.75" customHeight="1"/>
    <row r="41" spans="1:8" ht="15.75" customHeight="1"/>
    <row r="42" spans="1:8" ht="15.75" customHeight="1"/>
    <row r="43" spans="1:8" ht="15.75" customHeight="1"/>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sheet="1" objects="1" scenarios="1"/>
  <mergeCells count="5">
    <mergeCell ref="A1:A6"/>
    <mergeCell ref="B1:G6"/>
    <mergeCell ref="H1:H6"/>
    <mergeCell ref="A10:H15"/>
    <mergeCell ref="A17:H39"/>
  </mergeCells>
  <printOptions horizontalCentered="1"/>
  <pageMargins left="0.43307086614173229" right="0.43307086614173229" top="0.74803149606299213" bottom="0.74803149606299213" header="0" footer="0"/>
  <pageSetup paperSize="9" orientation="portrait"/>
  <headerFooter>
    <oddFooter>&amp;LLAB FORM 50 – Révision 00 – Applicable le 10/10/2019</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2" topLeftCell="A34" activePane="bottomLeft" state="frozen"/>
      <selection pane="bottomLeft" activeCell="A4" sqref="A4:C4"/>
    </sheetView>
  </sheetViews>
  <sheetFormatPr defaultColWidth="14.42578125" defaultRowHeight="15" customHeight="1"/>
  <cols>
    <col min="1" max="1" width="6.85546875" customWidth="1"/>
    <col min="2" max="2" width="53.42578125" customWidth="1"/>
    <col min="3" max="3" width="14.85546875" customWidth="1"/>
    <col min="4" max="7" width="15.7109375" customWidth="1"/>
    <col min="8" max="10" width="0.140625" hidden="1" customWidth="1"/>
    <col min="11" max="11" width="60" customWidth="1"/>
    <col min="12" max="26" width="9.140625" customWidth="1"/>
  </cols>
  <sheetData>
    <row r="1" spans="1:26" ht="92.25" customHeight="1">
      <c r="A1" s="128" t="s">
        <v>3</v>
      </c>
      <c r="B1" s="153"/>
      <c r="C1" s="153"/>
      <c r="D1" s="153"/>
      <c r="E1" s="153"/>
      <c r="F1" s="153"/>
      <c r="G1" s="153"/>
      <c r="H1" s="153"/>
      <c r="I1" s="153"/>
      <c r="J1" s="153"/>
      <c r="K1" s="153"/>
      <c r="L1" s="1"/>
      <c r="M1" s="1"/>
      <c r="N1" s="1"/>
      <c r="O1" s="1"/>
      <c r="P1" s="1"/>
      <c r="Q1" s="1"/>
      <c r="R1" s="1"/>
      <c r="S1" s="1"/>
      <c r="T1" s="1"/>
      <c r="U1" s="1"/>
      <c r="V1" s="1"/>
      <c r="W1" s="1"/>
      <c r="X1" s="1"/>
      <c r="Y1" s="1"/>
      <c r="Z1" s="1"/>
    </row>
    <row r="2" spans="1:26" ht="63" customHeight="1">
      <c r="A2" s="129" t="s">
        <v>4</v>
      </c>
      <c r="B2" s="153"/>
      <c r="C2" s="154"/>
      <c r="D2" s="2" t="s">
        <v>5</v>
      </c>
      <c r="E2" s="3" t="s">
        <v>6</v>
      </c>
      <c r="F2" s="3" t="s">
        <v>7</v>
      </c>
      <c r="G2" s="4" t="s">
        <v>8</v>
      </c>
      <c r="H2" s="84"/>
      <c r="I2" s="84"/>
      <c r="J2" s="84"/>
      <c r="K2" s="84" t="s">
        <v>9</v>
      </c>
      <c r="L2" s="1"/>
      <c r="M2" s="1"/>
      <c r="N2" s="1"/>
      <c r="O2" s="1"/>
      <c r="P2" s="1"/>
      <c r="Q2" s="1"/>
      <c r="R2" s="1"/>
      <c r="S2" s="1"/>
      <c r="T2" s="1"/>
      <c r="U2" s="1"/>
      <c r="V2" s="1"/>
      <c r="W2" s="1"/>
      <c r="X2" s="1"/>
      <c r="Y2" s="1"/>
      <c r="Z2" s="1"/>
    </row>
    <row r="3" spans="1:26" ht="34.5" customHeight="1">
      <c r="A3" s="130" t="s">
        <v>10</v>
      </c>
      <c r="B3" s="155"/>
      <c r="C3" s="156"/>
      <c r="D3" s="5"/>
      <c r="E3" s="6"/>
      <c r="F3" s="6"/>
      <c r="G3" s="6"/>
      <c r="H3" s="6"/>
      <c r="I3" s="6"/>
      <c r="J3" s="6"/>
      <c r="K3" s="7"/>
      <c r="L3" s="1"/>
      <c r="M3" s="1"/>
      <c r="N3" s="1"/>
      <c r="O3" s="1"/>
      <c r="P3" s="1"/>
      <c r="Q3" s="1"/>
      <c r="R3" s="1"/>
      <c r="S3" s="1"/>
      <c r="T3" s="1"/>
      <c r="U3" s="1"/>
      <c r="V3" s="1"/>
      <c r="W3" s="1"/>
      <c r="X3" s="1"/>
      <c r="Y3" s="1"/>
      <c r="Z3" s="1"/>
    </row>
    <row r="4" spans="1:26" ht="24.75" customHeight="1">
      <c r="A4" s="131" t="s">
        <v>11</v>
      </c>
      <c r="B4" s="155"/>
      <c r="C4" s="156"/>
      <c r="D4" s="8"/>
      <c r="E4" s="9"/>
      <c r="F4" s="9"/>
      <c r="G4" s="9"/>
      <c r="H4" s="9"/>
      <c r="I4" s="9"/>
      <c r="J4" s="9"/>
      <c r="K4" s="10"/>
      <c r="L4" s="1"/>
      <c r="M4" s="1"/>
      <c r="N4" s="1"/>
      <c r="O4" s="1"/>
      <c r="P4" s="1"/>
      <c r="Q4" s="1"/>
      <c r="R4" s="1"/>
      <c r="S4" s="1"/>
      <c r="T4" s="1"/>
      <c r="U4" s="1"/>
      <c r="V4" s="1"/>
      <c r="W4" s="1"/>
      <c r="X4" s="1"/>
      <c r="Y4" s="1"/>
      <c r="Z4" s="1"/>
    </row>
    <row r="5" spans="1:26" ht="59.25" customHeight="1">
      <c r="A5" s="125" t="s">
        <v>12</v>
      </c>
      <c r="B5" s="155"/>
      <c r="C5" s="156"/>
      <c r="D5" s="11"/>
      <c r="E5" s="12" t="s">
        <v>13</v>
      </c>
      <c r="F5" s="12"/>
      <c r="G5" s="13"/>
      <c r="H5" s="14">
        <f>IF(G5&lt;&gt;"","",IF(COUNTA(D5:F5)=0,"",COUNTA(D5)*0+COUNTA(E5)*1+COUNTA(F5)*2))</f>
        <v>1</v>
      </c>
      <c r="I5" s="85">
        <f>H5</f>
        <v>1</v>
      </c>
      <c r="J5" s="138">
        <f>IF(AND(I5="",I7=""),"",SUM(I5,I7))</f>
        <v>4</v>
      </c>
      <c r="K5" s="15" t="s">
        <v>14</v>
      </c>
      <c r="L5" s="1"/>
      <c r="M5" s="1"/>
      <c r="N5" s="1"/>
      <c r="O5" s="1"/>
      <c r="P5" s="1"/>
      <c r="Q5" s="1"/>
      <c r="R5" s="1"/>
      <c r="S5" s="1"/>
      <c r="T5" s="1"/>
      <c r="U5" s="1"/>
      <c r="V5" s="1"/>
      <c r="W5" s="1"/>
      <c r="X5" s="1"/>
      <c r="Y5" s="1"/>
      <c r="Z5" s="1"/>
    </row>
    <row r="6" spans="1:26" ht="24.75" customHeight="1">
      <c r="A6" s="131" t="s">
        <v>15</v>
      </c>
      <c r="B6" s="155"/>
      <c r="C6" s="156"/>
      <c r="D6" s="86"/>
      <c r="E6" s="87"/>
      <c r="F6" s="87"/>
      <c r="G6" s="87"/>
      <c r="H6" s="87"/>
      <c r="I6" s="87"/>
      <c r="J6" s="157"/>
      <c r="K6" s="87"/>
      <c r="L6" s="1"/>
      <c r="M6" s="1"/>
      <c r="N6" s="1"/>
      <c r="O6" s="1"/>
      <c r="P6" s="1"/>
      <c r="Q6" s="1"/>
      <c r="R6" s="1"/>
      <c r="S6" s="1"/>
      <c r="T6" s="1"/>
      <c r="U6" s="1"/>
      <c r="V6" s="1"/>
      <c r="W6" s="1"/>
      <c r="X6" s="1"/>
      <c r="Y6" s="1"/>
      <c r="Z6" s="1"/>
    </row>
    <row r="7" spans="1:26" ht="51.75" customHeight="1">
      <c r="A7" s="124" t="s">
        <v>16</v>
      </c>
      <c r="B7" s="158"/>
      <c r="C7" s="159"/>
      <c r="D7" s="16"/>
      <c r="E7" s="17" t="s">
        <v>13</v>
      </c>
      <c r="F7" s="17"/>
      <c r="G7" s="13"/>
      <c r="H7" s="18">
        <f t="shared" ref="H7:H8" si="0">IF(G7&lt;&gt;"","",IF(COUNTA(D7:F7)=0,"",COUNTA(D7)*0+COUNTA(E7)*1+COUNTA(F7)*2))</f>
        <v>1</v>
      </c>
      <c r="I7" s="120">
        <f>IF(COUNTBLANK(H7:H8)=2,"",SUM(H7:H8))</f>
        <v>3</v>
      </c>
      <c r="J7" s="157"/>
      <c r="K7" s="19" t="s">
        <v>17</v>
      </c>
      <c r="L7" s="1"/>
      <c r="M7" s="1"/>
      <c r="N7" s="1"/>
      <c r="O7" s="1"/>
      <c r="P7" s="1"/>
      <c r="Q7" s="1"/>
      <c r="R7" s="1"/>
      <c r="S7" s="1"/>
      <c r="T7" s="1"/>
      <c r="U7" s="1"/>
      <c r="V7" s="1"/>
      <c r="W7" s="1"/>
      <c r="X7" s="1"/>
      <c r="Y7" s="1"/>
      <c r="Z7" s="1"/>
    </row>
    <row r="8" spans="1:26" ht="51.75" customHeight="1">
      <c r="A8" s="109" t="s">
        <v>18</v>
      </c>
      <c r="B8" s="160"/>
      <c r="C8" s="161"/>
      <c r="D8" s="16"/>
      <c r="E8" s="17"/>
      <c r="F8" s="17" t="s">
        <v>13</v>
      </c>
      <c r="G8" s="13"/>
      <c r="H8" s="20">
        <f t="shared" si="0"/>
        <v>2</v>
      </c>
      <c r="I8" s="157"/>
      <c r="J8" s="157"/>
      <c r="K8" s="21"/>
      <c r="L8" s="1"/>
      <c r="M8" s="1"/>
      <c r="N8" s="1"/>
      <c r="O8" s="1"/>
      <c r="P8" s="1"/>
      <c r="Q8" s="1"/>
      <c r="R8" s="1"/>
      <c r="S8" s="1"/>
      <c r="T8" s="1"/>
      <c r="U8" s="1"/>
      <c r="V8" s="1"/>
      <c r="W8" s="1"/>
      <c r="X8" s="1"/>
      <c r="Y8" s="1"/>
      <c r="Z8" s="1"/>
    </row>
    <row r="9" spans="1:26" ht="34.5" customHeight="1">
      <c r="A9" s="132" t="s">
        <v>19</v>
      </c>
      <c r="B9" s="155"/>
      <c r="C9" s="156"/>
      <c r="D9" s="88"/>
      <c r="E9" s="22"/>
      <c r="F9" s="22"/>
      <c r="G9" s="22"/>
      <c r="H9" s="22"/>
      <c r="I9" s="22"/>
      <c r="J9" s="22"/>
      <c r="K9" s="23"/>
      <c r="L9" s="24"/>
      <c r="M9" s="24"/>
      <c r="N9" s="24"/>
      <c r="O9" s="24"/>
      <c r="P9" s="24"/>
      <c r="Q9" s="24"/>
      <c r="R9" s="24"/>
      <c r="S9" s="24"/>
      <c r="T9" s="24"/>
      <c r="U9" s="24"/>
      <c r="V9" s="24"/>
      <c r="W9" s="24"/>
      <c r="X9" s="24"/>
      <c r="Y9" s="24"/>
      <c r="Z9" s="24"/>
    </row>
    <row r="10" spans="1:26" ht="49.5" customHeight="1">
      <c r="A10" s="124" t="s">
        <v>20</v>
      </c>
      <c r="B10" s="158"/>
      <c r="C10" s="159"/>
      <c r="D10" s="25"/>
      <c r="E10" s="12"/>
      <c r="F10" s="12" t="s">
        <v>13</v>
      </c>
      <c r="G10" s="13"/>
      <c r="H10" s="14">
        <f t="shared" ref="H10:H17" si="1">IF(G10&lt;&gt;"","",IF(COUNTA(D10:F10)=0,"",COUNTA(D10)*0+COUNTA(E10)*1+COUNTA(F10)*2))</f>
        <v>2</v>
      </c>
      <c r="I10" s="139">
        <f>IF(COUNTBLANK(H10:H17)=8,"",SUM(H10:H17))</f>
        <v>15</v>
      </c>
      <c r="J10" s="140">
        <f>I10</f>
        <v>15</v>
      </c>
      <c r="K10" s="26" t="s">
        <v>21</v>
      </c>
      <c r="L10" s="1"/>
      <c r="M10" s="1"/>
      <c r="N10" s="1"/>
      <c r="O10" s="1"/>
      <c r="P10" s="1"/>
      <c r="Q10" s="1"/>
      <c r="R10" s="1"/>
      <c r="S10" s="1"/>
      <c r="T10" s="1"/>
      <c r="U10" s="1"/>
      <c r="V10" s="1"/>
      <c r="W10" s="1"/>
      <c r="X10" s="1"/>
      <c r="Y10" s="1"/>
      <c r="Z10" s="1"/>
    </row>
    <row r="11" spans="1:26" ht="43.5" customHeight="1">
      <c r="A11" s="108" t="s">
        <v>22</v>
      </c>
      <c r="B11" s="162"/>
      <c r="C11" s="163"/>
      <c r="D11" s="16"/>
      <c r="E11" s="17"/>
      <c r="F11" s="17" t="s">
        <v>13</v>
      </c>
      <c r="G11" s="13"/>
      <c r="H11" s="20">
        <f t="shared" si="1"/>
        <v>2</v>
      </c>
      <c r="I11" s="164"/>
      <c r="J11" s="157"/>
      <c r="K11" s="27"/>
      <c r="L11" s="1"/>
      <c r="M11" s="1"/>
      <c r="N11" s="1"/>
      <c r="O11" s="1"/>
      <c r="P11" s="1"/>
      <c r="Q11" s="1"/>
      <c r="R11" s="1"/>
      <c r="S11" s="1"/>
      <c r="T11" s="1"/>
      <c r="U11" s="1"/>
      <c r="V11" s="1"/>
      <c r="W11" s="1"/>
      <c r="X11" s="1"/>
      <c r="Y11" s="1"/>
      <c r="Z11" s="1"/>
    </row>
    <row r="12" spans="1:26" ht="44.25" customHeight="1">
      <c r="A12" s="108" t="s">
        <v>23</v>
      </c>
      <c r="B12" s="162"/>
      <c r="C12" s="163"/>
      <c r="D12" s="16"/>
      <c r="E12" s="17"/>
      <c r="F12" s="17" t="s">
        <v>13</v>
      </c>
      <c r="G12" s="17"/>
      <c r="H12" s="20">
        <f t="shared" si="1"/>
        <v>2</v>
      </c>
      <c r="I12" s="164"/>
      <c r="J12" s="157"/>
      <c r="K12" s="28"/>
      <c r="L12" s="1"/>
      <c r="M12" s="1"/>
      <c r="N12" s="1"/>
      <c r="O12" s="1"/>
      <c r="P12" s="1"/>
      <c r="Q12" s="1"/>
      <c r="R12" s="1"/>
      <c r="S12" s="1"/>
      <c r="T12" s="1"/>
      <c r="U12" s="1"/>
      <c r="V12" s="1"/>
      <c r="W12" s="1"/>
      <c r="X12" s="1"/>
      <c r="Y12" s="1"/>
      <c r="Z12" s="1"/>
    </row>
    <row r="13" spans="1:26" ht="44.25" customHeight="1">
      <c r="A13" s="108" t="s">
        <v>24</v>
      </c>
      <c r="B13" s="162"/>
      <c r="C13" s="163"/>
      <c r="D13" s="29"/>
      <c r="E13" s="89"/>
      <c r="F13" s="89" t="s">
        <v>13</v>
      </c>
      <c r="G13" s="17"/>
      <c r="H13" s="20">
        <f t="shared" si="1"/>
        <v>2</v>
      </c>
      <c r="I13" s="164"/>
      <c r="J13" s="157"/>
      <c r="K13" s="28"/>
      <c r="L13" s="1"/>
      <c r="M13" s="1"/>
      <c r="N13" s="1"/>
      <c r="O13" s="1"/>
      <c r="P13" s="1"/>
      <c r="Q13" s="1"/>
      <c r="R13" s="1"/>
      <c r="S13" s="1"/>
      <c r="T13" s="1"/>
      <c r="U13" s="1"/>
      <c r="V13" s="1"/>
      <c r="W13" s="1"/>
      <c r="X13" s="1"/>
      <c r="Y13" s="1"/>
      <c r="Z13" s="1"/>
    </row>
    <row r="14" spans="1:26" ht="44.25" customHeight="1">
      <c r="A14" s="108" t="s">
        <v>25</v>
      </c>
      <c r="B14" s="162"/>
      <c r="C14" s="163"/>
      <c r="D14" s="29"/>
      <c r="E14" s="89"/>
      <c r="F14" s="89" t="s">
        <v>13</v>
      </c>
      <c r="G14" s="13"/>
      <c r="H14" s="20">
        <f t="shared" si="1"/>
        <v>2</v>
      </c>
      <c r="I14" s="164"/>
      <c r="J14" s="157"/>
      <c r="K14" s="28"/>
      <c r="L14" s="1"/>
      <c r="M14" s="1"/>
      <c r="N14" s="1"/>
      <c r="O14" s="1"/>
      <c r="P14" s="1"/>
      <c r="Q14" s="1"/>
      <c r="R14" s="1"/>
      <c r="S14" s="1"/>
      <c r="T14" s="1"/>
      <c r="U14" s="1"/>
      <c r="V14" s="1"/>
      <c r="W14" s="1"/>
      <c r="X14" s="1"/>
      <c r="Y14" s="1"/>
      <c r="Z14" s="1"/>
    </row>
    <row r="15" spans="1:26" ht="44.25" customHeight="1">
      <c r="A15" s="108" t="s">
        <v>26</v>
      </c>
      <c r="B15" s="162"/>
      <c r="C15" s="163"/>
      <c r="D15" s="29"/>
      <c r="E15" s="89"/>
      <c r="F15" s="89" t="s">
        <v>13</v>
      </c>
      <c r="G15" s="17"/>
      <c r="H15" s="20">
        <f t="shared" si="1"/>
        <v>2</v>
      </c>
      <c r="I15" s="164"/>
      <c r="J15" s="157"/>
      <c r="K15" s="28"/>
      <c r="L15" s="1"/>
      <c r="M15" s="1"/>
      <c r="N15" s="1"/>
      <c r="O15" s="1"/>
      <c r="P15" s="1"/>
      <c r="Q15" s="1"/>
      <c r="R15" s="1"/>
      <c r="S15" s="1"/>
      <c r="T15" s="1"/>
      <c r="U15" s="1"/>
      <c r="V15" s="1"/>
      <c r="W15" s="1"/>
      <c r="X15" s="1"/>
      <c r="Y15" s="1"/>
      <c r="Z15" s="1"/>
    </row>
    <row r="16" spans="1:26" ht="58.5" customHeight="1">
      <c r="A16" s="108" t="s">
        <v>27</v>
      </c>
      <c r="B16" s="162"/>
      <c r="C16" s="163"/>
      <c r="D16" s="29"/>
      <c r="E16" s="89"/>
      <c r="F16" s="89" t="s">
        <v>13</v>
      </c>
      <c r="G16" s="17"/>
      <c r="H16" s="20">
        <f t="shared" si="1"/>
        <v>2</v>
      </c>
      <c r="I16" s="164"/>
      <c r="J16" s="157"/>
      <c r="K16" s="28"/>
      <c r="L16" s="1"/>
      <c r="M16" s="1"/>
      <c r="N16" s="1"/>
      <c r="O16" s="1"/>
      <c r="P16" s="1"/>
      <c r="Q16" s="1"/>
      <c r="R16" s="1"/>
      <c r="S16" s="1"/>
      <c r="T16" s="1"/>
      <c r="U16" s="1"/>
      <c r="V16" s="1"/>
      <c r="W16" s="1"/>
      <c r="X16" s="1"/>
      <c r="Y16" s="1"/>
      <c r="Z16" s="1"/>
    </row>
    <row r="17" spans="1:26" ht="44.25" customHeight="1">
      <c r="A17" s="109" t="s">
        <v>28</v>
      </c>
      <c r="B17" s="160"/>
      <c r="C17" s="161"/>
      <c r="D17" s="29"/>
      <c r="E17" s="89" t="s">
        <v>13</v>
      </c>
      <c r="F17" s="89"/>
      <c r="G17" s="13"/>
      <c r="H17" s="20">
        <f t="shared" si="1"/>
        <v>1</v>
      </c>
      <c r="I17" s="164"/>
      <c r="J17" s="157"/>
      <c r="K17" s="28" t="s">
        <v>29</v>
      </c>
      <c r="L17" s="1"/>
      <c r="M17" s="1"/>
      <c r="N17" s="1"/>
      <c r="O17" s="1"/>
      <c r="P17" s="1"/>
      <c r="Q17" s="1"/>
      <c r="R17" s="1"/>
      <c r="S17" s="1"/>
      <c r="T17" s="1"/>
      <c r="U17" s="1"/>
      <c r="V17" s="1"/>
      <c r="W17" s="1"/>
      <c r="X17" s="1"/>
      <c r="Y17" s="1"/>
      <c r="Z17" s="1"/>
    </row>
    <row r="18" spans="1:26" ht="34.5" customHeight="1">
      <c r="A18" s="133" t="s">
        <v>30</v>
      </c>
      <c r="B18" s="155"/>
      <c r="C18" s="156"/>
      <c r="D18" s="30"/>
      <c r="E18" s="31"/>
      <c r="F18" s="31"/>
      <c r="G18" s="31"/>
      <c r="H18" s="31"/>
      <c r="I18" s="31"/>
      <c r="J18" s="31"/>
      <c r="K18" s="32"/>
      <c r="L18" s="1"/>
      <c r="M18" s="1"/>
      <c r="N18" s="1"/>
      <c r="O18" s="1"/>
      <c r="P18" s="1"/>
      <c r="Q18" s="1"/>
      <c r="R18" s="1"/>
      <c r="S18" s="1"/>
      <c r="T18" s="1"/>
      <c r="U18" s="1"/>
      <c r="V18" s="1"/>
      <c r="W18" s="1"/>
      <c r="X18" s="1"/>
      <c r="Y18" s="1"/>
      <c r="Z18" s="1"/>
    </row>
    <row r="19" spans="1:26" ht="24.75" customHeight="1">
      <c r="A19" s="135" t="s">
        <v>31</v>
      </c>
      <c r="B19" s="155"/>
      <c r="C19" s="156"/>
      <c r="D19" s="33"/>
      <c r="E19" s="33"/>
      <c r="F19" s="33"/>
      <c r="G19" s="33"/>
      <c r="H19" s="33"/>
      <c r="I19" s="33"/>
      <c r="J19" s="33"/>
      <c r="K19" s="90"/>
      <c r="L19" s="1"/>
      <c r="M19" s="1"/>
      <c r="N19" s="1"/>
      <c r="O19" s="1"/>
      <c r="P19" s="1"/>
      <c r="Q19" s="1"/>
      <c r="R19" s="1"/>
      <c r="S19" s="1"/>
      <c r="T19" s="1"/>
      <c r="U19" s="1"/>
      <c r="V19" s="1"/>
      <c r="W19" s="1"/>
      <c r="X19" s="1"/>
      <c r="Y19" s="1"/>
      <c r="Z19" s="1"/>
    </row>
    <row r="20" spans="1:26" ht="57" customHeight="1">
      <c r="A20" s="124" t="s">
        <v>32</v>
      </c>
      <c r="B20" s="158"/>
      <c r="C20" s="159"/>
      <c r="D20" s="11"/>
      <c r="E20" s="12"/>
      <c r="F20" s="12" t="s">
        <v>13</v>
      </c>
      <c r="G20" s="13"/>
      <c r="H20" s="14">
        <f t="shared" ref="H20:H25" si="2">IF(G20&lt;&gt;"","",IF(COUNTA(D20:F20)=0,"",COUNTA(D20)*0+COUNTA(E20)*1+COUNTA(F20)*2))</f>
        <v>2</v>
      </c>
      <c r="I20" s="117">
        <f>IF(COUNTBLANK(H20:H25)=6,"",SUM(H20:H25))</f>
        <v>11</v>
      </c>
      <c r="J20" s="136">
        <f>IF(AND(I20="", I27="", I30="", I39="",I42=""),"",SUM(I20,I27,I30,I39,I42))</f>
        <v>33</v>
      </c>
      <c r="K20" s="91"/>
      <c r="L20" s="1"/>
      <c r="M20" s="1"/>
      <c r="N20" s="1"/>
      <c r="O20" s="1"/>
      <c r="P20" s="1"/>
      <c r="Q20" s="1"/>
      <c r="R20" s="1"/>
      <c r="S20" s="1"/>
      <c r="T20" s="1"/>
      <c r="U20" s="1"/>
      <c r="V20" s="1"/>
      <c r="W20" s="1"/>
      <c r="X20" s="1"/>
      <c r="Y20" s="1"/>
      <c r="Z20" s="1"/>
    </row>
    <row r="21" spans="1:26" ht="45" customHeight="1">
      <c r="A21" s="108" t="s">
        <v>33</v>
      </c>
      <c r="B21" s="162"/>
      <c r="C21" s="163"/>
      <c r="D21" s="16"/>
      <c r="E21" s="17"/>
      <c r="F21" s="17" t="s">
        <v>13</v>
      </c>
      <c r="G21" s="13"/>
      <c r="H21" s="20">
        <f t="shared" si="2"/>
        <v>2</v>
      </c>
      <c r="I21" s="164"/>
      <c r="J21" s="157"/>
      <c r="K21" s="34"/>
      <c r="L21" s="1"/>
      <c r="M21" s="1"/>
      <c r="N21" s="1"/>
      <c r="O21" s="1"/>
      <c r="P21" s="1"/>
      <c r="Q21" s="1"/>
      <c r="R21" s="1"/>
      <c r="S21" s="1"/>
      <c r="T21" s="1"/>
      <c r="U21" s="1"/>
      <c r="V21" s="1"/>
      <c r="W21" s="1"/>
      <c r="X21" s="1"/>
      <c r="Y21" s="1"/>
      <c r="Z21" s="1"/>
    </row>
    <row r="22" spans="1:26" ht="45" customHeight="1">
      <c r="A22" s="108" t="s">
        <v>34</v>
      </c>
      <c r="B22" s="162"/>
      <c r="C22" s="163"/>
      <c r="D22" s="16"/>
      <c r="E22" s="17"/>
      <c r="F22" s="17" t="s">
        <v>13</v>
      </c>
      <c r="G22" s="13"/>
      <c r="H22" s="20">
        <f t="shared" si="2"/>
        <v>2</v>
      </c>
      <c r="I22" s="164"/>
      <c r="J22" s="157"/>
      <c r="K22" s="34"/>
      <c r="L22" s="1"/>
      <c r="M22" s="1"/>
      <c r="N22" s="1"/>
      <c r="O22" s="1"/>
      <c r="P22" s="1"/>
      <c r="Q22" s="1"/>
      <c r="R22" s="1"/>
      <c r="S22" s="1"/>
      <c r="T22" s="1"/>
      <c r="U22" s="1"/>
      <c r="V22" s="1"/>
      <c r="W22" s="1"/>
      <c r="X22" s="1"/>
      <c r="Y22" s="1"/>
      <c r="Z22" s="1"/>
    </row>
    <row r="23" spans="1:26" ht="45" customHeight="1">
      <c r="A23" s="108" t="s">
        <v>35</v>
      </c>
      <c r="B23" s="162"/>
      <c r="C23" s="163"/>
      <c r="D23" s="16"/>
      <c r="E23" s="17" t="s">
        <v>13</v>
      </c>
      <c r="F23" s="17"/>
      <c r="G23" s="17"/>
      <c r="H23" s="20">
        <f t="shared" si="2"/>
        <v>1</v>
      </c>
      <c r="I23" s="164"/>
      <c r="J23" s="157"/>
      <c r="K23" s="34" t="s">
        <v>36</v>
      </c>
      <c r="L23" s="1"/>
      <c r="M23" s="1"/>
      <c r="N23" s="1"/>
      <c r="O23" s="1"/>
      <c r="P23" s="1"/>
      <c r="Q23" s="1"/>
      <c r="R23" s="1"/>
      <c r="S23" s="1"/>
      <c r="T23" s="1"/>
      <c r="U23" s="1"/>
      <c r="V23" s="1"/>
      <c r="W23" s="1"/>
      <c r="X23" s="1"/>
      <c r="Y23" s="1"/>
      <c r="Z23" s="1"/>
    </row>
    <row r="24" spans="1:26" ht="135.75" customHeight="1">
      <c r="A24" s="108" t="s">
        <v>37</v>
      </c>
      <c r="B24" s="162"/>
      <c r="C24" s="163"/>
      <c r="D24" s="16"/>
      <c r="E24" s="17"/>
      <c r="F24" s="17" t="s">
        <v>13</v>
      </c>
      <c r="G24" s="13"/>
      <c r="H24" s="20">
        <f t="shared" si="2"/>
        <v>2</v>
      </c>
      <c r="I24" s="164"/>
      <c r="J24" s="157"/>
      <c r="K24" s="34"/>
      <c r="L24" s="1"/>
      <c r="M24" s="1"/>
      <c r="N24" s="1"/>
      <c r="O24" s="1"/>
      <c r="P24" s="1"/>
      <c r="Q24" s="1"/>
      <c r="R24" s="1"/>
      <c r="S24" s="1"/>
      <c r="T24" s="1"/>
      <c r="U24" s="1"/>
      <c r="V24" s="1"/>
      <c r="W24" s="1"/>
      <c r="X24" s="1"/>
      <c r="Y24" s="1"/>
      <c r="Z24" s="1"/>
    </row>
    <row r="25" spans="1:26" ht="132.75" customHeight="1">
      <c r="A25" s="109" t="s">
        <v>38</v>
      </c>
      <c r="B25" s="160"/>
      <c r="C25" s="161"/>
      <c r="D25" s="16"/>
      <c r="E25" s="92"/>
      <c r="F25" s="92" t="s">
        <v>13</v>
      </c>
      <c r="G25" s="13"/>
      <c r="H25" s="20">
        <f t="shared" si="2"/>
        <v>2</v>
      </c>
      <c r="I25" s="164"/>
      <c r="J25" s="157"/>
      <c r="K25" s="35"/>
      <c r="L25" s="1"/>
      <c r="M25" s="1"/>
      <c r="N25" s="1"/>
      <c r="O25" s="1"/>
      <c r="P25" s="1"/>
      <c r="Q25" s="1"/>
      <c r="R25" s="1"/>
      <c r="S25" s="1"/>
      <c r="T25" s="1"/>
      <c r="U25" s="1"/>
      <c r="V25" s="1"/>
      <c r="W25" s="1"/>
      <c r="X25" s="1"/>
      <c r="Y25" s="1"/>
      <c r="Z25" s="1"/>
    </row>
    <row r="26" spans="1:26" ht="24.75" customHeight="1">
      <c r="A26" s="110" t="s">
        <v>39</v>
      </c>
      <c r="B26" s="165"/>
      <c r="C26" s="166"/>
      <c r="D26" s="93"/>
      <c r="E26" s="33"/>
      <c r="F26" s="33"/>
      <c r="G26" s="33"/>
      <c r="H26" s="33"/>
      <c r="I26" s="33"/>
      <c r="J26" s="157"/>
      <c r="K26" s="90"/>
      <c r="L26" s="1"/>
      <c r="M26" s="1"/>
      <c r="N26" s="1"/>
      <c r="O26" s="1"/>
      <c r="P26" s="1"/>
      <c r="Q26" s="1"/>
      <c r="R26" s="1"/>
      <c r="S26" s="1"/>
      <c r="T26" s="1"/>
      <c r="U26" s="1"/>
      <c r="V26" s="1"/>
      <c r="W26" s="1"/>
      <c r="X26" s="1"/>
      <c r="Y26" s="1"/>
      <c r="Z26" s="1"/>
    </row>
    <row r="27" spans="1:26" ht="44.25" customHeight="1">
      <c r="A27" s="111" t="s">
        <v>40</v>
      </c>
      <c r="B27" s="151"/>
      <c r="C27" s="167"/>
      <c r="D27" s="16"/>
      <c r="E27" s="94" t="s">
        <v>13</v>
      </c>
      <c r="F27" s="94"/>
      <c r="G27" s="17"/>
      <c r="H27" s="20">
        <f t="shared" ref="H27:H28" si="3">IF(G27&lt;&gt;"","",IF(COUNTA(D27:F27)=0,"",COUNTA(D27)*0+COUNTA(E27)*1+COUNTA(F27)*2))</f>
        <v>1</v>
      </c>
      <c r="I27" s="117">
        <f>IF(COUNTBLANK(H27:H28)=2,"",SUM(H27:H28))</f>
        <v>2</v>
      </c>
      <c r="J27" s="157"/>
      <c r="K27" s="35" t="s">
        <v>41</v>
      </c>
      <c r="L27" s="1"/>
      <c r="M27" s="1"/>
      <c r="N27" s="1"/>
      <c r="O27" s="1"/>
      <c r="P27" s="1"/>
      <c r="Q27" s="1"/>
      <c r="R27" s="1"/>
      <c r="S27" s="1"/>
      <c r="T27" s="1"/>
      <c r="U27" s="1"/>
      <c r="V27" s="1"/>
      <c r="W27" s="1"/>
      <c r="X27" s="1"/>
      <c r="Y27" s="1"/>
      <c r="Z27" s="1"/>
    </row>
    <row r="28" spans="1:26" ht="71.25" customHeight="1">
      <c r="A28" s="109" t="s">
        <v>42</v>
      </c>
      <c r="B28" s="160"/>
      <c r="C28" s="161"/>
      <c r="D28" s="36"/>
      <c r="E28" s="37" t="s">
        <v>13</v>
      </c>
      <c r="F28" s="37"/>
      <c r="G28" s="17"/>
      <c r="H28" s="38">
        <f t="shared" si="3"/>
        <v>1</v>
      </c>
      <c r="I28" s="168"/>
      <c r="J28" s="157"/>
      <c r="K28" s="39" t="s">
        <v>43</v>
      </c>
      <c r="L28" s="1"/>
      <c r="M28" s="1"/>
      <c r="N28" s="1"/>
      <c r="O28" s="1"/>
      <c r="P28" s="1"/>
      <c r="Q28" s="1"/>
      <c r="R28" s="1"/>
      <c r="S28" s="1"/>
      <c r="T28" s="1"/>
      <c r="U28" s="1"/>
      <c r="V28" s="1"/>
      <c r="W28" s="1"/>
      <c r="X28" s="1"/>
      <c r="Y28" s="1"/>
      <c r="Z28" s="1"/>
    </row>
    <row r="29" spans="1:26" ht="24.75" customHeight="1">
      <c r="A29" s="110" t="s">
        <v>44</v>
      </c>
      <c r="B29" s="165"/>
      <c r="C29" s="166"/>
      <c r="D29" s="93"/>
      <c r="E29" s="93"/>
      <c r="F29" s="93"/>
      <c r="G29" s="33"/>
      <c r="H29" s="33"/>
      <c r="I29" s="33"/>
      <c r="J29" s="157"/>
      <c r="K29" s="90"/>
      <c r="L29" s="1"/>
      <c r="M29" s="1"/>
      <c r="N29" s="1"/>
      <c r="O29" s="1"/>
      <c r="P29" s="1"/>
      <c r="Q29" s="1"/>
      <c r="R29" s="1"/>
      <c r="S29" s="1"/>
      <c r="T29" s="1"/>
      <c r="U29" s="1"/>
      <c r="V29" s="1"/>
      <c r="W29" s="1"/>
      <c r="X29" s="1"/>
      <c r="Y29" s="1"/>
      <c r="Z29" s="1"/>
    </row>
    <row r="30" spans="1:26" ht="44.25" customHeight="1">
      <c r="A30" s="111" t="s">
        <v>45</v>
      </c>
      <c r="B30" s="151"/>
      <c r="C30" s="167"/>
      <c r="D30" s="16"/>
      <c r="E30" s="17"/>
      <c r="F30" s="17" t="s">
        <v>13</v>
      </c>
      <c r="G30" s="13"/>
      <c r="H30" s="20">
        <f t="shared" ref="H30:H37" si="4">IF(G30&lt;&gt;"","",IF(COUNTA(D30:F30)=0,"",COUNTA(D30)*0+COUNTA(E30)*1+COUNTA(F30)*2))</f>
        <v>2</v>
      </c>
      <c r="I30" s="117">
        <f>IF(COUNTBLANK(H30:H37)=8,"",SUM(H30:H37))</f>
        <v>14</v>
      </c>
      <c r="J30" s="157"/>
      <c r="K30" s="35"/>
      <c r="L30" s="1"/>
      <c r="M30" s="1"/>
      <c r="N30" s="1"/>
      <c r="O30" s="1"/>
      <c r="P30" s="1"/>
      <c r="Q30" s="1"/>
      <c r="R30" s="1"/>
      <c r="S30" s="1"/>
      <c r="T30" s="1"/>
      <c r="U30" s="1"/>
      <c r="V30" s="1"/>
      <c r="W30" s="1"/>
      <c r="X30" s="1"/>
      <c r="Y30" s="1"/>
      <c r="Z30" s="1"/>
    </row>
    <row r="31" spans="1:26" ht="44.25" customHeight="1">
      <c r="A31" s="108" t="s">
        <v>46</v>
      </c>
      <c r="B31" s="162"/>
      <c r="C31" s="163"/>
      <c r="D31" s="16"/>
      <c r="E31" s="17"/>
      <c r="F31" s="17" t="s">
        <v>13</v>
      </c>
      <c r="G31" s="13"/>
      <c r="H31" s="20">
        <f t="shared" si="4"/>
        <v>2</v>
      </c>
      <c r="I31" s="164"/>
      <c r="J31" s="157"/>
      <c r="K31" s="35"/>
      <c r="L31" s="1"/>
      <c r="M31" s="1"/>
      <c r="N31" s="1"/>
      <c r="O31" s="1"/>
      <c r="P31" s="1"/>
      <c r="Q31" s="1"/>
      <c r="R31" s="1"/>
      <c r="S31" s="1"/>
      <c r="T31" s="1"/>
      <c r="U31" s="1"/>
      <c r="V31" s="1"/>
      <c r="W31" s="1"/>
      <c r="X31" s="1"/>
      <c r="Y31" s="1"/>
      <c r="Z31" s="1"/>
    </row>
    <row r="32" spans="1:26" ht="44.25" customHeight="1">
      <c r="A32" s="108" t="s">
        <v>47</v>
      </c>
      <c r="B32" s="162"/>
      <c r="C32" s="163"/>
      <c r="D32" s="16"/>
      <c r="E32" s="17"/>
      <c r="F32" s="17" t="s">
        <v>13</v>
      </c>
      <c r="G32" s="13"/>
      <c r="H32" s="20">
        <f t="shared" si="4"/>
        <v>2</v>
      </c>
      <c r="I32" s="164"/>
      <c r="J32" s="157"/>
      <c r="K32" s="35"/>
      <c r="L32" s="1"/>
      <c r="M32" s="1"/>
      <c r="N32" s="1"/>
      <c r="O32" s="1"/>
      <c r="P32" s="1"/>
      <c r="Q32" s="1"/>
      <c r="R32" s="1"/>
      <c r="S32" s="1"/>
      <c r="T32" s="1"/>
      <c r="U32" s="1"/>
      <c r="V32" s="1"/>
      <c r="W32" s="1"/>
      <c r="X32" s="1"/>
      <c r="Y32" s="1"/>
      <c r="Z32" s="1"/>
    </row>
    <row r="33" spans="1:26" ht="44.25" customHeight="1">
      <c r="A33" s="108" t="s">
        <v>48</v>
      </c>
      <c r="B33" s="162"/>
      <c r="C33" s="163"/>
      <c r="D33" s="16"/>
      <c r="E33" s="17"/>
      <c r="F33" s="17" t="s">
        <v>13</v>
      </c>
      <c r="G33" s="13"/>
      <c r="H33" s="20">
        <f t="shared" si="4"/>
        <v>2</v>
      </c>
      <c r="I33" s="164"/>
      <c r="J33" s="157"/>
      <c r="K33" s="35"/>
      <c r="L33" s="1"/>
      <c r="M33" s="1"/>
      <c r="N33" s="1"/>
      <c r="O33" s="1"/>
      <c r="P33" s="1"/>
      <c r="Q33" s="1"/>
      <c r="R33" s="1"/>
      <c r="S33" s="1"/>
      <c r="T33" s="1"/>
      <c r="U33" s="1"/>
      <c r="V33" s="1"/>
      <c r="W33" s="1"/>
      <c r="X33" s="1"/>
      <c r="Y33" s="1"/>
      <c r="Z33" s="1"/>
    </row>
    <row r="34" spans="1:26" ht="44.25" customHeight="1">
      <c r="A34" s="108" t="s">
        <v>49</v>
      </c>
      <c r="B34" s="162"/>
      <c r="C34" s="163"/>
      <c r="D34" s="16"/>
      <c r="E34" s="17"/>
      <c r="F34" s="17" t="s">
        <v>13</v>
      </c>
      <c r="G34" s="13"/>
      <c r="H34" s="20">
        <f t="shared" si="4"/>
        <v>2</v>
      </c>
      <c r="I34" s="164"/>
      <c r="J34" s="157"/>
      <c r="K34" s="35" t="s">
        <v>50</v>
      </c>
      <c r="L34" s="1"/>
      <c r="M34" s="1"/>
      <c r="N34" s="1"/>
      <c r="O34" s="1"/>
      <c r="P34" s="1"/>
      <c r="Q34" s="1"/>
      <c r="R34" s="1"/>
      <c r="S34" s="1"/>
      <c r="T34" s="1"/>
      <c r="U34" s="1"/>
      <c r="V34" s="1"/>
      <c r="W34" s="1"/>
      <c r="X34" s="1"/>
      <c r="Y34" s="1"/>
      <c r="Z34" s="1"/>
    </row>
    <row r="35" spans="1:26" ht="44.25" customHeight="1">
      <c r="A35" s="108" t="s">
        <v>51</v>
      </c>
      <c r="B35" s="162"/>
      <c r="C35" s="163"/>
      <c r="D35" s="16"/>
      <c r="E35" s="17"/>
      <c r="F35" s="17" t="s">
        <v>13</v>
      </c>
      <c r="G35" s="13"/>
      <c r="H35" s="20">
        <f t="shared" si="4"/>
        <v>2</v>
      </c>
      <c r="I35" s="164"/>
      <c r="J35" s="157"/>
      <c r="K35" s="35" t="s">
        <v>52</v>
      </c>
      <c r="L35" s="1"/>
      <c r="M35" s="1"/>
      <c r="N35" s="1"/>
      <c r="O35" s="1"/>
      <c r="P35" s="1"/>
      <c r="Q35" s="1"/>
      <c r="R35" s="1"/>
      <c r="S35" s="1"/>
      <c r="T35" s="1"/>
      <c r="U35" s="1"/>
      <c r="V35" s="1"/>
      <c r="W35" s="1"/>
      <c r="X35" s="1"/>
      <c r="Y35" s="1"/>
      <c r="Z35" s="1"/>
    </row>
    <row r="36" spans="1:26" ht="44.25" customHeight="1">
      <c r="A36" s="108" t="s">
        <v>53</v>
      </c>
      <c r="B36" s="162"/>
      <c r="C36" s="163"/>
      <c r="D36" s="16"/>
      <c r="E36" s="17" t="s">
        <v>13</v>
      </c>
      <c r="F36" s="17"/>
      <c r="G36" s="13"/>
      <c r="H36" s="20">
        <f t="shared" si="4"/>
        <v>1</v>
      </c>
      <c r="I36" s="164"/>
      <c r="J36" s="157"/>
      <c r="K36" s="35" t="s">
        <v>54</v>
      </c>
      <c r="L36" s="1"/>
      <c r="M36" s="1"/>
      <c r="N36" s="1"/>
      <c r="O36" s="1"/>
      <c r="P36" s="1"/>
      <c r="Q36" s="1"/>
      <c r="R36" s="1"/>
      <c r="S36" s="1"/>
      <c r="T36" s="1"/>
      <c r="U36" s="1"/>
      <c r="V36" s="1"/>
      <c r="W36" s="1"/>
      <c r="X36" s="1"/>
      <c r="Y36" s="1"/>
      <c r="Z36" s="1"/>
    </row>
    <row r="37" spans="1:26" ht="75.75" customHeight="1">
      <c r="A37" s="109" t="s">
        <v>55</v>
      </c>
      <c r="B37" s="160"/>
      <c r="C37" s="161"/>
      <c r="D37" s="16"/>
      <c r="E37" s="17" t="s">
        <v>13</v>
      </c>
      <c r="F37" s="17"/>
      <c r="G37" s="13"/>
      <c r="H37" s="20">
        <f t="shared" si="4"/>
        <v>1</v>
      </c>
      <c r="I37" s="168"/>
      <c r="J37" s="157"/>
      <c r="K37" s="35" t="s">
        <v>56</v>
      </c>
      <c r="L37" s="1"/>
      <c r="M37" s="1"/>
      <c r="N37" s="1"/>
      <c r="O37" s="1"/>
      <c r="P37" s="1"/>
      <c r="Q37" s="1"/>
      <c r="R37" s="1"/>
      <c r="S37" s="1"/>
      <c r="T37" s="1"/>
      <c r="U37" s="1"/>
      <c r="V37" s="1"/>
      <c r="W37" s="1"/>
      <c r="X37" s="1"/>
      <c r="Y37" s="1"/>
      <c r="Z37" s="1"/>
    </row>
    <row r="38" spans="1:26" ht="24.75" customHeight="1">
      <c r="A38" s="110" t="s">
        <v>57</v>
      </c>
      <c r="B38" s="165"/>
      <c r="C38" s="166"/>
      <c r="D38" s="93"/>
      <c r="E38" s="33"/>
      <c r="F38" s="33"/>
      <c r="G38" s="33"/>
      <c r="H38" s="33"/>
      <c r="I38" s="33"/>
      <c r="J38" s="157"/>
      <c r="K38" s="90"/>
      <c r="L38" s="1"/>
      <c r="M38" s="1"/>
      <c r="N38" s="1"/>
      <c r="O38" s="1"/>
      <c r="P38" s="1"/>
      <c r="Q38" s="1"/>
      <c r="R38" s="1"/>
      <c r="S38" s="1"/>
      <c r="T38" s="1"/>
      <c r="U38" s="1"/>
      <c r="V38" s="1"/>
      <c r="W38" s="1"/>
      <c r="X38" s="1"/>
      <c r="Y38" s="1"/>
      <c r="Z38" s="1"/>
    </row>
    <row r="39" spans="1:26" ht="44.25" customHeight="1">
      <c r="A39" s="112" t="s">
        <v>58</v>
      </c>
      <c r="B39" s="162"/>
      <c r="C39" s="163"/>
      <c r="D39" s="40"/>
      <c r="E39" s="94"/>
      <c r="F39" s="94" t="s">
        <v>13</v>
      </c>
      <c r="G39" s="13"/>
      <c r="H39" s="20">
        <f t="shared" ref="H39:H40" si="5">IF(G39&lt;&gt;"","",IF(COUNTA(D39:F39)=0,"",COUNTA(D39)*0+COUNTA(E39)*1+COUNTA(F39)*2))</f>
        <v>2</v>
      </c>
      <c r="I39" s="117">
        <f>IF(COUNTBLANK(H39:H40)=2,"",SUM(H39:H40))</f>
        <v>3</v>
      </c>
      <c r="J39" s="157"/>
      <c r="K39" s="35"/>
      <c r="L39" s="1"/>
      <c r="M39" s="1"/>
      <c r="N39" s="1"/>
      <c r="O39" s="1"/>
      <c r="P39" s="1"/>
      <c r="Q39" s="1"/>
      <c r="R39" s="1"/>
      <c r="S39" s="1"/>
      <c r="T39" s="1"/>
      <c r="U39" s="1"/>
      <c r="V39" s="1"/>
      <c r="W39" s="1"/>
      <c r="X39" s="1"/>
      <c r="Y39" s="1"/>
      <c r="Z39" s="1"/>
    </row>
    <row r="40" spans="1:26" ht="41.25" customHeight="1">
      <c r="A40" s="112" t="s">
        <v>59</v>
      </c>
      <c r="B40" s="162"/>
      <c r="C40" s="163"/>
      <c r="D40" s="41"/>
      <c r="E40" s="37" t="s">
        <v>13</v>
      </c>
      <c r="F40" s="37"/>
      <c r="G40" s="13"/>
      <c r="H40" s="38">
        <f t="shared" si="5"/>
        <v>1</v>
      </c>
      <c r="I40" s="168"/>
      <c r="J40" s="157"/>
      <c r="K40" s="39"/>
      <c r="L40" s="1"/>
      <c r="M40" s="1"/>
      <c r="N40" s="1"/>
      <c r="O40" s="1"/>
      <c r="P40" s="1"/>
      <c r="Q40" s="1"/>
      <c r="R40" s="1"/>
      <c r="S40" s="1"/>
      <c r="T40" s="1"/>
      <c r="U40" s="1"/>
      <c r="V40" s="1"/>
      <c r="W40" s="1"/>
      <c r="X40" s="1"/>
      <c r="Y40" s="1"/>
      <c r="Z40" s="1"/>
    </row>
    <row r="41" spans="1:26" ht="24.75" customHeight="1">
      <c r="A41" s="116" t="s">
        <v>60</v>
      </c>
      <c r="B41" s="169"/>
      <c r="C41" s="170"/>
      <c r="D41" s="93"/>
      <c r="E41" s="93"/>
      <c r="F41" s="93"/>
      <c r="G41" s="33"/>
      <c r="H41" s="33"/>
      <c r="I41" s="33"/>
      <c r="J41" s="157"/>
      <c r="K41" s="90"/>
      <c r="L41" s="1"/>
      <c r="M41" s="1"/>
      <c r="N41" s="1"/>
      <c r="O41" s="1"/>
      <c r="P41" s="1"/>
      <c r="Q41" s="1"/>
      <c r="R41" s="1"/>
      <c r="S41" s="1"/>
      <c r="T41" s="1"/>
      <c r="U41" s="1"/>
      <c r="V41" s="1"/>
      <c r="W41" s="1"/>
      <c r="X41" s="1"/>
      <c r="Y41" s="1"/>
      <c r="Z41" s="1"/>
    </row>
    <row r="42" spans="1:26" ht="44.25" customHeight="1">
      <c r="A42" s="112" t="s">
        <v>61</v>
      </c>
      <c r="B42" s="162"/>
      <c r="C42" s="163"/>
      <c r="D42" s="40"/>
      <c r="E42" s="17"/>
      <c r="F42" s="17" t="s">
        <v>13</v>
      </c>
      <c r="G42" s="13"/>
      <c r="H42" s="20">
        <f t="shared" ref="H42:H44" si="6">IF(G42&lt;&gt;"","",IF(COUNTA(D42:F42)=0,"",COUNTA(D42)*0+COUNTA(E42)*1+COUNTA(F42)*2))</f>
        <v>2</v>
      </c>
      <c r="I42" s="117">
        <f>IF(COUNTBLANK(H42:H44)=3,"",SUM(H42:H44))</f>
        <v>3</v>
      </c>
      <c r="J42" s="157"/>
      <c r="K42" s="35"/>
      <c r="L42" s="1"/>
      <c r="M42" s="1"/>
      <c r="N42" s="1"/>
      <c r="O42" s="1"/>
      <c r="P42" s="1"/>
      <c r="Q42" s="1"/>
      <c r="R42" s="1"/>
      <c r="S42" s="1"/>
      <c r="T42" s="1"/>
      <c r="U42" s="1"/>
      <c r="V42" s="1"/>
      <c r="W42" s="1"/>
      <c r="X42" s="1"/>
      <c r="Y42" s="1"/>
      <c r="Z42" s="1"/>
    </row>
    <row r="43" spans="1:26" ht="44.25" customHeight="1">
      <c r="A43" s="112" t="s">
        <v>62</v>
      </c>
      <c r="B43" s="162"/>
      <c r="C43" s="163"/>
      <c r="D43" s="40"/>
      <c r="E43" s="17" t="s">
        <v>13</v>
      </c>
      <c r="F43" s="17"/>
      <c r="G43" s="13"/>
      <c r="H43" s="20">
        <f t="shared" si="6"/>
        <v>1</v>
      </c>
      <c r="I43" s="164"/>
      <c r="J43" s="157"/>
      <c r="K43" s="35" t="s">
        <v>63</v>
      </c>
      <c r="L43" s="1"/>
      <c r="M43" s="1"/>
      <c r="N43" s="1"/>
      <c r="O43" s="1"/>
      <c r="P43" s="1"/>
      <c r="Q43" s="1"/>
      <c r="R43" s="1"/>
      <c r="S43" s="1"/>
      <c r="T43" s="1"/>
      <c r="U43" s="1"/>
      <c r="V43" s="1"/>
      <c r="W43" s="1"/>
      <c r="X43" s="1"/>
      <c r="Y43" s="1"/>
      <c r="Z43" s="1"/>
    </row>
    <row r="44" spans="1:26" ht="86.25" customHeight="1">
      <c r="A44" s="112" t="s">
        <v>64</v>
      </c>
      <c r="B44" s="162"/>
      <c r="C44" s="163"/>
      <c r="D44" s="95" t="s">
        <v>13</v>
      </c>
      <c r="E44" s="37"/>
      <c r="F44" s="37"/>
      <c r="G44" s="13"/>
      <c r="H44" s="38">
        <f t="shared" si="6"/>
        <v>0</v>
      </c>
      <c r="I44" s="168"/>
      <c r="J44" s="171"/>
      <c r="K44" s="39" t="s">
        <v>65</v>
      </c>
      <c r="L44" s="1"/>
      <c r="M44" s="1"/>
      <c r="N44" s="1"/>
      <c r="O44" s="1"/>
      <c r="P44" s="1"/>
      <c r="Q44" s="1"/>
      <c r="R44" s="1"/>
      <c r="S44" s="1"/>
      <c r="T44" s="1"/>
      <c r="U44" s="1"/>
      <c r="V44" s="1"/>
      <c r="W44" s="1"/>
      <c r="X44" s="1"/>
      <c r="Y44" s="1"/>
      <c r="Z44" s="1"/>
    </row>
    <row r="45" spans="1:26" ht="34.5" customHeight="1">
      <c r="A45" s="114" t="s">
        <v>66</v>
      </c>
      <c r="B45" s="153"/>
      <c r="C45" s="154"/>
      <c r="D45" s="96"/>
      <c r="E45" s="42"/>
      <c r="F45" s="42"/>
      <c r="G45" s="42"/>
      <c r="H45" s="42"/>
      <c r="I45" s="42"/>
      <c r="J45" s="42"/>
      <c r="K45" s="97"/>
      <c r="L45" s="1"/>
      <c r="M45" s="1"/>
      <c r="N45" s="1"/>
      <c r="O45" s="1"/>
      <c r="P45" s="1"/>
      <c r="Q45" s="1"/>
      <c r="R45" s="1"/>
      <c r="S45" s="1"/>
      <c r="T45" s="1"/>
      <c r="U45" s="1"/>
      <c r="V45" s="1"/>
      <c r="W45" s="1"/>
      <c r="X45" s="1"/>
      <c r="Y45" s="1"/>
      <c r="Z45" s="1"/>
    </row>
    <row r="46" spans="1:26" ht="24.75" customHeight="1">
      <c r="A46" s="115" t="s">
        <v>67</v>
      </c>
      <c r="B46" s="165"/>
      <c r="C46" s="166"/>
      <c r="D46" s="43"/>
      <c r="E46" s="43"/>
      <c r="F46" s="43"/>
      <c r="G46" s="43"/>
      <c r="H46" s="44"/>
      <c r="I46" s="43"/>
      <c r="J46" s="43"/>
      <c r="K46" s="45"/>
      <c r="L46" s="1"/>
      <c r="M46" s="1"/>
      <c r="N46" s="1"/>
      <c r="O46" s="1"/>
      <c r="P46" s="1"/>
      <c r="Q46" s="1"/>
      <c r="R46" s="1"/>
      <c r="S46" s="1"/>
      <c r="T46" s="1"/>
      <c r="U46" s="1"/>
      <c r="V46" s="1"/>
      <c r="W46" s="1"/>
      <c r="X46" s="1"/>
      <c r="Y46" s="1"/>
      <c r="Z46" s="1"/>
    </row>
    <row r="47" spans="1:26" ht="49.5" customHeight="1">
      <c r="A47" s="112" t="s">
        <v>68</v>
      </c>
      <c r="B47" s="162"/>
      <c r="C47" s="163"/>
      <c r="D47" s="46"/>
      <c r="E47" s="92" t="s">
        <v>13</v>
      </c>
      <c r="F47" s="92"/>
      <c r="G47" s="47"/>
      <c r="H47" s="20">
        <f t="shared" ref="H47:H50" si="7">IF(G47&lt;&gt;"","",IF(COUNTA(D47:F47)=0,"",COUNTA(D47)*0+COUNTA(E47)*1+COUNTA(F47)*2))</f>
        <v>1</v>
      </c>
      <c r="I47" s="118">
        <f>IF(COUNTBLANK(H47:H50)=4,"",SUM(H47:H50))</f>
        <v>3</v>
      </c>
      <c r="J47" s="137">
        <f>IF(AND(I47="",I52="",I57="",I61="",I64="",I67="",I69="",I75="",I82="",I85="",I88=""),"",SUM(I47,I52,I57,I61,I64,I67,I69,I75,I82,I85,I88))</f>
        <v>59</v>
      </c>
      <c r="K47" s="48" t="s">
        <v>69</v>
      </c>
      <c r="L47" s="1"/>
      <c r="M47" s="1"/>
      <c r="N47" s="1"/>
      <c r="O47" s="1"/>
      <c r="P47" s="1"/>
      <c r="Q47" s="1"/>
      <c r="R47" s="1"/>
      <c r="S47" s="1"/>
      <c r="T47" s="1"/>
      <c r="U47" s="1"/>
      <c r="V47" s="1"/>
      <c r="W47" s="1"/>
      <c r="X47" s="1"/>
      <c r="Y47" s="1"/>
      <c r="Z47" s="1"/>
    </row>
    <row r="48" spans="1:26" ht="49.5" customHeight="1">
      <c r="A48" s="112" t="s">
        <v>70</v>
      </c>
      <c r="B48" s="162"/>
      <c r="C48" s="163"/>
      <c r="D48" s="46"/>
      <c r="E48" s="92"/>
      <c r="F48" s="92" t="s">
        <v>13</v>
      </c>
      <c r="G48" s="47"/>
      <c r="H48" s="20">
        <f t="shared" si="7"/>
        <v>2</v>
      </c>
      <c r="I48" s="164"/>
      <c r="J48" s="157"/>
      <c r="K48" s="48"/>
      <c r="L48" s="1"/>
      <c r="M48" s="1"/>
      <c r="N48" s="1"/>
      <c r="O48" s="1"/>
      <c r="P48" s="1"/>
      <c r="Q48" s="1"/>
      <c r="R48" s="1"/>
      <c r="S48" s="1"/>
      <c r="T48" s="1"/>
      <c r="U48" s="1"/>
      <c r="V48" s="1"/>
      <c r="W48" s="1"/>
      <c r="X48" s="1"/>
      <c r="Y48" s="1"/>
      <c r="Z48" s="1"/>
    </row>
    <row r="49" spans="1:26" ht="49.5" customHeight="1">
      <c r="A49" s="112" t="s">
        <v>71</v>
      </c>
      <c r="B49" s="162"/>
      <c r="C49" s="163"/>
      <c r="D49" s="46"/>
      <c r="E49" s="92"/>
      <c r="F49" s="92"/>
      <c r="G49" s="47" t="s">
        <v>13</v>
      </c>
      <c r="H49" s="20" t="str">
        <f t="shared" si="7"/>
        <v/>
      </c>
      <c r="I49" s="164"/>
      <c r="J49" s="157"/>
      <c r="K49" s="48"/>
      <c r="L49" s="1"/>
      <c r="M49" s="1"/>
      <c r="N49" s="1"/>
      <c r="O49" s="1"/>
      <c r="P49" s="1"/>
      <c r="Q49" s="1"/>
      <c r="R49" s="1"/>
      <c r="S49" s="1"/>
      <c r="T49" s="1"/>
      <c r="U49" s="1"/>
      <c r="V49" s="1"/>
      <c r="W49" s="1"/>
      <c r="X49" s="1"/>
      <c r="Y49" s="1"/>
      <c r="Z49" s="1"/>
    </row>
    <row r="50" spans="1:26" ht="49.5" customHeight="1">
      <c r="A50" s="112" t="s">
        <v>72</v>
      </c>
      <c r="B50" s="162"/>
      <c r="C50" s="163"/>
      <c r="D50" s="49"/>
      <c r="E50" s="89"/>
      <c r="F50" s="89"/>
      <c r="G50" s="89" t="s">
        <v>13</v>
      </c>
      <c r="H50" s="20" t="str">
        <f t="shared" si="7"/>
        <v/>
      </c>
      <c r="I50" s="164"/>
      <c r="J50" s="157"/>
      <c r="K50" s="50"/>
      <c r="L50" s="1"/>
      <c r="M50" s="1"/>
      <c r="N50" s="1"/>
      <c r="O50" s="1"/>
      <c r="P50" s="1"/>
      <c r="Q50" s="1"/>
      <c r="R50" s="1"/>
      <c r="S50" s="1"/>
      <c r="T50" s="1"/>
      <c r="U50" s="1"/>
      <c r="V50" s="1"/>
      <c r="W50" s="1"/>
      <c r="X50" s="1"/>
      <c r="Y50" s="1"/>
      <c r="Z50" s="1"/>
    </row>
    <row r="51" spans="1:26" ht="24.75" customHeight="1">
      <c r="A51" s="113" t="s">
        <v>73</v>
      </c>
      <c r="B51" s="169"/>
      <c r="C51" s="170"/>
      <c r="D51" s="43"/>
      <c r="E51" s="43"/>
      <c r="F51" s="43"/>
      <c r="G51" s="43"/>
      <c r="H51" s="44"/>
      <c r="I51" s="43"/>
      <c r="J51" s="157"/>
      <c r="K51" s="45"/>
      <c r="L51" s="1"/>
      <c r="M51" s="1"/>
      <c r="N51" s="1"/>
      <c r="O51" s="1"/>
      <c r="P51" s="1"/>
      <c r="Q51" s="1"/>
      <c r="R51" s="1"/>
      <c r="S51" s="1"/>
      <c r="T51" s="1"/>
      <c r="U51" s="1"/>
      <c r="V51" s="1"/>
      <c r="W51" s="1"/>
      <c r="X51" s="1"/>
      <c r="Y51" s="1"/>
      <c r="Z51" s="1"/>
    </row>
    <row r="52" spans="1:26" ht="49.5" customHeight="1">
      <c r="A52" s="112" t="s">
        <v>74</v>
      </c>
      <c r="B52" s="162"/>
      <c r="C52" s="163"/>
      <c r="D52" s="46"/>
      <c r="E52" s="92"/>
      <c r="F52" s="92" t="s">
        <v>13</v>
      </c>
      <c r="G52" s="47"/>
      <c r="H52" s="20">
        <f t="shared" ref="H52:H55" si="8">IF(G52&lt;&gt;"","",IF(COUNTA(D52:F52)=0,"",COUNTA(D52)*0+COUNTA(E52)*1+COUNTA(F52)*2))</f>
        <v>2</v>
      </c>
      <c r="I52" s="118">
        <f>IF(COUNTBLANK(H52:H55)=4,"",SUM(H52:H55))</f>
        <v>8</v>
      </c>
      <c r="J52" s="157"/>
      <c r="K52" s="48"/>
      <c r="L52" s="1"/>
      <c r="M52" s="1"/>
      <c r="N52" s="1"/>
      <c r="O52" s="1"/>
      <c r="P52" s="1"/>
      <c r="Q52" s="1"/>
      <c r="R52" s="1"/>
      <c r="S52" s="1"/>
      <c r="T52" s="1"/>
      <c r="U52" s="1"/>
      <c r="V52" s="1"/>
      <c r="W52" s="1"/>
      <c r="X52" s="1"/>
      <c r="Y52" s="1"/>
      <c r="Z52" s="1"/>
    </row>
    <row r="53" spans="1:26" ht="49.5" customHeight="1">
      <c r="A53" s="112" t="s">
        <v>75</v>
      </c>
      <c r="B53" s="162"/>
      <c r="C53" s="163"/>
      <c r="D53" s="46"/>
      <c r="E53" s="92"/>
      <c r="F53" s="92" t="s">
        <v>13</v>
      </c>
      <c r="G53" s="47"/>
      <c r="H53" s="20">
        <f t="shared" si="8"/>
        <v>2</v>
      </c>
      <c r="I53" s="164"/>
      <c r="J53" s="157"/>
      <c r="K53" s="48"/>
      <c r="L53" s="1"/>
      <c r="M53" s="1"/>
      <c r="N53" s="1"/>
      <c r="O53" s="1"/>
      <c r="P53" s="1"/>
      <c r="Q53" s="1"/>
      <c r="R53" s="1"/>
      <c r="S53" s="1"/>
      <c r="T53" s="1"/>
      <c r="U53" s="1"/>
      <c r="V53" s="1"/>
      <c r="W53" s="1"/>
      <c r="X53" s="1"/>
      <c r="Y53" s="1"/>
      <c r="Z53" s="1"/>
    </row>
    <row r="54" spans="1:26" ht="49.5" customHeight="1">
      <c r="A54" s="112" t="s">
        <v>76</v>
      </c>
      <c r="B54" s="162"/>
      <c r="C54" s="163"/>
      <c r="D54" s="46"/>
      <c r="E54" s="92"/>
      <c r="F54" s="92" t="s">
        <v>13</v>
      </c>
      <c r="G54" s="47"/>
      <c r="H54" s="20">
        <f t="shared" si="8"/>
        <v>2</v>
      </c>
      <c r="I54" s="164"/>
      <c r="J54" s="157"/>
      <c r="K54" s="48"/>
      <c r="L54" s="1"/>
      <c r="M54" s="1"/>
      <c r="N54" s="1"/>
      <c r="O54" s="1"/>
      <c r="P54" s="1"/>
      <c r="Q54" s="1"/>
      <c r="R54" s="1"/>
      <c r="S54" s="1"/>
      <c r="T54" s="1"/>
      <c r="U54" s="1"/>
      <c r="V54" s="1"/>
      <c r="W54" s="1"/>
      <c r="X54" s="1"/>
      <c r="Y54" s="1"/>
      <c r="Z54" s="1"/>
    </row>
    <row r="55" spans="1:26" ht="49.5" customHeight="1">
      <c r="A55" s="112" t="s">
        <v>77</v>
      </c>
      <c r="B55" s="162"/>
      <c r="C55" s="163"/>
      <c r="D55" s="49"/>
      <c r="E55" s="89"/>
      <c r="F55" s="89" t="s">
        <v>13</v>
      </c>
      <c r="G55" s="51"/>
      <c r="H55" s="20">
        <f t="shared" si="8"/>
        <v>2</v>
      </c>
      <c r="I55" s="164"/>
      <c r="J55" s="157"/>
      <c r="K55" s="50"/>
      <c r="L55" s="1"/>
      <c r="M55" s="1"/>
      <c r="N55" s="1"/>
      <c r="O55" s="1"/>
      <c r="P55" s="1"/>
      <c r="Q55" s="1"/>
      <c r="R55" s="1"/>
      <c r="S55" s="1"/>
      <c r="T55" s="1"/>
      <c r="U55" s="1"/>
      <c r="V55" s="1"/>
      <c r="W55" s="1"/>
      <c r="X55" s="1"/>
      <c r="Y55" s="1"/>
      <c r="Z55" s="1"/>
    </row>
    <row r="56" spans="1:26" ht="24.75" customHeight="1">
      <c r="A56" s="113" t="s">
        <v>78</v>
      </c>
      <c r="B56" s="169"/>
      <c r="C56" s="170"/>
      <c r="D56" s="43"/>
      <c r="E56" s="43"/>
      <c r="F56" s="43"/>
      <c r="G56" s="43"/>
      <c r="H56" s="44"/>
      <c r="I56" s="43"/>
      <c r="J56" s="157"/>
      <c r="K56" s="45"/>
      <c r="L56" s="1"/>
      <c r="M56" s="1"/>
      <c r="N56" s="1"/>
      <c r="O56" s="1"/>
      <c r="P56" s="1"/>
      <c r="Q56" s="1"/>
      <c r="R56" s="1"/>
      <c r="S56" s="1"/>
      <c r="T56" s="1"/>
      <c r="U56" s="1"/>
      <c r="V56" s="1"/>
      <c r="W56" s="1"/>
      <c r="X56" s="1"/>
      <c r="Y56" s="1"/>
      <c r="Z56" s="1"/>
    </row>
    <row r="57" spans="1:26" ht="49.5" customHeight="1">
      <c r="A57" s="112" t="s">
        <v>79</v>
      </c>
      <c r="B57" s="162"/>
      <c r="C57" s="163"/>
      <c r="D57" s="46"/>
      <c r="E57" s="92"/>
      <c r="F57" s="92" t="s">
        <v>13</v>
      </c>
      <c r="G57" s="92"/>
      <c r="H57" s="20">
        <f t="shared" ref="H57:H59" si="9">IF(G57&lt;&gt;"","",IF(COUNTA(D57:F57)=0,"",COUNTA(D57)*0+COUNTA(E57)*1+COUNTA(F57)*2))</f>
        <v>2</v>
      </c>
      <c r="I57" s="118">
        <f>IF(COUNTBLANK(H57:H59)=3,"",SUM(H57:H59))</f>
        <v>6</v>
      </c>
      <c r="J57" s="157"/>
      <c r="K57" s="48"/>
      <c r="L57" s="1"/>
      <c r="M57" s="1"/>
      <c r="N57" s="1"/>
      <c r="O57" s="1"/>
      <c r="P57" s="1"/>
      <c r="Q57" s="1"/>
      <c r="R57" s="1"/>
      <c r="S57" s="1"/>
      <c r="T57" s="1"/>
      <c r="U57" s="1"/>
      <c r="V57" s="1"/>
      <c r="W57" s="1"/>
      <c r="X57" s="1"/>
      <c r="Y57" s="1"/>
      <c r="Z57" s="1"/>
    </row>
    <row r="58" spans="1:26" ht="49.5" customHeight="1">
      <c r="A58" s="112" t="s">
        <v>80</v>
      </c>
      <c r="B58" s="162"/>
      <c r="C58" s="163"/>
      <c r="D58" s="46"/>
      <c r="E58" s="92"/>
      <c r="F58" s="92" t="s">
        <v>13</v>
      </c>
      <c r="G58" s="92"/>
      <c r="H58" s="20">
        <f t="shared" si="9"/>
        <v>2</v>
      </c>
      <c r="I58" s="164"/>
      <c r="J58" s="157"/>
      <c r="K58" s="48"/>
      <c r="L58" s="1"/>
      <c r="M58" s="1"/>
      <c r="N58" s="1"/>
      <c r="O58" s="1"/>
      <c r="P58" s="1"/>
      <c r="Q58" s="1"/>
      <c r="R58" s="1"/>
      <c r="S58" s="1"/>
      <c r="T58" s="1"/>
      <c r="U58" s="1"/>
      <c r="V58" s="1"/>
      <c r="W58" s="1"/>
      <c r="X58" s="1"/>
      <c r="Y58" s="1"/>
      <c r="Z58" s="1"/>
    </row>
    <row r="59" spans="1:26" ht="49.5" customHeight="1">
      <c r="A59" s="112" t="s">
        <v>81</v>
      </c>
      <c r="B59" s="162"/>
      <c r="C59" s="163"/>
      <c r="D59" s="46"/>
      <c r="E59" s="92"/>
      <c r="F59" s="92" t="s">
        <v>13</v>
      </c>
      <c r="G59" s="92"/>
      <c r="H59" s="20">
        <f t="shared" si="9"/>
        <v>2</v>
      </c>
      <c r="I59" s="164"/>
      <c r="J59" s="157"/>
      <c r="K59" s="48"/>
      <c r="L59" s="1"/>
      <c r="M59" s="1"/>
      <c r="N59" s="1"/>
      <c r="O59" s="1"/>
      <c r="P59" s="1"/>
      <c r="Q59" s="1"/>
      <c r="R59" s="1"/>
      <c r="S59" s="1"/>
      <c r="T59" s="1"/>
      <c r="U59" s="1"/>
      <c r="V59" s="1"/>
      <c r="W59" s="1"/>
      <c r="X59" s="1"/>
      <c r="Y59" s="1"/>
      <c r="Z59" s="1"/>
    </row>
    <row r="60" spans="1:26" ht="24.75" customHeight="1">
      <c r="A60" s="113" t="s">
        <v>82</v>
      </c>
      <c r="B60" s="169"/>
      <c r="C60" s="170"/>
      <c r="D60" s="43"/>
      <c r="E60" s="43"/>
      <c r="F60" s="43"/>
      <c r="G60" s="43"/>
      <c r="H60" s="44"/>
      <c r="I60" s="43"/>
      <c r="J60" s="157"/>
      <c r="K60" s="45"/>
      <c r="L60" s="1"/>
      <c r="M60" s="1"/>
      <c r="N60" s="1"/>
      <c r="O60" s="1"/>
      <c r="P60" s="1"/>
      <c r="Q60" s="1"/>
      <c r="R60" s="1"/>
      <c r="S60" s="1"/>
      <c r="T60" s="1"/>
      <c r="U60" s="1"/>
      <c r="V60" s="1"/>
      <c r="W60" s="1"/>
      <c r="X60" s="1"/>
      <c r="Y60" s="1"/>
      <c r="Z60" s="1"/>
    </row>
    <row r="61" spans="1:26" ht="49.5" customHeight="1">
      <c r="A61" s="112" t="s">
        <v>83</v>
      </c>
      <c r="B61" s="162"/>
      <c r="C61" s="163"/>
      <c r="D61" s="46"/>
      <c r="E61" s="92" t="s">
        <v>13</v>
      </c>
      <c r="F61" s="92"/>
      <c r="G61" s="47"/>
      <c r="H61" s="20">
        <f t="shared" ref="H61:H62" si="10">IF(G61&lt;&gt;"","",IF(COUNTA(D61:F61)=0,"",COUNTA(D61)*0+COUNTA(E61)*1+COUNTA(F61)*2))</f>
        <v>1</v>
      </c>
      <c r="I61" s="118">
        <f>IF(COUNTBLANK(H61:H62)=2,"",SUM(H61:H62))</f>
        <v>3</v>
      </c>
      <c r="J61" s="157"/>
      <c r="K61" s="48" t="s">
        <v>84</v>
      </c>
      <c r="L61" s="1"/>
      <c r="M61" s="1"/>
      <c r="N61" s="1"/>
      <c r="O61" s="1"/>
      <c r="P61" s="1"/>
      <c r="Q61" s="1"/>
      <c r="R61" s="1"/>
      <c r="S61" s="1"/>
      <c r="T61" s="1"/>
      <c r="U61" s="1"/>
      <c r="V61" s="1"/>
      <c r="W61" s="1"/>
      <c r="X61" s="1"/>
      <c r="Y61" s="1"/>
      <c r="Z61" s="1"/>
    </row>
    <row r="62" spans="1:26" ht="49.5" customHeight="1">
      <c r="A62" s="112" t="s">
        <v>85</v>
      </c>
      <c r="B62" s="162"/>
      <c r="C62" s="163"/>
      <c r="D62" s="46"/>
      <c r="E62" s="92"/>
      <c r="F62" s="92" t="s">
        <v>13</v>
      </c>
      <c r="G62" s="47"/>
      <c r="H62" s="20">
        <f t="shared" si="10"/>
        <v>2</v>
      </c>
      <c r="I62" s="164"/>
      <c r="J62" s="157"/>
      <c r="K62" s="48"/>
      <c r="L62" s="1"/>
      <c r="M62" s="1"/>
      <c r="N62" s="1"/>
      <c r="O62" s="1"/>
      <c r="P62" s="1"/>
      <c r="Q62" s="1"/>
      <c r="R62" s="1"/>
      <c r="S62" s="1"/>
      <c r="T62" s="1"/>
      <c r="U62" s="1"/>
      <c r="V62" s="1"/>
      <c r="W62" s="1"/>
      <c r="X62" s="1"/>
      <c r="Y62" s="1"/>
      <c r="Z62" s="1"/>
    </row>
    <row r="63" spans="1:26" ht="24.75" customHeight="1">
      <c r="A63" s="113" t="s">
        <v>86</v>
      </c>
      <c r="B63" s="169"/>
      <c r="C63" s="170"/>
      <c r="D63" s="43"/>
      <c r="E63" s="43"/>
      <c r="F63" s="43"/>
      <c r="G63" s="43"/>
      <c r="H63" s="44"/>
      <c r="I63" s="43"/>
      <c r="J63" s="157"/>
      <c r="K63" s="45"/>
      <c r="L63" s="1"/>
      <c r="M63" s="1"/>
      <c r="N63" s="1"/>
      <c r="O63" s="1"/>
      <c r="P63" s="1"/>
      <c r="Q63" s="1"/>
      <c r="R63" s="1"/>
      <c r="S63" s="1"/>
      <c r="T63" s="1"/>
      <c r="U63" s="1"/>
      <c r="V63" s="1"/>
      <c r="W63" s="1"/>
      <c r="X63" s="1"/>
      <c r="Y63" s="1"/>
      <c r="Z63" s="1"/>
    </row>
    <row r="64" spans="1:26" ht="75.75" customHeight="1">
      <c r="A64" s="112" t="s">
        <v>87</v>
      </c>
      <c r="B64" s="162"/>
      <c r="C64" s="163"/>
      <c r="D64" s="46"/>
      <c r="E64" s="92"/>
      <c r="F64" s="92" t="s">
        <v>13</v>
      </c>
      <c r="G64" s="47"/>
      <c r="H64" s="20">
        <f t="shared" ref="H64:H65" si="11">IF(G64&lt;&gt;"","",IF(COUNTA(D64:F64)=0,"",COUNTA(D64)*0+COUNTA(E64)*1+COUNTA(F64)*2))</f>
        <v>2</v>
      </c>
      <c r="I64" s="118">
        <f>IF(COUNTBLANK(H64:H65)=2,"",SUM(H64:H65))</f>
        <v>4</v>
      </c>
      <c r="J64" s="157"/>
      <c r="K64" s="48"/>
      <c r="L64" s="1"/>
      <c r="M64" s="1"/>
      <c r="N64" s="1"/>
      <c r="O64" s="1"/>
      <c r="P64" s="1"/>
      <c r="Q64" s="1"/>
      <c r="R64" s="1"/>
      <c r="S64" s="1"/>
      <c r="T64" s="1"/>
      <c r="U64" s="1"/>
      <c r="V64" s="1"/>
      <c r="W64" s="1"/>
      <c r="X64" s="1"/>
      <c r="Y64" s="1"/>
      <c r="Z64" s="1"/>
    </row>
    <row r="65" spans="1:26" ht="49.5" customHeight="1">
      <c r="A65" s="112" t="s">
        <v>88</v>
      </c>
      <c r="B65" s="162"/>
      <c r="C65" s="163"/>
      <c r="D65" s="46"/>
      <c r="E65" s="92"/>
      <c r="F65" s="92" t="s">
        <v>13</v>
      </c>
      <c r="G65" s="47"/>
      <c r="H65" s="20">
        <f t="shared" si="11"/>
        <v>2</v>
      </c>
      <c r="I65" s="164"/>
      <c r="J65" s="157"/>
      <c r="K65" s="48"/>
      <c r="L65" s="1"/>
      <c r="M65" s="1"/>
      <c r="N65" s="1"/>
      <c r="O65" s="1"/>
      <c r="P65" s="1"/>
      <c r="Q65" s="1"/>
      <c r="R65" s="1"/>
      <c r="S65" s="1"/>
      <c r="T65" s="1"/>
      <c r="U65" s="1"/>
      <c r="V65" s="1"/>
      <c r="W65" s="1"/>
      <c r="X65" s="1"/>
      <c r="Y65" s="1"/>
      <c r="Z65" s="1"/>
    </row>
    <row r="66" spans="1:26" ht="24.75" customHeight="1">
      <c r="A66" s="134" t="s">
        <v>89</v>
      </c>
      <c r="B66" s="153"/>
      <c r="C66" s="154"/>
      <c r="D66" s="43"/>
      <c r="E66" s="43"/>
      <c r="F66" s="43"/>
      <c r="G66" s="43"/>
      <c r="H66" s="44"/>
      <c r="I66" s="43"/>
      <c r="J66" s="157"/>
      <c r="K66" s="45"/>
      <c r="L66" s="1"/>
      <c r="M66" s="1"/>
      <c r="N66" s="1"/>
      <c r="O66" s="1"/>
      <c r="P66" s="1"/>
      <c r="Q66" s="1"/>
      <c r="R66" s="1"/>
      <c r="S66" s="1"/>
      <c r="T66" s="1"/>
      <c r="U66" s="1"/>
      <c r="V66" s="1"/>
      <c r="W66" s="1"/>
      <c r="X66" s="1"/>
      <c r="Y66" s="1"/>
      <c r="Z66" s="1"/>
    </row>
    <row r="67" spans="1:26" ht="49.5" customHeight="1">
      <c r="A67" s="125" t="s">
        <v>90</v>
      </c>
      <c r="B67" s="155"/>
      <c r="C67" s="156"/>
      <c r="D67" s="46"/>
      <c r="E67" s="92"/>
      <c r="F67" s="92" t="s">
        <v>13</v>
      </c>
      <c r="G67" s="47"/>
      <c r="H67" s="20">
        <f>IF(G67&lt;&gt;"","",IF(COUNTA(D67:F67)=0,"",COUNTA(D67)*0+COUNTA(E67)*1+COUNTA(F67)*2))</f>
        <v>2</v>
      </c>
      <c r="I67" s="98">
        <f>IF(COUNTBLANK(H67)=1,"",SUM(H67))</f>
        <v>2</v>
      </c>
      <c r="J67" s="157"/>
      <c r="K67" s="48"/>
      <c r="L67" s="1"/>
      <c r="M67" s="1"/>
      <c r="N67" s="1"/>
      <c r="O67" s="1"/>
      <c r="P67" s="1"/>
      <c r="Q67" s="1"/>
      <c r="R67" s="1"/>
      <c r="S67" s="1"/>
      <c r="T67" s="1"/>
      <c r="U67" s="1"/>
      <c r="V67" s="1"/>
      <c r="W67" s="1"/>
      <c r="X67" s="1"/>
      <c r="Y67" s="1"/>
      <c r="Z67" s="1"/>
    </row>
    <row r="68" spans="1:26" ht="24.75" customHeight="1">
      <c r="A68" s="115" t="s">
        <v>91</v>
      </c>
      <c r="B68" s="165"/>
      <c r="C68" s="166"/>
      <c r="D68" s="43"/>
      <c r="E68" s="43"/>
      <c r="F68" s="43"/>
      <c r="G68" s="43"/>
      <c r="H68" s="44"/>
      <c r="I68" s="43"/>
      <c r="J68" s="157"/>
      <c r="K68" s="45"/>
      <c r="L68" s="1"/>
      <c r="M68" s="1"/>
      <c r="N68" s="1"/>
      <c r="O68" s="1"/>
      <c r="P68" s="1"/>
      <c r="Q68" s="1"/>
      <c r="R68" s="1"/>
      <c r="S68" s="1"/>
      <c r="T68" s="1"/>
      <c r="U68" s="1"/>
      <c r="V68" s="1"/>
      <c r="W68" s="1"/>
      <c r="X68" s="1"/>
      <c r="Y68" s="1"/>
      <c r="Z68" s="1"/>
    </row>
    <row r="69" spans="1:26" ht="49.5" customHeight="1">
      <c r="A69" s="112" t="s">
        <v>92</v>
      </c>
      <c r="B69" s="162"/>
      <c r="C69" s="163"/>
      <c r="D69" s="46"/>
      <c r="E69" s="92"/>
      <c r="F69" s="92" t="s">
        <v>13</v>
      </c>
      <c r="G69" s="47"/>
      <c r="H69" s="20">
        <f t="shared" ref="H69:H73" si="12">IF(G69&lt;&gt;"","",IF(COUNTA(D69:F69)=0,"",COUNTA(D69)*0+COUNTA(E69)*1+COUNTA(F69)*2))</f>
        <v>2</v>
      </c>
      <c r="I69" s="118">
        <f>IF(COUNTBLANK(H69:H73)=5,"",SUM(H69:H73))</f>
        <v>10</v>
      </c>
      <c r="J69" s="157"/>
      <c r="K69" s="48"/>
      <c r="L69" s="1"/>
      <c r="M69" s="1"/>
      <c r="N69" s="1"/>
      <c r="O69" s="1"/>
      <c r="P69" s="1"/>
      <c r="Q69" s="1"/>
      <c r="R69" s="1"/>
      <c r="S69" s="1"/>
      <c r="T69" s="1"/>
      <c r="U69" s="1"/>
      <c r="V69" s="1"/>
      <c r="W69" s="1"/>
      <c r="X69" s="1"/>
      <c r="Y69" s="1"/>
      <c r="Z69" s="1"/>
    </row>
    <row r="70" spans="1:26" ht="49.5" customHeight="1">
      <c r="A70" s="112" t="s">
        <v>93</v>
      </c>
      <c r="B70" s="162"/>
      <c r="C70" s="163"/>
      <c r="D70" s="46"/>
      <c r="E70" s="92"/>
      <c r="F70" s="92" t="s">
        <v>13</v>
      </c>
      <c r="G70" s="47"/>
      <c r="H70" s="20">
        <f t="shared" si="12"/>
        <v>2</v>
      </c>
      <c r="I70" s="164"/>
      <c r="J70" s="157"/>
      <c r="K70" s="48"/>
      <c r="L70" s="1"/>
      <c r="M70" s="1"/>
      <c r="N70" s="1"/>
      <c r="O70" s="1"/>
      <c r="P70" s="1"/>
      <c r="Q70" s="1"/>
      <c r="R70" s="1"/>
      <c r="S70" s="1"/>
      <c r="T70" s="1"/>
      <c r="U70" s="1"/>
      <c r="V70" s="1"/>
      <c r="W70" s="1"/>
      <c r="X70" s="1"/>
      <c r="Y70" s="1"/>
      <c r="Z70" s="1"/>
    </row>
    <row r="71" spans="1:26" ht="49.5" customHeight="1">
      <c r="A71" s="112" t="s">
        <v>94</v>
      </c>
      <c r="B71" s="162"/>
      <c r="C71" s="163"/>
      <c r="D71" s="46"/>
      <c r="E71" s="92"/>
      <c r="F71" s="92" t="s">
        <v>13</v>
      </c>
      <c r="G71" s="47"/>
      <c r="H71" s="20">
        <f t="shared" si="12"/>
        <v>2</v>
      </c>
      <c r="I71" s="164"/>
      <c r="J71" s="157"/>
      <c r="K71" s="48"/>
      <c r="L71" s="1"/>
      <c r="M71" s="1"/>
      <c r="N71" s="1"/>
      <c r="O71" s="1"/>
      <c r="P71" s="1"/>
      <c r="Q71" s="1"/>
      <c r="R71" s="1"/>
      <c r="S71" s="1"/>
      <c r="T71" s="1"/>
      <c r="U71" s="1"/>
      <c r="V71" s="1"/>
      <c r="W71" s="1"/>
      <c r="X71" s="1"/>
      <c r="Y71" s="1"/>
      <c r="Z71" s="1"/>
    </row>
    <row r="72" spans="1:26" ht="49.5" customHeight="1">
      <c r="A72" s="112" t="s">
        <v>95</v>
      </c>
      <c r="B72" s="162"/>
      <c r="C72" s="163"/>
      <c r="D72" s="49"/>
      <c r="E72" s="89"/>
      <c r="F72" s="89" t="s">
        <v>13</v>
      </c>
      <c r="G72" s="51"/>
      <c r="H72" s="20">
        <f t="shared" si="12"/>
        <v>2</v>
      </c>
      <c r="I72" s="164"/>
      <c r="J72" s="157"/>
      <c r="K72" s="50"/>
      <c r="L72" s="1"/>
      <c r="M72" s="1"/>
      <c r="N72" s="1"/>
      <c r="O72" s="1"/>
      <c r="P72" s="1"/>
      <c r="Q72" s="1"/>
      <c r="R72" s="1"/>
      <c r="S72" s="1"/>
      <c r="T72" s="1"/>
      <c r="U72" s="1"/>
      <c r="V72" s="1"/>
      <c r="W72" s="1"/>
      <c r="X72" s="1"/>
      <c r="Y72" s="1"/>
      <c r="Z72" s="1"/>
    </row>
    <row r="73" spans="1:26" ht="49.5" customHeight="1">
      <c r="A73" s="112" t="s">
        <v>96</v>
      </c>
      <c r="B73" s="162"/>
      <c r="C73" s="163"/>
      <c r="D73" s="49"/>
      <c r="E73" s="89"/>
      <c r="F73" s="89" t="s">
        <v>13</v>
      </c>
      <c r="G73" s="51"/>
      <c r="H73" s="20">
        <f t="shared" si="12"/>
        <v>2</v>
      </c>
      <c r="I73" s="164"/>
      <c r="J73" s="157"/>
      <c r="K73" s="50"/>
      <c r="L73" s="1"/>
      <c r="M73" s="1"/>
      <c r="N73" s="1"/>
      <c r="O73" s="1"/>
      <c r="P73" s="1"/>
      <c r="Q73" s="1"/>
      <c r="R73" s="1"/>
      <c r="S73" s="1"/>
      <c r="T73" s="1"/>
      <c r="U73" s="1"/>
      <c r="V73" s="1"/>
      <c r="W73" s="1"/>
      <c r="X73" s="1"/>
      <c r="Y73" s="1"/>
      <c r="Z73" s="1"/>
    </row>
    <row r="74" spans="1:26" ht="24.75" customHeight="1">
      <c r="A74" s="113" t="s">
        <v>97</v>
      </c>
      <c r="B74" s="169"/>
      <c r="C74" s="170"/>
      <c r="D74" s="43"/>
      <c r="E74" s="43"/>
      <c r="F74" s="43"/>
      <c r="G74" s="43"/>
      <c r="H74" s="44"/>
      <c r="I74" s="43"/>
      <c r="J74" s="157"/>
      <c r="K74" s="45"/>
      <c r="L74" s="1"/>
      <c r="M74" s="1"/>
      <c r="N74" s="1"/>
      <c r="O74" s="1"/>
      <c r="P74" s="1"/>
      <c r="Q74" s="1"/>
      <c r="R74" s="1"/>
      <c r="S74" s="1"/>
      <c r="T74" s="1"/>
      <c r="U74" s="1"/>
      <c r="V74" s="1"/>
      <c r="W74" s="1"/>
      <c r="X74" s="1"/>
      <c r="Y74" s="1"/>
      <c r="Z74" s="1"/>
    </row>
    <row r="75" spans="1:26" ht="49.5" customHeight="1">
      <c r="A75" s="112" t="s">
        <v>98</v>
      </c>
      <c r="B75" s="162"/>
      <c r="C75" s="163"/>
      <c r="D75" s="46"/>
      <c r="E75" s="92"/>
      <c r="F75" s="92" t="s">
        <v>13</v>
      </c>
      <c r="G75" s="47"/>
      <c r="H75" s="20">
        <f t="shared" ref="H75:H80" si="13">IF(G75&lt;&gt;"","",IF(COUNTA(D75:F75)=0,"",COUNTA(D75)*0+COUNTA(E75)*1+COUNTA(F75)*2))</f>
        <v>2</v>
      </c>
      <c r="I75" s="118">
        <f>IF(COUNTBLANK(H75:H80)=6,"",SUM(H75:H80))</f>
        <v>8</v>
      </c>
      <c r="J75" s="157"/>
      <c r="K75" s="48"/>
      <c r="L75" s="1"/>
      <c r="M75" s="1"/>
      <c r="N75" s="1"/>
      <c r="O75" s="1"/>
      <c r="P75" s="1"/>
      <c r="Q75" s="1"/>
      <c r="R75" s="1"/>
      <c r="S75" s="1"/>
      <c r="T75" s="1"/>
      <c r="U75" s="1"/>
      <c r="V75" s="1"/>
      <c r="W75" s="1"/>
      <c r="X75" s="1"/>
      <c r="Y75" s="1"/>
      <c r="Z75" s="1"/>
    </row>
    <row r="76" spans="1:26" ht="49.5" customHeight="1">
      <c r="A76" s="112" t="s">
        <v>99</v>
      </c>
      <c r="B76" s="162"/>
      <c r="C76" s="163"/>
      <c r="D76" s="46"/>
      <c r="E76" s="92"/>
      <c r="F76" s="92" t="s">
        <v>13</v>
      </c>
      <c r="G76" s="47"/>
      <c r="H76" s="20">
        <f t="shared" si="13"/>
        <v>2</v>
      </c>
      <c r="I76" s="164"/>
      <c r="J76" s="157"/>
      <c r="K76" s="48"/>
      <c r="L76" s="1"/>
      <c r="M76" s="1"/>
      <c r="N76" s="1"/>
      <c r="O76" s="1"/>
      <c r="P76" s="1"/>
      <c r="Q76" s="1"/>
      <c r="R76" s="1"/>
      <c r="S76" s="1"/>
      <c r="T76" s="1"/>
      <c r="U76" s="1"/>
      <c r="V76" s="1"/>
      <c r="W76" s="1"/>
      <c r="X76" s="1"/>
      <c r="Y76" s="1"/>
      <c r="Z76" s="1"/>
    </row>
    <row r="77" spans="1:26" ht="49.5" customHeight="1">
      <c r="A77" s="112" t="s">
        <v>100</v>
      </c>
      <c r="B77" s="162"/>
      <c r="C77" s="163"/>
      <c r="D77" s="46"/>
      <c r="E77" s="92"/>
      <c r="F77" s="92"/>
      <c r="G77" s="47" t="s">
        <v>13</v>
      </c>
      <c r="H77" s="20" t="str">
        <f t="shared" si="13"/>
        <v/>
      </c>
      <c r="I77" s="164"/>
      <c r="J77" s="157"/>
      <c r="K77" s="48"/>
      <c r="L77" s="1"/>
      <c r="M77" s="1"/>
      <c r="N77" s="1"/>
      <c r="O77" s="1"/>
      <c r="P77" s="1"/>
      <c r="Q77" s="1"/>
      <c r="R77" s="1"/>
      <c r="S77" s="1"/>
      <c r="T77" s="1"/>
      <c r="U77" s="1"/>
      <c r="V77" s="1"/>
      <c r="W77" s="1"/>
      <c r="X77" s="1"/>
      <c r="Y77" s="1"/>
      <c r="Z77" s="1"/>
    </row>
    <row r="78" spans="1:26" ht="49.5" customHeight="1">
      <c r="A78" s="112" t="s">
        <v>101</v>
      </c>
      <c r="B78" s="162"/>
      <c r="C78" s="163"/>
      <c r="D78" s="49"/>
      <c r="E78" s="89"/>
      <c r="F78" s="89"/>
      <c r="G78" s="51" t="s">
        <v>13</v>
      </c>
      <c r="H78" s="20" t="str">
        <f t="shared" si="13"/>
        <v/>
      </c>
      <c r="I78" s="164"/>
      <c r="J78" s="157"/>
      <c r="K78" s="50"/>
      <c r="L78" s="1"/>
      <c r="M78" s="1"/>
      <c r="N78" s="1"/>
      <c r="O78" s="1"/>
      <c r="P78" s="1"/>
      <c r="Q78" s="1"/>
      <c r="R78" s="1"/>
      <c r="S78" s="1"/>
      <c r="T78" s="1"/>
      <c r="U78" s="1"/>
      <c r="V78" s="1"/>
      <c r="W78" s="1"/>
      <c r="X78" s="1"/>
      <c r="Y78" s="1"/>
      <c r="Z78" s="1"/>
    </row>
    <row r="79" spans="1:26" ht="65.25" customHeight="1">
      <c r="A79" s="112" t="s">
        <v>102</v>
      </c>
      <c r="B79" s="162"/>
      <c r="C79" s="163"/>
      <c r="D79" s="49"/>
      <c r="E79" s="89"/>
      <c r="F79" s="89" t="s">
        <v>13</v>
      </c>
      <c r="G79" s="51"/>
      <c r="H79" s="20">
        <f t="shared" si="13"/>
        <v>2</v>
      </c>
      <c r="I79" s="164"/>
      <c r="J79" s="157"/>
      <c r="K79" s="50"/>
      <c r="L79" s="1"/>
      <c r="M79" s="1"/>
      <c r="N79" s="1"/>
      <c r="O79" s="1"/>
      <c r="P79" s="1"/>
      <c r="Q79" s="1"/>
      <c r="R79" s="1"/>
      <c r="S79" s="1"/>
      <c r="T79" s="1"/>
      <c r="U79" s="1"/>
      <c r="V79" s="1"/>
      <c r="W79" s="1"/>
      <c r="X79" s="1"/>
      <c r="Y79" s="1"/>
      <c r="Z79" s="1"/>
    </row>
    <row r="80" spans="1:26" ht="49.5" customHeight="1">
      <c r="A80" s="112" t="s">
        <v>103</v>
      </c>
      <c r="B80" s="162"/>
      <c r="C80" s="163"/>
      <c r="D80" s="49"/>
      <c r="E80" s="89"/>
      <c r="F80" s="89" t="s">
        <v>13</v>
      </c>
      <c r="G80" s="51"/>
      <c r="H80" s="20">
        <f t="shared" si="13"/>
        <v>2</v>
      </c>
      <c r="I80" s="164"/>
      <c r="J80" s="157"/>
      <c r="K80" s="50"/>
      <c r="L80" s="1"/>
      <c r="M80" s="1"/>
      <c r="N80" s="1"/>
      <c r="O80" s="1"/>
      <c r="P80" s="1"/>
      <c r="Q80" s="1"/>
      <c r="R80" s="1"/>
      <c r="S80" s="1"/>
      <c r="T80" s="1"/>
      <c r="U80" s="1"/>
      <c r="V80" s="1"/>
      <c r="W80" s="1"/>
      <c r="X80" s="1"/>
      <c r="Y80" s="1"/>
      <c r="Z80" s="1"/>
    </row>
    <row r="81" spans="1:26" ht="24.75" customHeight="1">
      <c r="A81" s="113" t="s">
        <v>104</v>
      </c>
      <c r="B81" s="169"/>
      <c r="C81" s="170"/>
      <c r="D81" s="43"/>
      <c r="E81" s="43"/>
      <c r="F81" s="43"/>
      <c r="G81" s="43"/>
      <c r="H81" s="44"/>
      <c r="I81" s="43"/>
      <c r="J81" s="157"/>
      <c r="K81" s="45"/>
      <c r="L81" s="1"/>
      <c r="M81" s="1"/>
      <c r="N81" s="1"/>
      <c r="O81" s="1"/>
      <c r="P81" s="1"/>
      <c r="Q81" s="1"/>
      <c r="R81" s="1"/>
      <c r="S81" s="1"/>
      <c r="T81" s="1"/>
      <c r="U81" s="1"/>
      <c r="V81" s="1"/>
      <c r="W81" s="1"/>
      <c r="X81" s="1"/>
      <c r="Y81" s="1"/>
      <c r="Z81" s="1"/>
    </row>
    <row r="82" spans="1:26" ht="75.75" customHeight="1">
      <c r="A82" s="112" t="s">
        <v>105</v>
      </c>
      <c r="B82" s="162"/>
      <c r="C82" s="163"/>
      <c r="D82" s="46"/>
      <c r="E82" s="92"/>
      <c r="F82" s="92" t="s">
        <v>13</v>
      </c>
      <c r="G82" s="47"/>
      <c r="H82" s="20">
        <f t="shared" ref="H82:H83" si="14">IF(G82&lt;&gt;"","",IF(COUNTA(D82:F82)=0,"",COUNTA(D82)*0+COUNTA(E82)*1+COUNTA(F82)*2))</f>
        <v>2</v>
      </c>
      <c r="I82" s="118">
        <f>IF(COUNTBLANK(H82:H83)=2,"",SUM(H82:H83))</f>
        <v>4</v>
      </c>
      <c r="J82" s="157"/>
      <c r="K82" s="48"/>
      <c r="L82" s="1"/>
      <c r="M82" s="1"/>
      <c r="N82" s="1"/>
      <c r="O82" s="1"/>
      <c r="P82" s="1"/>
      <c r="Q82" s="1"/>
      <c r="R82" s="1"/>
      <c r="S82" s="1"/>
      <c r="T82" s="1"/>
      <c r="U82" s="1"/>
      <c r="V82" s="1"/>
      <c r="W82" s="1"/>
      <c r="X82" s="1"/>
      <c r="Y82" s="1"/>
      <c r="Z82" s="1"/>
    </row>
    <row r="83" spans="1:26" ht="49.5" customHeight="1">
      <c r="A83" s="112" t="s">
        <v>106</v>
      </c>
      <c r="B83" s="162"/>
      <c r="C83" s="163"/>
      <c r="D83" s="46"/>
      <c r="E83" s="92"/>
      <c r="F83" s="92" t="s">
        <v>13</v>
      </c>
      <c r="G83" s="47"/>
      <c r="H83" s="20">
        <f t="shared" si="14"/>
        <v>2</v>
      </c>
      <c r="I83" s="164"/>
      <c r="J83" s="157"/>
      <c r="K83" s="48" t="s">
        <v>107</v>
      </c>
      <c r="L83" s="1"/>
      <c r="M83" s="1"/>
      <c r="N83" s="1"/>
      <c r="O83" s="1"/>
      <c r="P83" s="1"/>
      <c r="Q83" s="1"/>
      <c r="R83" s="1"/>
      <c r="S83" s="1"/>
      <c r="T83" s="1"/>
      <c r="U83" s="1"/>
      <c r="V83" s="1"/>
      <c r="W83" s="1"/>
      <c r="X83" s="1"/>
      <c r="Y83" s="1"/>
      <c r="Z83" s="1"/>
    </row>
    <row r="84" spans="1:26" ht="24.75" customHeight="1">
      <c r="A84" s="113" t="s">
        <v>108</v>
      </c>
      <c r="B84" s="169"/>
      <c r="C84" s="170"/>
      <c r="D84" s="43"/>
      <c r="E84" s="43"/>
      <c r="F84" s="43"/>
      <c r="G84" s="43"/>
      <c r="H84" s="44"/>
      <c r="I84" s="43"/>
      <c r="J84" s="157"/>
      <c r="K84" s="45"/>
      <c r="L84" s="1"/>
      <c r="M84" s="1"/>
      <c r="N84" s="1"/>
      <c r="O84" s="1"/>
      <c r="P84" s="1"/>
      <c r="Q84" s="1"/>
      <c r="R84" s="1"/>
      <c r="S84" s="1"/>
      <c r="T84" s="1"/>
      <c r="U84" s="1"/>
      <c r="V84" s="1"/>
      <c r="W84" s="1"/>
      <c r="X84" s="1"/>
      <c r="Y84" s="1"/>
      <c r="Z84" s="1"/>
    </row>
    <row r="85" spans="1:26" ht="75.75" customHeight="1">
      <c r="A85" s="112" t="s">
        <v>109</v>
      </c>
      <c r="B85" s="162"/>
      <c r="C85" s="163"/>
      <c r="D85" s="46"/>
      <c r="E85" s="92" t="s">
        <v>13</v>
      </c>
      <c r="F85" s="92"/>
      <c r="G85" s="47"/>
      <c r="H85" s="20">
        <f t="shared" ref="H85:H86" si="15">IF(G85&lt;&gt;"","",IF(COUNTA(D85:F85)=0,"",COUNTA(D85)*0+COUNTA(E85)*1+COUNTA(F85)*2))</f>
        <v>1</v>
      </c>
      <c r="I85" s="118">
        <f>IF(COUNTBLANK(H85:H86)=2,"",SUM(H85:H86))</f>
        <v>3</v>
      </c>
      <c r="J85" s="157"/>
      <c r="K85" s="48" t="s">
        <v>110</v>
      </c>
      <c r="L85" s="1"/>
      <c r="M85" s="1"/>
      <c r="N85" s="1"/>
      <c r="O85" s="1"/>
      <c r="P85" s="1"/>
      <c r="Q85" s="1"/>
      <c r="R85" s="1"/>
      <c r="S85" s="1"/>
      <c r="T85" s="1"/>
      <c r="U85" s="1"/>
      <c r="V85" s="1"/>
      <c r="W85" s="1"/>
      <c r="X85" s="1"/>
      <c r="Y85" s="1"/>
      <c r="Z85" s="1"/>
    </row>
    <row r="86" spans="1:26" ht="49.5" customHeight="1">
      <c r="A86" s="112" t="s">
        <v>111</v>
      </c>
      <c r="B86" s="162"/>
      <c r="C86" s="163"/>
      <c r="D86" s="46"/>
      <c r="E86" s="92"/>
      <c r="F86" s="92" t="s">
        <v>13</v>
      </c>
      <c r="G86" s="47"/>
      <c r="H86" s="20">
        <f t="shared" si="15"/>
        <v>2</v>
      </c>
      <c r="I86" s="164"/>
      <c r="J86" s="157"/>
      <c r="K86" s="48" t="s">
        <v>107</v>
      </c>
      <c r="L86" s="1"/>
      <c r="M86" s="1"/>
      <c r="N86" s="1"/>
      <c r="O86" s="1"/>
      <c r="P86" s="1"/>
      <c r="Q86" s="1"/>
      <c r="R86" s="1"/>
      <c r="S86" s="1"/>
      <c r="T86" s="1"/>
      <c r="U86" s="1"/>
      <c r="V86" s="1"/>
      <c r="W86" s="1"/>
      <c r="X86" s="1"/>
      <c r="Y86" s="1"/>
      <c r="Z86" s="1"/>
    </row>
    <row r="87" spans="1:26" ht="24.75" customHeight="1">
      <c r="A87" s="113" t="s">
        <v>112</v>
      </c>
      <c r="B87" s="169"/>
      <c r="C87" s="170"/>
      <c r="D87" s="43"/>
      <c r="E87" s="43"/>
      <c r="F87" s="43"/>
      <c r="G87" s="43"/>
      <c r="H87" s="44"/>
      <c r="I87" s="43"/>
      <c r="J87" s="157"/>
      <c r="K87" s="45"/>
      <c r="L87" s="1"/>
      <c r="M87" s="1"/>
      <c r="N87" s="1"/>
      <c r="O87" s="1"/>
      <c r="P87" s="1"/>
      <c r="Q87" s="1"/>
      <c r="R87" s="1"/>
      <c r="S87" s="1"/>
      <c r="T87" s="1"/>
      <c r="U87" s="1"/>
      <c r="V87" s="1"/>
      <c r="W87" s="1"/>
      <c r="X87" s="1"/>
      <c r="Y87" s="1"/>
      <c r="Z87" s="1"/>
    </row>
    <row r="88" spans="1:26" ht="49.5" customHeight="1">
      <c r="A88" s="112" t="s">
        <v>113</v>
      </c>
      <c r="B88" s="162"/>
      <c r="C88" s="163"/>
      <c r="D88" s="46"/>
      <c r="E88" s="92"/>
      <c r="F88" s="92" t="s">
        <v>13</v>
      </c>
      <c r="G88" s="47"/>
      <c r="H88" s="20">
        <f t="shared" ref="H88:H91" si="16">IF(G88&lt;&gt;"","",IF(COUNTA(D88:F88)=0,"",COUNTA(D88)*0+COUNTA(E88)*1+COUNTA(F88)*2))</f>
        <v>2</v>
      </c>
      <c r="I88" s="118">
        <f>IF(COUNTBLANK(H88:H91)=4,"",SUM(H88:H91))</f>
        <v>8</v>
      </c>
      <c r="J88" s="157"/>
      <c r="K88" s="48"/>
      <c r="L88" s="1"/>
      <c r="M88" s="1"/>
      <c r="N88" s="1"/>
      <c r="O88" s="1"/>
      <c r="P88" s="1"/>
      <c r="Q88" s="1"/>
      <c r="R88" s="1"/>
      <c r="S88" s="1"/>
      <c r="T88" s="1"/>
      <c r="U88" s="1"/>
      <c r="V88" s="1"/>
      <c r="W88" s="1"/>
      <c r="X88" s="1"/>
      <c r="Y88" s="1"/>
      <c r="Z88" s="1"/>
    </row>
    <row r="89" spans="1:26" ht="49.5" customHeight="1">
      <c r="A89" s="112" t="s">
        <v>114</v>
      </c>
      <c r="B89" s="162"/>
      <c r="C89" s="163"/>
      <c r="D89" s="46"/>
      <c r="E89" s="92"/>
      <c r="F89" s="92" t="s">
        <v>13</v>
      </c>
      <c r="G89" s="47"/>
      <c r="H89" s="20">
        <f t="shared" si="16"/>
        <v>2</v>
      </c>
      <c r="I89" s="164"/>
      <c r="J89" s="157"/>
      <c r="K89" s="48"/>
      <c r="L89" s="1"/>
      <c r="M89" s="1"/>
      <c r="N89" s="1"/>
      <c r="O89" s="1"/>
      <c r="P89" s="1"/>
      <c r="Q89" s="1"/>
      <c r="R89" s="1"/>
      <c r="S89" s="1"/>
      <c r="T89" s="1"/>
      <c r="U89" s="1"/>
      <c r="V89" s="1"/>
      <c r="W89" s="1"/>
      <c r="X89" s="1"/>
      <c r="Y89" s="1"/>
      <c r="Z89" s="1"/>
    </row>
    <row r="90" spans="1:26" ht="49.5" customHeight="1">
      <c r="A90" s="112" t="s">
        <v>115</v>
      </c>
      <c r="B90" s="162"/>
      <c r="C90" s="163"/>
      <c r="D90" s="46"/>
      <c r="E90" s="92"/>
      <c r="F90" s="92" t="s">
        <v>13</v>
      </c>
      <c r="G90" s="47"/>
      <c r="H90" s="20">
        <f t="shared" si="16"/>
        <v>2</v>
      </c>
      <c r="I90" s="164"/>
      <c r="J90" s="157"/>
      <c r="K90" s="48"/>
      <c r="L90" s="1"/>
      <c r="M90" s="1"/>
      <c r="N90" s="1"/>
      <c r="O90" s="1"/>
      <c r="P90" s="1"/>
      <c r="Q90" s="1"/>
      <c r="R90" s="1"/>
      <c r="S90" s="1"/>
      <c r="T90" s="1"/>
      <c r="U90" s="1"/>
      <c r="V90" s="1"/>
      <c r="W90" s="1"/>
      <c r="X90" s="1"/>
      <c r="Y90" s="1"/>
      <c r="Z90" s="1"/>
    </row>
    <row r="91" spans="1:26" ht="49.5" customHeight="1">
      <c r="A91" s="112" t="s">
        <v>116</v>
      </c>
      <c r="B91" s="162"/>
      <c r="C91" s="163"/>
      <c r="D91" s="49"/>
      <c r="E91" s="89"/>
      <c r="F91" s="89" t="s">
        <v>13</v>
      </c>
      <c r="G91" s="51"/>
      <c r="H91" s="20">
        <f t="shared" si="16"/>
        <v>2</v>
      </c>
      <c r="I91" s="164"/>
      <c r="J91" s="157"/>
      <c r="K91" s="50"/>
      <c r="L91" s="1"/>
      <c r="M91" s="1"/>
      <c r="N91" s="1"/>
      <c r="O91" s="1"/>
      <c r="P91" s="1"/>
      <c r="Q91" s="1"/>
      <c r="R91" s="1"/>
      <c r="S91" s="1"/>
      <c r="T91" s="1"/>
      <c r="U91" s="1"/>
      <c r="V91" s="1"/>
      <c r="W91" s="1"/>
      <c r="X91" s="1"/>
      <c r="Y91" s="1"/>
      <c r="Z91" s="1"/>
    </row>
    <row r="92" spans="1:26" ht="40.5" customHeight="1">
      <c r="A92" s="122" t="s">
        <v>117</v>
      </c>
      <c r="B92" s="153"/>
      <c r="C92" s="154"/>
      <c r="D92" s="52"/>
      <c r="E92" s="53"/>
      <c r="F92" s="53"/>
      <c r="G92" s="53"/>
      <c r="H92" s="53"/>
      <c r="I92" s="53"/>
      <c r="J92" s="53"/>
      <c r="K92" s="54"/>
      <c r="L92" s="1"/>
      <c r="M92" s="1"/>
      <c r="N92" s="1"/>
      <c r="O92" s="1"/>
      <c r="P92" s="1"/>
      <c r="Q92" s="1"/>
      <c r="R92" s="1"/>
      <c r="S92" s="1"/>
      <c r="T92" s="1"/>
      <c r="U92" s="1"/>
      <c r="V92" s="1"/>
      <c r="W92" s="1"/>
      <c r="X92" s="1"/>
      <c r="Y92" s="1"/>
      <c r="Z92" s="1"/>
    </row>
    <row r="93" spans="1:26" ht="24.75" customHeight="1">
      <c r="A93" s="123" t="s">
        <v>118</v>
      </c>
      <c r="B93" s="155"/>
      <c r="C93" s="156"/>
      <c r="D93" s="55"/>
      <c r="E93" s="55"/>
      <c r="F93" s="55"/>
      <c r="G93" s="55"/>
      <c r="H93" s="56"/>
      <c r="I93" s="55"/>
      <c r="J93" s="99"/>
      <c r="K93" s="57"/>
      <c r="L93" s="24"/>
      <c r="M93" s="24"/>
      <c r="N93" s="24"/>
      <c r="O93" s="24"/>
      <c r="P93" s="24"/>
      <c r="Q93" s="24"/>
      <c r="R93" s="24"/>
      <c r="S93" s="24"/>
      <c r="T93" s="24"/>
      <c r="U93" s="24"/>
      <c r="V93" s="24"/>
      <c r="W93" s="24"/>
      <c r="X93" s="24"/>
      <c r="Y93" s="24"/>
      <c r="Z93" s="24"/>
    </row>
    <row r="94" spans="1:26" ht="75.75" customHeight="1">
      <c r="A94" s="124" t="s">
        <v>119</v>
      </c>
      <c r="B94" s="158"/>
      <c r="C94" s="159"/>
      <c r="D94" s="46"/>
      <c r="E94" s="92"/>
      <c r="F94" s="92" t="s">
        <v>13</v>
      </c>
      <c r="G94" s="47"/>
      <c r="H94" s="20">
        <f t="shared" ref="H94:H95" si="17">IF(G94&lt;&gt;"","",IF(COUNTA(D94:F94)=0,"",COUNTA(D94)*0+COUNTA(E94)*1+COUNTA(F94)*2))</f>
        <v>2</v>
      </c>
      <c r="I94" s="118">
        <f>IF(COUNTBLANK(H94:H95)=2,"",SUM(H94:H95))</f>
        <v>4</v>
      </c>
      <c r="J94" s="121">
        <f>IF(AND(I94="",I97="",I100="",I102="",I105="",I108="",I113="",I118=""),"",SUM(I94,I97,I100,I102,I105,I108,I113,I118))</f>
        <v>30</v>
      </c>
      <c r="K94" s="48"/>
      <c r="L94" s="1"/>
      <c r="M94" s="1"/>
      <c r="N94" s="1"/>
      <c r="O94" s="1"/>
      <c r="P94" s="1"/>
      <c r="Q94" s="1"/>
      <c r="R94" s="1"/>
      <c r="S94" s="1"/>
      <c r="T94" s="1"/>
      <c r="U94" s="1"/>
      <c r="V94" s="1"/>
      <c r="W94" s="1"/>
      <c r="X94" s="1"/>
      <c r="Y94" s="1"/>
      <c r="Z94" s="1"/>
    </row>
    <row r="95" spans="1:26" ht="41.25" customHeight="1">
      <c r="A95" s="109" t="s">
        <v>120</v>
      </c>
      <c r="B95" s="160"/>
      <c r="C95" s="161"/>
      <c r="D95" s="49"/>
      <c r="E95" s="89"/>
      <c r="F95" s="94" t="s">
        <v>13</v>
      </c>
      <c r="G95" s="58"/>
      <c r="H95" s="20">
        <f t="shared" si="17"/>
        <v>2</v>
      </c>
      <c r="I95" s="164"/>
      <c r="J95" s="157"/>
      <c r="K95" s="35"/>
      <c r="L95" s="1"/>
      <c r="M95" s="1"/>
      <c r="N95" s="1"/>
      <c r="O95" s="1"/>
      <c r="P95" s="1"/>
      <c r="Q95" s="1"/>
      <c r="R95" s="1"/>
      <c r="S95" s="1"/>
      <c r="T95" s="1"/>
      <c r="U95" s="1"/>
      <c r="V95" s="1"/>
      <c r="W95" s="1"/>
      <c r="X95" s="1"/>
      <c r="Y95" s="1"/>
      <c r="Z95" s="1"/>
    </row>
    <row r="96" spans="1:26" ht="33.75" customHeight="1">
      <c r="A96" s="123" t="s">
        <v>121</v>
      </c>
      <c r="B96" s="155"/>
      <c r="C96" s="156"/>
      <c r="D96" s="59"/>
      <c r="E96" s="60"/>
      <c r="F96" s="60"/>
      <c r="G96" s="60"/>
      <c r="H96" s="100"/>
      <c r="I96" s="100"/>
      <c r="J96" s="157"/>
      <c r="K96" s="100"/>
      <c r="L96" s="1"/>
      <c r="M96" s="1"/>
      <c r="N96" s="1"/>
      <c r="O96" s="1"/>
      <c r="P96" s="1"/>
      <c r="Q96" s="1"/>
      <c r="R96" s="1"/>
      <c r="S96" s="1"/>
      <c r="T96" s="1"/>
      <c r="U96" s="1"/>
      <c r="V96" s="1"/>
      <c r="W96" s="1"/>
      <c r="X96" s="1"/>
      <c r="Y96" s="1"/>
      <c r="Z96" s="1"/>
    </row>
    <row r="97" spans="1:26" ht="33" customHeight="1">
      <c r="A97" s="124" t="s">
        <v>122</v>
      </c>
      <c r="B97" s="158"/>
      <c r="C97" s="159"/>
      <c r="D97" s="46"/>
      <c r="E97" s="92"/>
      <c r="F97" s="92" t="s">
        <v>13</v>
      </c>
      <c r="G97" s="47"/>
      <c r="H97" s="14">
        <f t="shared" ref="H97:H98" si="18">IF(G97&lt;&gt;"","",IF(COUNTA(D97:F97)=0,"",COUNTA(D97)*0+COUNTA(E97)*1+COUNTA(F97)*2))</f>
        <v>2</v>
      </c>
      <c r="I97" s="119">
        <f>IF(COUNTBLANK(H97:H98)=2,"",SUM(H97:H98))</f>
        <v>4</v>
      </c>
      <c r="J97" s="157"/>
      <c r="K97" s="34"/>
      <c r="L97" s="1"/>
      <c r="M97" s="1"/>
      <c r="N97" s="1"/>
      <c r="O97" s="1"/>
      <c r="P97" s="1"/>
      <c r="Q97" s="1"/>
      <c r="R97" s="1"/>
      <c r="S97" s="1"/>
      <c r="T97" s="1"/>
      <c r="U97" s="1"/>
      <c r="V97" s="1"/>
      <c r="W97" s="1"/>
      <c r="X97" s="1"/>
      <c r="Y97" s="1"/>
      <c r="Z97" s="1"/>
    </row>
    <row r="98" spans="1:26" ht="33.75" customHeight="1">
      <c r="A98" s="109" t="s">
        <v>123</v>
      </c>
      <c r="B98" s="160"/>
      <c r="C98" s="161"/>
      <c r="D98" s="40"/>
      <c r="E98" s="17"/>
      <c r="F98" s="92" t="s">
        <v>13</v>
      </c>
      <c r="G98" s="47"/>
      <c r="H98" s="38">
        <f t="shared" si="18"/>
        <v>2</v>
      </c>
      <c r="I98" s="171"/>
      <c r="J98" s="157"/>
      <c r="K98" s="35" t="s">
        <v>124</v>
      </c>
      <c r="L98" s="1"/>
      <c r="M98" s="1"/>
      <c r="N98" s="1"/>
      <c r="O98" s="1"/>
      <c r="P98" s="1"/>
      <c r="Q98" s="1"/>
      <c r="R98" s="1"/>
      <c r="S98" s="1"/>
      <c r="T98" s="1"/>
      <c r="U98" s="1"/>
      <c r="V98" s="1"/>
      <c r="W98" s="1"/>
      <c r="X98" s="1"/>
      <c r="Y98" s="1"/>
      <c r="Z98" s="1"/>
    </row>
    <row r="99" spans="1:26" ht="24.75" customHeight="1">
      <c r="A99" s="123" t="s">
        <v>125</v>
      </c>
      <c r="B99" s="155"/>
      <c r="C99" s="156"/>
      <c r="D99" s="59"/>
      <c r="E99" s="60"/>
      <c r="F99" s="60"/>
      <c r="G99" s="60"/>
      <c r="H99" s="100"/>
      <c r="I99" s="100"/>
      <c r="J99" s="157"/>
      <c r="K99" s="100"/>
      <c r="L99" s="1"/>
      <c r="M99" s="1"/>
      <c r="N99" s="1"/>
      <c r="O99" s="1"/>
      <c r="P99" s="1"/>
      <c r="Q99" s="1"/>
      <c r="R99" s="1"/>
      <c r="S99" s="1"/>
      <c r="T99" s="1"/>
      <c r="U99" s="1"/>
      <c r="V99" s="1"/>
      <c r="W99" s="1"/>
      <c r="X99" s="1"/>
      <c r="Y99" s="1"/>
      <c r="Z99" s="1"/>
    </row>
    <row r="100" spans="1:26" ht="114" customHeight="1">
      <c r="A100" s="125" t="s">
        <v>126</v>
      </c>
      <c r="B100" s="155"/>
      <c r="C100" s="156"/>
      <c r="D100" s="46"/>
      <c r="E100" s="92" t="s">
        <v>13</v>
      </c>
      <c r="F100" s="92"/>
      <c r="G100" s="47"/>
      <c r="H100" s="14">
        <f>IF(G100&lt;&gt;"","",IF(COUNTA(D100:F100)=0,"",COUNTA(D100)*0+COUNTA(E100)*1+COUNTA(F100)*2))</f>
        <v>1</v>
      </c>
      <c r="I100" s="18">
        <f>IF(COUNTBLANK(H100)=1,"",SUM(H100))</f>
        <v>1</v>
      </c>
      <c r="J100" s="157"/>
      <c r="K100" s="34" t="s">
        <v>127</v>
      </c>
      <c r="L100" s="1"/>
      <c r="M100" s="1"/>
      <c r="N100" s="1"/>
      <c r="O100" s="1"/>
      <c r="P100" s="1"/>
      <c r="Q100" s="1"/>
      <c r="R100" s="1"/>
      <c r="S100" s="1"/>
      <c r="T100" s="1"/>
      <c r="U100" s="1"/>
      <c r="V100" s="1"/>
      <c r="W100" s="1"/>
      <c r="X100" s="1"/>
      <c r="Y100" s="1"/>
      <c r="Z100" s="1"/>
    </row>
    <row r="101" spans="1:26" ht="13.5" customHeight="1">
      <c r="A101" s="123" t="s">
        <v>128</v>
      </c>
      <c r="B101" s="155"/>
      <c r="C101" s="156"/>
      <c r="D101" s="59"/>
      <c r="E101" s="60"/>
      <c r="F101" s="60"/>
      <c r="G101" s="60"/>
      <c r="H101" s="100"/>
      <c r="I101" s="100"/>
      <c r="J101" s="157"/>
      <c r="K101" s="100"/>
      <c r="L101" s="1"/>
      <c r="M101" s="1"/>
      <c r="N101" s="1"/>
      <c r="O101" s="1"/>
      <c r="P101" s="1"/>
      <c r="Q101" s="1"/>
      <c r="R101" s="1"/>
      <c r="S101" s="1"/>
      <c r="T101" s="1"/>
      <c r="U101" s="1"/>
      <c r="V101" s="1"/>
      <c r="W101" s="1"/>
      <c r="X101" s="1"/>
      <c r="Y101" s="1"/>
      <c r="Z101" s="1"/>
    </row>
    <row r="102" spans="1:26" ht="33" customHeight="1">
      <c r="A102" s="124" t="s">
        <v>129</v>
      </c>
      <c r="B102" s="158"/>
      <c r="C102" s="159"/>
      <c r="D102" s="46"/>
      <c r="E102" s="92"/>
      <c r="F102" s="92" t="s">
        <v>13</v>
      </c>
      <c r="G102" s="47"/>
      <c r="H102" s="14">
        <f t="shared" ref="H102:H103" si="19">IF(G102&lt;&gt;"","",IF(COUNTA(D102:F102)=0,"",COUNTA(D102)*0+COUNTA(E102)*1+COUNTA(F102)*2))</f>
        <v>2</v>
      </c>
      <c r="I102" s="119">
        <f>IF(COUNTBLANK(H102:H103)=2,"",SUM(H102:H103))</f>
        <v>2</v>
      </c>
      <c r="J102" s="157"/>
      <c r="K102" s="34"/>
      <c r="L102" s="1"/>
      <c r="M102" s="1"/>
      <c r="N102" s="1"/>
      <c r="O102" s="1"/>
      <c r="P102" s="1"/>
      <c r="Q102" s="1"/>
      <c r="R102" s="1"/>
      <c r="S102" s="1"/>
      <c r="T102" s="1"/>
      <c r="U102" s="1"/>
      <c r="V102" s="1"/>
      <c r="W102" s="1"/>
      <c r="X102" s="1"/>
      <c r="Y102" s="1"/>
      <c r="Z102" s="1"/>
    </row>
    <row r="103" spans="1:26" ht="56.25" customHeight="1">
      <c r="A103" s="109" t="s">
        <v>130</v>
      </c>
      <c r="B103" s="160"/>
      <c r="C103" s="161"/>
      <c r="D103" s="40" t="s">
        <v>13</v>
      </c>
      <c r="E103" s="17"/>
      <c r="F103" s="92"/>
      <c r="G103" s="47"/>
      <c r="H103" s="38">
        <f t="shared" si="19"/>
        <v>0</v>
      </c>
      <c r="I103" s="171"/>
      <c r="J103" s="157"/>
      <c r="K103" s="35" t="s">
        <v>131</v>
      </c>
      <c r="L103" s="1"/>
      <c r="M103" s="1"/>
      <c r="N103" s="1"/>
      <c r="O103" s="1"/>
      <c r="P103" s="1"/>
      <c r="Q103" s="1"/>
      <c r="R103" s="1"/>
      <c r="S103" s="1"/>
      <c r="T103" s="1"/>
      <c r="U103" s="1"/>
      <c r="V103" s="1"/>
      <c r="W103" s="1"/>
      <c r="X103" s="1"/>
      <c r="Y103" s="1"/>
      <c r="Z103" s="1"/>
    </row>
    <row r="104" spans="1:26" ht="24.75" customHeight="1">
      <c r="A104" s="123" t="s">
        <v>132</v>
      </c>
      <c r="B104" s="155"/>
      <c r="C104" s="156"/>
      <c r="D104" s="59"/>
      <c r="E104" s="60"/>
      <c r="F104" s="60"/>
      <c r="G104" s="60"/>
      <c r="H104" s="100"/>
      <c r="I104" s="100"/>
      <c r="J104" s="157"/>
      <c r="K104" s="100"/>
      <c r="L104" s="1"/>
      <c r="M104" s="1"/>
      <c r="N104" s="1"/>
      <c r="O104" s="1"/>
      <c r="P104" s="1"/>
      <c r="Q104" s="1"/>
      <c r="R104" s="1"/>
      <c r="S104" s="1"/>
      <c r="T104" s="1"/>
      <c r="U104" s="1"/>
      <c r="V104" s="1"/>
      <c r="W104" s="1"/>
      <c r="X104" s="1"/>
      <c r="Y104" s="1"/>
      <c r="Z104" s="1"/>
    </row>
    <row r="105" spans="1:26" ht="33" customHeight="1">
      <c r="A105" s="124" t="s">
        <v>133</v>
      </c>
      <c r="B105" s="158"/>
      <c r="C105" s="159"/>
      <c r="D105" s="46"/>
      <c r="E105" s="92"/>
      <c r="F105" s="92" t="s">
        <v>13</v>
      </c>
      <c r="G105" s="47"/>
      <c r="H105" s="14">
        <f t="shared" ref="H105:H106" si="20">IF(G105&lt;&gt;"","",IF(COUNTA(D105:F105)=0,"",COUNTA(D105)*0+COUNTA(E105)*1+COUNTA(F105)*2))</f>
        <v>2</v>
      </c>
      <c r="I105" s="119">
        <f>IF(COUNTBLANK(H105:H106)=2,"",SUM(H105:H106))</f>
        <v>4</v>
      </c>
      <c r="J105" s="157"/>
      <c r="K105" s="34"/>
      <c r="L105" s="1"/>
      <c r="M105" s="1"/>
      <c r="N105" s="1"/>
      <c r="O105" s="1"/>
      <c r="P105" s="1"/>
      <c r="Q105" s="1"/>
      <c r="R105" s="1"/>
      <c r="S105" s="1"/>
      <c r="T105" s="1"/>
      <c r="U105" s="1"/>
      <c r="V105" s="1"/>
      <c r="W105" s="1"/>
      <c r="X105" s="1"/>
      <c r="Y105" s="1"/>
      <c r="Z105" s="1"/>
    </row>
    <row r="106" spans="1:26" ht="33.75" customHeight="1">
      <c r="A106" s="109" t="s">
        <v>134</v>
      </c>
      <c r="B106" s="160"/>
      <c r="C106" s="161"/>
      <c r="D106" s="40"/>
      <c r="E106" s="17"/>
      <c r="F106" s="92" t="s">
        <v>13</v>
      </c>
      <c r="G106" s="47"/>
      <c r="H106" s="38">
        <f t="shared" si="20"/>
        <v>2</v>
      </c>
      <c r="I106" s="171"/>
      <c r="J106" s="157"/>
      <c r="K106" s="35"/>
      <c r="L106" s="1"/>
      <c r="M106" s="1"/>
      <c r="N106" s="1"/>
      <c r="O106" s="1"/>
      <c r="P106" s="1"/>
      <c r="Q106" s="1"/>
      <c r="R106" s="1"/>
      <c r="S106" s="1"/>
      <c r="T106" s="1"/>
      <c r="U106" s="1"/>
      <c r="V106" s="1"/>
      <c r="W106" s="1"/>
      <c r="X106" s="1"/>
      <c r="Y106" s="1"/>
      <c r="Z106" s="1"/>
    </row>
    <row r="107" spans="1:26" ht="24.75" customHeight="1">
      <c r="A107" s="127" t="s">
        <v>135</v>
      </c>
      <c r="B107" s="165"/>
      <c r="C107" s="166"/>
      <c r="D107" s="59"/>
      <c r="E107" s="60"/>
      <c r="F107" s="60"/>
      <c r="G107" s="60"/>
      <c r="H107" s="100"/>
      <c r="I107" s="100"/>
      <c r="J107" s="157"/>
      <c r="K107" s="100"/>
      <c r="L107" s="1"/>
      <c r="M107" s="1"/>
      <c r="N107" s="1"/>
      <c r="O107" s="1"/>
      <c r="P107" s="1"/>
      <c r="Q107" s="1"/>
      <c r="R107" s="1"/>
      <c r="S107" s="1"/>
      <c r="T107" s="1"/>
      <c r="U107" s="1"/>
      <c r="V107" s="1"/>
      <c r="W107" s="1"/>
      <c r="X107" s="1"/>
      <c r="Y107" s="1"/>
      <c r="Z107" s="1"/>
    </row>
    <row r="108" spans="1:26" ht="33" customHeight="1">
      <c r="A108" s="124" t="s">
        <v>136</v>
      </c>
      <c r="B108" s="158"/>
      <c r="C108" s="159"/>
      <c r="D108" s="46"/>
      <c r="E108" s="92"/>
      <c r="F108" s="92" t="s">
        <v>13</v>
      </c>
      <c r="G108" s="47"/>
      <c r="H108" s="14">
        <f t="shared" ref="H108:H111" si="21">IF(G108&lt;&gt;"","",IF(COUNTA(D108:F108)=0,"",COUNTA(D108)*0+COUNTA(E108)*1+COUNTA(F108)*2))</f>
        <v>2</v>
      </c>
      <c r="I108" s="119">
        <f>IF(COUNTBLANK(H108:H111)=4,"",SUM(H108:H111))</f>
        <v>6</v>
      </c>
      <c r="J108" s="157"/>
      <c r="K108" s="34"/>
      <c r="L108" s="1"/>
      <c r="M108" s="1"/>
      <c r="N108" s="1"/>
      <c r="O108" s="1"/>
      <c r="P108" s="1"/>
      <c r="Q108" s="1"/>
      <c r="R108" s="1"/>
      <c r="S108" s="1"/>
      <c r="T108" s="1"/>
      <c r="U108" s="1"/>
      <c r="V108" s="1"/>
      <c r="W108" s="1"/>
      <c r="X108" s="1"/>
      <c r="Y108" s="1"/>
      <c r="Z108" s="1"/>
    </row>
    <row r="109" spans="1:26" ht="33.75" customHeight="1">
      <c r="A109" s="108" t="s">
        <v>137</v>
      </c>
      <c r="B109" s="162"/>
      <c r="C109" s="163"/>
      <c r="D109" s="40"/>
      <c r="E109" s="17"/>
      <c r="F109" s="92" t="s">
        <v>13</v>
      </c>
      <c r="G109" s="47"/>
      <c r="H109" s="38">
        <f t="shared" si="21"/>
        <v>2</v>
      </c>
      <c r="I109" s="157"/>
      <c r="J109" s="157"/>
      <c r="K109" s="35"/>
      <c r="L109" s="1"/>
      <c r="M109" s="1"/>
      <c r="N109" s="1"/>
      <c r="O109" s="1"/>
      <c r="P109" s="1"/>
      <c r="Q109" s="1"/>
      <c r="R109" s="1"/>
      <c r="S109" s="1"/>
      <c r="T109" s="1"/>
      <c r="U109" s="1"/>
      <c r="V109" s="1"/>
      <c r="W109" s="1"/>
      <c r="X109" s="1"/>
      <c r="Y109" s="1"/>
      <c r="Z109" s="1"/>
    </row>
    <row r="110" spans="1:26" ht="33.75" customHeight="1">
      <c r="A110" s="108" t="s">
        <v>138</v>
      </c>
      <c r="B110" s="162"/>
      <c r="C110" s="163"/>
      <c r="D110" s="40"/>
      <c r="E110" s="17" t="s">
        <v>13</v>
      </c>
      <c r="F110" s="92"/>
      <c r="G110" s="47"/>
      <c r="H110" s="38">
        <f t="shared" si="21"/>
        <v>1</v>
      </c>
      <c r="I110" s="157"/>
      <c r="J110" s="157"/>
      <c r="K110" s="35"/>
      <c r="L110" s="1"/>
      <c r="M110" s="1"/>
      <c r="N110" s="1"/>
      <c r="O110" s="1"/>
      <c r="P110" s="1"/>
      <c r="Q110" s="1"/>
      <c r="R110" s="1"/>
      <c r="S110" s="1"/>
      <c r="T110" s="1"/>
      <c r="U110" s="1"/>
      <c r="V110" s="1"/>
      <c r="W110" s="1"/>
      <c r="X110" s="1"/>
      <c r="Y110" s="1"/>
      <c r="Z110" s="1"/>
    </row>
    <row r="111" spans="1:26" ht="84.75" customHeight="1">
      <c r="A111" s="108" t="s">
        <v>139</v>
      </c>
      <c r="B111" s="162"/>
      <c r="C111" s="163"/>
      <c r="D111" s="40"/>
      <c r="E111" s="17" t="s">
        <v>13</v>
      </c>
      <c r="F111" s="92"/>
      <c r="G111" s="47"/>
      <c r="H111" s="38">
        <f t="shared" si="21"/>
        <v>1</v>
      </c>
      <c r="I111" s="171"/>
      <c r="J111" s="157"/>
      <c r="K111" s="35" t="s">
        <v>140</v>
      </c>
      <c r="L111" s="1"/>
      <c r="M111" s="1"/>
      <c r="N111" s="1"/>
      <c r="O111" s="1"/>
      <c r="P111" s="1"/>
      <c r="Q111" s="1"/>
      <c r="R111" s="1"/>
      <c r="S111" s="1"/>
      <c r="T111" s="1"/>
      <c r="U111" s="1"/>
      <c r="V111" s="1"/>
      <c r="W111" s="1"/>
      <c r="X111" s="1"/>
      <c r="Y111" s="1"/>
      <c r="Z111" s="1"/>
    </row>
    <row r="112" spans="1:26" ht="24.75" customHeight="1">
      <c r="A112" s="126" t="s">
        <v>141</v>
      </c>
      <c r="B112" s="169"/>
      <c r="C112" s="170"/>
      <c r="D112" s="60"/>
      <c r="E112" s="60"/>
      <c r="F112" s="60"/>
      <c r="G112" s="60"/>
      <c r="H112" s="100"/>
      <c r="I112" s="100"/>
      <c r="J112" s="157"/>
      <c r="K112" s="100"/>
      <c r="L112" s="1"/>
      <c r="M112" s="1"/>
      <c r="N112" s="1"/>
      <c r="O112" s="1"/>
      <c r="P112" s="1"/>
      <c r="Q112" s="1"/>
      <c r="R112" s="1"/>
      <c r="S112" s="1"/>
      <c r="T112" s="1"/>
      <c r="U112" s="1"/>
      <c r="V112" s="1"/>
      <c r="W112" s="1"/>
      <c r="X112" s="1"/>
      <c r="Y112" s="1"/>
      <c r="Z112" s="1"/>
    </row>
    <row r="113" spans="1:26" ht="33" customHeight="1">
      <c r="A113" s="108" t="s">
        <v>142</v>
      </c>
      <c r="B113" s="162"/>
      <c r="C113" s="163"/>
      <c r="D113" s="46"/>
      <c r="E113" s="92"/>
      <c r="F113" s="92" t="s">
        <v>13</v>
      </c>
      <c r="G113" s="47"/>
      <c r="H113" s="14">
        <f t="shared" ref="H113:H116" si="22">IF(G113&lt;&gt;"","",IF(COUNTA(D113:F113)=0,"",COUNTA(D113)*0+COUNTA(E113)*1+COUNTA(F113)*2))</f>
        <v>2</v>
      </c>
      <c r="I113" s="119">
        <f>IF(COUNTBLANK(H113:H116)=4,"",SUM(H113:H116))</f>
        <v>6</v>
      </c>
      <c r="J113" s="157"/>
      <c r="K113" s="34"/>
      <c r="L113" s="1"/>
      <c r="M113" s="1"/>
      <c r="N113" s="1"/>
      <c r="O113" s="1"/>
      <c r="P113" s="1"/>
      <c r="Q113" s="1"/>
      <c r="R113" s="1"/>
      <c r="S113" s="1"/>
      <c r="T113" s="1"/>
      <c r="U113" s="1"/>
      <c r="V113" s="1"/>
      <c r="W113" s="1"/>
      <c r="X113" s="1"/>
      <c r="Y113" s="1"/>
      <c r="Z113" s="1"/>
    </row>
    <row r="114" spans="1:26" ht="33" customHeight="1">
      <c r="A114" s="108" t="s">
        <v>143</v>
      </c>
      <c r="B114" s="162"/>
      <c r="C114" s="163"/>
      <c r="D114" s="46"/>
      <c r="E114" s="92"/>
      <c r="F114" s="92" t="s">
        <v>13</v>
      </c>
      <c r="G114" s="47"/>
      <c r="H114" s="14">
        <f t="shared" si="22"/>
        <v>2</v>
      </c>
      <c r="I114" s="157"/>
      <c r="J114" s="157"/>
      <c r="K114" s="34"/>
      <c r="L114" s="1"/>
      <c r="M114" s="1"/>
      <c r="N114" s="1"/>
      <c r="O114" s="1"/>
      <c r="P114" s="1"/>
      <c r="Q114" s="1"/>
      <c r="R114" s="1"/>
      <c r="S114" s="1"/>
      <c r="T114" s="1"/>
      <c r="U114" s="1"/>
      <c r="V114" s="1"/>
      <c r="W114" s="1"/>
      <c r="X114" s="1"/>
      <c r="Y114" s="1"/>
      <c r="Z114" s="1"/>
    </row>
    <row r="115" spans="1:26" ht="33.75" customHeight="1">
      <c r="A115" s="108" t="s">
        <v>144</v>
      </c>
      <c r="B115" s="162"/>
      <c r="C115" s="163"/>
      <c r="D115" s="40"/>
      <c r="E115" s="17" t="s">
        <v>13</v>
      </c>
      <c r="F115" s="92"/>
      <c r="G115" s="47"/>
      <c r="H115" s="38">
        <f t="shared" si="22"/>
        <v>1</v>
      </c>
      <c r="I115" s="157"/>
      <c r="J115" s="157"/>
      <c r="K115" s="35" t="s">
        <v>140</v>
      </c>
      <c r="L115" s="1"/>
      <c r="M115" s="1"/>
      <c r="N115" s="1"/>
      <c r="O115" s="1"/>
      <c r="P115" s="1"/>
      <c r="Q115" s="1"/>
      <c r="R115" s="1"/>
      <c r="S115" s="1"/>
      <c r="T115" s="1"/>
      <c r="U115" s="1"/>
      <c r="V115" s="1"/>
      <c r="W115" s="1"/>
      <c r="X115" s="1"/>
      <c r="Y115" s="1"/>
      <c r="Z115" s="1"/>
    </row>
    <row r="116" spans="1:26" ht="33.75" customHeight="1">
      <c r="A116" s="108" t="s">
        <v>145</v>
      </c>
      <c r="B116" s="162"/>
      <c r="C116" s="163"/>
      <c r="D116" s="40"/>
      <c r="E116" s="17" t="s">
        <v>13</v>
      </c>
      <c r="F116" s="92"/>
      <c r="G116" s="47"/>
      <c r="H116" s="38">
        <f t="shared" si="22"/>
        <v>1</v>
      </c>
      <c r="I116" s="171"/>
      <c r="J116" s="157"/>
      <c r="K116" s="35" t="s">
        <v>140</v>
      </c>
      <c r="L116" s="1"/>
      <c r="M116" s="1"/>
      <c r="N116" s="1"/>
      <c r="O116" s="1"/>
      <c r="P116" s="1"/>
      <c r="Q116" s="1"/>
      <c r="R116" s="1"/>
      <c r="S116" s="1"/>
      <c r="T116" s="1"/>
      <c r="U116" s="1"/>
      <c r="V116" s="1"/>
      <c r="W116" s="1"/>
      <c r="X116" s="1"/>
      <c r="Y116" s="1"/>
      <c r="Z116" s="1"/>
    </row>
    <row r="117" spans="1:26" ht="24.75" customHeight="1">
      <c r="A117" s="126" t="s">
        <v>146</v>
      </c>
      <c r="B117" s="169"/>
      <c r="C117" s="170"/>
      <c r="D117" s="60"/>
      <c r="E117" s="60"/>
      <c r="F117" s="60"/>
      <c r="G117" s="60"/>
      <c r="H117" s="100"/>
      <c r="I117" s="100"/>
      <c r="J117" s="157"/>
      <c r="K117" s="100"/>
      <c r="L117" s="1"/>
      <c r="M117" s="1"/>
      <c r="N117" s="1"/>
      <c r="O117" s="1"/>
      <c r="P117" s="1"/>
      <c r="Q117" s="1"/>
      <c r="R117" s="1"/>
      <c r="S117" s="1"/>
      <c r="T117" s="1"/>
      <c r="U117" s="1"/>
      <c r="V117" s="1"/>
      <c r="W117" s="1"/>
      <c r="X117" s="1"/>
      <c r="Y117" s="1"/>
      <c r="Z117" s="1"/>
    </row>
    <row r="118" spans="1:26" ht="33" customHeight="1">
      <c r="A118" s="108" t="s">
        <v>147</v>
      </c>
      <c r="B118" s="162"/>
      <c r="C118" s="163"/>
      <c r="D118" s="46"/>
      <c r="E118" s="92"/>
      <c r="F118" s="92" t="s">
        <v>13</v>
      </c>
      <c r="G118" s="47"/>
      <c r="H118" s="14">
        <f t="shared" ref="H118:H119" si="23">IF(G118&lt;&gt;"","",IF(COUNTA(D118:F118)=0,"",COUNTA(D118)*0+COUNTA(E118)*1+COUNTA(F118)*2))</f>
        <v>2</v>
      </c>
      <c r="I118" s="120">
        <f>IF(COUNTBLANK(H118:H119)=2,"",SUM(H118:H119))</f>
        <v>3</v>
      </c>
      <c r="J118" s="157"/>
      <c r="K118" s="34"/>
      <c r="L118" s="1"/>
      <c r="M118" s="1"/>
      <c r="N118" s="1"/>
      <c r="O118" s="1"/>
      <c r="P118" s="1"/>
      <c r="Q118" s="1"/>
      <c r="R118" s="1"/>
      <c r="S118" s="1"/>
      <c r="T118" s="1"/>
      <c r="U118" s="1"/>
      <c r="V118" s="1"/>
      <c r="W118" s="1"/>
      <c r="X118" s="1"/>
      <c r="Y118" s="1"/>
      <c r="Z118" s="1"/>
    </row>
    <row r="119" spans="1:26" ht="33" customHeight="1">
      <c r="A119" s="109" t="s">
        <v>148</v>
      </c>
      <c r="B119" s="160"/>
      <c r="C119" s="161"/>
      <c r="D119" s="41"/>
      <c r="E119" s="101" t="s">
        <v>13</v>
      </c>
      <c r="F119" s="101"/>
      <c r="G119" s="61"/>
      <c r="H119" s="62">
        <f t="shared" si="23"/>
        <v>1</v>
      </c>
      <c r="I119" s="171"/>
      <c r="J119" s="171"/>
      <c r="K119" s="35" t="s">
        <v>140</v>
      </c>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63"/>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63"/>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63"/>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63"/>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63"/>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63"/>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63"/>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63"/>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63"/>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63"/>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63"/>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63"/>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63"/>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63"/>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63"/>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63"/>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63"/>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63"/>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63"/>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63"/>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63"/>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63"/>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63"/>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63"/>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63"/>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63"/>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63"/>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63"/>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63"/>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63"/>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63"/>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63"/>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63"/>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63"/>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63"/>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63"/>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63"/>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63"/>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63"/>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63"/>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63"/>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63"/>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63"/>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63"/>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63"/>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63"/>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63"/>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63"/>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63"/>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63"/>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63"/>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63"/>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63"/>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63"/>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63"/>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63"/>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63"/>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63"/>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63"/>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63"/>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63"/>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63"/>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63"/>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63"/>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63"/>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63"/>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63"/>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63"/>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63"/>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63"/>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63"/>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63"/>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63"/>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63"/>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63"/>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63"/>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63"/>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63"/>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63"/>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63"/>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63"/>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63"/>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63"/>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63"/>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63"/>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63"/>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63"/>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63"/>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63"/>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63"/>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63"/>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63"/>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63"/>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63"/>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63"/>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63"/>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63"/>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63"/>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63"/>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63"/>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63"/>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63"/>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63"/>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63"/>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63"/>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63"/>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63"/>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63"/>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63"/>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63"/>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63"/>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63"/>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63"/>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63"/>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63"/>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63"/>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63"/>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63"/>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63"/>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63"/>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63"/>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63"/>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63"/>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63"/>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63"/>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63"/>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63"/>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63"/>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63"/>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63"/>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63"/>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63"/>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63"/>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63"/>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63"/>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63"/>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63"/>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63"/>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63"/>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63"/>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63"/>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63"/>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63"/>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63"/>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63"/>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63"/>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63"/>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63"/>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63"/>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63"/>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63"/>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63"/>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63"/>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63"/>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63"/>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63"/>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63"/>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63"/>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63"/>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63"/>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63"/>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63"/>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63"/>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63"/>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63"/>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63"/>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63"/>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63"/>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63"/>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63"/>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63"/>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63"/>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63"/>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63"/>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63"/>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63"/>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63"/>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63"/>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63"/>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63"/>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63"/>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63"/>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63"/>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63"/>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63"/>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63"/>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63"/>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63"/>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63"/>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63"/>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63"/>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63"/>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63"/>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63"/>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63"/>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63"/>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63"/>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63"/>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63"/>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63"/>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63"/>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63"/>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63"/>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63"/>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63"/>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63"/>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63"/>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63"/>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63"/>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63"/>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63"/>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63"/>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63"/>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63"/>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63"/>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63"/>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63"/>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63"/>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63"/>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63"/>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63"/>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63"/>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63"/>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63"/>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63"/>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63"/>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63"/>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63"/>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63"/>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63"/>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63"/>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63"/>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63"/>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63"/>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63"/>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63"/>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63"/>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63"/>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63"/>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63"/>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63"/>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63"/>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63"/>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63"/>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63"/>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63"/>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63"/>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63"/>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63"/>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63"/>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63"/>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63"/>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63"/>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63"/>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63"/>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63"/>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63"/>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63"/>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63"/>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63"/>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63"/>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63"/>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63"/>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63"/>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63"/>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63"/>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63"/>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63"/>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63"/>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63"/>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63"/>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63"/>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63"/>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63"/>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63"/>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63"/>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63"/>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63"/>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63"/>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63"/>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63"/>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63"/>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63"/>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63"/>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63"/>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63"/>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63"/>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63"/>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63"/>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63"/>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63"/>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63"/>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63"/>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63"/>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63"/>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63"/>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63"/>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63"/>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63"/>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63"/>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63"/>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63"/>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63"/>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63"/>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63"/>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63"/>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63"/>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63"/>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63"/>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63"/>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63"/>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63"/>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63"/>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63"/>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63"/>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63"/>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63"/>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63"/>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63"/>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63"/>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63"/>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63"/>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63"/>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63"/>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63"/>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63"/>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63"/>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63"/>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63"/>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63"/>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63"/>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63"/>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63"/>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63"/>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63"/>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63"/>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63"/>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63"/>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63"/>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63"/>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63"/>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63"/>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63"/>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63"/>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63"/>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63"/>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63"/>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63"/>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63"/>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63"/>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63"/>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63"/>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63"/>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63"/>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63"/>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63"/>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63"/>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63"/>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63"/>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63"/>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63"/>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63"/>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63"/>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63"/>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63"/>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63"/>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63"/>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63"/>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63"/>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63"/>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63"/>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63"/>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63"/>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63"/>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63"/>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63"/>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63"/>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63"/>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63"/>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63"/>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63"/>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63"/>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63"/>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63"/>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63"/>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63"/>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63"/>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63"/>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63"/>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63"/>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63"/>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63"/>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63"/>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63"/>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63"/>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63"/>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63"/>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63"/>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63"/>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63"/>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63"/>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63"/>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63"/>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63"/>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63"/>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63"/>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63"/>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63"/>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63"/>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63"/>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63"/>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63"/>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63"/>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63"/>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63"/>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63"/>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63"/>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63"/>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63"/>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63"/>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63"/>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63"/>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63"/>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63"/>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63"/>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63"/>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63"/>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63"/>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63"/>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63"/>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63"/>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63"/>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63"/>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63"/>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63"/>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63"/>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63"/>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63"/>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63"/>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63"/>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63"/>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63"/>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63"/>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63"/>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63"/>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63"/>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63"/>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63"/>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63"/>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63"/>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63"/>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63"/>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63"/>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63"/>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63"/>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63"/>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63"/>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63"/>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63"/>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63"/>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63"/>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63"/>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63"/>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63"/>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63"/>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63"/>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63"/>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63"/>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63"/>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63"/>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63"/>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63"/>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63"/>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63"/>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63"/>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63"/>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63"/>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63"/>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63"/>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63"/>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63"/>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63"/>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63"/>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63"/>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63"/>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63"/>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63"/>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63"/>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63"/>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63"/>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63"/>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63"/>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63"/>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63"/>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63"/>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63"/>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63"/>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63"/>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63"/>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63"/>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63"/>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63"/>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63"/>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63"/>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63"/>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63"/>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63"/>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63"/>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63"/>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63"/>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63"/>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63"/>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63"/>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63"/>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63"/>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63"/>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63"/>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63"/>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63"/>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63"/>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63"/>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63"/>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63"/>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63"/>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63"/>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63"/>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63"/>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63"/>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63"/>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63"/>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63"/>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63"/>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63"/>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63"/>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63"/>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63"/>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63"/>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63"/>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63"/>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63"/>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63"/>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63"/>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63"/>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63"/>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63"/>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63"/>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63"/>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63"/>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63"/>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63"/>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63"/>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63"/>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63"/>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63"/>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63"/>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63"/>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63"/>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63"/>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63"/>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63"/>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63"/>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63"/>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63"/>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63"/>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63"/>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63"/>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63"/>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63"/>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63"/>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63"/>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63"/>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63"/>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63"/>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63"/>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63"/>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63"/>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63"/>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63"/>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63"/>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63"/>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63"/>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63"/>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63"/>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63"/>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63"/>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63"/>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63"/>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63"/>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63"/>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63"/>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63"/>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63"/>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63"/>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63"/>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63"/>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63"/>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63"/>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63"/>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63"/>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63"/>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63"/>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63"/>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63"/>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63"/>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63"/>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63"/>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63"/>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63"/>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63"/>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63"/>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63"/>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63"/>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63"/>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63"/>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63"/>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63"/>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63"/>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63"/>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63"/>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63"/>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63"/>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63"/>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63"/>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63"/>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63"/>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63"/>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63"/>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63"/>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63"/>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63"/>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63"/>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63"/>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63"/>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63"/>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63"/>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63"/>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63"/>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63"/>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63"/>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63"/>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63"/>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63"/>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63"/>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63"/>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63"/>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63"/>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63"/>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63"/>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63"/>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63"/>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63"/>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63"/>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63"/>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63"/>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63"/>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63"/>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63"/>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63"/>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63"/>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63"/>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63"/>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63"/>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63"/>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63"/>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63"/>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63"/>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63"/>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63"/>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63"/>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63"/>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63"/>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63"/>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63"/>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63"/>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63"/>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63"/>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63"/>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63"/>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63"/>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63"/>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63"/>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63"/>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63"/>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63"/>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63"/>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63"/>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63"/>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63"/>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63"/>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63"/>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63"/>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63"/>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63"/>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63"/>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63"/>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63"/>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63"/>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63"/>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63"/>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63"/>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63"/>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63"/>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63"/>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63"/>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63"/>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63"/>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63"/>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63"/>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63"/>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63"/>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63"/>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63"/>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63"/>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63"/>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63"/>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63"/>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63"/>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63"/>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63"/>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63"/>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63"/>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63"/>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63"/>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63"/>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63"/>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63"/>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63"/>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63"/>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63"/>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63"/>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63"/>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63"/>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63"/>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63"/>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63"/>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63"/>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63"/>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63"/>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63"/>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63"/>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63"/>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63"/>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63"/>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63"/>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63"/>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63"/>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63"/>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63"/>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63"/>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63"/>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63"/>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63"/>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63"/>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63"/>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63"/>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63"/>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63"/>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63"/>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63"/>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63"/>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63"/>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63"/>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63"/>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63"/>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63"/>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63"/>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63"/>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63"/>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63"/>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63"/>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63"/>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63"/>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63"/>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63"/>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63"/>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63"/>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63"/>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63"/>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63"/>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63"/>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63"/>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63"/>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63"/>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63"/>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63"/>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63"/>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63"/>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63"/>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63"/>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63"/>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63"/>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63"/>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63"/>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63"/>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63"/>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63"/>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63"/>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63"/>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63"/>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63"/>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63"/>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63"/>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63"/>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63"/>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63"/>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63"/>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63"/>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63"/>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63"/>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63"/>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63"/>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63"/>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63"/>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63"/>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63"/>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63"/>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63"/>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63"/>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63"/>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63"/>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63"/>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63"/>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63"/>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63"/>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63"/>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63"/>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63"/>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63"/>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63"/>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63"/>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63"/>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63"/>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63"/>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63"/>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63"/>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63"/>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63"/>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63"/>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63"/>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63"/>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63"/>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63"/>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63"/>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63"/>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63"/>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63"/>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63"/>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63"/>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63"/>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63"/>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63"/>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63"/>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63"/>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63"/>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63"/>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63"/>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63"/>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63"/>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63"/>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63"/>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63"/>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63"/>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63"/>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63"/>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63"/>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63"/>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63"/>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63"/>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63"/>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63"/>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63"/>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63"/>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63"/>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63"/>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63"/>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63"/>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63"/>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63"/>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63"/>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63"/>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63"/>
      <c r="J1000" s="1"/>
      <c r="K1000" s="1"/>
      <c r="L1000" s="1"/>
      <c r="M1000" s="1"/>
      <c r="N1000" s="1"/>
      <c r="O1000" s="1"/>
      <c r="P1000" s="1"/>
      <c r="Q1000" s="1"/>
      <c r="R1000" s="1"/>
      <c r="S1000" s="1"/>
      <c r="T1000" s="1"/>
      <c r="U1000" s="1"/>
      <c r="V1000" s="1"/>
      <c r="W1000" s="1"/>
      <c r="X1000" s="1"/>
      <c r="Y1000" s="1"/>
      <c r="Z1000" s="1"/>
    </row>
  </sheetData>
  <sheetProtection sheet="1" objects="1" scenarios="1"/>
  <mergeCells count="148">
    <mergeCell ref="A78:C78"/>
    <mergeCell ref="A79:C79"/>
    <mergeCell ref="A19:C19"/>
    <mergeCell ref="A20:C20"/>
    <mergeCell ref="A21:C21"/>
    <mergeCell ref="J20:J44"/>
    <mergeCell ref="J47:J91"/>
    <mergeCell ref="J5:J8"/>
    <mergeCell ref="I7:I8"/>
    <mergeCell ref="I10:I17"/>
    <mergeCell ref="J10:J17"/>
    <mergeCell ref="I20:I25"/>
    <mergeCell ref="I27:I28"/>
    <mergeCell ref="I42:I44"/>
    <mergeCell ref="A48:C48"/>
    <mergeCell ref="A49:C49"/>
    <mergeCell ref="A50:C50"/>
    <mergeCell ref="A51:C51"/>
    <mergeCell ref="A52:C52"/>
    <mergeCell ref="A53:C53"/>
    <mergeCell ref="A54:C54"/>
    <mergeCell ref="A73:C73"/>
    <mergeCell ref="A74:C74"/>
    <mergeCell ref="A75:C75"/>
    <mergeCell ref="A76:C76"/>
    <mergeCell ref="A77:C77"/>
    <mergeCell ref="A10:C10"/>
    <mergeCell ref="A11:C11"/>
    <mergeCell ref="A12:C12"/>
    <mergeCell ref="A13:C13"/>
    <mergeCell ref="A14:C14"/>
    <mergeCell ref="A15:C15"/>
    <mergeCell ref="A16:C16"/>
    <mergeCell ref="A17:C17"/>
    <mergeCell ref="A18:C18"/>
    <mergeCell ref="A71:C71"/>
    <mergeCell ref="A72:C72"/>
    <mergeCell ref="A64:C64"/>
    <mergeCell ref="A65:C65"/>
    <mergeCell ref="A66:C66"/>
    <mergeCell ref="A67:C67"/>
    <mergeCell ref="A68:C68"/>
    <mergeCell ref="A69:C69"/>
    <mergeCell ref="A70:C70"/>
    <mergeCell ref="A31:C31"/>
    <mergeCell ref="A32:C32"/>
    <mergeCell ref="A33:C33"/>
    <mergeCell ref="A34:C34"/>
    <mergeCell ref="A1:K1"/>
    <mergeCell ref="A2:C2"/>
    <mergeCell ref="A3:C3"/>
    <mergeCell ref="A4:C4"/>
    <mergeCell ref="A5:C5"/>
    <mergeCell ref="A6:C6"/>
    <mergeCell ref="A7:C7"/>
    <mergeCell ref="A8:C8"/>
    <mergeCell ref="A9:C9"/>
    <mergeCell ref="A104:C104"/>
    <mergeCell ref="A105:C105"/>
    <mergeCell ref="A113:C113"/>
    <mergeCell ref="A114:C114"/>
    <mergeCell ref="A115:C115"/>
    <mergeCell ref="A116:C116"/>
    <mergeCell ref="A117:C117"/>
    <mergeCell ref="A118:C118"/>
    <mergeCell ref="A119:C119"/>
    <mergeCell ref="A106:C106"/>
    <mergeCell ref="A107:C107"/>
    <mergeCell ref="A108:C108"/>
    <mergeCell ref="A109:C109"/>
    <mergeCell ref="A110:C110"/>
    <mergeCell ref="A111:C111"/>
    <mergeCell ref="A112:C112"/>
    <mergeCell ref="A95:C95"/>
    <mergeCell ref="A96:C96"/>
    <mergeCell ref="A97:C97"/>
    <mergeCell ref="A98:C98"/>
    <mergeCell ref="A99:C99"/>
    <mergeCell ref="A100:C100"/>
    <mergeCell ref="A101:C101"/>
    <mergeCell ref="A102:C102"/>
    <mergeCell ref="A103:C103"/>
    <mergeCell ref="J94:J119"/>
    <mergeCell ref="I97:I98"/>
    <mergeCell ref="I102:I103"/>
    <mergeCell ref="I105:I106"/>
    <mergeCell ref="I108:I111"/>
    <mergeCell ref="A85:C85"/>
    <mergeCell ref="A86:C86"/>
    <mergeCell ref="A80:C80"/>
    <mergeCell ref="A81:C81"/>
    <mergeCell ref="A82:C82"/>
    <mergeCell ref="I82:I83"/>
    <mergeCell ref="A83:C83"/>
    <mergeCell ref="A84:C84"/>
    <mergeCell ref="I85:I86"/>
    <mergeCell ref="A87:C87"/>
    <mergeCell ref="A88:C88"/>
    <mergeCell ref="I88:I91"/>
    <mergeCell ref="A89:C89"/>
    <mergeCell ref="A90:C90"/>
    <mergeCell ref="A91:C91"/>
    <mergeCell ref="A92:C92"/>
    <mergeCell ref="A93:C93"/>
    <mergeCell ref="A94:C94"/>
    <mergeCell ref="I94:I95"/>
    <mergeCell ref="I30:I37"/>
    <mergeCell ref="I39:I40"/>
    <mergeCell ref="I47:I50"/>
    <mergeCell ref="I52:I55"/>
    <mergeCell ref="I57:I59"/>
    <mergeCell ref="I61:I62"/>
    <mergeCell ref="I64:I65"/>
    <mergeCell ref="I113:I116"/>
    <mergeCell ref="I118:I119"/>
    <mergeCell ref="I69:I73"/>
    <mergeCell ref="I75:I80"/>
    <mergeCell ref="A35:C35"/>
    <mergeCell ref="A62:C62"/>
    <mergeCell ref="A63:C63"/>
    <mergeCell ref="A55:C55"/>
    <mergeCell ref="A56:C56"/>
    <mergeCell ref="A57:C57"/>
    <mergeCell ref="A58:C58"/>
    <mergeCell ref="A59:C59"/>
    <mergeCell ref="A60:C60"/>
    <mergeCell ref="A61:C61"/>
    <mergeCell ref="A43:C43"/>
    <mergeCell ref="A44:C44"/>
    <mergeCell ref="A45:C45"/>
    <mergeCell ref="A46:C46"/>
    <mergeCell ref="A47:C47"/>
    <mergeCell ref="A36:C36"/>
    <mergeCell ref="A37:C37"/>
    <mergeCell ref="A38:C38"/>
    <mergeCell ref="A39:C39"/>
    <mergeCell ref="A40:C40"/>
    <mergeCell ref="A41:C41"/>
    <mergeCell ref="A42:C42"/>
    <mergeCell ref="A22:C22"/>
    <mergeCell ref="A23:C23"/>
    <mergeCell ref="A24:C24"/>
    <mergeCell ref="A25:C25"/>
    <mergeCell ref="A26:C26"/>
    <mergeCell ref="A27:C27"/>
    <mergeCell ref="A28:C28"/>
    <mergeCell ref="A29:C29"/>
    <mergeCell ref="A30:C30"/>
  </mergeCells>
  <pageMargins left="0.70866141732283472" right="0.70866141732283472" top="0.74803149606299213" bottom="0.74803149606299213" header="0" footer="0"/>
  <pageSetup paperSize="9" scale="65" orientation="landscape"/>
  <headerFooter>
    <oddFooter>&amp;LLAB FORM 50 – Révision 00 – Applicable le 10/10/2019</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cols>
    <col min="1" max="1" width="68" customWidth="1"/>
    <col min="2" max="2" width="12.5703125" customWidth="1"/>
    <col min="3" max="26" width="10.7109375" customWidth="1"/>
  </cols>
  <sheetData>
    <row r="1" spans="1:26" ht="8.25" customHeight="1"/>
    <row r="2" spans="1:26" ht="30.75" customHeight="1">
      <c r="A2" s="64" t="s">
        <v>149</v>
      </c>
      <c r="B2" s="65" t="s">
        <v>150</v>
      </c>
    </row>
    <row r="3" spans="1:26" ht="21.75" customHeight="1">
      <c r="A3" s="66" t="s">
        <v>151</v>
      </c>
      <c r="B3" s="67">
        <f ca="1">'Auto-évaluation'!J5/(6-2*COUNTA('Auto-évaluation'!G5:'Auto-évaluation'!G8))</f>
        <v>0.66666666666666663</v>
      </c>
      <c r="C3" s="68"/>
      <c r="D3" s="68"/>
      <c r="E3" s="68"/>
      <c r="F3" s="68"/>
      <c r="G3" s="68"/>
      <c r="H3" s="68"/>
      <c r="I3" s="68"/>
      <c r="J3" s="68"/>
      <c r="K3" s="68"/>
      <c r="L3" s="68"/>
      <c r="M3" s="68"/>
      <c r="N3" s="68"/>
      <c r="O3" s="68"/>
      <c r="P3" s="68"/>
      <c r="Q3" s="68"/>
      <c r="R3" s="68"/>
      <c r="S3" s="68"/>
      <c r="T3" s="68"/>
      <c r="U3" s="68"/>
      <c r="V3" s="68"/>
      <c r="W3" s="68"/>
      <c r="X3" s="68"/>
      <c r="Y3" s="68"/>
      <c r="Z3" s="68"/>
    </row>
    <row r="4" spans="1:26" ht="16.5" customHeight="1">
      <c r="A4" s="69" t="s">
        <v>11</v>
      </c>
      <c r="B4" s="70">
        <f>'Auto-évaluation'!I5/(2-2*COUNTA('Auto-évaluation'!G5))</f>
        <v>0.5</v>
      </c>
      <c r="C4" s="68"/>
      <c r="D4" s="68"/>
      <c r="E4" s="68"/>
      <c r="F4" s="68"/>
      <c r="G4" s="68"/>
      <c r="H4" s="68"/>
      <c r="I4" s="68"/>
      <c r="J4" s="68"/>
      <c r="K4" s="68"/>
      <c r="L4" s="68"/>
      <c r="M4" s="68"/>
      <c r="N4" s="68"/>
      <c r="O4" s="68"/>
      <c r="P4" s="68"/>
      <c r="Q4" s="68"/>
      <c r="R4" s="68"/>
      <c r="S4" s="68"/>
      <c r="T4" s="68"/>
      <c r="U4" s="68"/>
      <c r="V4" s="68"/>
      <c r="W4" s="68"/>
      <c r="X4" s="68"/>
      <c r="Y4" s="68"/>
      <c r="Z4" s="68"/>
    </row>
    <row r="5" spans="1:26" ht="16.5" customHeight="1">
      <c r="A5" s="69" t="s">
        <v>15</v>
      </c>
      <c r="B5" s="70">
        <f ca="1">'Auto-évaluation'!I7/(4-2*COUNTA('Auto-évaluation'!G7:'Auto-évaluation'!G8))</f>
        <v>0.75</v>
      </c>
      <c r="C5" s="68"/>
      <c r="D5" s="68"/>
      <c r="E5" s="68"/>
      <c r="F5" s="68"/>
      <c r="G5" s="68"/>
      <c r="H5" s="68"/>
      <c r="I5" s="68"/>
      <c r="J5" s="68"/>
      <c r="K5" s="68"/>
      <c r="L5" s="68"/>
      <c r="M5" s="68"/>
      <c r="N5" s="68"/>
      <c r="O5" s="68"/>
      <c r="P5" s="68"/>
      <c r="Q5" s="68"/>
      <c r="R5" s="68"/>
      <c r="S5" s="68"/>
      <c r="T5" s="68"/>
      <c r="U5" s="68"/>
      <c r="V5" s="68"/>
      <c r="W5" s="68"/>
      <c r="X5" s="68"/>
      <c r="Y5" s="68"/>
      <c r="Z5" s="68"/>
    </row>
    <row r="6" spans="1:26" ht="21.75" customHeight="1">
      <c r="A6" s="71" t="s">
        <v>19</v>
      </c>
      <c r="B6" s="67">
        <f ca="1">'Auto-évaluation'!J10/(16-2*COUNTA('Auto-évaluation'!G10:'Auto-évaluation'!G17))</f>
        <v>0.9375</v>
      </c>
      <c r="C6" s="68"/>
      <c r="D6" s="68"/>
      <c r="E6" s="68"/>
      <c r="F6" s="68"/>
      <c r="G6" s="68"/>
      <c r="H6" s="68"/>
      <c r="I6" s="68"/>
      <c r="J6" s="68"/>
      <c r="K6" s="68"/>
      <c r="L6" s="68"/>
      <c r="M6" s="68"/>
      <c r="N6" s="68"/>
      <c r="O6" s="68"/>
      <c r="P6" s="68"/>
      <c r="Q6" s="68"/>
      <c r="R6" s="68"/>
      <c r="S6" s="68"/>
      <c r="T6" s="68"/>
      <c r="U6" s="68"/>
      <c r="V6" s="68"/>
      <c r="W6" s="68"/>
      <c r="X6" s="68"/>
      <c r="Y6" s="68"/>
      <c r="Z6" s="68"/>
    </row>
    <row r="7" spans="1:26" ht="24.75" customHeight="1">
      <c r="A7" s="72" t="s">
        <v>30</v>
      </c>
      <c r="B7" s="67">
        <f ca="1">'Auto-évaluation'!J20/(42-2*COUNTA('Auto-évaluation'!G20:'Auto-évaluation'!G44))</f>
        <v>0.7857142857142857</v>
      </c>
      <c r="C7" s="68"/>
      <c r="D7" s="68"/>
      <c r="E7" s="68"/>
      <c r="F7" s="68"/>
      <c r="G7" s="68"/>
      <c r="H7" s="68"/>
      <c r="I7" s="68"/>
      <c r="J7" s="68"/>
      <c r="K7" s="68"/>
      <c r="L7" s="68"/>
      <c r="M7" s="68"/>
      <c r="N7" s="68"/>
      <c r="O7" s="68"/>
      <c r="P7" s="68"/>
      <c r="Q7" s="68"/>
      <c r="R7" s="68"/>
      <c r="S7" s="68"/>
      <c r="T7" s="68"/>
      <c r="U7" s="68"/>
      <c r="V7" s="68"/>
      <c r="W7" s="68"/>
      <c r="X7" s="68"/>
      <c r="Y7" s="68"/>
      <c r="Z7" s="68"/>
    </row>
    <row r="8" spans="1:26" ht="16.5" customHeight="1">
      <c r="A8" s="73" t="s">
        <v>31</v>
      </c>
      <c r="B8" s="70">
        <f ca="1">'Auto-évaluation'!I20/(12-2*COUNTA('Auto-évaluation'!G20:'Auto-évaluation'!G25))</f>
        <v>0.91666666666666663</v>
      </c>
      <c r="C8" s="68"/>
      <c r="D8" s="68"/>
      <c r="E8" s="68"/>
      <c r="F8" s="68"/>
      <c r="G8" s="68"/>
      <c r="H8" s="68"/>
      <c r="I8" s="68"/>
      <c r="J8" s="68"/>
      <c r="K8" s="68"/>
      <c r="L8" s="68"/>
      <c r="M8" s="68"/>
      <c r="N8" s="68"/>
      <c r="O8" s="68"/>
      <c r="P8" s="68"/>
      <c r="Q8" s="68"/>
      <c r="R8" s="68"/>
      <c r="S8" s="68"/>
      <c r="T8" s="68"/>
      <c r="U8" s="68"/>
      <c r="V8" s="68"/>
      <c r="W8" s="68"/>
      <c r="X8" s="68"/>
      <c r="Y8" s="68"/>
      <c r="Z8" s="68"/>
    </row>
    <row r="9" spans="1:26" ht="16.5" customHeight="1">
      <c r="A9" s="73" t="s">
        <v>39</v>
      </c>
      <c r="B9" s="70">
        <f ca="1">IF(4-2*COUNTA('Auto-évaluation'!G27:'Auto-évaluation'!G28)=0,"",'Auto-évaluation'!I27/(4-2*COUNTA('Auto-évaluation'!G27:'Auto-évaluation'!G28)))</f>
        <v>0.5</v>
      </c>
      <c r="C9" s="68"/>
      <c r="D9" s="68"/>
      <c r="E9" s="68"/>
      <c r="F9" s="68"/>
      <c r="G9" s="68"/>
      <c r="H9" s="68"/>
      <c r="I9" s="68"/>
      <c r="J9" s="68"/>
      <c r="K9" s="68"/>
      <c r="L9" s="68"/>
      <c r="M9" s="68"/>
      <c r="N9" s="68"/>
      <c r="O9" s="68"/>
      <c r="P9" s="68"/>
      <c r="Q9" s="68"/>
      <c r="R9" s="68"/>
      <c r="S9" s="68"/>
      <c r="T9" s="68"/>
      <c r="U9" s="68"/>
      <c r="V9" s="68"/>
      <c r="W9" s="68"/>
      <c r="X9" s="68"/>
      <c r="Y9" s="68"/>
      <c r="Z9" s="68"/>
    </row>
    <row r="10" spans="1:26" ht="16.5" customHeight="1">
      <c r="A10" s="73" t="s">
        <v>44</v>
      </c>
      <c r="B10" s="70">
        <f ca="1">'Auto-évaluation'!I30/(16-2*COUNTA('Auto-évaluation'!G30:'Auto-évaluation'!G37))</f>
        <v>0.875</v>
      </c>
      <c r="C10" s="68"/>
      <c r="D10" s="68"/>
      <c r="E10" s="68"/>
      <c r="F10" s="68"/>
      <c r="G10" s="68"/>
      <c r="H10" s="68"/>
      <c r="I10" s="68"/>
      <c r="J10" s="68"/>
      <c r="K10" s="68"/>
      <c r="L10" s="68"/>
      <c r="M10" s="68"/>
      <c r="N10" s="68"/>
      <c r="O10" s="68"/>
      <c r="P10" s="68"/>
      <c r="Q10" s="68"/>
      <c r="R10" s="68"/>
      <c r="S10" s="68"/>
      <c r="T10" s="68"/>
      <c r="U10" s="68"/>
      <c r="V10" s="68"/>
      <c r="W10" s="68"/>
      <c r="X10" s="68"/>
      <c r="Y10" s="68"/>
      <c r="Z10" s="68"/>
    </row>
    <row r="11" spans="1:26" ht="16.5" customHeight="1">
      <c r="A11" s="73" t="s">
        <v>57</v>
      </c>
      <c r="B11" s="70">
        <f ca="1">'Auto-évaluation'!I39/(4-2*COUNTA('Auto-évaluation'!G39:'Auto-évaluation'!G40))</f>
        <v>0.75</v>
      </c>
      <c r="C11" s="68"/>
      <c r="D11" s="68"/>
      <c r="E11" s="68"/>
      <c r="F11" s="68"/>
      <c r="G11" s="68"/>
      <c r="H11" s="68"/>
      <c r="I11" s="68"/>
      <c r="J11" s="68"/>
      <c r="K11" s="68"/>
      <c r="L11" s="68"/>
      <c r="M11" s="68"/>
      <c r="N11" s="68"/>
      <c r="O11" s="68"/>
      <c r="P11" s="68"/>
      <c r="Q11" s="68"/>
      <c r="R11" s="68"/>
      <c r="S11" s="68"/>
      <c r="T11" s="68"/>
      <c r="U11" s="68"/>
      <c r="V11" s="68"/>
      <c r="W11" s="68"/>
      <c r="X11" s="68"/>
      <c r="Y11" s="68"/>
      <c r="Z11" s="68"/>
    </row>
    <row r="12" spans="1:26" ht="16.5" customHeight="1">
      <c r="A12" s="73" t="s">
        <v>60</v>
      </c>
      <c r="B12" s="70">
        <f ca="1">'Auto-évaluation'!I42/(6-2*COUNTA('Auto-évaluation'!G42:'Auto-évaluation'!G44))</f>
        <v>0.5</v>
      </c>
      <c r="C12" s="68"/>
      <c r="D12" s="68"/>
      <c r="E12" s="68"/>
      <c r="F12" s="68"/>
      <c r="G12" s="68"/>
      <c r="H12" s="68"/>
      <c r="I12" s="68"/>
      <c r="J12" s="68"/>
      <c r="K12" s="68"/>
      <c r="L12" s="68"/>
      <c r="M12" s="68"/>
      <c r="N12" s="68"/>
      <c r="O12" s="68"/>
      <c r="P12" s="68"/>
      <c r="Q12" s="68"/>
      <c r="R12" s="68"/>
      <c r="S12" s="68"/>
      <c r="T12" s="68"/>
      <c r="U12" s="68"/>
      <c r="V12" s="68"/>
      <c r="W12" s="68"/>
      <c r="X12" s="68"/>
      <c r="Y12" s="68"/>
      <c r="Z12" s="68"/>
    </row>
    <row r="13" spans="1:26" ht="21.75" customHeight="1">
      <c r="A13" s="74" t="s">
        <v>66</v>
      </c>
      <c r="B13" s="67">
        <f ca="1">'Auto-évaluation'!J47/(70-2*COUNTA('Auto-évaluation'!G47:'Auto-évaluation'!G91))</f>
        <v>0.95161290322580649</v>
      </c>
      <c r="C13" s="68"/>
      <c r="D13" s="68"/>
      <c r="E13" s="68"/>
      <c r="F13" s="68"/>
      <c r="G13" s="68"/>
      <c r="H13" s="68"/>
      <c r="I13" s="68"/>
      <c r="J13" s="68"/>
      <c r="K13" s="68"/>
      <c r="L13" s="68"/>
      <c r="M13" s="68"/>
      <c r="N13" s="68"/>
      <c r="O13" s="68"/>
      <c r="P13" s="68"/>
      <c r="Q13" s="68"/>
      <c r="R13" s="68"/>
      <c r="S13" s="68"/>
      <c r="T13" s="68"/>
      <c r="U13" s="68"/>
      <c r="V13" s="68"/>
      <c r="W13" s="68"/>
      <c r="X13" s="68"/>
      <c r="Y13" s="68"/>
      <c r="Z13" s="68"/>
    </row>
    <row r="14" spans="1:26" ht="16.5" customHeight="1">
      <c r="A14" s="75" t="s">
        <v>67</v>
      </c>
      <c r="B14" s="70">
        <f ca="1">'Auto-évaluation'!I47/(8-2*COUNTA('Auto-évaluation'!G47:'Auto-évaluation'!G50))</f>
        <v>0.75</v>
      </c>
      <c r="C14" s="68"/>
      <c r="D14" s="68"/>
      <c r="E14" s="68"/>
      <c r="F14" s="68"/>
      <c r="G14" s="68"/>
      <c r="H14" s="68"/>
      <c r="I14" s="68"/>
      <c r="J14" s="68"/>
      <c r="K14" s="68"/>
      <c r="L14" s="68"/>
      <c r="M14" s="68"/>
      <c r="N14" s="68"/>
      <c r="O14" s="68"/>
      <c r="P14" s="68"/>
      <c r="Q14" s="68"/>
      <c r="R14" s="68"/>
      <c r="S14" s="68"/>
      <c r="T14" s="68"/>
      <c r="U14" s="68"/>
      <c r="V14" s="68"/>
      <c r="W14" s="68"/>
      <c r="X14" s="68"/>
      <c r="Y14" s="68"/>
      <c r="Z14" s="68"/>
    </row>
    <row r="15" spans="1:26" ht="16.5" customHeight="1">
      <c r="A15" s="75" t="s">
        <v>73</v>
      </c>
      <c r="B15" s="70">
        <f ca="1">'Auto-évaluation'!I52/(8-2*COUNTA('Auto-évaluation'!G52:'Auto-évaluation'!G55))</f>
        <v>1</v>
      </c>
      <c r="C15" s="68"/>
      <c r="D15" s="68"/>
      <c r="E15" s="68"/>
      <c r="F15" s="68"/>
      <c r="G15" s="68"/>
      <c r="H15" s="68"/>
      <c r="I15" s="68"/>
      <c r="J15" s="68"/>
      <c r="K15" s="68"/>
      <c r="L15" s="68"/>
      <c r="M15" s="68"/>
      <c r="N15" s="68"/>
      <c r="O15" s="68"/>
      <c r="P15" s="68"/>
      <c r="Q15" s="68"/>
      <c r="R15" s="68"/>
      <c r="S15" s="68"/>
      <c r="T15" s="68"/>
      <c r="U15" s="68"/>
      <c r="V15" s="68"/>
      <c r="W15" s="68"/>
      <c r="X15" s="68"/>
      <c r="Y15" s="68"/>
      <c r="Z15" s="68"/>
    </row>
    <row r="16" spans="1:26" ht="16.5" customHeight="1">
      <c r="A16" s="75" t="s">
        <v>78</v>
      </c>
      <c r="B16" s="70">
        <f ca="1">IF(6-2*COUNTA('Auto-évaluation'!G57:'Auto-évaluation'!G59)=0,"",'Auto-évaluation'!I57/(6-2*COUNTA('Auto-évaluation'!G57:'Auto-évaluation'!G59)))</f>
        <v>1</v>
      </c>
      <c r="C16" s="68"/>
      <c r="D16" s="68"/>
      <c r="E16" s="68"/>
      <c r="F16" s="68"/>
      <c r="G16" s="68"/>
      <c r="H16" s="68"/>
      <c r="I16" s="68"/>
      <c r="J16" s="68"/>
      <c r="K16" s="68"/>
      <c r="L16" s="68"/>
      <c r="M16" s="68"/>
      <c r="N16" s="68"/>
      <c r="O16" s="68"/>
      <c r="P16" s="68"/>
      <c r="Q16" s="68"/>
      <c r="R16" s="68"/>
      <c r="S16" s="68"/>
      <c r="T16" s="68"/>
      <c r="U16" s="68"/>
      <c r="V16" s="68"/>
      <c r="W16" s="68"/>
      <c r="X16" s="68"/>
      <c r="Y16" s="68"/>
      <c r="Z16" s="68"/>
    </row>
    <row r="17" spans="1:26" ht="16.5" customHeight="1">
      <c r="A17" s="75" t="s">
        <v>82</v>
      </c>
      <c r="B17" s="70">
        <f ca="1">'Auto-évaluation'!I61/(4-2*COUNTA('Auto-évaluation'!G61:'Auto-évaluation'!G62))</f>
        <v>0.75</v>
      </c>
      <c r="C17" s="68"/>
      <c r="D17" s="68"/>
      <c r="E17" s="68"/>
      <c r="F17" s="68"/>
      <c r="G17" s="68"/>
      <c r="H17" s="68"/>
      <c r="I17" s="68"/>
      <c r="J17" s="68"/>
      <c r="K17" s="68"/>
      <c r="L17" s="68"/>
      <c r="M17" s="68"/>
      <c r="N17" s="68"/>
      <c r="O17" s="68"/>
      <c r="P17" s="68"/>
      <c r="Q17" s="68"/>
      <c r="R17" s="68"/>
      <c r="S17" s="68"/>
      <c r="T17" s="68"/>
      <c r="U17" s="68"/>
      <c r="V17" s="68"/>
      <c r="W17" s="68"/>
      <c r="X17" s="68"/>
      <c r="Y17" s="68"/>
      <c r="Z17" s="68"/>
    </row>
    <row r="18" spans="1:26" ht="16.5" customHeight="1">
      <c r="A18" s="75" t="s">
        <v>86</v>
      </c>
      <c r="B18" s="70">
        <f ca="1">'Auto-évaluation'!I64/(4-2*COUNTA('Auto-évaluation'!G64:'Auto-évaluation'!G65))</f>
        <v>1</v>
      </c>
      <c r="C18" s="68"/>
      <c r="D18" s="68"/>
      <c r="E18" s="68"/>
      <c r="F18" s="68"/>
      <c r="G18" s="68"/>
      <c r="H18" s="68"/>
      <c r="I18" s="68"/>
      <c r="J18" s="68"/>
      <c r="K18" s="68"/>
      <c r="L18" s="68"/>
      <c r="M18" s="68"/>
      <c r="N18" s="68"/>
      <c r="O18" s="68"/>
      <c r="P18" s="68"/>
      <c r="Q18" s="68"/>
      <c r="R18" s="68"/>
      <c r="S18" s="68"/>
      <c r="T18" s="68"/>
      <c r="U18" s="68"/>
      <c r="V18" s="68"/>
      <c r="W18" s="68"/>
      <c r="X18" s="68"/>
      <c r="Y18" s="68"/>
      <c r="Z18" s="68"/>
    </row>
    <row r="19" spans="1:26" ht="16.5" customHeight="1">
      <c r="A19" s="75" t="s">
        <v>89</v>
      </c>
      <c r="B19" s="70">
        <f>'Auto-évaluation'!I67/(2-2*COUNTA('Auto-évaluation'!G67))</f>
        <v>1</v>
      </c>
      <c r="C19" s="68"/>
      <c r="D19" s="68"/>
      <c r="E19" s="68"/>
      <c r="F19" s="68"/>
      <c r="G19" s="68"/>
      <c r="H19" s="68"/>
      <c r="I19" s="68"/>
      <c r="J19" s="68"/>
      <c r="K19" s="68"/>
      <c r="L19" s="68"/>
      <c r="M19" s="68"/>
      <c r="N19" s="68"/>
      <c r="O19" s="68"/>
      <c r="P19" s="68"/>
      <c r="Q19" s="68"/>
      <c r="R19" s="68"/>
      <c r="S19" s="68"/>
      <c r="T19" s="68"/>
      <c r="U19" s="68"/>
      <c r="V19" s="68"/>
      <c r="W19" s="68"/>
      <c r="X19" s="68"/>
      <c r="Y19" s="68"/>
      <c r="Z19" s="68"/>
    </row>
    <row r="20" spans="1:26" ht="16.5" customHeight="1">
      <c r="A20" s="75" t="s">
        <v>91</v>
      </c>
      <c r="B20" s="70">
        <f ca="1">'Auto-évaluation'!I69/(10-2*COUNTA('Auto-évaluation'!G69:'Auto-évaluation'!G73))</f>
        <v>1</v>
      </c>
      <c r="C20" s="68"/>
      <c r="D20" s="68"/>
      <c r="E20" s="68"/>
      <c r="F20" s="68"/>
      <c r="G20" s="68"/>
      <c r="H20" s="68"/>
      <c r="I20" s="68"/>
      <c r="J20" s="68"/>
      <c r="K20" s="68"/>
      <c r="L20" s="68"/>
      <c r="M20" s="68"/>
      <c r="N20" s="68"/>
      <c r="O20" s="68"/>
      <c r="P20" s="68"/>
      <c r="Q20" s="68"/>
      <c r="R20" s="68"/>
      <c r="S20" s="68"/>
      <c r="T20" s="68"/>
      <c r="U20" s="68"/>
      <c r="V20" s="68"/>
      <c r="W20" s="68"/>
      <c r="X20" s="68"/>
      <c r="Y20" s="68"/>
      <c r="Z20" s="68"/>
    </row>
    <row r="21" spans="1:26" ht="16.5" customHeight="1">
      <c r="A21" s="75" t="s">
        <v>97</v>
      </c>
      <c r="B21" s="70">
        <f ca="1">'Auto-évaluation'!I75/(12-2*COUNTA('Auto-évaluation'!G75:'Auto-évaluation'!G80))</f>
        <v>1</v>
      </c>
      <c r="C21" s="68"/>
      <c r="D21" s="68"/>
      <c r="E21" s="68"/>
      <c r="F21" s="68"/>
      <c r="G21" s="68"/>
      <c r="H21" s="68"/>
      <c r="I21" s="68"/>
      <c r="J21" s="68"/>
      <c r="K21" s="68"/>
      <c r="L21" s="68"/>
      <c r="M21" s="68"/>
      <c r="N21" s="68"/>
      <c r="O21" s="68"/>
      <c r="P21" s="68"/>
      <c r="Q21" s="68"/>
      <c r="R21" s="68"/>
      <c r="S21" s="68"/>
      <c r="T21" s="68"/>
      <c r="U21" s="68"/>
      <c r="V21" s="68"/>
      <c r="W21" s="68"/>
      <c r="X21" s="68"/>
      <c r="Y21" s="68"/>
      <c r="Z21" s="68"/>
    </row>
    <row r="22" spans="1:26" ht="16.5" customHeight="1">
      <c r="A22" s="75" t="s">
        <v>104</v>
      </c>
      <c r="B22" s="70">
        <f ca="1">'Auto-évaluation'!I82/(4-2*COUNTA('Auto-évaluation'!G82:'Auto-évaluation'!G83))</f>
        <v>1</v>
      </c>
      <c r="C22" s="68"/>
      <c r="D22" s="68"/>
      <c r="E22" s="68"/>
      <c r="F22" s="68"/>
      <c r="G22" s="68"/>
      <c r="H22" s="68"/>
      <c r="I22" s="68"/>
      <c r="J22" s="68"/>
      <c r="K22" s="68"/>
      <c r="L22" s="68"/>
      <c r="M22" s="68"/>
      <c r="N22" s="68"/>
      <c r="O22" s="68"/>
      <c r="P22" s="68"/>
      <c r="Q22" s="68"/>
      <c r="R22" s="68"/>
      <c r="S22" s="68"/>
      <c r="T22" s="68"/>
      <c r="U22" s="68"/>
      <c r="V22" s="68"/>
      <c r="W22" s="68"/>
      <c r="X22" s="68"/>
      <c r="Y22" s="68"/>
      <c r="Z22" s="68"/>
    </row>
    <row r="23" spans="1:26" ht="16.5" customHeight="1">
      <c r="A23" s="75" t="s">
        <v>108</v>
      </c>
      <c r="B23" s="70">
        <f ca="1">'Auto-évaluation'!I85/(4-2*COUNTA('Auto-évaluation'!G85:'Auto-évaluation'!G86))</f>
        <v>0.75</v>
      </c>
      <c r="C23" s="68"/>
      <c r="D23" s="68"/>
      <c r="E23" s="68"/>
      <c r="F23" s="68"/>
      <c r="G23" s="68"/>
      <c r="H23" s="68"/>
      <c r="I23" s="68"/>
      <c r="J23" s="68"/>
      <c r="K23" s="68"/>
      <c r="L23" s="68"/>
      <c r="M23" s="68"/>
      <c r="N23" s="68"/>
      <c r="O23" s="68"/>
      <c r="P23" s="68"/>
      <c r="Q23" s="68"/>
      <c r="R23" s="68"/>
      <c r="S23" s="68"/>
      <c r="T23" s="68"/>
      <c r="U23" s="68"/>
      <c r="V23" s="68"/>
      <c r="W23" s="68"/>
      <c r="X23" s="68"/>
      <c r="Y23" s="68"/>
      <c r="Z23" s="68"/>
    </row>
    <row r="24" spans="1:26" ht="16.5" customHeight="1">
      <c r="A24" s="75" t="s">
        <v>112</v>
      </c>
      <c r="B24" s="70">
        <f ca="1">'Auto-évaluation'!I88/(8-2*COUNTA('Auto-évaluation'!G88:'Auto-évaluation'!G91))</f>
        <v>1</v>
      </c>
      <c r="C24" s="68"/>
      <c r="D24" s="68"/>
      <c r="E24" s="68"/>
      <c r="F24" s="68"/>
      <c r="G24" s="68"/>
      <c r="H24" s="68"/>
      <c r="I24" s="68"/>
      <c r="J24" s="68"/>
      <c r="K24" s="68"/>
      <c r="L24" s="68"/>
      <c r="M24" s="68"/>
      <c r="N24" s="68"/>
      <c r="O24" s="68"/>
      <c r="P24" s="68"/>
      <c r="Q24" s="68"/>
      <c r="R24" s="68"/>
      <c r="S24" s="68"/>
      <c r="T24" s="68"/>
      <c r="U24" s="68"/>
      <c r="V24" s="68"/>
      <c r="W24" s="68"/>
      <c r="X24" s="68"/>
      <c r="Y24" s="68"/>
      <c r="Z24" s="68"/>
    </row>
    <row r="25" spans="1:26" ht="21.75" customHeight="1">
      <c r="A25" s="76" t="s">
        <v>117</v>
      </c>
      <c r="B25" s="67">
        <f ca="1">'Auto-évaluation'!J94/(38-2*COUNTA('Auto-évaluation'!G94:'Auto-évaluation'!G119))</f>
        <v>0.78947368421052633</v>
      </c>
      <c r="C25" s="68"/>
      <c r="D25" s="68"/>
      <c r="E25" s="68"/>
      <c r="F25" s="68"/>
      <c r="G25" s="68"/>
      <c r="H25" s="68"/>
      <c r="I25" s="68"/>
      <c r="J25" s="68"/>
      <c r="K25" s="68"/>
      <c r="L25" s="68"/>
      <c r="M25" s="68"/>
      <c r="N25" s="68"/>
      <c r="O25" s="68"/>
      <c r="P25" s="68"/>
      <c r="Q25" s="68"/>
      <c r="R25" s="68"/>
      <c r="S25" s="68"/>
      <c r="T25" s="68"/>
      <c r="U25" s="68"/>
      <c r="V25" s="68"/>
      <c r="W25" s="68"/>
      <c r="X25" s="68"/>
      <c r="Y25" s="68"/>
      <c r="Z25" s="68"/>
    </row>
    <row r="26" spans="1:26" ht="16.5" customHeight="1">
      <c r="A26" s="77" t="s">
        <v>118</v>
      </c>
      <c r="B26" s="70">
        <f ca="1">'Auto-évaluation'!I94/(4-2*COUNTA('Auto-évaluation'!G94:'Auto-évaluation'!G95))</f>
        <v>1</v>
      </c>
      <c r="C26" s="68"/>
      <c r="D26" s="68"/>
      <c r="E26" s="68"/>
      <c r="F26" s="68"/>
      <c r="G26" s="68"/>
      <c r="H26" s="68"/>
      <c r="I26" s="68"/>
      <c r="J26" s="68"/>
      <c r="K26" s="68"/>
      <c r="L26" s="68"/>
      <c r="M26" s="68"/>
      <c r="N26" s="68"/>
      <c r="O26" s="68"/>
      <c r="P26" s="68"/>
      <c r="Q26" s="68"/>
      <c r="R26" s="68"/>
      <c r="S26" s="68"/>
      <c r="T26" s="68"/>
      <c r="U26" s="68"/>
      <c r="V26" s="68"/>
      <c r="W26" s="68"/>
      <c r="X26" s="68"/>
      <c r="Y26" s="68"/>
      <c r="Z26" s="68"/>
    </row>
    <row r="27" spans="1:26" ht="16.5" customHeight="1">
      <c r="A27" s="77" t="s">
        <v>121</v>
      </c>
      <c r="B27" s="70">
        <f ca="1">'Auto-évaluation'!I97/(4-2*COUNTA('Auto-évaluation'!G97:'Auto-évaluation'!G98))</f>
        <v>1</v>
      </c>
      <c r="C27" s="68"/>
      <c r="D27" s="68"/>
      <c r="E27" s="68"/>
      <c r="F27" s="68"/>
      <c r="G27" s="68"/>
      <c r="H27" s="68"/>
      <c r="I27" s="68"/>
      <c r="J27" s="68"/>
      <c r="K27" s="68"/>
      <c r="L27" s="68"/>
      <c r="M27" s="68"/>
      <c r="N27" s="68"/>
      <c r="O27" s="68"/>
      <c r="P27" s="68"/>
      <c r="Q27" s="68"/>
      <c r="R27" s="68"/>
      <c r="S27" s="68"/>
      <c r="T27" s="68"/>
      <c r="U27" s="68"/>
      <c r="V27" s="68"/>
      <c r="W27" s="68"/>
      <c r="X27" s="68"/>
      <c r="Y27" s="68"/>
      <c r="Z27" s="68"/>
    </row>
    <row r="28" spans="1:26" ht="16.5" customHeight="1">
      <c r="A28" s="77" t="s">
        <v>125</v>
      </c>
      <c r="B28" s="70">
        <f>'Auto-évaluation'!I100/(2-2*COUNTA('Auto-évaluation'!G100))</f>
        <v>0.5</v>
      </c>
      <c r="C28" s="68"/>
      <c r="D28" s="68"/>
      <c r="E28" s="68"/>
      <c r="F28" s="68"/>
      <c r="G28" s="68"/>
      <c r="H28" s="68"/>
      <c r="I28" s="68"/>
      <c r="J28" s="68"/>
      <c r="K28" s="68"/>
      <c r="L28" s="68"/>
      <c r="M28" s="68"/>
      <c r="N28" s="68"/>
      <c r="O28" s="68"/>
      <c r="P28" s="68"/>
      <c r="Q28" s="68"/>
      <c r="R28" s="68"/>
      <c r="S28" s="68"/>
      <c r="T28" s="68"/>
      <c r="U28" s="68"/>
      <c r="V28" s="68"/>
      <c r="W28" s="68"/>
      <c r="X28" s="68"/>
      <c r="Y28" s="68"/>
      <c r="Z28" s="68"/>
    </row>
    <row r="29" spans="1:26" ht="16.5" customHeight="1">
      <c r="A29" s="77" t="s">
        <v>128</v>
      </c>
      <c r="B29" s="70">
        <f ca="1">'Auto-évaluation'!I102/(4-2*COUNTA('Auto-évaluation'!G102:'Auto-évaluation'!G103))</f>
        <v>0.5</v>
      </c>
      <c r="C29" s="68"/>
      <c r="D29" s="68"/>
      <c r="E29" s="68"/>
      <c r="F29" s="68"/>
      <c r="G29" s="68"/>
      <c r="H29" s="68"/>
      <c r="I29" s="68"/>
      <c r="J29" s="68"/>
      <c r="K29" s="68"/>
      <c r="L29" s="68"/>
      <c r="M29" s="68"/>
      <c r="N29" s="68"/>
      <c r="O29" s="68"/>
      <c r="P29" s="68"/>
      <c r="Q29" s="68"/>
      <c r="R29" s="68"/>
      <c r="S29" s="68"/>
      <c r="T29" s="68"/>
      <c r="U29" s="68"/>
      <c r="V29" s="68"/>
      <c r="W29" s="68"/>
      <c r="X29" s="68"/>
      <c r="Y29" s="68"/>
      <c r="Z29" s="68"/>
    </row>
    <row r="30" spans="1:26" ht="16.5" customHeight="1">
      <c r="A30" s="77" t="s">
        <v>132</v>
      </c>
      <c r="B30" s="70">
        <f ca="1">'Auto-évaluation'!I105/(4-2*COUNTA('Auto-évaluation'!G105:'Auto-évaluation'!G106))</f>
        <v>1</v>
      </c>
      <c r="C30" s="68"/>
      <c r="D30" s="68"/>
      <c r="E30" s="68"/>
      <c r="F30" s="68"/>
      <c r="G30" s="68"/>
      <c r="H30" s="68"/>
      <c r="I30" s="68"/>
      <c r="J30" s="68"/>
      <c r="K30" s="68"/>
      <c r="L30" s="68"/>
      <c r="M30" s="68"/>
      <c r="N30" s="68"/>
      <c r="O30" s="68"/>
      <c r="P30" s="68"/>
      <c r="Q30" s="68"/>
      <c r="R30" s="68"/>
      <c r="S30" s="68"/>
      <c r="T30" s="68"/>
      <c r="U30" s="68"/>
      <c r="V30" s="68"/>
      <c r="W30" s="68"/>
      <c r="X30" s="68"/>
      <c r="Y30" s="68"/>
      <c r="Z30" s="68"/>
    </row>
    <row r="31" spans="1:26" ht="16.5" customHeight="1">
      <c r="A31" s="77" t="s">
        <v>135</v>
      </c>
      <c r="B31" s="70">
        <f ca="1">'Auto-évaluation'!I108/(8-2*COUNTA('Auto-évaluation'!G108:'Auto-évaluation'!G111))</f>
        <v>0.75</v>
      </c>
      <c r="C31" s="68"/>
      <c r="D31" s="68"/>
      <c r="E31" s="68"/>
      <c r="F31" s="68"/>
      <c r="G31" s="68"/>
      <c r="H31" s="68"/>
      <c r="I31" s="68"/>
      <c r="J31" s="68"/>
      <c r="K31" s="68"/>
      <c r="L31" s="68"/>
      <c r="M31" s="68"/>
      <c r="N31" s="68"/>
      <c r="O31" s="68"/>
      <c r="P31" s="68"/>
      <c r="Q31" s="68"/>
      <c r="R31" s="68"/>
      <c r="S31" s="68"/>
      <c r="T31" s="68"/>
      <c r="U31" s="68"/>
      <c r="V31" s="68"/>
      <c r="W31" s="68"/>
      <c r="X31" s="68"/>
      <c r="Y31" s="68"/>
      <c r="Z31" s="68"/>
    </row>
    <row r="32" spans="1:26" ht="16.5" customHeight="1">
      <c r="A32" s="77" t="s">
        <v>141</v>
      </c>
      <c r="B32" s="70">
        <f ca="1">'Auto-évaluation'!I113/(8-2*COUNTA('Auto-évaluation'!G113:'Auto-évaluation'!G116))</f>
        <v>0.75</v>
      </c>
      <c r="C32" s="68"/>
      <c r="D32" s="68"/>
      <c r="E32" s="68"/>
      <c r="F32" s="68"/>
      <c r="G32" s="68"/>
      <c r="H32" s="68"/>
      <c r="I32" s="68"/>
      <c r="J32" s="68"/>
      <c r="K32" s="68"/>
      <c r="L32" s="68"/>
      <c r="M32" s="68"/>
      <c r="N32" s="68"/>
      <c r="O32" s="68"/>
      <c r="P32" s="68"/>
      <c r="Q32" s="68"/>
      <c r="R32" s="68"/>
      <c r="S32" s="68"/>
      <c r="T32" s="68"/>
      <c r="U32" s="68"/>
      <c r="V32" s="68"/>
      <c r="W32" s="68"/>
      <c r="X32" s="68"/>
      <c r="Y32" s="68"/>
      <c r="Z32" s="68"/>
    </row>
    <row r="33" spans="1:26" ht="16.5" customHeight="1">
      <c r="A33" s="78" t="s">
        <v>146</v>
      </c>
      <c r="B33" s="79">
        <f ca="1">'Auto-évaluation'!I118/(4-2*COUNTA('Auto-évaluation'!G118:'Auto-évaluation'!G119))</f>
        <v>0.75</v>
      </c>
      <c r="C33" s="68"/>
      <c r="D33" s="68"/>
      <c r="E33" s="68"/>
      <c r="F33" s="68"/>
      <c r="G33" s="68"/>
      <c r="H33" s="68"/>
      <c r="I33" s="68"/>
      <c r="J33" s="68"/>
      <c r="K33" s="68"/>
      <c r="L33" s="68"/>
      <c r="M33" s="68"/>
      <c r="N33" s="68"/>
      <c r="O33" s="68"/>
      <c r="P33" s="68"/>
      <c r="Q33" s="68"/>
      <c r="R33" s="68"/>
      <c r="S33" s="68"/>
      <c r="T33" s="68"/>
      <c r="U33" s="68"/>
      <c r="V33" s="68"/>
      <c r="W33" s="68"/>
      <c r="X33" s="68"/>
      <c r="Y33" s="68"/>
      <c r="Z33" s="68"/>
    </row>
    <row r="34" spans="1:26" ht="15.75" customHeight="1"/>
    <row r="35" spans="1:26" ht="15.75" customHeight="1"/>
    <row r="36" spans="1:26" ht="15.75" customHeight="1"/>
    <row r="37" spans="1:26" ht="15.75" customHeight="1"/>
    <row r="38" spans="1:26" ht="15.75" customHeight="1"/>
    <row r="39" spans="1:26" ht="15.75" customHeight="1"/>
    <row r="40" spans="1:26" ht="15.75" customHeight="1"/>
    <row r="41" spans="1:26" ht="15.75" customHeight="1"/>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sheet="1" objects="1" scenarios="1"/>
  <conditionalFormatting sqref="B3:B33">
    <cfRule type="cellIs" dxfId="2" priority="1" operator="equal">
      <formula>1</formula>
    </cfRule>
    <cfRule type="cellIs" dxfId="1" priority="2" operator="between">
      <formula>0.5</formula>
      <formula>0.99</formula>
    </cfRule>
    <cfRule type="cellIs" dxfId="0" priority="3" operator="lessThan">
      <formula>0.5</formula>
    </cfRule>
  </conditionalFormatting>
  <pageMargins left="0.70866141732283472" right="0.70866141732283472" top="0.74803149606299213" bottom="0.74803149606299213" header="0" footer="0"/>
  <pageSetup paperSize="9" orientation="landscape"/>
  <headerFooter>
    <oddFooter>&amp;LLAB FORM 50 – Révision 00 – Applicable le 10/10/2019</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1000"/>
  <sheetViews>
    <sheetView workbookViewId="0"/>
  </sheetViews>
  <sheetFormatPr defaultColWidth="14.42578125" defaultRowHeight="15" customHeight="1"/>
  <cols>
    <col min="1" max="1" width="27.140625" customWidth="1"/>
    <col min="2" max="2" width="90.7109375" customWidth="1"/>
    <col min="3" max="26" width="10.7109375" customWidth="1"/>
  </cols>
  <sheetData>
    <row r="1" spans="1:2" ht="38.25" customHeight="1">
      <c r="A1" s="141" t="s">
        <v>152</v>
      </c>
      <c r="B1" s="172"/>
    </row>
    <row r="2" spans="1:2" ht="34.5" customHeight="1">
      <c r="A2" s="80" t="s">
        <v>153</v>
      </c>
      <c r="B2" s="81" t="s">
        <v>154</v>
      </c>
    </row>
    <row r="3" spans="1:2" ht="34.5" customHeight="1">
      <c r="A3" s="82" t="s">
        <v>155</v>
      </c>
      <c r="B3" s="81" t="s">
        <v>156</v>
      </c>
    </row>
    <row r="4" spans="1:2" ht="34.5" customHeight="1">
      <c r="A4" s="142" t="s">
        <v>157</v>
      </c>
      <c r="B4" s="102" t="s">
        <v>158</v>
      </c>
    </row>
    <row r="5" spans="1:2" ht="34.5" customHeight="1">
      <c r="A5" s="149"/>
      <c r="B5" s="103" t="s">
        <v>159</v>
      </c>
    </row>
    <row r="6" spans="1:2" ht="14.45">
      <c r="A6" s="83"/>
    </row>
    <row r="7" spans="1:2" ht="14.45">
      <c r="A7" s="83"/>
    </row>
    <row r="8" spans="1:2" ht="14.45">
      <c r="A8" s="83"/>
    </row>
    <row r="9" spans="1:2" ht="14.45">
      <c r="A9" s="83"/>
    </row>
    <row r="10" spans="1:2" ht="14.45">
      <c r="A10" s="83"/>
    </row>
    <row r="11" spans="1:2" ht="14.45">
      <c r="A11" s="83"/>
    </row>
    <row r="12" spans="1:2" ht="14.45">
      <c r="A12" s="83"/>
    </row>
    <row r="13" spans="1:2" ht="14.45">
      <c r="A13" s="83"/>
    </row>
    <row r="14" spans="1:2" ht="14.45">
      <c r="A14" s="83"/>
    </row>
    <row r="15" spans="1:2" ht="14.45">
      <c r="A15" s="83"/>
    </row>
    <row r="16" spans="1:2" ht="14.45">
      <c r="A16" s="83"/>
    </row>
    <row r="17" spans="1:1" ht="14.45">
      <c r="A17" s="83"/>
    </row>
    <row r="18" spans="1:1" ht="14.45">
      <c r="A18" s="83"/>
    </row>
    <row r="19" spans="1:1" ht="14.45">
      <c r="A19" s="83"/>
    </row>
    <row r="20" spans="1:1" ht="14.45">
      <c r="A20" s="83"/>
    </row>
    <row r="21" spans="1:1" ht="15.75" customHeight="1">
      <c r="A21" s="83"/>
    </row>
    <row r="22" spans="1:1" ht="15.75" customHeight="1">
      <c r="A22" s="83"/>
    </row>
    <row r="23" spans="1:1" ht="15.75" customHeight="1">
      <c r="A23" s="83"/>
    </row>
    <row r="24" spans="1:1" ht="15.75" customHeight="1">
      <c r="A24" s="83"/>
    </row>
    <row r="25" spans="1:1" ht="15.75" customHeight="1">
      <c r="A25" s="83"/>
    </row>
    <row r="26" spans="1:1" ht="15.75" customHeight="1">
      <c r="A26" s="83"/>
    </row>
    <row r="27" spans="1:1" ht="15.75" customHeight="1">
      <c r="A27" s="83"/>
    </row>
    <row r="28" spans="1:1" ht="15.75" customHeight="1">
      <c r="A28" s="83"/>
    </row>
    <row r="29" spans="1:1" ht="15.75" customHeight="1">
      <c r="A29" s="83"/>
    </row>
    <row r="30" spans="1:1" ht="15.75" customHeight="1">
      <c r="A30" s="83"/>
    </row>
    <row r="31" spans="1:1" ht="15.75" customHeight="1">
      <c r="A31" s="83"/>
    </row>
    <row r="32" spans="1:1" ht="15.75" customHeight="1">
      <c r="A32" s="83"/>
    </row>
    <row r="33" spans="1:1" ht="15.75" customHeight="1">
      <c r="A33" s="83"/>
    </row>
    <row r="34" spans="1:1" ht="15.75" customHeight="1">
      <c r="A34" s="83"/>
    </row>
    <row r="35" spans="1:1" ht="15.75" customHeight="1">
      <c r="A35" s="83"/>
    </row>
    <row r="36" spans="1:1" ht="15.75" customHeight="1">
      <c r="A36" s="83"/>
    </row>
    <row r="37" spans="1:1" ht="15.75" customHeight="1">
      <c r="A37" s="83"/>
    </row>
    <row r="38" spans="1:1" ht="15.75" customHeight="1">
      <c r="A38" s="83"/>
    </row>
    <row r="39" spans="1:1" ht="15.75" customHeight="1">
      <c r="A39" s="83"/>
    </row>
    <row r="40" spans="1:1" ht="15.75" customHeight="1">
      <c r="A40" s="83"/>
    </row>
    <row r="41" spans="1:1" ht="15.75" customHeight="1">
      <c r="A41" s="83"/>
    </row>
    <row r="42" spans="1:1" ht="15.75" customHeight="1">
      <c r="A42" s="83"/>
    </row>
    <row r="43" spans="1:1" ht="15.75" customHeight="1">
      <c r="A43" s="83"/>
    </row>
    <row r="44" spans="1:1" ht="15.75" customHeight="1">
      <c r="A44" s="83"/>
    </row>
    <row r="45" spans="1:1" ht="15.75" customHeight="1">
      <c r="A45" s="83"/>
    </row>
    <row r="46" spans="1:1" ht="15.75" customHeight="1">
      <c r="A46" s="83"/>
    </row>
    <row r="47" spans="1:1" ht="15.75" customHeight="1">
      <c r="A47" s="83"/>
    </row>
    <row r="48" spans="1:1" ht="15.75" customHeight="1">
      <c r="A48" s="83"/>
    </row>
    <row r="49" spans="1:1" ht="15.75" customHeight="1">
      <c r="A49" s="83"/>
    </row>
    <row r="50" spans="1:1" ht="15.75" customHeight="1">
      <c r="A50" s="83"/>
    </row>
    <row r="51" spans="1:1" ht="15.75" customHeight="1">
      <c r="A51" s="83"/>
    </row>
    <row r="52" spans="1:1" ht="15.75" customHeight="1">
      <c r="A52" s="83"/>
    </row>
    <row r="53" spans="1:1" ht="15.75" customHeight="1">
      <c r="A53" s="83"/>
    </row>
    <row r="54" spans="1:1" ht="15.75" customHeight="1">
      <c r="A54" s="83"/>
    </row>
    <row r="55" spans="1:1" ht="15.75" customHeight="1">
      <c r="A55" s="83"/>
    </row>
    <row r="56" spans="1:1" ht="15.75" customHeight="1">
      <c r="A56" s="83"/>
    </row>
    <row r="57" spans="1:1" ht="15.75" customHeight="1">
      <c r="A57" s="83"/>
    </row>
    <row r="58" spans="1:1" ht="15.75" customHeight="1">
      <c r="A58" s="83"/>
    </row>
    <row r="59" spans="1:1" ht="15.75" customHeight="1">
      <c r="A59" s="83"/>
    </row>
    <row r="60" spans="1:1" ht="15.75" customHeight="1">
      <c r="A60" s="83"/>
    </row>
    <row r="61" spans="1:1" ht="15.75" customHeight="1">
      <c r="A61" s="83"/>
    </row>
    <row r="62" spans="1:1" ht="15.75" customHeight="1">
      <c r="A62" s="83"/>
    </row>
    <row r="63" spans="1:1" ht="15.75" customHeight="1">
      <c r="A63" s="83"/>
    </row>
    <row r="64" spans="1:1" ht="15.75" customHeight="1">
      <c r="A64" s="83"/>
    </row>
    <row r="65" spans="1:1" ht="15.75" customHeight="1">
      <c r="A65" s="83"/>
    </row>
    <row r="66" spans="1:1" ht="15.75" customHeight="1">
      <c r="A66" s="83"/>
    </row>
    <row r="67" spans="1:1" ht="15.75" customHeight="1">
      <c r="A67" s="83"/>
    </row>
    <row r="68" spans="1:1" ht="15.75" customHeight="1">
      <c r="A68" s="83"/>
    </row>
    <row r="69" spans="1:1" ht="15.75" customHeight="1">
      <c r="A69" s="83"/>
    </row>
    <row r="70" spans="1:1" ht="15.75" customHeight="1">
      <c r="A70" s="83"/>
    </row>
    <row r="71" spans="1:1" ht="15.75" customHeight="1">
      <c r="A71" s="83"/>
    </row>
    <row r="72" spans="1:1" ht="15.75" customHeight="1">
      <c r="A72" s="83"/>
    </row>
    <row r="73" spans="1:1" ht="15.75" customHeight="1">
      <c r="A73" s="83"/>
    </row>
    <row r="74" spans="1:1" ht="15.75" customHeight="1">
      <c r="A74" s="83"/>
    </row>
    <row r="75" spans="1:1" ht="15.75" customHeight="1">
      <c r="A75" s="83"/>
    </row>
    <row r="76" spans="1:1" ht="15.75" customHeight="1">
      <c r="A76" s="83"/>
    </row>
    <row r="77" spans="1:1" ht="15.75" customHeight="1">
      <c r="A77" s="83"/>
    </row>
    <row r="78" spans="1:1" ht="15.75" customHeight="1">
      <c r="A78" s="83"/>
    </row>
    <row r="79" spans="1:1" ht="15.75" customHeight="1">
      <c r="A79" s="83"/>
    </row>
    <row r="80" spans="1:1" ht="15.75" customHeight="1">
      <c r="A80" s="83"/>
    </row>
    <row r="81" spans="1:1" ht="15.75" customHeight="1">
      <c r="A81" s="83"/>
    </row>
    <row r="82" spans="1:1" ht="15.75" customHeight="1">
      <c r="A82" s="83"/>
    </row>
    <row r="83" spans="1:1" ht="15.75" customHeight="1">
      <c r="A83" s="83"/>
    </row>
    <row r="84" spans="1:1" ht="15.75" customHeight="1">
      <c r="A84" s="83"/>
    </row>
    <row r="85" spans="1:1" ht="15.75" customHeight="1">
      <c r="A85" s="83"/>
    </row>
    <row r="86" spans="1:1" ht="15.75" customHeight="1">
      <c r="A86" s="83"/>
    </row>
    <row r="87" spans="1:1" ht="15.75" customHeight="1">
      <c r="A87" s="83"/>
    </row>
    <row r="88" spans="1:1" ht="15.75" customHeight="1">
      <c r="A88" s="83"/>
    </row>
    <row r="89" spans="1:1" ht="15.75" customHeight="1">
      <c r="A89" s="83"/>
    </row>
    <row r="90" spans="1:1" ht="15.75" customHeight="1">
      <c r="A90" s="83"/>
    </row>
    <row r="91" spans="1:1" ht="15.75" customHeight="1">
      <c r="A91" s="83"/>
    </row>
    <row r="92" spans="1:1" ht="15.75" customHeight="1">
      <c r="A92" s="83"/>
    </row>
    <row r="93" spans="1:1" ht="15.75" customHeight="1">
      <c r="A93" s="83"/>
    </row>
    <row r="94" spans="1:1" ht="15.75" customHeight="1">
      <c r="A94" s="83"/>
    </row>
    <row r="95" spans="1:1" ht="15.75" customHeight="1">
      <c r="A95" s="83"/>
    </row>
    <row r="96" spans="1:1" ht="15.75" customHeight="1">
      <c r="A96" s="83"/>
    </row>
    <row r="97" spans="1:1" ht="15.75" customHeight="1">
      <c r="A97" s="83"/>
    </row>
    <row r="98" spans="1:1" ht="15.75" customHeight="1">
      <c r="A98" s="83"/>
    </row>
    <row r="99" spans="1:1" ht="15.75" customHeight="1">
      <c r="A99" s="83"/>
    </row>
    <row r="100" spans="1:1" ht="15.75" customHeight="1">
      <c r="A100" s="83"/>
    </row>
    <row r="101" spans="1:1" ht="15.75" customHeight="1">
      <c r="A101" s="83"/>
    </row>
    <row r="102" spans="1:1" ht="15.75" customHeight="1">
      <c r="A102" s="83"/>
    </row>
    <row r="103" spans="1:1" ht="15.75" customHeight="1">
      <c r="A103" s="83"/>
    </row>
    <row r="104" spans="1:1" ht="15.75" customHeight="1">
      <c r="A104" s="83"/>
    </row>
    <row r="105" spans="1:1" ht="15.75" customHeight="1">
      <c r="A105" s="83"/>
    </row>
    <row r="106" spans="1:1" ht="15.75" customHeight="1">
      <c r="A106" s="83"/>
    </row>
    <row r="107" spans="1:1" ht="15.75" customHeight="1">
      <c r="A107" s="83"/>
    </row>
    <row r="108" spans="1:1" ht="15.75" customHeight="1">
      <c r="A108" s="83"/>
    </row>
    <row r="109" spans="1:1" ht="15.75" customHeight="1">
      <c r="A109" s="83"/>
    </row>
    <row r="110" spans="1:1" ht="15.75" customHeight="1">
      <c r="A110" s="83"/>
    </row>
    <row r="111" spans="1:1" ht="15.75" customHeight="1">
      <c r="A111" s="83"/>
    </row>
    <row r="112" spans="1:1" ht="15.75" customHeight="1">
      <c r="A112" s="83"/>
    </row>
    <row r="113" spans="1:1" ht="15.75" customHeight="1">
      <c r="A113" s="83"/>
    </row>
    <row r="114" spans="1:1" ht="15.75" customHeight="1">
      <c r="A114" s="83"/>
    </row>
    <row r="115" spans="1:1" ht="15.75" customHeight="1">
      <c r="A115" s="83"/>
    </row>
    <row r="116" spans="1:1" ht="15.75" customHeight="1">
      <c r="A116" s="83"/>
    </row>
    <row r="117" spans="1:1" ht="15.75" customHeight="1">
      <c r="A117" s="83"/>
    </row>
    <row r="118" spans="1:1" ht="15.75" customHeight="1">
      <c r="A118" s="83"/>
    </row>
    <row r="119" spans="1:1" ht="15.75" customHeight="1">
      <c r="A119" s="83"/>
    </row>
    <row r="120" spans="1:1" ht="15.75" customHeight="1">
      <c r="A120" s="83"/>
    </row>
    <row r="121" spans="1:1" ht="15.75" customHeight="1">
      <c r="A121" s="83"/>
    </row>
    <row r="122" spans="1:1" ht="15.75" customHeight="1">
      <c r="A122" s="83"/>
    </row>
    <row r="123" spans="1:1" ht="15.75" customHeight="1">
      <c r="A123" s="83"/>
    </row>
    <row r="124" spans="1:1" ht="15.75" customHeight="1">
      <c r="A124" s="83"/>
    </row>
    <row r="125" spans="1:1" ht="15.75" customHeight="1">
      <c r="A125" s="83"/>
    </row>
    <row r="126" spans="1:1" ht="15.75" customHeight="1">
      <c r="A126" s="83"/>
    </row>
    <row r="127" spans="1:1" ht="15.75" customHeight="1">
      <c r="A127" s="83"/>
    </row>
    <row r="128" spans="1:1" ht="15.75" customHeight="1">
      <c r="A128" s="83"/>
    </row>
    <row r="129" spans="1:1" ht="15.75" customHeight="1">
      <c r="A129" s="83"/>
    </row>
    <row r="130" spans="1:1" ht="15.75" customHeight="1">
      <c r="A130" s="83"/>
    </row>
    <row r="131" spans="1:1" ht="15.75" customHeight="1">
      <c r="A131" s="83"/>
    </row>
    <row r="132" spans="1:1" ht="15.75" customHeight="1">
      <c r="A132" s="83"/>
    </row>
    <row r="133" spans="1:1" ht="15.75" customHeight="1">
      <c r="A133" s="83"/>
    </row>
    <row r="134" spans="1:1" ht="15.75" customHeight="1">
      <c r="A134" s="83"/>
    </row>
    <row r="135" spans="1:1" ht="15.75" customHeight="1">
      <c r="A135" s="83"/>
    </row>
    <row r="136" spans="1:1" ht="15.75" customHeight="1">
      <c r="A136" s="83"/>
    </row>
    <row r="137" spans="1:1" ht="15.75" customHeight="1">
      <c r="A137" s="83"/>
    </row>
    <row r="138" spans="1:1" ht="15.75" customHeight="1">
      <c r="A138" s="83"/>
    </row>
    <row r="139" spans="1:1" ht="15.75" customHeight="1">
      <c r="A139" s="83"/>
    </row>
    <row r="140" spans="1:1" ht="15.75" customHeight="1">
      <c r="A140" s="83"/>
    </row>
    <row r="141" spans="1:1" ht="15.75" customHeight="1">
      <c r="A141" s="83"/>
    </row>
    <row r="142" spans="1:1" ht="15.75" customHeight="1">
      <c r="A142" s="83"/>
    </row>
    <row r="143" spans="1:1" ht="15.75" customHeight="1">
      <c r="A143" s="83"/>
    </row>
    <row r="144" spans="1:1" ht="15.75" customHeight="1">
      <c r="A144" s="83"/>
    </row>
    <row r="145" spans="1:1" ht="15.75" customHeight="1">
      <c r="A145" s="83"/>
    </row>
    <row r="146" spans="1:1" ht="15.75" customHeight="1">
      <c r="A146" s="83"/>
    </row>
    <row r="147" spans="1:1" ht="15.75" customHeight="1">
      <c r="A147" s="83"/>
    </row>
    <row r="148" spans="1:1" ht="15.75" customHeight="1">
      <c r="A148" s="83"/>
    </row>
    <row r="149" spans="1:1" ht="15.75" customHeight="1">
      <c r="A149" s="83"/>
    </row>
    <row r="150" spans="1:1" ht="15.75" customHeight="1">
      <c r="A150" s="83"/>
    </row>
    <row r="151" spans="1:1" ht="15.75" customHeight="1">
      <c r="A151" s="83"/>
    </row>
    <row r="152" spans="1:1" ht="15.75" customHeight="1">
      <c r="A152" s="83"/>
    </row>
    <row r="153" spans="1:1" ht="15.75" customHeight="1">
      <c r="A153" s="83"/>
    </row>
    <row r="154" spans="1:1" ht="15.75" customHeight="1">
      <c r="A154" s="83"/>
    </row>
    <row r="155" spans="1:1" ht="15.75" customHeight="1">
      <c r="A155" s="83"/>
    </row>
    <row r="156" spans="1:1" ht="15.75" customHeight="1">
      <c r="A156" s="83"/>
    </row>
    <row r="157" spans="1:1" ht="15.75" customHeight="1">
      <c r="A157" s="83"/>
    </row>
    <row r="158" spans="1:1" ht="15.75" customHeight="1">
      <c r="A158" s="83"/>
    </row>
    <row r="159" spans="1:1" ht="15.75" customHeight="1">
      <c r="A159" s="83"/>
    </row>
    <row r="160" spans="1:1" ht="15.75" customHeight="1">
      <c r="A160" s="83"/>
    </row>
    <row r="161" spans="1:1" ht="15.75" customHeight="1">
      <c r="A161" s="83"/>
    </row>
    <row r="162" spans="1:1" ht="15.75" customHeight="1">
      <c r="A162" s="83"/>
    </row>
    <row r="163" spans="1:1" ht="15.75" customHeight="1">
      <c r="A163" s="83"/>
    </row>
    <row r="164" spans="1:1" ht="15.75" customHeight="1">
      <c r="A164" s="83"/>
    </row>
    <row r="165" spans="1:1" ht="15.75" customHeight="1">
      <c r="A165" s="83"/>
    </row>
    <row r="166" spans="1:1" ht="15.75" customHeight="1">
      <c r="A166" s="83"/>
    </row>
    <row r="167" spans="1:1" ht="15.75" customHeight="1">
      <c r="A167" s="83"/>
    </row>
    <row r="168" spans="1:1" ht="15.75" customHeight="1">
      <c r="A168" s="83"/>
    </row>
    <row r="169" spans="1:1" ht="15.75" customHeight="1">
      <c r="A169" s="83"/>
    </row>
    <row r="170" spans="1:1" ht="15.75" customHeight="1">
      <c r="A170" s="83"/>
    </row>
    <row r="171" spans="1:1" ht="15.75" customHeight="1">
      <c r="A171" s="83"/>
    </row>
    <row r="172" spans="1:1" ht="15.75" customHeight="1">
      <c r="A172" s="83"/>
    </row>
    <row r="173" spans="1:1" ht="15.75" customHeight="1">
      <c r="A173" s="83"/>
    </row>
    <row r="174" spans="1:1" ht="15.75" customHeight="1">
      <c r="A174" s="83"/>
    </row>
    <row r="175" spans="1:1" ht="15.75" customHeight="1">
      <c r="A175" s="83"/>
    </row>
    <row r="176" spans="1:1" ht="15.75" customHeight="1">
      <c r="A176" s="83"/>
    </row>
    <row r="177" spans="1:1" ht="15.75" customHeight="1">
      <c r="A177" s="83"/>
    </row>
    <row r="178" spans="1:1" ht="15.75" customHeight="1">
      <c r="A178" s="83"/>
    </row>
    <row r="179" spans="1:1" ht="15.75" customHeight="1">
      <c r="A179" s="83"/>
    </row>
    <row r="180" spans="1:1" ht="15.75" customHeight="1">
      <c r="A180" s="83"/>
    </row>
    <row r="181" spans="1:1" ht="15.75" customHeight="1">
      <c r="A181" s="83"/>
    </row>
    <row r="182" spans="1:1" ht="15.75" customHeight="1">
      <c r="A182" s="83"/>
    </row>
    <row r="183" spans="1:1" ht="15.75" customHeight="1">
      <c r="A183" s="83"/>
    </row>
    <row r="184" spans="1:1" ht="15.75" customHeight="1">
      <c r="A184" s="83"/>
    </row>
    <row r="185" spans="1:1" ht="15.75" customHeight="1">
      <c r="A185" s="83"/>
    </row>
    <row r="186" spans="1:1" ht="15.75" customHeight="1">
      <c r="A186" s="83"/>
    </row>
    <row r="187" spans="1:1" ht="15.75" customHeight="1">
      <c r="A187" s="83"/>
    </row>
    <row r="188" spans="1:1" ht="15.75" customHeight="1">
      <c r="A188" s="83"/>
    </row>
    <row r="189" spans="1:1" ht="15.75" customHeight="1">
      <c r="A189" s="83"/>
    </row>
    <row r="190" spans="1:1" ht="15.75" customHeight="1">
      <c r="A190" s="83"/>
    </row>
    <row r="191" spans="1:1" ht="15.75" customHeight="1">
      <c r="A191" s="83"/>
    </row>
    <row r="192" spans="1:1" ht="15.75" customHeight="1">
      <c r="A192" s="83"/>
    </row>
    <row r="193" spans="1:1" ht="15.75" customHeight="1">
      <c r="A193" s="83"/>
    </row>
    <row r="194" spans="1:1" ht="15.75" customHeight="1">
      <c r="A194" s="83"/>
    </row>
    <row r="195" spans="1:1" ht="15.75" customHeight="1">
      <c r="A195" s="83"/>
    </row>
    <row r="196" spans="1:1" ht="15.75" customHeight="1">
      <c r="A196" s="83"/>
    </row>
    <row r="197" spans="1:1" ht="15.75" customHeight="1">
      <c r="A197" s="83"/>
    </row>
    <row r="198" spans="1:1" ht="15.75" customHeight="1">
      <c r="A198" s="83"/>
    </row>
    <row r="199" spans="1:1" ht="15.75" customHeight="1">
      <c r="A199" s="83"/>
    </row>
    <row r="200" spans="1:1" ht="15.75" customHeight="1">
      <c r="A200" s="83"/>
    </row>
    <row r="201" spans="1:1" ht="15.75" customHeight="1">
      <c r="A201" s="83"/>
    </row>
    <row r="202" spans="1:1" ht="15.75" customHeight="1">
      <c r="A202" s="83"/>
    </row>
    <row r="203" spans="1:1" ht="15.75" customHeight="1">
      <c r="A203" s="83"/>
    </row>
    <row r="204" spans="1:1" ht="15.75" customHeight="1">
      <c r="A204" s="83"/>
    </row>
    <row r="205" spans="1:1" ht="15.75" customHeight="1">
      <c r="A205" s="83"/>
    </row>
    <row r="206" spans="1:1" ht="15.75" customHeight="1">
      <c r="A206" s="83"/>
    </row>
    <row r="207" spans="1:1" ht="15.75" customHeight="1">
      <c r="A207" s="83"/>
    </row>
    <row r="208" spans="1:1" ht="15.75" customHeight="1">
      <c r="A208" s="83"/>
    </row>
    <row r="209" spans="1:1" ht="15.75" customHeight="1">
      <c r="A209" s="83"/>
    </row>
    <row r="210" spans="1:1" ht="15.75" customHeight="1">
      <c r="A210" s="83"/>
    </row>
    <row r="211" spans="1:1" ht="15.75" customHeight="1">
      <c r="A211" s="83"/>
    </row>
    <row r="212" spans="1:1" ht="15.75" customHeight="1">
      <c r="A212" s="83"/>
    </row>
    <row r="213" spans="1:1" ht="15.75" customHeight="1">
      <c r="A213" s="83"/>
    </row>
    <row r="214" spans="1:1" ht="15.75" customHeight="1">
      <c r="A214" s="83"/>
    </row>
    <row r="215" spans="1:1" ht="15.75" customHeight="1">
      <c r="A215" s="83"/>
    </row>
    <row r="216" spans="1:1" ht="15.75" customHeight="1">
      <c r="A216" s="83"/>
    </row>
    <row r="217" spans="1:1" ht="15.75" customHeight="1">
      <c r="A217" s="83"/>
    </row>
    <row r="218" spans="1:1" ht="15.75" customHeight="1">
      <c r="A218" s="83"/>
    </row>
    <row r="219" spans="1:1" ht="15.75" customHeight="1">
      <c r="A219" s="83"/>
    </row>
    <row r="220" spans="1:1" ht="15.75" customHeight="1">
      <c r="A220" s="83"/>
    </row>
    <row r="221" spans="1:1" ht="15.75" customHeight="1">
      <c r="A221" s="83"/>
    </row>
    <row r="222" spans="1:1" ht="15.75" customHeight="1">
      <c r="A222" s="83"/>
    </row>
    <row r="223" spans="1:1" ht="15.75" customHeight="1">
      <c r="A223" s="83"/>
    </row>
    <row r="224" spans="1:1" ht="15.75" customHeight="1">
      <c r="A224" s="83"/>
    </row>
    <row r="225" spans="1:1" ht="15.75" customHeight="1">
      <c r="A225" s="83"/>
    </row>
    <row r="226" spans="1:1" ht="15.75" customHeight="1">
      <c r="A226" s="83"/>
    </row>
    <row r="227" spans="1:1" ht="15.75" customHeight="1">
      <c r="A227" s="83"/>
    </row>
    <row r="228" spans="1:1" ht="15.75" customHeight="1">
      <c r="A228" s="83"/>
    </row>
    <row r="229" spans="1:1" ht="15.75" customHeight="1">
      <c r="A229" s="83"/>
    </row>
    <row r="230" spans="1:1" ht="15.75" customHeight="1">
      <c r="A230" s="83"/>
    </row>
    <row r="231" spans="1:1" ht="15.75" customHeight="1">
      <c r="A231" s="83"/>
    </row>
    <row r="232" spans="1:1" ht="15.75" customHeight="1">
      <c r="A232" s="83"/>
    </row>
    <row r="233" spans="1:1" ht="15.75" customHeight="1">
      <c r="A233" s="83"/>
    </row>
    <row r="234" spans="1:1" ht="15.75" customHeight="1">
      <c r="A234" s="83"/>
    </row>
    <row r="235" spans="1:1" ht="15.75" customHeight="1">
      <c r="A235" s="83"/>
    </row>
    <row r="236" spans="1:1" ht="15.75" customHeight="1">
      <c r="A236" s="83"/>
    </row>
    <row r="237" spans="1:1" ht="15.75" customHeight="1">
      <c r="A237" s="83"/>
    </row>
    <row r="238" spans="1:1" ht="15.75" customHeight="1">
      <c r="A238" s="83"/>
    </row>
    <row r="239" spans="1:1" ht="15.75" customHeight="1">
      <c r="A239" s="83"/>
    </row>
    <row r="240" spans="1:1" ht="15.75" customHeight="1">
      <c r="A240" s="83"/>
    </row>
    <row r="241" spans="1:1" ht="15.75" customHeight="1">
      <c r="A241" s="83"/>
    </row>
    <row r="242" spans="1:1" ht="15.75" customHeight="1">
      <c r="A242" s="83"/>
    </row>
    <row r="243" spans="1:1" ht="15.75" customHeight="1">
      <c r="A243" s="83"/>
    </row>
    <row r="244" spans="1:1" ht="15.75" customHeight="1">
      <c r="A244" s="83"/>
    </row>
    <row r="245" spans="1:1" ht="15.75" customHeight="1">
      <c r="A245" s="83"/>
    </row>
    <row r="246" spans="1:1" ht="15.75" customHeight="1">
      <c r="A246" s="83"/>
    </row>
    <row r="247" spans="1:1" ht="15.75" customHeight="1">
      <c r="A247" s="83"/>
    </row>
    <row r="248" spans="1:1" ht="15.75" customHeight="1">
      <c r="A248" s="83"/>
    </row>
    <row r="249" spans="1:1" ht="15.75" customHeight="1">
      <c r="A249" s="83"/>
    </row>
    <row r="250" spans="1:1" ht="15.75" customHeight="1">
      <c r="A250" s="83"/>
    </row>
    <row r="251" spans="1:1" ht="15.75" customHeight="1">
      <c r="A251" s="83"/>
    </row>
    <row r="252" spans="1:1" ht="15.75" customHeight="1">
      <c r="A252" s="83"/>
    </row>
    <row r="253" spans="1:1" ht="15.75" customHeight="1">
      <c r="A253" s="83"/>
    </row>
    <row r="254" spans="1:1" ht="15.75" customHeight="1">
      <c r="A254" s="83"/>
    </row>
    <row r="255" spans="1:1" ht="15.75" customHeight="1">
      <c r="A255" s="83"/>
    </row>
    <row r="256" spans="1:1" ht="15.75" customHeight="1">
      <c r="A256" s="83"/>
    </row>
    <row r="257" spans="1:1" ht="15.75" customHeight="1">
      <c r="A257" s="83"/>
    </row>
    <row r="258" spans="1:1" ht="15.75" customHeight="1">
      <c r="A258" s="83"/>
    </row>
    <row r="259" spans="1:1" ht="15.75" customHeight="1">
      <c r="A259" s="83"/>
    </row>
    <row r="260" spans="1:1" ht="15.75" customHeight="1">
      <c r="A260" s="83"/>
    </row>
    <row r="261" spans="1:1" ht="15.75" customHeight="1">
      <c r="A261" s="83"/>
    </row>
    <row r="262" spans="1:1" ht="15.75" customHeight="1">
      <c r="A262" s="83"/>
    </row>
    <row r="263" spans="1:1" ht="15.75" customHeight="1">
      <c r="A263" s="83"/>
    </row>
    <row r="264" spans="1:1" ht="15.75" customHeight="1">
      <c r="A264" s="83"/>
    </row>
    <row r="265" spans="1:1" ht="15.75" customHeight="1">
      <c r="A265" s="83"/>
    </row>
    <row r="266" spans="1:1" ht="15.75" customHeight="1">
      <c r="A266" s="83"/>
    </row>
    <row r="267" spans="1:1" ht="15.75" customHeight="1">
      <c r="A267" s="83"/>
    </row>
    <row r="268" spans="1:1" ht="15.75" customHeight="1">
      <c r="A268" s="83"/>
    </row>
    <row r="269" spans="1:1" ht="15.75" customHeight="1">
      <c r="A269" s="83"/>
    </row>
    <row r="270" spans="1:1" ht="15.75" customHeight="1">
      <c r="A270" s="83"/>
    </row>
    <row r="271" spans="1:1" ht="15.75" customHeight="1">
      <c r="A271" s="83"/>
    </row>
    <row r="272" spans="1:1" ht="15.75" customHeight="1">
      <c r="A272" s="83"/>
    </row>
    <row r="273" spans="1:1" ht="15.75" customHeight="1">
      <c r="A273" s="83"/>
    </row>
    <row r="274" spans="1:1" ht="15.75" customHeight="1">
      <c r="A274" s="83"/>
    </row>
    <row r="275" spans="1:1" ht="15.75" customHeight="1">
      <c r="A275" s="83"/>
    </row>
    <row r="276" spans="1:1" ht="15.75" customHeight="1">
      <c r="A276" s="83"/>
    </row>
    <row r="277" spans="1:1" ht="15.75" customHeight="1">
      <c r="A277" s="83"/>
    </row>
    <row r="278" spans="1:1" ht="15.75" customHeight="1">
      <c r="A278" s="83"/>
    </row>
    <row r="279" spans="1:1" ht="15.75" customHeight="1">
      <c r="A279" s="83"/>
    </row>
    <row r="280" spans="1:1" ht="15.75" customHeight="1">
      <c r="A280" s="83"/>
    </row>
    <row r="281" spans="1:1" ht="15.75" customHeight="1">
      <c r="A281" s="83"/>
    </row>
    <row r="282" spans="1:1" ht="15.75" customHeight="1">
      <c r="A282" s="83"/>
    </row>
    <row r="283" spans="1:1" ht="15.75" customHeight="1">
      <c r="A283" s="83"/>
    </row>
    <row r="284" spans="1:1" ht="15.75" customHeight="1">
      <c r="A284" s="83"/>
    </row>
    <row r="285" spans="1:1" ht="15.75" customHeight="1">
      <c r="A285" s="83"/>
    </row>
    <row r="286" spans="1:1" ht="15.75" customHeight="1">
      <c r="A286" s="83"/>
    </row>
    <row r="287" spans="1:1" ht="15.75" customHeight="1">
      <c r="A287" s="83"/>
    </row>
    <row r="288" spans="1:1" ht="15.75" customHeight="1">
      <c r="A288" s="83"/>
    </row>
    <row r="289" spans="1:1" ht="15.75" customHeight="1">
      <c r="A289" s="83"/>
    </row>
    <row r="290" spans="1:1" ht="15.75" customHeight="1">
      <c r="A290" s="83"/>
    </row>
    <row r="291" spans="1:1" ht="15.75" customHeight="1">
      <c r="A291" s="83"/>
    </row>
    <row r="292" spans="1:1" ht="15.75" customHeight="1">
      <c r="A292" s="83"/>
    </row>
    <row r="293" spans="1:1" ht="15.75" customHeight="1">
      <c r="A293" s="83"/>
    </row>
    <row r="294" spans="1:1" ht="15.75" customHeight="1">
      <c r="A294" s="83"/>
    </row>
    <row r="295" spans="1:1" ht="15.75" customHeight="1">
      <c r="A295" s="83"/>
    </row>
    <row r="296" spans="1:1" ht="15.75" customHeight="1">
      <c r="A296" s="83"/>
    </row>
    <row r="297" spans="1:1" ht="15.75" customHeight="1">
      <c r="A297" s="83"/>
    </row>
    <row r="298" spans="1:1" ht="15.75" customHeight="1">
      <c r="A298" s="83"/>
    </row>
    <row r="299" spans="1:1" ht="15.75" customHeight="1">
      <c r="A299" s="83"/>
    </row>
    <row r="300" spans="1:1" ht="15.75" customHeight="1">
      <c r="A300" s="83"/>
    </row>
    <row r="301" spans="1:1" ht="15.75" customHeight="1">
      <c r="A301" s="83"/>
    </row>
    <row r="302" spans="1:1" ht="15.75" customHeight="1">
      <c r="A302" s="83"/>
    </row>
    <row r="303" spans="1:1" ht="15.75" customHeight="1">
      <c r="A303" s="83"/>
    </row>
    <row r="304" spans="1:1" ht="15.75" customHeight="1">
      <c r="A304" s="83"/>
    </row>
    <row r="305" spans="1:1" ht="15.75" customHeight="1">
      <c r="A305" s="83"/>
    </row>
    <row r="306" spans="1:1" ht="15.75" customHeight="1">
      <c r="A306" s="83"/>
    </row>
    <row r="307" spans="1:1" ht="15.75" customHeight="1">
      <c r="A307" s="83"/>
    </row>
    <row r="308" spans="1:1" ht="15.75" customHeight="1">
      <c r="A308" s="83"/>
    </row>
    <row r="309" spans="1:1" ht="15.75" customHeight="1">
      <c r="A309" s="83"/>
    </row>
    <row r="310" spans="1:1" ht="15.75" customHeight="1">
      <c r="A310" s="83"/>
    </row>
    <row r="311" spans="1:1" ht="15.75" customHeight="1">
      <c r="A311" s="83"/>
    </row>
    <row r="312" spans="1:1" ht="15.75" customHeight="1">
      <c r="A312" s="83"/>
    </row>
    <row r="313" spans="1:1" ht="15.75" customHeight="1">
      <c r="A313" s="83"/>
    </row>
    <row r="314" spans="1:1" ht="15.75" customHeight="1">
      <c r="A314" s="83"/>
    </row>
    <row r="315" spans="1:1" ht="15.75" customHeight="1">
      <c r="A315" s="83"/>
    </row>
    <row r="316" spans="1:1" ht="15.75" customHeight="1">
      <c r="A316" s="83"/>
    </row>
    <row r="317" spans="1:1" ht="15.75" customHeight="1">
      <c r="A317" s="83"/>
    </row>
    <row r="318" spans="1:1" ht="15.75" customHeight="1">
      <c r="A318" s="83"/>
    </row>
    <row r="319" spans="1:1" ht="15.75" customHeight="1">
      <c r="A319" s="83"/>
    </row>
    <row r="320" spans="1:1" ht="15.75" customHeight="1">
      <c r="A320" s="83"/>
    </row>
    <row r="321" spans="1:1" ht="15.75" customHeight="1">
      <c r="A321" s="83"/>
    </row>
    <row r="322" spans="1:1" ht="15.75" customHeight="1">
      <c r="A322" s="83"/>
    </row>
    <row r="323" spans="1:1" ht="15.75" customHeight="1">
      <c r="A323" s="83"/>
    </row>
    <row r="324" spans="1:1" ht="15.75" customHeight="1">
      <c r="A324" s="83"/>
    </row>
    <row r="325" spans="1:1" ht="15.75" customHeight="1">
      <c r="A325" s="83"/>
    </row>
    <row r="326" spans="1:1" ht="15.75" customHeight="1">
      <c r="A326" s="83"/>
    </row>
    <row r="327" spans="1:1" ht="15.75" customHeight="1">
      <c r="A327" s="83"/>
    </row>
    <row r="328" spans="1:1" ht="15.75" customHeight="1">
      <c r="A328" s="83"/>
    </row>
    <row r="329" spans="1:1" ht="15.75" customHeight="1">
      <c r="A329" s="83"/>
    </row>
    <row r="330" spans="1:1" ht="15.75" customHeight="1">
      <c r="A330" s="83"/>
    </row>
    <row r="331" spans="1:1" ht="15.75" customHeight="1">
      <c r="A331" s="83"/>
    </row>
    <row r="332" spans="1:1" ht="15.75" customHeight="1">
      <c r="A332" s="83"/>
    </row>
    <row r="333" spans="1:1" ht="15.75" customHeight="1">
      <c r="A333" s="83"/>
    </row>
    <row r="334" spans="1:1" ht="15.75" customHeight="1">
      <c r="A334" s="83"/>
    </row>
    <row r="335" spans="1:1" ht="15.75" customHeight="1">
      <c r="A335" s="83"/>
    </row>
    <row r="336" spans="1:1" ht="15.75" customHeight="1">
      <c r="A336" s="83"/>
    </row>
    <row r="337" spans="1:1" ht="15.75" customHeight="1">
      <c r="A337" s="83"/>
    </row>
    <row r="338" spans="1:1" ht="15.75" customHeight="1">
      <c r="A338" s="83"/>
    </row>
    <row r="339" spans="1:1" ht="15.75" customHeight="1">
      <c r="A339" s="83"/>
    </row>
    <row r="340" spans="1:1" ht="15.75" customHeight="1">
      <c r="A340" s="83"/>
    </row>
    <row r="341" spans="1:1" ht="15.75" customHeight="1">
      <c r="A341" s="83"/>
    </row>
    <row r="342" spans="1:1" ht="15.75" customHeight="1">
      <c r="A342" s="83"/>
    </row>
    <row r="343" spans="1:1" ht="15.75" customHeight="1">
      <c r="A343" s="83"/>
    </row>
    <row r="344" spans="1:1" ht="15.75" customHeight="1">
      <c r="A344" s="83"/>
    </row>
    <row r="345" spans="1:1" ht="15.75" customHeight="1">
      <c r="A345" s="83"/>
    </row>
    <row r="346" spans="1:1" ht="15.75" customHeight="1">
      <c r="A346" s="83"/>
    </row>
    <row r="347" spans="1:1" ht="15.75" customHeight="1">
      <c r="A347" s="83"/>
    </row>
    <row r="348" spans="1:1" ht="15.75" customHeight="1">
      <c r="A348" s="83"/>
    </row>
    <row r="349" spans="1:1" ht="15.75" customHeight="1">
      <c r="A349" s="83"/>
    </row>
    <row r="350" spans="1:1" ht="15.75" customHeight="1">
      <c r="A350" s="83"/>
    </row>
    <row r="351" spans="1:1" ht="15.75" customHeight="1">
      <c r="A351" s="83"/>
    </row>
    <row r="352" spans="1:1" ht="15.75" customHeight="1">
      <c r="A352" s="83"/>
    </row>
    <row r="353" spans="1:1" ht="15.75" customHeight="1">
      <c r="A353" s="83"/>
    </row>
    <row r="354" spans="1:1" ht="15.75" customHeight="1">
      <c r="A354" s="83"/>
    </row>
    <row r="355" spans="1:1" ht="15.75" customHeight="1">
      <c r="A355" s="83"/>
    </row>
    <row r="356" spans="1:1" ht="15.75" customHeight="1">
      <c r="A356" s="83"/>
    </row>
    <row r="357" spans="1:1" ht="15.75" customHeight="1">
      <c r="A357" s="83"/>
    </row>
    <row r="358" spans="1:1" ht="15.75" customHeight="1">
      <c r="A358" s="83"/>
    </row>
    <row r="359" spans="1:1" ht="15.75" customHeight="1">
      <c r="A359" s="83"/>
    </row>
    <row r="360" spans="1:1" ht="15.75" customHeight="1">
      <c r="A360" s="83"/>
    </row>
    <row r="361" spans="1:1" ht="15.75" customHeight="1">
      <c r="A361" s="83"/>
    </row>
    <row r="362" spans="1:1" ht="15.75" customHeight="1">
      <c r="A362" s="83"/>
    </row>
    <row r="363" spans="1:1" ht="15.75" customHeight="1">
      <c r="A363" s="83"/>
    </row>
    <row r="364" spans="1:1" ht="15.75" customHeight="1">
      <c r="A364" s="83"/>
    </row>
    <row r="365" spans="1:1" ht="15.75" customHeight="1">
      <c r="A365" s="83"/>
    </row>
    <row r="366" spans="1:1" ht="15.75" customHeight="1">
      <c r="A366" s="83"/>
    </row>
    <row r="367" spans="1:1" ht="15.75" customHeight="1">
      <c r="A367" s="83"/>
    </row>
    <row r="368" spans="1:1" ht="15.75" customHeight="1">
      <c r="A368" s="83"/>
    </row>
    <row r="369" spans="1:1" ht="15.75" customHeight="1">
      <c r="A369" s="83"/>
    </row>
    <row r="370" spans="1:1" ht="15.75" customHeight="1">
      <c r="A370" s="83"/>
    </row>
    <row r="371" spans="1:1" ht="15.75" customHeight="1">
      <c r="A371" s="83"/>
    </row>
    <row r="372" spans="1:1" ht="15.75" customHeight="1">
      <c r="A372" s="83"/>
    </row>
    <row r="373" spans="1:1" ht="15.75" customHeight="1">
      <c r="A373" s="83"/>
    </row>
    <row r="374" spans="1:1" ht="15.75" customHeight="1">
      <c r="A374" s="83"/>
    </row>
    <row r="375" spans="1:1" ht="15.75" customHeight="1">
      <c r="A375" s="83"/>
    </row>
    <row r="376" spans="1:1" ht="15.75" customHeight="1">
      <c r="A376" s="83"/>
    </row>
    <row r="377" spans="1:1" ht="15.75" customHeight="1">
      <c r="A377" s="83"/>
    </row>
    <row r="378" spans="1:1" ht="15.75" customHeight="1">
      <c r="A378" s="83"/>
    </row>
    <row r="379" spans="1:1" ht="15.75" customHeight="1">
      <c r="A379" s="83"/>
    </row>
    <row r="380" spans="1:1" ht="15.75" customHeight="1">
      <c r="A380" s="83"/>
    </row>
    <row r="381" spans="1:1" ht="15.75" customHeight="1">
      <c r="A381" s="83"/>
    </row>
    <row r="382" spans="1:1" ht="15.75" customHeight="1">
      <c r="A382" s="83"/>
    </row>
    <row r="383" spans="1:1" ht="15.75" customHeight="1">
      <c r="A383" s="83"/>
    </row>
    <row r="384" spans="1:1" ht="15.75" customHeight="1">
      <c r="A384" s="83"/>
    </row>
    <row r="385" spans="1:1" ht="15.75" customHeight="1">
      <c r="A385" s="83"/>
    </row>
    <row r="386" spans="1:1" ht="15.75" customHeight="1">
      <c r="A386" s="83"/>
    </row>
    <row r="387" spans="1:1" ht="15.75" customHeight="1">
      <c r="A387" s="83"/>
    </row>
    <row r="388" spans="1:1" ht="15.75" customHeight="1">
      <c r="A388" s="83"/>
    </row>
    <row r="389" spans="1:1" ht="15.75" customHeight="1">
      <c r="A389" s="83"/>
    </row>
    <row r="390" spans="1:1" ht="15.75" customHeight="1">
      <c r="A390" s="83"/>
    </row>
    <row r="391" spans="1:1" ht="15.75" customHeight="1">
      <c r="A391" s="83"/>
    </row>
    <row r="392" spans="1:1" ht="15.75" customHeight="1">
      <c r="A392" s="83"/>
    </row>
    <row r="393" spans="1:1" ht="15.75" customHeight="1">
      <c r="A393" s="83"/>
    </row>
    <row r="394" spans="1:1" ht="15.75" customHeight="1">
      <c r="A394" s="83"/>
    </row>
    <row r="395" spans="1:1" ht="15.75" customHeight="1">
      <c r="A395" s="83"/>
    </row>
    <row r="396" spans="1:1" ht="15.75" customHeight="1">
      <c r="A396" s="83"/>
    </row>
    <row r="397" spans="1:1" ht="15.75" customHeight="1">
      <c r="A397" s="83"/>
    </row>
    <row r="398" spans="1:1" ht="15.75" customHeight="1">
      <c r="A398" s="83"/>
    </row>
    <row r="399" spans="1:1" ht="15.75" customHeight="1">
      <c r="A399" s="83"/>
    </row>
    <row r="400" spans="1:1" ht="15.75" customHeight="1">
      <c r="A400" s="83"/>
    </row>
    <row r="401" spans="1:1" ht="15.75" customHeight="1">
      <c r="A401" s="83"/>
    </row>
    <row r="402" spans="1:1" ht="15.75" customHeight="1">
      <c r="A402" s="83"/>
    </row>
    <row r="403" spans="1:1" ht="15.75" customHeight="1">
      <c r="A403" s="83"/>
    </row>
    <row r="404" spans="1:1" ht="15.75" customHeight="1">
      <c r="A404" s="83"/>
    </row>
    <row r="405" spans="1:1" ht="15.75" customHeight="1">
      <c r="A405" s="83"/>
    </row>
    <row r="406" spans="1:1" ht="15.75" customHeight="1">
      <c r="A406" s="83"/>
    </row>
    <row r="407" spans="1:1" ht="15.75" customHeight="1">
      <c r="A407" s="83"/>
    </row>
    <row r="408" spans="1:1" ht="15.75" customHeight="1">
      <c r="A408" s="83"/>
    </row>
    <row r="409" spans="1:1" ht="15.75" customHeight="1">
      <c r="A409" s="83"/>
    </row>
    <row r="410" spans="1:1" ht="15.75" customHeight="1">
      <c r="A410" s="83"/>
    </row>
    <row r="411" spans="1:1" ht="15.75" customHeight="1">
      <c r="A411" s="83"/>
    </row>
    <row r="412" spans="1:1" ht="15.75" customHeight="1">
      <c r="A412" s="83"/>
    </row>
    <row r="413" spans="1:1" ht="15.75" customHeight="1">
      <c r="A413" s="83"/>
    </row>
    <row r="414" spans="1:1" ht="15.75" customHeight="1">
      <c r="A414" s="83"/>
    </row>
    <row r="415" spans="1:1" ht="15.75" customHeight="1">
      <c r="A415" s="83"/>
    </row>
    <row r="416" spans="1:1" ht="15.75" customHeight="1">
      <c r="A416" s="83"/>
    </row>
    <row r="417" spans="1:1" ht="15.75" customHeight="1">
      <c r="A417" s="83"/>
    </row>
    <row r="418" spans="1:1" ht="15.75" customHeight="1">
      <c r="A418" s="83"/>
    </row>
    <row r="419" spans="1:1" ht="15.75" customHeight="1">
      <c r="A419" s="83"/>
    </row>
    <row r="420" spans="1:1" ht="15.75" customHeight="1">
      <c r="A420" s="83"/>
    </row>
    <row r="421" spans="1:1" ht="15.75" customHeight="1">
      <c r="A421" s="83"/>
    </row>
    <row r="422" spans="1:1" ht="15.75" customHeight="1">
      <c r="A422" s="83"/>
    </row>
    <row r="423" spans="1:1" ht="15.75" customHeight="1">
      <c r="A423" s="83"/>
    </row>
    <row r="424" spans="1:1" ht="15.75" customHeight="1">
      <c r="A424" s="83"/>
    </row>
    <row r="425" spans="1:1" ht="15.75" customHeight="1">
      <c r="A425" s="83"/>
    </row>
    <row r="426" spans="1:1" ht="15.75" customHeight="1">
      <c r="A426" s="83"/>
    </row>
    <row r="427" spans="1:1" ht="15.75" customHeight="1">
      <c r="A427" s="83"/>
    </row>
    <row r="428" spans="1:1" ht="15.75" customHeight="1">
      <c r="A428" s="83"/>
    </row>
    <row r="429" spans="1:1" ht="15.75" customHeight="1">
      <c r="A429" s="83"/>
    </row>
    <row r="430" spans="1:1" ht="15.75" customHeight="1">
      <c r="A430" s="83"/>
    </row>
    <row r="431" spans="1:1" ht="15.75" customHeight="1">
      <c r="A431" s="83"/>
    </row>
    <row r="432" spans="1:1" ht="15.75" customHeight="1">
      <c r="A432" s="83"/>
    </row>
    <row r="433" spans="1:1" ht="15.75" customHeight="1">
      <c r="A433" s="83"/>
    </row>
    <row r="434" spans="1:1" ht="15.75" customHeight="1">
      <c r="A434" s="83"/>
    </row>
    <row r="435" spans="1:1" ht="15.75" customHeight="1">
      <c r="A435" s="83"/>
    </row>
    <row r="436" spans="1:1" ht="15.75" customHeight="1">
      <c r="A436" s="83"/>
    </row>
    <row r="437" spans="1:1" ht="15.75" customHeight="1">
      <c r="A437" s="83"/>
    </row>
    <row r="438" spans="1:1" ht="15.75" customHeight="1">
      <c r="A438" s="83"/>
    </row>
    <row r="439" spans="1:1" ht="15.75" customHeight="1">
      <c r="A439" s="83"/>
    </row>
    <row r="440" spans="1:1" ht="15.75" customHeight="1">
      <c r="A440" s="83"/>
    </row>
    <row r="441" spans="1:1" ht="15.75" customHeight="1">
      <c r="A441" s="83"/>
    </row>
    <row r="442" spans="1:1" ht="15.75" customHeight="1">
      <c r="A442" s="83"/>
    </row>
    <row r="443" spans="1:1" ht="15.75" customHeight="1">
      <c r="A443" s="83"/>
    </row>
    <row r="444" spans="1:1" ht="15.75" customHeight="1">
      <c r="A444" s="83"/>
    </row>
    <row r="445" spans="1:1" ht="15.75" customHeight="1">
      <c r="A445" s="83"/>
    </row>
    <row r="446" spans="1:1" ht="15.75" customHeight="1">
      <c r="A446" s="83"/>
    </row>
    <row r="447" spans="1:1" ht="15.75" customHeight="1">
      <c r="A447" s="83"/>
    </row>
    <row r="448" spans="1:1" ht="15.75" customHeight="1">
      <c r="A448" s="83"/>
    </row>
    <row r="449" spans="1:1" ht="15.75" customHeight="1">
      <c r="A449" s="83"/>
    </row>
    <row r="450" spans="1:1" ht="15.75" customHeight="1">
      <c r="A450" s="83"/>
    </row>
    <row r="451" spans="1:1" ht="15.75" customHeight="1">
      <c r="A451" s="83"/>
    </row>
    <row r="452" spans="1:1" ht="15.75" customHeight="1">
      <c r="A452" s="83"/>
    </row>
    <row r="453" spans="1:1" ht="15.75" customHeight="1">
      <c r="A453" s="83"/>
    </row>
    <row r="454" spans="1:1" ht="15.75" customHeight="1">
      <c r="A454" s="83"/>
    </row>
    <row r="455" spans="1:1" ht="15.75" customHeight="1">
      <c r="A455" s="83"/>
    </row>
    <row r="456" spans="1:1" ht="15.75" customHeight="1">
      <c r="A456" s="83"/>
    </row>
    <row r="457" spans="1:1" ht="15.75" customHeight="1">
      <c r="A457" s="83"/>
    </row>
    <row r="458" spans="1:1" ht="15.75" customHeight="1">
      <c r="A458" s="83"/>
    </row>
    <row r="459" spans="1:1" ht="15.75" customHeight="1">
      <c r="A459" s="83"/>
    </row>
    <row r="460" spans="1:1" ht="15.75" customHeight="1">
      <c r="A460" s="83"/>
    </row>
    <row r="461" spans="1:1" ht="15.75" customHeight="1">
      <c r="A461" s="83"/>
    </row>
    <row r="462" spans="1:1" ht="15.75" customHeight="1">
      <c r="A462" s="83"/>
    </row>
    <row r="463" spans="1:1" ht="15.75" customHeight="1">
      <c r="A463" s="83"/>
    </row>
    <row r="464" spans="1:1" ht="15.75" customHeight="1">
      <c r="A464" s="83"/>
    </row>
    <row r="465" spans="1:1" ht="15.75" customHeight="1">
      <c r="A465" s="83"/>
    </row>
    <row r="466" spans="1:1" ht="15.75" customHeight="1">
      <c r="A466" s="83"/>
    </row>
    <row r="467" spans="1:1" ht="15.75" customHeight="1">
      <c r="A467" s="83"/>
    </row>
    <row r="468" spans="1:1" ht="15.75" customHeight="1">
      <c r="A468" s="83"/>
    </row>
    <row r="469" spans="1:1" ht="15.75" customHeight="1">
      <c r="A469" s="83"/>
    </row>
    <row r="470" spans="1:1" ht="15.75" customHeight="1">
      <c r="A470" s="83"/>
    </row>
    <row r="471" spans="1:1" ht="15.75" customHeight="1">
      <c r="A471" s="83"/>
    </row>
    <row r="472" spans="1:1" ht="15.75" customHeight="1">
      <c r="A472" s="83"/>
    </row>
    <row r="473" spans="1:1" ht="15.75" customHeight="1">
      <c r="A473" s="83"/>
    </row>
    <row r="474" spans="1:1" ht="15.75" customHeight="1">
      <c r="A474" s="83"/>
    </row>
    <row r="475" spans="1:1" ht="15.75" customHeight="1">
      <c r="A475" s="83"/>
    </row>
    <row r="476" spans="1:1" ht="15.75" customHeight="1">
      <c r="A476" s="83"/>
    </row>
    <row r="477" spans="1:1" ht="15.75" customHeight="1">
      <c r="A477" s="83"/>
    </row>
    <row r="478" spans="1:1" ht="15.75" customHeight="1">
      <c r="A478" s="83"/>
    </row>
    <row r="479" spans="1:1" ht="15.75" customHeight="1">
      <c r="A479" s="83"/>
    </row>
    <row r="480" spans="1:1" ht="15.75" customHeight="1">
      <c r="A480" s="83"/>
    </row>
    <row r="481" spans="1:1" ht="15.75" customHeight="1">
      <c r="A481" s="83"/>
    </row>
    <row r="482" spans="1:1" ht="15.75" customHeight="1">
      <c r="A482" s="83"/>
    </row>
    <row r="483" spans="1:1" ht="15.75" customHeight="1">
      <c r="A483" s="83"/>
    </row>
    <row r="484" spans="1:1" ht="15.75" customHeight="1">
      <c r="A484" s="83"/>
    </row>
    <row r="485" spans="1:1" ht="15.75" customHeight="1">
      <c r="A485" s="83"/>
    </row>
    <row r="486" spans="1:1" ht="15.75" customHeight="1">
      <c r="A486" s="83"/>
    </row>
    <row r="487" spans="1:1" ht="15.75" customHeight="1">
      <c r="A487" s="83"/>
    </row>
    <row r="488" spans="1:1" ht="15.75" customHeight="1">
      <c r="A488" s="83"/>
    </row>
    <row r="489" spans="1:1" ht="15.75" customHeight="1">
      <c r="A489" s="83"/>
    </row>
    <row r="490" spans="1:1" ht="15.75" customHeight="1">
      <c r="A490" s="83"/>
    </row>
    <row r="491" spans="1:1" ht="15.75" customHeight="1">
      <c r="A491" s="83"/>
    </row>
    <row r="492" spans="1:1" ht="15.75" customHeight="1">
      <c r="A492" s="83"/>
    </row>
    <row r="493" spans="1:1" ht="15.75" customHeight="1">
      <c r="A493" s="83"/>
    </row>
    <row r="494" spans="1:1" ht="15.75" customHeight="1">
      <c r="A494" s="83"/>
    </row>
    <row r="495" spans="1:1" ht="15.75" customHeight="1">
      <c r="A495" s="83"/>
    </row>
    <row r="496" spans="1:1" ht="15.75" customHeight="1">
      <c r="A496" s="83"/>
    </row>
    <row r="497" spans="1:1" ht="15.75" customHeight="1">
      <c r="A497" s="83"/>
    </row>
    <row r="498" spans="1:1" ht="15.75" customHeight="1">
      <c r="A498" s="83"/>
    </row>
    <row r="499" spans="1:1" ht="15.75" customHeight="1">
      <c r="A499" s="83"/>
    </row>
    <row r="500" spans="1:1" ht="15.75" customHeight="1">
      <c r="A500" s="83"/>
    </row>
    <row r="501" spans="1:1" ht="15.75" customHeight="1">
      <c r="A501" s="83"/>
    </row>
    <row r="502" spans="1:1" ht="15.75" customHeight="1">
      <c r="A502" s="83"/>
    </row>
    <row r="503" spans="1:1" ht="15.75" customHeight="1">
      <c r="A503" s="83"/>
    </row>
    <row r="504" spans="1:1" ht="15.75" customHeight="1">
      <c r="A504" s="83"/>
    </row>
    <row r="505" spans="1:1" ht="15.75" customHeight="1">
      <c r="A505" s="83"/>
    </row>
    <row r="506" spans="1:1" ht="15.75" customHeight="1">
      <c r="A506" s="83"/>
    </row>
    <row r="507" spans="1:1" ht="15.75" customHeight="1">
      <c r="A507" s="83"/>
    </row>
    <row r="508" spans="1:1" ht="15.75" customHeight="1">
      <c r="A508" s="83"/>
    </row>
    <row r="509" spans="1:1" ht="15.75" customHeight="1">
      <c r="A509" s="83"/>
    </row>
    <row r="510" spans="1:1" ht="15.75" customHeight="1">
      <c r="A510" s="83"/>
    </row>
    <row r="511" spans="1:1" ht="15.75" customHeight="1">
      <c r="A511" s="83"/>
    </row>
    <row r="512" spans="1:1" ht="15.75" customHeight="1">
      <c r="A512" s="83"/>
    </row>
    <row r="513" spans="1:1" ht="15.75" customHeight="1">
      <c r="A513" s="83"/>
    </row>
    <row r="514" spans="1:1" ht="15.75" customHeight="1">
      <c r="A514" s="83"/>
    </row>
    <row r="515" spans="1:1" ht="15.75" customHeight="1">
      <c r="A515" s="83"/>
    </row>
    <row r="516" spans="1:1" ht="15.75" customHeight="1">
      <c r="A516" s="83"/>
    </row>
    <row r="517" spans="1:1" ht="15.75" customHeight="1">
      <c r="A517" s="83"/>
    </row>
    <row r="518" spans="1:1" ht="15.75" customHeight="1">
      <c r="A518" s="83"/>
    </row>
    <row r="519" spans="1:1" ht="15.75" customHeight="1">
      <c r="A519" s="83"/>
    </row>
    <row r="520" spans="1:1" ht="15.75" customHeight="1">
      <c r="A520" s="83"/>
    </row>
    <row r="521" spans="1:1" ht="15.75" customHeight="1">
      <c r="A521" s="83"/>
    </row>
    <row r="522" spans="1:1" ht="15.75" customHeight="1">
      <c r="A522" s="83"/>
    </row>
    <row r="523" spans="1:1" ht="15.75" customHeight="1">
      <c r="A523" s="83"/>
    </row>
    <row r="524" spans="1:1" ht="15.75" customHeight="1">
      <c r="A524" s="83"/>
    </row>
    <row r="525" spans="1:1" ht="15.75" customHeight="1">
      <c r="A525" s="83"/>
    </row>
    <row r="526" spans="1:1" ht="15.75" customHeight="1">
      <c r="A526" s="83"/>
    </row>
    <row r="527" spans="1:1" ht="15.75" customHeight="1">
      <c r="A527" s="83"/>
    </row>
    <row r="528" spans="1:1" ht="15.75" customHeight="1">
      <c r="A528" s="83"/>
    </row>
    <row r="529" spans="1:1" ht="15.75" customHeight="1">
      <c r="A529" s="83"/>
    </row>
    <row r="530" spans="1:1" ht="15.75" customHeight="1">
      <c r="A530" s="83"/>
    </row>
    <row r="531" spans="1:1" ht="15.75" customHeight="1">
      <c r="A531" s="83"/>
    </row>
    <row r="532" spans="1:1" ht="15.75" customHeight="1">
      <c r="A532" s="83"/>
    </row>
    <row r="533" spans="1:1" ht="15.75" customHeight="1">
      <c r="A533" s="83"/>
    </row>
    <row r="534" spans="1:1" ht="15.75" customHeight="1">
      <c r="A534" s="83"/>
    </row>
    <row r="535" spans="1:1" ht="15.75" customHeight="1">
      <c r="A535" s="83"/>
    </row>
    <row r="536" spans="1:1" ht="15.75" customHeight="1">
      <c r="A536" s="83"/>
    </row>
    <row r="537" spans="1:1" ht="15.75" customHeight="1">
      <c r="A537" s="83"/>
    </row>
    <row r="538" spans="1:1" ht="15.75" customHeight="1">
      <c r="A538" s="83"/>
    </row>
    <row r="539" spans="1:1" ht="15.75" customHeight="1">
      <c r="A539" s="83"/>
    </row>
    <row r="540" spans="1:1" ht="15.75" customHeight="1">
      <c r="A540" s="83"/>
    </row>
    <row r="541" spans="1:1" ht="15.75" customHeight="1">
      <c r="A541" s="83"/>
    </row>
    <row r="542" spans="1:1" ht="15.75" customHeight="1">
      <c r="A542" s="83"/>
    </row>
    <row r="543" spans="1:1" ht="15.75" customHeight="1">
      <c r="A543" s="83"/>
    </row>
    <row r="544" spans="1:1" ht="15.75" customHeight="1">
      <c r="A544" s="83"/>
    </row>
    <row r="545" spans="1:1" ht="15.75" customHeight="1">
      <c r="A545" s="83"/>
    </row>
    <row r="546" spans="1:1" ht="15.75" customHeight="1">
      <c r="A546" s="83"/>
    </row>
    <row r="547" spans="1:1" ht="15.75" customHeight="1">
      <c r="A547" s="83"/>
    </row>
    <row r="548" spans="1:1" ht="15.75" customHeight="1">
      <c r="A548" s="83"/>
    </row>
    <row r="549" spans="1:1" ht="15.75" customHeight="1">
      <c r="A549" s="83"/>
    </row>
    <row r="550" spans="1:1" ht="15.75" customHeight="1">
      <c r="A550" s="83"/>
    </row>
    <row r="551" spans="1:1" ht="15.75" customHeight="1">
      <c r="A551" s="83"/>
    </row>
    <row r="552" spans="1:1" ht="15.75" customHeight="1">
      <c r="A552" s="83"/>
    </row>
    <row r="553" spans="1:1" ht="15.75" customHeight="1">
      <c r="A553" s="83"/>
    </row>
    <row r="554" spans="1:1" ht="15.75" customHeight="1">
      <c r="A554" s="83"/>
    </row>
    <row r="555" spans="1:1" ht="15.75" customHeight="1">
      <c r="A555" s="83"/>
    </row>
    <row r="556" spans="1:1" ht="15.75" customHeight="1">
      <c r="A556" s="83"/>
    </row>
    <row r="557" spans="1:1" ht="15.75" customHeight="1">
      <c r="A557" s="83"/>
    </row>
    <row r="558" spans="1:1" ht="15.75" customHeight="1">
      <c r="A558" s="83"/>
    </row>
    <row r="559" spans="1:1" ht="15.75" customHeight="1">
      <c r="A559" s="83"/>
    </row>
    <row r="560" spans="1:1" ht="15.75" customHeight="1">
      <c r="A560" s="83"/>
    </row>
    <row r="561" spans="1:1" ht="15.75" customHeight="1">
      <c r="A561" s="83"/>
    </row>
    <row r="562" spans="1:1" ht="15.75" customHeight="1">
      <c r="A562" s="83"/>
    </row>
    <row r="563" spans="1:1" ht="15.75" customHeight="1">
      <c r="A563" s="83"/>
    </row>
    <row r="564" spans="1:1" ht="15.75" customHeight="1">
      <c r="A564" s="83"/>
    </row>
    <row r="565" spans="1:1" ht="15.75" customHeight="1">
      <c r="A565" s="83"/>
    </row>
    <row r="566" spans="1:1" ht="15.75" customHeight="1">
      <c r="A566" s="83"/>
    </row>
    <row r="567" spans="1:1" ht="15.75" customHeight="1">
      <c r="A567" s="83"/>
    </row>
    <row r="568" spans="1:1" ht="15.75" customHeight="1">
      <c r="A568" s="83"/>
    </row>
    <row r="569" spans="1:1" ht="15.75" customHeight="1">
      <c r="A569" s="83"/>
    </row>
    <row r="570" spans="1:1" ht="15.75" customHeight="1">
      <c r="A570" s="83"/>
    </row>
    <row r="571" spans="1:1" ht="15.75" customHeight="1">
      <c r="A571" s="83"/>
    </row>
    <row r="572" spans="1:1" ht="15.75" customHeight="1">
      <c r="A572" s="83"/>
    </row>
    <row r="573" spans="1:1" ht="15.75" customHeight="1">
      <c r="A573" s="83"/>
    </row>
    <row r="574" spans="1:1" ht="15.75" customHeight="1">
      <c r="A574" s="83"/>
    </row>
    <row r="575" spans="1:1" ht="15.75" customHeight="1">
      <c r="A575" s="83"/>
    </row>
    <row r="576" spans="1:1" ht="15.75" customHeight="1">
      <c r="A576" s="83"/>
    </row>
    <row r="577" spans="1:1" ht="15.75" customHeight="1">
      <c r="A577" s="83"/>
    </row>
    <row r="578" spans="1:1" ht="15.75" customHeight="1">
      <c r="A578" s="83"/>
    </row>
    <row r="579" spans="1:1" ht="15.75" customHeight="1">
      <c r="A579" s="83"/>
    </row>
    <row r="580" spans="1:1" ht="15.75" customHeight="1">
      <c r="A580" s="83"/>
    </row>
    <row r="581" spans="1:1" ht="15.75" customHeight="1">
      <c r="A581" s="83"/>
    </row>
    <row r="582" spans="1:1" ht="15.75" customHeight="1">
      <c r="A582" s="83"/>
    </row>
    <row r="583" spans="1:1" ht="15.75" customHeight="1">
      <c r="A583" s="83"/>
    </row>
    <row r="584" spans="1:1" ht="15.75" customHeight="1">
      <c r="A584" s="83"/>
    </row>
    <row r="585" spans="1:1" ht="15.75" customHeight="1">
      <c r="A585" s="83"/>
    </row>
    <row r="586" spans="1:1" ht="15.75" customHeight="1">
      <c r="A586" s="83"/>
    </row>
    <row r="587" spans="1:1" ht="15.75" customHeight="1">
      <c r="A587" s="83"/>
    </row>
    <row r="588" spans="1:1" ht="15.75" customHeight="1">
      <c r="A588" s="83"/>
    </row>
    <row r="589" spans="1:1" ht="15.75" customHeight="1">
      <c r="A589" s="83"/>
    </row>
    <row r="590" spans="1:1" ht="15.75" customHeight="1">
      <c r="A590" s="83"/>
    </row>
    <row r="591" spans="1:1" ht="15.75" customHeight="1">
      <c r="A591" s="83"/>
    </row>
    <row r="592" spans="1:1" ht="15.75" customHeight="1">
      <c r="A592" s="83"/>
    </row>
    <row r="593" spans="1:1" ht="15.75" customHeight="1">
      <c r="A593" s="83"/>
    </row>
    <row r="594" spans="1:1" ht="15.75" customHeight="1">
      <c r="A594" s="83"/>
    </row>
    <row r="595" spans="1:1" ht="15.75" customHeight="1">
      <c r="A595" s="83"/>
    </row>
    <row r="596" spans="1:1" ht="15.75" customHeight="1">
      <c r="A596" s="83"/>
    </row>
    <row r="597" spans="1:1" ht="15.75" customHeight="1">
      <c r="A597" s="83"/>
    </row>
    <row r="598" spans="1:1" ht="15.75" customHeight="1">
      <c r="A598" s="83"/>
    </row>
    <row r="599" spans="1:1" ht="15.75" customHeight="1">
      <c r="A599" s="83"/>
    </row>
    <row r="600" spans="1:1" ht="15.75" customHeight="1">
      <c r="A600" s="83"/>
    </row>
    <row r="601" spans="1:1" ht="15.75" customHeight="1">
      <c r="A601" s="83"/>
    </row>
    <row r="602" spans="1:1" ht="15.75" customHeight="1">
      <c r="A602" s="83"/>
    </row>
    <row r="603" spans="1:1" ht="15.75" customHeight="1">
      <c r="A603" s="83"/>
    </row>
    <row r="604" spans="1:1" ht="15.75" customHeight="1">
      <c r="A604" s="83"/>
    </row>
    <row r="605" spans="1:1" ht="15.75" customHeight="1">
      <c r="A605" s="83"/>
    </row>
    <row r="606" spans="1:1" ht="15.75" customHeight="1">
      <c r="A606" s="83"/>
    </row>
    <row r="607" spans="1:1" ht="15.75" customHeight="1">
      <c r="A607" s="83"/>
    </row>
    <row r="608" spans="1:1" ht="15.75" customHeight="1">
      <c r="A608" s="83"/>
    </row>
    <row r="609" spans="1:1" ht="15.75" customHeight="1">
      <c r="A609" s="83"/>
    </row>
    <row r="610" spans="1:1" ht="15.75" customHeight="1">
      <c r="A610" s="83"/>
    </row>
    <row r="611" spans="1:1" ht="15.75" customHeight="1">
      <c r="A611" s="83"/>
    </row>
    <row r="612" spans="1:1" ht="15.75" customHeight="1">
      <c r="A612" s="83"/>
    </row>
    <row r="613" spans="1:1" ht="15.75" customHeight="1">
      <c r="A613" s="83"/>
    </row>
    <row r="614" spans="1:1" ht="15.75" customHeight="1">
      <c r="A614" s="83"/>
    </row>
    <row r="615" spans="1:1" ht="15.75" customHeight="1">
      <c r="A615" s="83"/>
    </row>
    <row r="616" spans="1:1" ht="15.75" customHeight="1">
      <c r="A616" s="83"/>
    </row>
    <row r="617" spans="1:1" ht="15.75" customHeight="1">
      <c r="A617" s="83"/>
    </row>
    <row r="618" spans="1:1" ht="15.75" customHeight="1">
      <c r="A618" s="83"/>
    </row>
    <row r="619" spans="1:1" ht="15.75" customHeight="1">
      <c r="A619" s="83"/>
    </row>
    <row r="620" spans="1:1" ht="15.75" customHeight="1">
      <c r="A620" s="83"/>
    </row>
    <row r="621" spans="1:1" ht="15.75" customHeight="1">
      <c r="A621" s="83"/>
    </row>
    <row r="622" spans="1:1" ht="15.75" customHeight="1">
      <c r="A622" s="83"/>
    </row>
    <row r="623" spans="1:1" ht="15.75" customHeight="1">
      <c r="A623" s="83"/>
    </row>
    <row r="624" spans="1:1" ht="15.75" customHeight="1">
      <c r="A624" s="83"/>
    </row>
    <row r="625" spans="1:1" ht="15.75" customHeight="1">
      <c r="A625" s="83"/>
    </row>
    <row r="626" spans="1:1" ht="15.75" customHeight="1">
      <c r="A626" s="83"/>
    </row>
    <row r="627" spans="1:1" ht="15.75" customHeight="1">
      <c r="A627" s="83"/>
    </row>
    <row r="628" spans="1:1" ht="15.75" customHeight="1">
      <c r="A628" s="83"/>
    </row>
    <row r="629" spans="1:1" ht="15.75" customHeight="1">
      <c r="A629" s="83"/>
    </row>
    <row r="630" spans="1:1" ht="15.75" customHeight="1">
      <c r="A630" s="83"/>
    </row>
    <row r="631" spans="1:1" ht="15.75" customHeight="1">
      <c r="A631" s="83"/>
    </row>
    <row r="632" spans="1:1" ht="15.75" customHeight="1">
      <c r="A632" s="83"/>
    </row>
    <row r="633" spans="1:1" ht="15.75" customHeight="1">
      <c r="A633" s="83"/>
    </row>
    <row r="634" spans="1:1" ht="15.75" customHeight="1">
      <c r="A634" s="83"/>
    </row>
    <row r="635" spans="1:1" ht="15.75" customHeight="1">
      <c r="A635" s="83"/>
    </row>
    <row r="636" spans="1:1" ht="15.75" customHeight="1">
      <c r="A636" s="83"/>
    </row>
    <row r="637" spans="1:1" ht="15.75" customHeight="1">
      <c r="A637" s="83"/>
    </row>
    <row r="638" spans="1:1" ht="15.75" customHeight="1">
      <c r="A638" s="83"/>
    </row>
    <row r="639" spans="1:1" ht="15.75" customHeight="1">
      <c r="A639" s="83"/>
    </row>
    <row r="640" spans="1:1" ht="15.75" customHeight="1">
      <c r="A640" s="83"/>
    </row>
    <row r="641" spans="1:1" ht="15.75" customHeight="1">
      <c r="A641" s="83"/>
    </row>
    <row r="642" spans="1:1" ht="15.75" customHeight="1">
      <c r="A642" s="83"/>
    </row>
    <row r="643" spans="1:1" ht="15.75" customHeight="1">
      <c r="A643" s="83"/>
    </row>
    <row r="644" spans="1:1" ht="15.75" customHeight="1">
      <c r="A644" s="83"/>
    </row>
    <row r="645" spans="1:1" ht="15.75" customHeight="1">
      <c r="A645" s="83"/>
    </row>
    <row r="646" spans="1:1" ht="15.75" customHeight="1">
      <c r="A646" s="83"/>
    </row>
    <row r="647" spans="1:1" ht="15.75" customHeight="1">
      <c r="A647" s="83"/>
    </row>
    <row r="648" spans="1:1" ht="15.75" customHeight="1">
      <c r="A648" s="83"/>
    </row>
    <row r="649" spans="1:1" ht="15.75" customHeight="1">
      <c r="A649" s="83"/>
    </row>
    <row r="650" spans="1:1" ht="15.75" customHeight="1">
      <c r="A650" s="83"/>
    </row>
    <row r="651" spans="1:1" ht="15.75" customHeight="1">
      <c r="A651" s="83"/>
    </row>
    <row r="652" spans="1:1" ht="15.75" customHeight="1">
      <c r="A652" s="83"/>
    </row>
    <row r="653" spans="1:1" ht="15.75" customHeight="1">
      <c r="A653" s="83"/>
    </row>
    <row r="654" spans="1:1" ht="15.75" customHeight="1">
      <c r="A654" s="83"/>
    </row>
    <row r="655" spans="1:1" ht="15.75" customHeight="1">
      <c r="A655" s="83"/>
    </row>
    <row r="656" spans="1:1" ht="15.75" customHeight="1">
      <c r="A656" s="83"/>
    </row>
    <row r="657" spans="1:1" ht="15.75" customHeight="1">
      <c r="A657" s="83"/>
    </row>
    <row r="658" spans="1:1" ht="15.75" customHeight="1">
      <c r="A658" s="83"/>
    </row>
    <row r="659" spans="1:1" ht="15.75" customHeight="1">
      <c r="A659" s="83"/>
    </row>
    <row r="660" spans="1:1" ht="15.75" customHeight="1">
      <c r="A660" s="83"/>
    </row>
    <row r="661" spans="1:1" ht="15.75" customHeight="1">
      <c r="A661" s="83"/>
    </row>
    <row r="662" spans="1:1" ht="15.75" customHeight="1">
      <c r="A662" s="83"/>
    </row>
    <row r="663" spans="1:1" ht="15.75" customHeight="1">
      <c r="A663" s="83"/>
    </row>
    <row r="664" spans="1:1" ht="15.75" customHeight="1">
      <c r="A664" s="83"/>
    </row>
    <row r="665" spans="1:1" ht="15.75" customHeight="1">
      <c r="A665" s="83"/>
    </row>
    <row r="666" spans="1:1" ht="15.75" customHeight="1">
      <c r="A666" s="83"/>
    </row>
    <row r="667" spans="1:1" ht="15.75" customHeight="1">
      <c r="A667" s="83"/>
    </row>
    <row r="668" spans="1:1" ht="15.75" customHeight="1">
      <c r="A668" s="83"/>
    </row>
    <row r="669" spans="1:1" ht="15.75" customHeight="1">
      <c r="A669" s="83"/>
    </row>
    <row r="670" spans="1:1" ht="15.75" customHeight="1">
      <c r="A670" s="83"/>
    </row>
    <row r="671" spans="1:1" ht="15.75" customHeight="1">
      <c r="A671" s="83"/>
    </row>
    <row r="672" spans="1:1" ht="15.75" customHeight="1">
      <c r="A672" s="83"/>
    </row>
    <row r="673" spans="1:1" ht="15.75" customHeight="1">
      <c r="A673" s="83"/>
    </row>
    <row r="674" spans="1:1" ht="15.75" customHeight="1">
      <c r="A674" s="83"/>
    </row>
    <row r="675" spans="1:1" ht="15.75" customHeight="1">
      <c r="A675" s="83"/>
    </row>
    <row r="676" spans="1:1" ht="15.75" customHeight="1">
      <c r="A676" s="83"/>
    </row>
    <row r="677" spans="1:1" ht="15.75" customHeight="1">
      <c r="A677" s="83"/>
    </row>
    <row r="678" spans="1:1" ht="15.75" customHeight="1">
      <c r="A678" s="83"/>
    </row>
    <row r="679" spans="1:1" ht="15.75" customHeight="1">
      <c r="A679" s="83"/>
    </row>
    <row r="680" spans="1:1" ht="15.75" customHeight="1">
      <c r="A680" s="83"/>
    </row>
    <row r="681" spans="1:1" ht="15.75" customHeight="1">
      <c r="A681" s="83"/>
    </row>
    <row r="682" spans="1:1" ht="15.75" customHeight="1">
      <c r="A682" s="83"/>
    </row>
    <row r="683" spans="1:1" ht="15.75" customHeight="1">
      <c r="A683" s="83"/>
    </row>
    <row r="684" spans="1:1" ht="15.75" customHeight="1">
      <c r="A684" s="83"/>
    </row>
    <row r="685" spans="1:1" ht="15.75" customHeight="1">
      <c r="A685" s="83"/>
    </row>
    <row r="686" spans="1:1" ht="15.75" customHeight="1">
      <c r="A686" s="83"/>
    </row>
    <row r="687" spans="1:1" ht="15.75" customHeight="1">
      <c r="A687" s="83"/>
    </row>
    <row r="688" spans="1:1" ht="15.75" customHeight="1">
      <c r="A688" s="83"/>
    </row>
    <row r="689" spans="1:1" ht="15.75" customHeight="1">
      <c r="A689" s="83"/>
    </row>
    <row r="690" spans="1:1" ht="15.75" customHeight="1">
      <c r="A690" s="83"/>
    </row>
    <row r="691" spans="1:1" ht="15.75" customHeight="1">
      <c r="A691" s="83"/>
    </row>
    <row r="692" spans="1:1" ht="15.75" customHeight="1">
      <c r="A692" s="83"/>
    </row>
    <row r="693" spans="1:1" ht="15.75" customHeight="1">
      <c r="A693" s="83"/>
    </row>
    <row r="694" spans="1:1" ht="15.75" customHeight="1">
      <c r="A694" s="83"/>
    </row>
    <row r="695" spans="1:1" ht="15.75" customHeight="1">
      <c r="A695" s="83"/>
    </row>
    <row r="696" spans="1:1" ht="15.75" customHeight="1">
      <c r="A696" s="83"/>
    </row>
    <row r="697" spans="1:1" ht="15.75" customHeight="1">
      <c r="A697" s="83"/>
    </row>
    <row r="698" spans="1:1" ht="15.75" customHeight="1">
      <c r="A698" s="83"/>
    </row>
    <row r="699" spans="1:1" ht="15.75" customHeight="1">
      <c r="A699" s="83"/>
    </row>
    <row r="700" spans="1:1" ht="15.75" customHeight="1">
      <c r="A700" s="83"/>
    </row>
    <row r="701" spans="1:1" ht="15.75" customHeight="1">
      <c r="A701" s="83"/>
    </row>
    <row r="702" spans="1:1" ht="15.75" customHeight="1">
      <c r="A702" s="83"/>
    </row>
    <row r="703" spans="1:1" ht="15.75" customHeight="1">
      <c r="A703" s="83"/>
    </row>
    <row r="704" spans="1:1" ht="15.75" customHeight="1">
      <c r="A704" s="83"/>
    </row>
    <row r="705" spans="1:1" ht="15.75" customHeight="1">
      <c r="A705" s="83"/>
    </row>
    <row r="706" spans="1:1" ht="15.75" customHeight="1">
      <c r="A706" s="83"/>
    </row>
    <row r="707" spans="1:1" ht="15.75" customHeight="1">
      <c r="A707" s="83"/>
    </row>
    <row r="708" spans="1:1" ht="15.75" customHeight="1">
      <c r="A708" s="83"/>
    </row>
    <row r="709" spans="1:1" ht="15.75" customHeight="1">
      <c r="A709" s="83"/>
    </row>
    <row r="710" spans="1:1" ht="15.75" customHeight="1">
      <c r="A710" s="83"/>
    </row>
    <row r="711" spans="1:1" ht="15.75" customHeight="1">
      <c r="A711" s="83"/>
    </row>
    <row r="712" spans="1:1" ht="15.75" customHeight="1">
      <c r="A712" s="83"/>
    </row>
    <row r="713" spans="1:1" ht="15.75" customHeight="1">
      <c r="A713" s="83"/>
    </row>
    <row r="714" spans="1:1" ht="15.75" customHeight="1">
      <c r="A714" s="83"/>
    </row>
    <row r="715" spans="1:1" ht="15.75" customHeight="1">
      <c r="A715" s="83"/>
    </row>
    <row r="716" spans="1:1" ht="15.75" customHeight="1">
      <c r="A716" s="83"/>
    </row>
    <row r="717" spans="1:1" ht="15.75" customHeight="1">
      <c r="A717" s="83"/>
    </row>
    <row r="718" spans="1:1" ht="15.75" customHeight="1">
      <c r="A718" s="83"/>
    </row>
    <row r="719" spans="1:1" ht="15.75" customHeight="1">
      <c r="A719" s="83"/>
    </row>
    <row r="720" spans="1:1" ht="15.75" customHeight="1">
      <c r="A720" s="83"/>
    </row>
    <row r="721" spans="1:1" ht="15.75" customHeight="1">
      <c r="A721" s="83"/>
    </row>
    <row r="722" spans="1:1" ht="15.75" customHeight="1">
      <c r="A722" s="83"/>
    </row>
    <row r="723" spans="1:1" ht="15.75" customHeight="1">
      <c r="A723" s="83"/>
    </row>
    <row r="724" spans="1:1" ht="15.75" customHeight="1">
      <c r="A724" s="83"/>
    </row>
    <row r="725" spans="1:1" ht="15.75" customHeight="1">
      <c r="A725" s="83"/>
    </row>
    <row r="726" spans="1:1" ht="15.75" customHeight="1">
      <c r="A726" s="83"/>
    </row>
    <row r="727" spans="1:1" ht="15.75" customHeight="1">
      <c r="A727" s="83"/>
    </row>
    <row r="728" spans="1:1" ht="15.75" customHeight="1">
      <c r="A728" s="83"/>
    </row>
    <row r="729" spans="1:1" ht="15.75" customHeight="1">
      <c r="A729" s="83"/>
    </row>
    <row r="730" spans="1:1" ht="15.75" customHeight="1">
      <c r="A730" s="83"/>
    </row>
    <row r="731" spans="1:1" ht="15.75" customHeight="1">
      <c r="A731" s="83"/>
    </row>
    <row r="732" spans="1:1" ht="15.75" customHeight="1">
      <c r="A732" s="83"/>
    </row>
    <row r="733" spans="1:1" ht="15.75" customHeight="1">
      <c r="A733" s="83"/>
    </row>
    <row r="734" spans="1:1" ht="15.75" customHeight="1">
      <c r="A734" s="83"/>
    </row>
    <row r="735" spans="1:1" ht="15.75" customHeight="1">
      <c r="A735" s="83"/>
    </row>
    <row r="736" spans="1:1" ht="15.75" customHeight="1">
      <c r="A736" s="83"/>
    </row>
    <row r="737" spans="1:1" ht="15.75" customHeight="1">
      <c r="A737" s="83"/>
    </row>
    <row r="738" spans="1:1" ht="15.75" customHeight="1">
      <c r="A738" s="83"/>
    </row>
    <row r="739" spans="1:1" ht="15.75" customHeight="1">
      <c r="A739" s="83"/>
    </row>
    <row r="740" spans="1:1" ht="15.75" customHeight="1">
      <c r="A740" s="83"/>
    </row>
    <row r="741" spans="1:1" ht="15.75" customHeight="1">
      <c r="A741" s="83"/>
    </row>
    <row r="742" spans="1:1" ht="15.75" customHeight="1">
      <c r="A742" s="83"/>
    </row>
    <row r="743" spans="1:1" ht="15.75" customHeight="1">
      <c r="A743" s="83"/>
    </row>
    <row r="744" spans="1:1" ht="15.75" customHeight="1">
      <c r="A744" s="83"/>
    </row>
    <row r="745" spans="1:1" ht="15.75" customHeight="1">
      <c r="A745" s="83"/>
    </row>
    <row r="746" spans="1:1" ht="15.75" customHeight="1">
      <c r="A746" s="83"/>
    </row>
    <row r="747" spans="1:1" ht="15.75" customHeight="1">
      <c r="A747" s="83"/>
    </row>
    <row r="748" spans="1:1" ht="15.75" customHeight="1">
      <c r="A748" s="83"/>
    </row>
    <row r="749" spans="1:1" ht="15.75" customHeight="1">
      <c r="A749" s="83"/>
    </row>
    <row r="750" spans="1:1" ht="15.75" customHeight="1">
      <c r="A750" s="83"/>
    </row>
    <row r="751" spans="1:1" ht="15.75" customHeight="1">
      <c r="A751" s="83"/>
    </row>
    <row r="752" spans="1:1" ht="15.75" customHeight="1">
      <c r="A752" s="83"/>
    </row>
    <row r="753" spans="1:1" ht="15.75" customHeight="1">
      <c r="A753" s="83"/>
    </row>
    <row r="754" spans="1:1" ht="15.75" customHeight="1">
      <c r="A754" s="83"/>
    </row>
    <row r="755" spans="1:1" ht="15.75" customHeight="1">
      <c r="A755" s="83"/>
    </row>
    <row r="756" spans="1:1" ht="15.75" customHeight="1">
      <c r="A756" s="83"/>
    </row>
    <row r="757" spans="1:1" ht="15.75" customHeight="1">
      <c r="A757" s="83"/>
    </row>
    <row r="758" spans="1:1" ht="15.75" customHeight="1">
      <c r="A758" s="83"/>
    </row>
    <row r="759" spans="1:1" ht="15.75" customHeight="1">
      <c r="A759" s="83"/>
    </row>
    <row r="760" spans="1:1" ht="15.75" customHeight="1">
      <c r="A760" s="83"/>
    </row>
    <row r="761" spans="1:1" ht="15.75" customHeight="1">
      <c r="A761" s="83"/>
    </row>
    <row r="762" spans="1:1" ht="15.75" customHeight="1">
      <c r="A762" s="83"/>
    </row>
    <row r="763" spans="1:1" ht="15.75" customHeight="1">
      <c r="A763" s="83"/>
    </row>
    <row r="764" spans="1:1" ht="15.75" customHeight="1">
      <c r="A764" s="83"/>
    </row>
    <row r="765" spans="1:1" ht="15.75" customHeight="1">
      <c r="A765" s="83"/>
    </row>
    <row r="766" spans="1:1" ht="15.75" customHeight="1">
      <c r="A766" s="83"/>
    </row>
    <row r="767" spans="1:1" ht="15.75" customHeight="1">
      <c r="A767" s="83"/>
    </row>
    <row r="768" spans="1:1" ht="15.75" customHeight="1">
      <c r="A768" s="83"/>
    </row>
    <row r="769" spans="1:1" ht="15.75" customHeight="1">
      <c r="A769" s="83"/>
    </row>
    <row r="770" spans="1:1" ht="15.75" customHeight="1">
      <c r="A770" s="83"/>
    </row>
    <row r="771" spans="1:1" ht="15.75" customHeight="1">
      <c r="A771" s="83"/>
    </row>
    <row r="772" spans="1:1" ht="15.75" customHeight="1">
      <c r="A772" s="83"/>
    </row>
    <row r="773" spans="1:1" ht="15.75" customHeight="1">
      <c r="A773" s="83"/>
    </row>
    <row r="774" spans="1:1" ht="15.75" customHeight="1">
      <c r="A774" s="83"/>
    </row>
    <row r="775" spans="1:1" ht="15.75" customHeight="1">
      <c r="A775" s="83"/>
    </row>
    <row r="776" spans="1:1" ht="15.75" customHeight="1">
      <c r="A776" s="83"/>
    </row>
    <row r="777" spans="1:1" ht="15.75" customHeight="1">
      <c r="A777" s="83"/>
    </row>
    <row r="778" spans="1:1" ht="15.75" customHeight="1">
      <c r="A778" s="83"/>
    </row>
    <row r="779" spans="1:1" ht="15.75" customHeight="1">
      <c r="A779" s="83"/>
    </row>
    <row r="780" spans="1:1" ht="15.75" customHeight="1">
      <c r="A780" s="83"/>
    </row>
    <row r="781" spans="1:1" ht="15.75" customHeight="1">
      <c r="A781" s="83"/>
    </row>
    <row r="782" spans="1:1" ht="15.75" customHeight="1">
      <c r="A782" s="83"/>
    </row>
    <row r="783" spans="1:1" ht="15.75" customHeight="1">
      <c r="A783" s="83"/>
    </row>
    <row r="784" spans="1:1" ht="15.75" customHeight="1">
      <c r="A784" s="83"/>
    </row>
    <row r="785" spans="1:1" ht="15.75" customHeight="1">
      <c r="A785" s="83"/>
    </row>
    <row r="786" spans="1:1" ht="15.75" customHeight="1">
      <c r="A786" s="83"/>
    </row>
    <row r="787" spans="1:1" ht="15.75" customHeight="1">
      <c r="A787" s="83"/>
    </row>
    <row r="788" spans="1:1" ht="15.75" customHeight="1">
      <c r="A788" s="83"/>
    </row>
    <row r="789" spans="1:1" ht="15.75" customHeight="1">
      <c r="A789" s="83"/>
    </row>
    <row r="790" spans="1:1" ht="15.75" customHeight="1">
      <c r="A790" s="83"/>
    </row>
    <row r="791" spans="1:1" ht="15.75" customHeight="1">
      <c r="A791" s="83"/>
    </row>
    <row r="792" spans="1:1" ht="15.75" customHeight="1">
      <c r="A792" s="83"/>
    </row>
    <row r="793" spans="1:1" ht="15.75" customHeight="1">
      <c r="A793" s="83"/>
    </row>
    <row r="794" spans="1:1" ht="15.75" customHeight="1">
      <c r="A794" s="83"/>
    </row>
    <row r="795" spans="1:1" ht="15.75" customHeight="1">
      <c r="A795" s="83"/>
    </row>
    <row r="796" spans="1:1" ht="15.75" customHeight="1">
      <c r="A796" s="83"/>
    </row>
    <row r="797" spans="1:1" ht="15.75" customHeight="1">
      <c r="A797" s="83"/>
    </row>
    <row r="798" spans="1:1" ht="15.75" customHeight="1">
      <c r="A798" s="83"/>
    </row>
    <row r="799" spans="1:1" ht="15.75" customHeight="1">
      <c r="A799" s="83"/>
    </row>
    <row r="800" spans="1:1" ht="15.75" customHeight="1">
      <c r="A800" s="83"/>
    </row>
    <row r="801" spans="1:1" ht="15.75" customHeight="1">
      <c r="A801" s="83"/>
    </row>
    <row r="802" spans="1:1" ht="15.75" customHeight="1">
      <c r="A802" s="83"/>
    </row>
    <row r="803" spans="1:1" ht="15.75" customHeight="1">
      <c r="A803" s="83"/>
    </row>
    <row r="804" spans="1:1" ht="15.75" customHeight="1">
      <c r="A804" s="83"/>
    </row>
    <row r="805" spans="1:1" ht="15.75" customHeight="1">
      <c r="A805" s="83"/>
    </row>
    <row r="806" spans="1:1" ht="15.75" customHeight="1">
      <c r="A806" s="83"/>
    </row>
    <row r="807" spans="1:1" ht="15.75" customHeight="1">
      <c r="A807" s="83"/>
    </row>
    <row r="808" spans="1:1" ht="15.75" customHeight="1">
      <c r="A808" s="83"/>
    </row>
    <row r="809" spans="1:1" ht="15.75" customHeight="1">
      <c r="A809" s="83"/>
    </row>
    <row r="810" spans="1:1" ht="15.75" customHeight="1">
      <c r="A810" s="83"/>
    </row>
    <row r="811" spans="1:1" ht="15.75" customHeight="1">
      <c r="A811" s="83"/>
    </row>
    <row r="812" spans="1:1" ht="15.75" customHeight="1">
      <c r="A812" s="83"/>
    </row>
    <row r="813" spans="1:1" ht="15.75" customHeight="1">
      <c r="A813" s="83"/>
    </row>
    <row r="814" spans="1:1" ht="15.75" customHeight="1">
      <c r="A814" s="83"/>
    </row>
    <row r="815" spans="1:1" ht="15.75" customHeight="1">
      <c r="A815" s="83"/>
    </row>
    <row r="816" spans="1:1" ht="15.75" customHeight="1">
      <c r="A816" s="83"/>
    </row>
    <row r="817" spans="1:1" ht="15.75" customHeight="1">
      <c r="A817" s="83"/>
    </row>
    <row r="818" spans="1:1" ht="15.75" customHeight="1">
      <c r="A818" s="83"/>
    </row>
    <row r="819" spans="1:1" ht="15.75" customHeight="1">
      <c r="A819" s="83"/>
    </row>
    <row r="820" spans="1:1" ht="15.75" customHeight="1">
      <c r="A820" s="83"/>
    </row>
    <row r="821" spans="1:1" ht="15.75" customHeight="1">
      <c r="A821" s="83"/>
    </row>
    <row r="822" spans="1:1" ht="15.75" customHeight="1">
      <c r="A822" s="83"/>
    </row>
    <row r="823" spans="1:1" ht="15.75" customHeight="1">
      <c r="A823" s="83"/>
    </row>
    <row r="824" spans="1:1" ht="15.75" customHeight="1">
      <c r="A824" s="83"/>
    </row>
    <row r="825" spans="1:1" ht="15.75" customHeight="1">
      <c r="A825" s="83"/>
    </row>
    <row r="826" spans="1:1" ht="15.75" customHeight="1">
      <c r="A826" s="83"/>
    </row>
    <row r="827" spans="1:1" ht="15.75" customHeight="1">
      <c r="A827" s="83"/>
    </row>
    <row r="828" spans="1:1" ht="15.75" customHeight="1">
      <c r="A828" s="83"/>
    </row>
    <row r="829" spans="1:1" ht="15.75" customHeight="1">
      <c r="A829" s="83"/>
    </row>
    <row r="830" spans="1:1" ht="15.75" customHeight="1">
      <c r="A830" s="83"/>
    </row>
    <row r="831" spans="1:1" ht="15.75" customHeight="1">
      <c r="A831" s="83"/>
    </row>
    <row r="832" spans="1:1" ht="15.75" customHeight="1">
      <c r="A832" s="83"/>
    </row>
    <row r="833" spans="1:1" ht="15.75" customHeight="1">
      <c r="A833" s="83"/>
    </row>
    <row r="834" spans="1:1" ht="15.75" customHeight="1">
      <c r="A834" s="83"/>
    </row>
    <row r="835" spans="1:1" ht="15.75" customHeight="1">
      <c r="A835" s="83"/>
    </row>
    <row r="836" spans="1:1" ht="15.75" customHeight="1">
      <c r="A836" s="83"/>
    </row>
    <row r="837" spans="1:1" ht="15.75" customHeight="1">
      <c r="A837" s="83"/>
    </row>
    <row r="838" spans="1:1" ht="15.75" customHeight="1">
      <c r="A838" s="83"/>
    </row>
    <row r="839" spans="1:1" ht="15.75" customHeight="1">
      <c r="A839" s="83"/>
    </row>
    <row r="840" spans="1:1" ht="15.75" customHeight="1">
      <c r="A840" s="83"/>
    </row>
    <row r="841" spans="1:1" ht="15.75" customHeight="1">
      <c r="A841" s="83"/>
    </row>
    <row r="842" spans="1:1" ht="15.75" customHeight="1">
      <c r="A842" s="83"/>
    </row>
    <row r="843" spans="1:1" ht="15.75" customHeight="1">
      <c r="A843" s="83"/>
    </row>
    <row r="844" spans="1:1" ht="15.75" customHeight="1">
      <c r="A844" s="83"/>
    </row>
    <row r="845" spans="1:1" ht="15.75" customHeight="1">
      <c r="A845" s="83"/>
    </row>
    <row r="846" spans="1:1" ht="15.75" customHeight="1">
      <c r="A846" s="83"/>
    </row>
    <row r="847" spans="1:1" ht="15.75" customHeight="1">
      <c r="A847" s="83"/>
    </row>
    <row r="848" spans="1:1" ht="15.75" customHeight="1">
      <c r="A848" s="83"/>
    </row>
    <row r="849" spans="1:1" ht="15.75" customHeight="1">
      <c r="A849" s="83"/>
    </row>
    <row r="850" spans="1:1" ht="15.75" customHeight="1">
      <c r="A850" s="83"/>
    </row>
    <row r="851" spans="1:1" ht="15.75" customHeight="1">
      <c r="A851" s="83"/>
    </row>
    <row r="852" spans="1:1" ht="15.75" customHeight="1">
      <c r="A852" s="83"/>
    </row>
    <row r="853" spans="1:1" ht="15.75" customHeight="1">
      <c r="A853" s="83"/>
    </row>
    <row r="854" spans="1:1" ht="15.75" customHeight="1">
      <c r="A854" s="83"/>
    </row>
    <row r="855" spans="1:1" ht="15.75" customHeight="1">
      <c r="A855" s="83"/>
    </row>
    <row r="856" spans="1:1" ht="15.75" customHeight="1">
      <c r="A856" s="83"/>
    </row>
    <row r="857" spans="1:1" ht="15.75" customHeight="1">
      <c r="A857" s="83"/>
    </row>
    <row r="858" spans="1:1" ht="15.75" customHeight="1">
      <c r="A858" s="83"/>
    </row>
    <row r="859" spans="1:1" ht="15.75" customHeight="1">
      <c r="A859" s="83"/>
    </row>
    <row r="860" spans="1:1" ht="15.75" customHeight="1">
      <c r="A860" s="83"/>
    </row>
    <row r="861" spans="1:1" ht="15.75" customHeight="1">
      <c r="A861" s="83"/>
    </row>
    <row r="862" spans="1:1" ht="15.75" customHeight="1">
      <c r="A862" s="83"/>
    </row>
    <row r="863" spans="1:1" ht="15.75" customHeight="1">
      <c r="A863" s="83"/>
    </row>
    <row r="864" spans="1:1" ht="15.75" customHeight="1">
      <c r="A864" s="83"/>
    </row>
    <row r="865" spans="1:1" ht="15.75" customHeight="1">
      <c r="A865" s="83"/>
    </row>
    <row r="866" spans="1:1" ht="15.75" customHeight="1">
      <c r="A866" s="83"/>
    </row>
    <row r="867" spans="1:1" ht="15.75" customHeight="1">
      <c r="A867" s="83"/>
    </row>
    <row r="868" spans="1:1" ht="15.75" customHeight="1">
      <c r="A868" s="83"/>
    </row>
    <row r="869" spans="1:1" ht="15.75" customHeight="1">
      <c r="A869" s="83"/>
    </row>
    <row r="870" spans="1:1" ht="15.75" customHeight="1">
      <c r="A870" s="83"/>
    </row>
    <row r="871" spans="1:1" ht="15.75" customHeight="1">
      <c r="A871" s="83"/>
    </row>
    <row r="872" spans="1:1" ht="15.75" customHeight="1">
      <c r="A872" s="83"/>
    </row>
    <row r="873" spans="1:1" ht="15.75" customHeight="1">
      <c r="A873" s="83"/>
    </row>
    <row r="874" spans="1:1" ht="15.75" customHeight="1">
      <c r="A874" s="83"/>
    </row>
    <row r="875" spans="1:1" ht="15.75" customHeight="1">
      <c r="A875" s="83"/>
    </row>
    <row r="876" spans="1:1" ht="15.75" customHeight="1">
      <c r="A876" s="83"/>
    </row>
    <row r="877" spans="1:1" ht="15.75" customHeight="1">
      <c r="A877" s="83"/>
    </row>
    <row r="878" spans="1:1" ht="15.75" customHeight="1">
      <c r="A878" s="83"/>
    </row>
    <row r="879" spans="1:1" ht="15.75" customHeight="1">
      <c r="A879" s="83"/>
    </row>
    <row r="880" spans="1:1" ht="15.75" customHeight="1">
      <c r="A880" s="83"/>
    </row>
    <row r="881" spans="1:1" ht="15.75" customHeight="1">
      <c r="A881" s="83"/>
    </row>
    <row r="882" spans="1:1" ht="15.75" customHeight="1">
      <c r="A882" s="83"/>
    </row>
    <row r="883" spans="1:1" ht="15.75" customHeight="1">
      <c r="A883" s="83"/>
    </row>
    <row r="884" spans="1:1" ht="15.75" customHeight="1">
      <c r="A884" s="83"/>
    </row>
    <row r="885" spans="1:1" ht="15.75" customHeight="1">
      <c r="A885" s="83"/>
    </row>
    <row r="886" spans="1:1" ht="15.75" customHeight="1">
      <c r="A886" s="83"/>
    </row>
    <row r="887" spans="1:1" ht="15.75" customHeight="1">
      <c r="A887" s="83"/>
    </row>
    <row r="888" spans="1:1" ht="15.75" customHeight="1">
      <c r="A888" s="83"/>
    </row>
    <row r="889" spans="1:1" ht="15.75" customHeight="1">
      <c r="A889" s="83"/>
    </row>
    <row r="890" spans="1:1" ht="15.75" customHeight="1">
      <c r="A890" s="83"/>
    </row>
    <row r="891" spans="1:1" ht="15.75" customHeight="1">
      <c r="A891" s="83"/>
    </row>
    <row r="892" spans="1:1" ht="15.75" customHeight="1">
      <c r="A892" s="83"/>
    </row>
    <row r="893" spans="1:1" ht="15.75" customHeight="1">
      <c r="A893" s="83"/>
    </row>
    <row r="894" spans="1:1" ht="15.75" customHeight="1">
      <c r="A894" s="83"/>
    </row>
    <row r="895" spans="1:1" ht="15.75" customHeight="1">
      <c r="A895" s="83"/>
    </row>
    <row r="896" spans="1:1" ht="15.75" customHeight="1">
      <c r="A896" s="83"/>
    </row>
    <row r="897" spans="1:1" ht="15.75" customHeight="1">
      <c r="A897" s="83"/>
    </row>
    <row r="898" spans="1:1" ht="15.75" customHeight="1">
      <c r="A898" s="83"/>
    </row>
    <row r="899" spans="1:1" ht="15.75" customHeight="1">
      <c r="A899" s="83"/>
    </row>
    <row r="900" spans="1:1" ht="15.75" customHeight="1">
      <c r="A900" s="83"/>
    </row>
    <row r="901" spans="1:1" ht="15.75" customHeight="1">
      <c r="A901" s="83"/>
    </row>
    <row r="902" spans="1:1" ht="15.75" customHeight="1">
      <c r="A902" s="83"/>
    </row>
    <row r="903" spans="1:1" ht="15.75" customHeight="1">
      <c r="A903" s="83"/>
    </row>
    <row r="904" spans="1:1" ht="15.75" customHeight="1">
      <c r="A904" s="83"/>
    </row>
    <row r="905" spans="1:1" ht="15.75" customHeight="1">
      <c r="A905" s="83"/>
    </row>
    <row r="906" spans="1:1" ht="15.75" customHeight="1">
      <c r="A906" s="83"/>
    </row>
    <row r="907" spans="1:1" ht="15.75" customHeight="1">
      <c r="A907" s="83"/>
    </row>
    <row r="908" spans="1:1" ht="15.75" customHeight="1">
      <c r="A908" s="83"/>
    </row>
    <row r="909" spans="1:1" ht="15.75" customHeight="1">
      <c r="A909" s="83"/>
    </row>
    <row r="910" spans="1:1" ht="15.75" customHeight="1">
      <c r="A910" s="83"/>
    </row>
    <row r="911" spans="1:1" ht="15.75" customHeight="1">
      <c r="A911" s="83"/>
    </row>
    <row r="912" spans="1:1" ht="15.75" customHeight="1">
      <c r="A912" s="83"/>
    </row>
    <row r="913" spans="1:1" ht="15.75" customHeight="1">
      <c r="A913" s="83"/>
    </row>
    <row r="914" spans="1:1" ht="15.75" customHeight="1">
      <c r="A914" s="83"/>
    </row>
    <row r="915" spans="1:1" ht="15.75" customHeight="1">
      <c r="A915" s="83"/>
    </row>
    <row r="916" spans="1:1" ht="15.75" customHeight="1">
      <c r="A916" s="83"/>
    </row>
    <row r="917" spans="1:1" ht="15.75" customHeight="1">
      <c r="A917" s="83"/>
    </row>
    <row r="918" spans="1:1" ht="15.75" customHeight="1">
      <c r="A918" s="83"/>
    </row>
    <row r="919" spans="1:1" ht="15.75" customHeight="1">
      <c r="A919" s="83"/>
    </row>
    <row r="920" spans="1:1" ht="15.75" customHeight="1">
      <c r="A920" s="83"/>
    </row>
    <row r="921" spans="1:1" ht="15.75" customHeight="1">
      <c r="A921" s="83"/>
    </row>
    <row r="922" spans="1:1" ht="15.75" customHeight="1">
      <c r="A922" s="83"/>
    </row>
    <row r="923" spans="1:1" ht="15.75" customHeight="1">
      <c r="A923" s="83"/>
    </row>
    <row r="924" spans="1:1" ht="15.75" customHeight="1">
      <c r="A924" s="83"/>
    </row>
    <row r="925" spans="1:1" ht="15.75" customHeight="1">
      <c r="A925" s="83"/>
    </row>
    <row r="926" spans="1:1" ht="15.75" customHeight="1">
      <c r="A926" s="83"/>
    </row>
    <row r="927" spans="1:1" ht="15.75" customHeight="1">
      <c r="A927" s="83"/>
    </row>
    <row r="928" spans="1:1" ht="15.75" customHeight="1">
      <c r="A928" s="83"/>
    </row>
    <row r="929" spans="1:1" ht="15.75" customHeight="1">
      <c r="A929" s="83"/>
    </row>
    <row r="930" spans="1:1" ht="15.75" customHeight="1">
      <c r="A930" s="83"/>
    </row>
    <row r="931" spans="1:1" ht="15.75" customHeight="1">
      <c r="A931" s="83"/>
    </row>
    <row r="932" spans="1:1" ht="15.75" customHeight="1">
      <c r="A932" s="83"/>
    </row>
    <row r="933" spans="1:1" ht="15.75" customHeight="1">
      <c r="A933" s="83"/>
    </row>
    <row r="934" spans="1:1" ht="15.75" customHeight="1">
      <c r="A934" s="83"/>
    </row>
    <row r="935" spans="1:1" ht="15.75" customHeight="1">
      <c r="A935" s="83"/>
    </row>
    <row r="936" spans="1:1" ht="15.75" customHeight="1">
      <c r="A936" s="83"/>
    </row>
    <row r="937" spans="1:1" ht="15.75" customHeight="1">
      <c r="A937" s="83"/>
    </row>
    <row r="938" spans="1:1" ht="15.75" customHeight="1">
      <c r="A938" s="83"/>
    </row>
    <row r="939" spans="1:1" ht="15.75" customHeight="1">
      <c r="A939" s="83"/>
    </row>
    <row r="940" spans="1:1" ht="15.75" customHeight="1">
      <c r="A940" s="83"/>
    </row>
    <row r="941" spans="1:1" ht="15.75" customHeight="1">
      <c r="A941" s="83"/>
    </row>
    <row r="942" spans="1:1" ht="15.75" customHeight="1">
      <c r="A942" s="83"/>
    </row>
    <row r="943" spans="1:1" ht="15.75" customHeight="1">
      <c r="A943" s="83"/>
    </row>
    <row r="944" spans="1:1" ht="15.75" customHeight="1">
      <c r="A944" s="83"/>
    </row>
    <row r="945" spans="1:1" ht="15.75" customHeight="1">
      <c r="A945" s="83"/>
    </row>
    <row r="946" spans="1:1" ht="15.75" customHeight="1">
      <c r="A946" s="83"/>
    </row>
    <row r="947" spans="1:1" ht="15.75" customHeight="1">
      <c r="A947" s="83"/>
    </row>
    <row r="948" spans="1:1" ht="15.75" customHeight="1">
      <c r="A948" s="83"/>
    </row>
    <row r="949" spans="1:1" ht="15.75" customHeight="1">
      <c r="A949" s="83"/>
    </row>
    <row r="950" spans="1:1" ht="15.75" customHeight="1">
      <c r="A950" s="83"/>
    </row>
    <row r="951" spans="1:1" ht="15.75" customHeight="1">
      <c r="A951" s="83"/>
    </row>
    <row r="952" spans="1:1" ht="15.75" customHeight="1">
      <c r="A952" s="83"/>
    </row>
    <row r="953" spans="1:1" ht="15.75" customHeight="1">
      <c r="A953" s="83"/>
    </row>
    <row r="954" spans="1:1" ht="15.75" customHeight="1">
      <c r="A954" s="83"/>
    </row>
    <row r="955" spans="1:1" ht="15.75" customHeight="1">
      <c r="A955" s="83"/>
    </row>
    <row r="956" spans="1:1" ht="15.75" customHeight="1">
      <c r="A956" s="83"/>
    </row>
    <row r="957" spans="1:1" ht="15.75" customHeight="1">
      <c r="A957" s="83"/>
    </row>
    <row r="958" spans="1:1" ht="15.75" customHeight="1">
      <c r="A958" s="83"/>
    </row>
    <row r="959" spans="1:1" ht="15.75" customHeight="1">
      <c r="A959" s="83"/>
    </row>
    <row r="960" spans="1:1" ht="15.75" customHeight="1">
      <c r="A960" s="83"/>
    </row>
    <row r="961" spans="1:1" ht="15.75" customHeight="1">
      <c r="A961" s="83"/>
    </row>
    <row r="962" spans="1:1" ht="15.75" customHeight="1">
      <c r="A962" s="83"/>
    </row>
    <row r="963" spans="1:1" ht="15.75" customHeight="1">
      <c r="A963" s="83"/>
    </row>
    <row r="964" spans="1:1" ht="15.75" customHeight="1">
      <c r="A964" s="83"/>
    </row>
    <row r="965" spans="1:1" ht="15.75" customHeight="1">
      <c r="A965" s="83"/>
    </row>
    <row r="966" spans="1:1" ht="15.75" customHeight="1">
      <c r="A966" s="83"/>
    </row>
    <row r="967" spans="1:1" ht="15.75" customHeight="1">
      <c r="A967" s="83"/>
    </row>
    <row r="968" spans="1:1" ht="15.75" customHeight="1">
      <c r="A968" s="83"/>
    </row>
    <row r="969" spans="1:1" ht="15.75" customHeight="1">
      <c r="A969" s="83"/>
    </row>
    <row r="970" spans="1:1" ht="15.75" customHeight="1">
      <c r="A970" s="83"/>
    </row>
    <row r="971" spans="1:1" ht="15.75" customHeight="1">
      <c r="A971" s="83"/>
    </row>
    <row r="972" spans="1:1" ht="15.75" customHeight="1">
      <c r="A972" s="83"/>
    </row>
    <row r="973" spans="1:1" ht="15.75" customHeight="1">
      <c r="A973" s="83"/>
    </row>
    <row r="974" spans="1:1" ht="15.75" customHeight="1">
      <c r="A974" s="83"/>
    </row>
    <row r="975" spans="1:1" ht="15.75" customHeight="1">
      <c r="A975" s="83"/>
    </row>
    <row r="976" spans="1:1" ht="15.75" customHeight="1">
      <c r="A976" s="83"/>
    </row>
    <row r="977" spans="1:1" ht="15.75" customHeight="1">
      <c r="A977" s="83"/>
    </row>
    <row r="978" spans="1:1" ht="15.75" customHeight="1">
      <c r="A978" s="83"/>
    </row>
    <row r="979" spans="1:1" ht="15.75" customHeight="1">
      <c r="A979" s="83"/>
    </row>
    <row r="980" spans="1:1" ht="15.75" customHeight="1">
      <c r="A980" s="83"/>
    </row>
    <row r="981" spans="1:1" ht="15.75" customHeight="1">
      <c r="A981" s="83"/>
    </row>
    <row r="982" spans="1:1" ht="15.75" customHeight="1">
      <c r="A982" s="83"/>
    </row>
    <row r="983" spans="1:1" ht="15.75" customHeight="1">
      <c r="A983" s="83"/>
    </row>
    <row r="984" spans="1:1" ht="15.75" customHeight="1">
      <c r="A984" s="83"/>
    </row>
    <row r="985" spans="1:1" ht="15.75" customHeight="1">
      <c r="A985" s="83"/>
    </row>
    <row r="986" spans="1:1" ht="15.75" customHeight="1">
      <c r="A986" s="83"/>
    </row>
    <row r="987" spans="1:1" ht="15.75" customHeight="1">
      <c r="A987" s="83"/>
    </row>
    <row r="988" spans="1:1" ht="15.75" customHeight="1">
      <c r="A988" s="83"/>
    </row>
    <row r="989" spans="1:1" ht="15.75" customHeight="1">
      <c r="A989" s="83"/>
    </row>
    <row r="990" spans="1:1" ht="15.75" customHeight="1">
      <c r="A990" s="83"/>
    </row>
    <row r="991" spans="1:1" ht="15.75" customHeight="1">
      <c r="A991" s="83"/>
    </row>
    <row r="992" spans="1:1" ht="15.75" customHeight="1">
      <c r="A992" s="83"/>
    </row>
    <row r="993" spans="1:1" ht="15.75" customHeight="1">
      <c r="A993" s="83"/>
    </row>
    <row r="994" spans="1:1" ht="15.75" customHeight="1">
      <c r="A994" s="83"/>
    </row>
    <row r="995" spans="1:1" ht="15.75" customHeight="1">
      <c r="A995" s="83"/>
    </row>
    <row r="996" spans="1:1" ht="15.75" customHeight="1">
      <c r="A996" s="83"/>
    </row>
    <row r="997" spans="1:1" ht="15.75" customHeight="1">
      <c r="A997" s="83"/>
    </row>
    <row r="998" spans="1:1" ht="15.75" customHeight="1">
      <c r="A998" s="83"/>
    </row>
    <row r="999" spans="1:1" ht="15.75" customHeight="1">
      <c r="A999" s="83"/>
    </row>
    <row r="1000" spans="1:1" ht="15.75" customHeight="1">
      <c r="A1000" s="83"/>
    </row>
  </sheetData>
  <sheetProtection sheet="1" objects="1" scenarios="1"/>
  <mergeCells count="2">
    <mergeCell ref="A1:B1"/>
    <mergeCell ref="A4:A5"/>
  </mergeCells>
  <hyperlinks>
    <hyperlink ref="B5" r:id="rId1" xr:uid="{00000000-0004-0000-0300-000000000000}"/>
  </hyperlinks>
  <pageMargins left="0.70866141732283472" right="0.70866141732283472" top="0.74803149606299213" bottom="0.74803149606299213" header="0" footer="0"/>
  <pageSetup paperSize="9" orientation="portrait"/>
  <headerFooter>
    <oddFooter>&amp;LLAB FORM 50 – Révision 00 – Applicable le 10/10/2019</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2b8d2fe-584e-491d-ab11-5bb092808c81">
      <UserInfo>
        <DisplayName/>
        <AccountId xsi:nil="true"/>
        <AccountType/>
      </UserInfo>
    </SharedWithUsers>
    <lcf76f155ced4ddcb4097134ff3c332f xmlns="5c47aca6-1557-4609-88b8-7e43a186391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7BD23681514447A5E42678A657A689" ma:contentTypeVersion="12" ma:contentTypeDescription="Crée un document." ma:contentTypeScope="" ma:versionID="515b5f20a883f93da2de608783c94196">
  <xsd:schema xmlns:xsd="http://www.w3.org/2001/XMLSchema" xmlns:xs="http://www.w3.org/2001/XMLSchema" xmlns:p="http://schemas.microsoft.com/office/2006/metadata/properties" xmlns:ns2="5c47aca6-1557-4609-88b8-7e43a186391a" xmlns:ns3="82b8d2fe-584e-491d-ab11-5bb092808c81" targetNamespace="http://schemas.microsoft.com/office/2006/metadata/properties" ma:root="true" ma:fieldsID="3f1ffd1e4a740c2d0b3921dc8576dfe1" ns2:_="" ns3:_="">
    <xsd:import namespace="5c47aca6-1557-4609-88b8-7e43a186391a"/>
    <xsd:import namespace="82b8d2fe-584e-491d-ab11-5bb092808c8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47aca6-1557-4609-88b8-7e43a18639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70d0b43a-888d-4f30-8ac0-e2761c1647a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b8d2fe-584e-491d-ab11-5bb092808c81" elementFormDefault="qualified">
    <xsd:import namespace="http://schemas.microsoft.com/office/2006/documentManagement/types"/>
    <xsd:import namespace="http://schemas.microsoft.com/office/infopath/2007/PartnerControls"/>
    <xsd:element name="SharedWithUsers" ma:index="1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87FF89-DEDA-4774-AB46-D5FBDD6EBC8E}"/>
</file>

<file path=customXml/itemProps2.xml><?xml version="1.0" encoding="utf-8"?>
<ds:datastoreItem xmlns:ds="http://schemas.openxmlformats.org/officeDocument/2006/customXml" ds:itemID="{87F845BE-0901-4919-908B-CEB89001763C}"/>
</file>

<file path=customXml/itemProps3.xml><?xml version="1.0" encoding="utf-8"?>
<ds:datastoreItem xmlns:ds="http://schemas.openxmlformats.org/officeDocument/2006/customXml" ds:itemID="{1A5E23B2-9933-4186-B520-398084BB954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Karine LE ROUX</cp:lastModifiedBy>
  <cp:revision/>
  <dcterms:created xsi:type="dcterms:W3CDTF">2023-07-24T10:08:15Z</dcterms:created>
  <dcterms:modified xsi:type="dcterms:W3CDTF">2023-11-17T14:39:03Z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0x010100CE7BD23681514447A5E42678A657A689</vt:lpwstr>
  </property>
  <property fmtid="{D5CDD505-2E9C-101B-9397-08002B2CF9AE}" pid="3" name="Order">
    <vt:r8>20100</vt:r8>
  </property>
  <property fmtid="{D5CDD505-2E9C-101B-9397-08002B2CF9AE}" pid="4" name="_ExtendedDescription">
    <vt:lpwstr/>
  </property>
  <property fmtid="{D5CDD505-2E9C-101B-9397-08002B2CF9AE}" pid="5" name="TriggerFlowInfo">
    <vt:lpwstr/>
  </property>
  <property fmtid="{D5CDD505-2E9C-101B-9397-08002B2CF9AE}" pid="6" name="ComplianceAssetId">
    <vt:lpwstr/>
  </property>
  <property fmtid="{D5CDD505-2E9C-101B-9397-08002B2CF9AE}" pid="7" name="MediaServiceImageTags">
    <vt:lpwstr/>
  </property>
</Properties>
</file>