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modhegde/Documents/DSA/licor_2/Data/"/>
    </mc:Choice>
  </mc:AlternateContent>
  <xr:revisionPtr revIDLastSave="0" documentId="13_ncr:1_{CAB7E037-7210-9141-88BA-AFDCD4462A71}" xr6:coauthVersionLast="47" xr6:coauthVersionMax="47" xr10:uidLastSave="{00000000-0000-0000-0000-000000000000}"/>
  <bookViews>
    <workbookView xWindow="1980" yWindow="2960" windowWidth="28260" windowHeight="13620" xr2:uid="{00FEB7FB-9855-F44C-A408-FC671DB08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6" i="1" l="1"/>
  <c r="G26" i="1"/>
  <c r="P26" i="1" s="1"/>
  <c r="F26" i="1"/>
  <c r="O25" i="1"/>
  <c r="G25" i="1"/>
  <c r="P25" i="1" s="1"/>
  <c r="F25" i="1"/>
  <c r="O24" i="1"/>
  <c r="G24" i="1"/>
  <c r="I24" i="1" s="1"/>
  <c r="F24" i="1"/>
  <c r="B24" i="1" s="1"/>
  <c r="O23" i="1"/>
  <c r="G23" i="1"/>
  <c r="P23" i="1" s="1"/>
  <c r="F23" i="1"/>
  <c r="O22" i="1"/>
  <c r="G22" i="1"/>
  <c r="I22" i="1" s="1"/>
  <c r="F22" i="1"/>
  <c r="O21" i="1"/>
  <c r="G21" i="1"/>
  <c r="P21" i="1" s="1"/>
  <c r="F21" i="1"/>
  <c r="O20" i="1"/>
  <c r="G20" i="1"/>
  <c r="P20" i="1" s="1"/>
  <c r="F20" i="1"/>
  <c r="O19" i="1"/>
  <c r="G19" i="1"/>
  <c r="I19" i="1" s="1"/>
  <c r="F19" i="1"/>
  <c r="O18" i="1"/>
  <c r="G18" i="1"/>
  <c r="I18" i="1" s="1"/>
  <c r="F18" i="1"/>
  <c r="O17" i="1"/>
  <c r="G17" i="1"/>
  <c r="P17" i="1" s="1"/>
  <c r="F17" i="1"/>
  <c r="O16" i="1"/>
  <c r="G16" i="1"/>
  <c r="P16" i="1" s="1"/>
  <c r="F16" i="1"/>
  <c r="O15" i="1"/>
  <c r="G15" i="1"/>
  <c r="P15" i="1" s="1"/>
  <c r="F15" i="1"/>
  <c r="O14" i="1"/>
  <c r="G14" i="1"/>
  <c r="P14" i="1" s="1"/>
  <c r="F14" i="1"/>
  <c r="O13" i="1"/>
  <c r="G13" i="1"/>
  <c r="I13" i="1" s="1"/>
  <c r="F13" i="1"/>
  <c r="B13" i="1" s="1"/>
  <c r="O12" i="1"/>
  <c r="G12" i="1"/>
  <c r="P12" i="1" s="1"/>
  <c r="F12" i="1"/>
  <c r="O11" i="1"/>
  <c r="G11" i="1"/>
  <c r="P11" i="1" s="1"/>
  <c r="F11" i="1"/>
  <c r="O10" i="1"/>
  <c r="G10" i="1"/>
  <c r="P10" i="1" s="1"/>
  <c r="F10" i="1"/>
  <c r="O9" i="1"/>
  <c r="G9" i="1"/>
  <c r="P9" i="1" s="1"/>
  <c r="F9" i="1"/>
  <c r="O8" i="1"/>
  <c r="G8" i="1"/>
  <c r="P8" i="1" s="1"/>
  <c r="Q8" i="1" s="1"/>
  <c r="F8" i="1"/>
  <c r="O7" i="1"/>
  <c r="G7" i="1"/>
  <c r="I7" i="1" s="1"/>
  <c r="F7" i="1"/>
  <c r="O6" i="1"/>
  <c r="G6" i="1"/>
  <c r="P6" i="1" s="1"/>
  <c r="F6" i="1"/>
  <c r="O5" i="1"/>
  <c r="G5" i="1"/>
  <c r="I5" i="1" s="1"/>
  <c r="F5" i="1"/>
  <c r="O4" i="1"/>
  <c r="G4" i="1"/>
  <c r="P4" i="1" s="1"/>
  <c r="F4" i="1"/>
  <c r="O3" i="1"/>
  <c r="G3" i="1"/>
  <c r="P3" i="1" s="1"/>
  <c r="F3" i="1"/>
  <c r="O2" i="1"/>
  <c r="G2" i="1"/>
  <c r="P2" i="1" s="1"/>
  <c r="F2" i="1"/>
  <c r="I11" i="1" l="1"/>
  <c r="Q14" i="1"/>
  <c r="Q20" i="1"/>
  <c r="B5" i="1"/>
  <c r="P5" i="1"/>
  <c r="Q12" i="1"/>
  <c r="Q5" i="1"/>
  <c r="I17" i="1"/>
  <c r="B17" i="1" s="1"/>
  <c r="Q17" i="1"/>
  <c r="B18" i="1"/>
  <c r="B22" i="1"/>
  <c r="B11" i="1"/>
  <c r="Q11" i="1"/>
  <c r="P18" i="1"/>
  <c r="Q18" i="1" s="1"/>
  <c r="B7" i="1"/>
  <c r="P7" i="1"/>
  <c r="Q7" i="1" s="1"/>
  <c r="P22" i="1"/>
  <c r="Q22" i="1" s="1"/>
  <c r="Q4" i="1"/>
  <c r="Q25" i="1"/>
  <c r="Q10" i="1"/>
  <c r="Q6" i="1"/>
  <c r="Q16" i="1"/>
  <c r="Q9" i="1"/>
  <c r="Q23" i="1"/>
  <c r="Q2" i="1"/>
  <c r="B19" i="1"/>
  <c r="Q15" i="1"/>
  <c r="Q3" i="1"/>
  <c r="Q21" i="1"/>
  <c r="Q26" i="1"/>
  <c r="P24" i="1"/>
  <c r="Q24" i="1" s="1"/>
  <c r="I3" i="1"/>
  <c r="B3" i="1" s="1"/>
  <c r="I9" i="1"/>
  <c r="B9" i="1" s="1"/>
  <c r="I15" i="1"/>
  <c r="B15" i="1" s="1"/>
  <c r="I21" i="1"/>
  <c r="B21" i="1" s="1"/>
  <c r="I25" i="1"/>
  <c r="B25" i="1" s="1"/>
  <c r="I12" i="1"/>
  <c r="B12" i="1" s="1"/>
  <c r="P13" i="1"/>
  <c r="Q13" i="1" s="1"/>
  <c r="P19" i="1"/>
  <c r="Q19" i="1" s="1"/>
  <c r="I10" i="1"/>
  <c r="B10" i="1" s="1"/>
  <c r="I26" i="1"/>
  <c r="B26" i="1" s="1"/>
  <c r="I2" i="1"/>
  <c r="B2" i="1" s="1"/>
  <c r="I23" i="1"/>
  <c r="B23" i="1" s="1"/>
  <c r="I6" i="1"/>
  <c r="B6" i="1" s="1"/>
  <c r="I4" i="1"/>
  <c r="B4" i="1" s="1"/>
  <c r="I16" i="1"/>
  <c r="B16" i="1" s="1"/>
  <c r="I8" i="1"/>
  <c r="B8" i="1" s="1"/>
  <c r="I14" i="1"/>
  <c r="B14" i="1" s="1"/>
  <c r="I20" i="1"/>
  <c r="B20" i="1" s="1"/>
  <c r="R22" i="1" l="1"/>
  <c r="S17" i="1"/>
  <c r="T17" i="1" s="1"/>
  <c r="K17" i="1"/>
  <c r="L17" i="1" s="1"/>
  <c r="K22" i="1"/>
  <c r="L22" i="1" s="1"/>
  <c r="S7" i="1"/>
  <c r="T7" i="1" s="1"/>
  <c r="R12" i="1"/>
  <c r="S12" i="1"/>
  <c r="T12" i="1" s="1"/>
  <c r="K12" i="1"/>
  <c r="L12" i="1" s="1"/>
  <c r="J12" i="1"/>
  <c r="J7" i="1"/>
  <c r="K7" i="1"/>
  <c r="L7" i="1" s="1"/>
  <c r="K2" i="1"/>
  <c r="L2" i="1" s="1"/>
  <c r="J2" i="1"/>
  <c r="R17" i="1"/>
  <c r="S22" i="1"/>
  <c r="T22" i="1" s="1"/>
  <c r="S2" i="1"/>
  <c r="T2" i="1" s="1"/>
  <c r="R2" i="1"/>
  <c r="J17" i="1"/>
  <c r="J22" i="1"/>
  <c r="R7" i="1"/>
</calcChain>
</file>

<file path=xl/sharedStrings.xml><?xml version="1.0" encoding="utf-8"?>
<sst xmlns="http://schemas.openxmlformats.org/spreadsheetml/2006/main" count="20" uniqueCount="18">
  <si>
    <t>Empty tin (g)</t>
  </si>
  <si>
    <t>tin+whole sample (g)</t>
  </si>
  <si>
    <t>tin+2mm seive (g)</t>
  </si>
  <si>
    <t>Soil Mass D-B (g)</t>
  </si>
  <si>
    <t>radius (cm)</t>
  </si>
  <si>
    <t>h (cm)</t>
  </si>
  <si>
    <t>Soil Volume (cm3)</t>
  </si>
  <si>
    <t>BD (g/cm3)</t>
  </si>
  <si>
    <t>Avg BD</t>
  </si>
  <si>
    <t>Stdev</t>
  </si>
  <si>
    <t>Sterr</t>
  </si>
  <si>
    <t>Empty root tin (g)</t>
  </si>
  <si>
    <t>tin+roots (g)</t>
  </si>
  <si>
    <t>Root mass F-E (g)</t>
  </si>
  <si>
    <t>Root Vol</t>
  </si>
  <si>
    <t>AVG root D</t>
  </si>
  <si>
    <t>Root Density (g/cm3)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</si>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</sst>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344D-317F-3141-A648-23D1BA97A242}">
  <dimension ref="A1:T26"/>
  <sheetViews>
    <sheetView tabSelected="1" topLeftCell="D1" workbookViewId="0">
      <selection activeCell="K2" sqref="K2"/>
    </sheetView>
  </sheetViews>
  <sheetFormatPr baseColWidth="10" defaultRowHeight="16" x14ac:dyDescent="0.2"/>
  <cols>
    <col min="3" max="3" width="11.1640625" bestFit="1" customWidth="1"/>
    <col min="4" max="4" width="18" bestFit="1" customWidth="1"/>
    <col min="5" max="5" width="15.33203125" bestFit="1" customWidth="1"/>
    <col min="6" max="6" width="14.6640625" bestFit="1" customWidth="1"/>
    <col min="15" max="15" width="15" bestFit="1" customWidth="1"/>
  </cols>
  <sheetData>
    <row r="1" spans="1:20" x14ac:dyDescent="0.2">
      <c r="A1" t="s">
        <v>17</v>
      </c>
      <c r="B1" s="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16</v>
      </c>
      <c r="R1" t="s">
        <v>15</v>
      </c>
      <c r="S1" t="s">
        <v>9</v>
      </c>
      <c r="T1" t="s">
        <v>10</v>
      </c>
    </row>
    <row r="2" spans="1:20" x14ac:dyDescent="0.2">
      <c r="A2">
        <v>4</v>
      </c>
      <c r="B2">
        <f>(F2/I2)</f>
        <v>1.187864842792633</v>
      </c>
      <c r="C2">
        <v>7.72</v>
      </c>
      <c r="D2">
        <v>260.48</v>
      </c>
      <c r="E2">
        <v>248.48</v>
      </c>
      <c r="F2">
        <f>(E2-C2)</f>
        <v>240.76</v>
      </c>
      <c r="G2">
        <f>(5.08/2)</f>
        <v>2.54</v>
      </c>
      <c r="H2">
        <v>10</v>
      </c>
      <c r="I2">
        <f>((3.14159265358979)*(G2*G2)*(H2))</f>
        <v>202.68299163899889</v>
      </c>
      <c r="J2">
        <f>AVERAGE(B2:B6)</f>
        <v>0.89814472604702433</v>
      </c>
      <c r="K2">
        <f>_xlfn.STDEV.S(B2:B6)</f>
        <v>0.19022733636396832</v>
      </c>
      <c r="L2">
        <f>(K2/SQRT(5))</f>
        <v>8.5072251057710171E-2</v>
      </c>
      <c r="M2">
        <v>1.8849</v>
      </c>
      <c r="N2">
        <v>1.9728000000000001</v>
      </c>
      <c r="O2">
        <f>(N2-M2)</f>
        <v>8.7900000000000089E-2</v>
      </c>
      <c r="P2">
        <f>((3.14159265358979)*(G2*G2)*(H2))</f>
        <v>202.68299163899889</v>
      </c>
      <c r="Q2">
        <f>(O2/P2)</f>
        <v>4.3368217179545011E-4</v>
      </c>
      <c r="R2">
        <f>AVERAGE(Q2:Q6)</f>
        <v>1.3796914962557402E-3</v>
      </c>
      <c r="S2">
        <f>_xlfn.STDEV.S(Q2:Q6)</f>
        <v>1.805227724701833E-3</v>
      </c>
      <c r="T2">
        <f>(S2/SQRT(5))</f>
        <v>8.0732238146011498E-4</v>
      </c>
    </row>
    <row r="3" spans="1:20" x14ac:dyDescent="0.2">
      <c r="A3">
        <v>7</v>
      </c>
      <c r="B3">
        <f>(F3/I3)</f>
        <v>0.95091945526086863</v>
      </c>
      <c r="C3">
        <v>7.6947999999999999</v>
      </c>
      <c r="D3">
        <v>243.44</v>
      </c>
      <c r="E3">
        <v>200.43</v>
      </c>
      <c r="F3">
        <f>(E3-C3)</f>
        <v>192.73520000000002</v>
      </c>
      <c r="G3">
        <f>(5.08/2)</f>
        <v>2.54</v>
      </c>
      <c r="H3">
        <v>10</v>
      </c>
      <c r="I3">
        <f>((3.14159265358979)*(G3*G3)*(H3))</f>
        <v>202.68299163899889</v>
      </c>
      <c r="M3">
        <v>1.9135</v>
      </c>
      <c r="N3">
        <v>2.1539999999999999</v>
      </c>
      <c r="O3">
        <f>(N3-M3)</f>
        <v>0.24049999999999994</v>
      </c>
      <c r="P3">
        <f>((3.14159265358979)*(G3*G3)*(H3))</f>
        <v>202.68299163899889</v>
      </c>
      <c r="Q3">
        <f>(O3/P3)</f>
        <v>1.1865820513857295E-3</v>
      </c>
    </row>
    <row r="4" spans="1:20" x14ac:dyDescent="0.2">
      <c r="A4">
        <v>15</v>
      </c>
      <c r="B4">
        <f>(F4/I4)</f>
        <v>0.84664232855630439</v>
      </c>
      <c r="C4">
        <v>7.78</v>
      </c>
      <c r="D4">
        <v>204.91</v>
      </c>
      <c r="E4">
        <v>179.38</v>
      </c>
      <c r="F4">
        <f>(E4-C4)</f>
        <v>171.6</v>
      </c>
      <c r="G4">
        <f>(5.08/2)</f>
        <v>2.54</v>
      </c>
      <c r="H4">
        <v>10</v>
      </c>
      <c r="I4">
        <f>((3.14159265358979)*(G4*G4)*(H4))</f>
        <v>202.68299163899889</v>
      </c>
      <c r="J4" s="4"/>
      <c r="K4" s="4"/>
      <c r="L4" s="4"/>
      <c r="M4">
        <v>1.8827</v>
      </c>
      <c r="N4">
        <v>2.0034000000000001</v>
      </c>
      <c r="O4">
        <f>(N4-M4)</f>
        <v>0.12070000000000003</v>
      </c>
      <c r="P4">
        <f>((3.14159265358979)*(G4*G4)*(H4))</f>
        <v>202.68299163899889</v>
      </c>
      <c r="Q4" s="4">
        <f>(O4/P4)</f>
        <v>5.9551124158942876E-4</v>
      </c>
      <c r="R4" s="4"/>
      <c r="S4" s="4"/>
      <c r="T4" s="4"/>
    </row>
    <row r="5" spans="1:20" x14ac:dyDescent="0.2">
      <c r="A5">
        <v>16</v>
      </c>
      <c r="B5">
        <f>(F5/I5)</f>
        <v>0.83337037130795677</v>
      </c>
      <c r="C5">
        <v>7.73</v>
      </c>
      <c r="D5">
        <v>201.61</v>
      </c>
      <c r="E5">
        <v>176.64</v>
      </c>
      <c r="F5">
        <f>(E5-C5)</f>
        <v>168.91</v>
      </c>
      <c r="G5">
        <f>(5.08/2)</f>
        <v>2.54</v>
      </c>
      <c r="H5">
        <v>10</v>
      </c>
      <c r="I5">
        <f>((3.14159265358979)*(G5*G5)*(H5))</f>
        <v>202.68299163899889</v>
      </c>
      <c r="M5">
        <v>1.8048</v>
      </c>
      <c r="N5">
        <v>1.8344</v>
      </c>
      <c r="O5">
        <f>(N5-M5)</f>
        <v>2.9600000000000071E-2</v>
      </c>
      <c r="P5">
        <f>((3.14159265358979)*(G5*G5)*(H5))</f>
        <v>202.68299163899889</v>
      </c>
      <c r="Q5">
        <f>(O5/P5)</f>
        <v>1.4604086786285938E-4</v>
      </c>
    </row>
    <row r="6" spans="1:20" x14ac:dyDescent="0.2">
      <c r="A6">
        <v>22</v>
      </c>
      <c r="B6">
        <f>(F6/I6)</f>
        <v>0.67192663231735916</v>
      </c>
      <c r="C6">
        <v>8.4018999999999995</v>
      </c>
      <c r="D6">
        <v>169.41</v>
      </c>
      <c r="E6">
        <v>144.59</v>
      </c>
      <c r="F6">
        <f>(E6-C6)</f>
        <v>136.18809999999999</v>
      </c>
      <c r="G6">
        <f>(5.08/2)</f>
        <v>2.54</v>
      </c>
      <c r="H6">
        <v>10</v>
      </c>
      <c r="I6">
        <f>((3.14159265358979)*(G6*G6)*(H6))</f>
        <v>202.68299163899889</v>
      </c>
      <c r="J6" s="2"/>
      <c r="K6" s="2"/>
      <c r="L6" s="2"/>
      <c r="M6">
        <v>1.8651</v>
      </c>
      <c r="N6">
        <v>2.7846000000000002</v>
      </c>
      <c r="O6">
        <f>(N6-M6)</f>
        <v>0.91950000000000021</v>
      </c>
      <c r="P6">
        <f>((3.14159265358979)*(G6*G6)*(H6))</f>
        <v>202.68299163899889</v>
      </c>
      <c r="Q6" s="2">
        <f>(O6/P6)</f>
        <v>4.5366411486452334E-3</v>
      </c>
      <c r="R6" s="2"/>
      <c r="S6" s="2"/>
      <c r="T6" s="2"/>
    </row>
    <row r="7" spans="1:20" x14ac:dyDescent="0.2">
      <c r="A7">
        <v>1</v>
      </c>
      <c r="B7">
        <f>(F7/I7)</f>
        <v>0.86717932559951894</v>
      </c>
      <c r="C7">
        <v>7.7175000000000002</v>
      </c>
      <c r="D7">
        <v>212.56</v>
      </c>
      <c r="E7">
        <v>183.48</v>
      </c>
      <c r="F7">
        <f>(E7-C7)</f>
        <v>175.76249999999999</v>
      </c>
      <c r="G7">
        <f>(5.08/2)</f>
        <v>2.54</v>
      </c>
      <c r="H7">
        <v>10</v>
      </c>
      <c r="I7">
        <f>((3.14159265358979)*(G7*G7)*(H7))</f>
        <v>202.68299163899889</v>
      </c>
      <c r="J7">
        <f>AVERAGE(B7:B11)</f>
        <v>0.87033104541001871</v>
      </c>
      <c r="K7">
        <f>_xlfn.STDEV.S(B7:B11)</f>
        <v>8.7279942182035553E-2</v>
      </c>
      <c r="L7">
        <f>(K7/SQRT(5))</f>
        <v>3.903277675825656E-2</v>
      </c>
      <c r="M7">
        <v>1.8855999999999999</v>
      </c>
      <c r="N7">
        <v>1.9371</v>
      </c>
      <c r="O7">
        <f>(N7-M7)</f>
        <v>5.1500000000000101E-2</v>
      </c>
      <c r="P7">
        <f>((3.14159265358979)*(G7*G7)*(H7))</f>
        <v>202.68299163899889</v>
      </c>
      <c r="Q7" s="3">
        <f>(O7/P7)</f>
        <v>2.5409137482896134E-4</v>
      </c>
      <c r="R7" s="3">
        <f>AVERAGE(Q7:Q11)</f>
        <v>2.978049589257489E-4</v>
      </c>
      <c r="S7" s="3">
        <f>_xlfn.STDEV.S(Q7:Q11)</f>
        <v>2.1013978243559556E-4</v>
      </c>
      <c r="T7">
        <f>(S7/SQRT(5))</f>
        <v>9.3977367660601601E-5</v>
      </c>
    </row>
    <row r="8" spans="1:20" x14ac:dyDescent="0.2">
      <c r="A8">
        <v>8</v>
      </c>
      <c r="B8">
        <f>(F8/I8)</f>
        <v>0.83825484628039704</v>
      </c>
      <c r="C8">
        <v>7.68</v>
      </c>
      <c r="D8">
        <v>188.82</v>
      </c>
      <c r="E8">
        <v>177.58</v>
      </c>
      <c r="F8">
        <f>(E8-C8)</f>
        <v>169.9</v>
      </c>
      <c r="G8">
        <f>(5.08/2)</f>
        <v>2.54</v>
      </c>
      <c r="H8">
        <v>10</v>
      </c>
      <c r="I8">
        <f>((3.14159265358979)*(G8*G8)*(H8))</f>
        <v>202.68299163899889</v>
      </c>
      <c r="M8">
        <v>1.8764000000000001</v>
      </c>
      <c r="N8">
        <v>1.9211</v>
      </c>
      <c r="O8">
        <f>(N8-M8)</f>
        <v>4.4699999999999962E-2</v>
      </c>
      <c r="P8">
        <f>((3.14159265358979)*(G8*G8)*(H8))</f>
        <v>202.68299163899889</v>
      </c>
      <c r="Q8">
        <f>(O8/P8)</f>
        <v>2.2054144572533087E-4</v>
      </c>
    </row>
    <row r="9" spans="1:20" x14ac:dyDescent="0.2">
      <c r="A9">
        <v>12</v>
      </c>
      <c r="B9">
        <f>(F9/I9)</f>
        <v>0.94783483530857604</v>
      </c>
      <c r="C9">
        <v>7.76</v>
      </c>
      <c r="D9">
        <v>221.83</v>
      </c>
      <c r="E9">
        <v>199.87</v>
      </c>
      <c r="F9">
        <f>(E9-C9)</f>
        <v>192.11</v>
      </c>
      <c r="G9">
        <f>(5.08/2)</f>
        <v>2.54</v>
      </c>
      <c r="H9">
        <v>10</v>
      </c>
      <c r="I9">
        <f>((3.14159265358979)*(G9*G9)*(H9))</f>
        <v>202.68299163899889</v>
      </c>
      <c r="M9">
        <v>1.8521000000000001</v>
      </c>
      <c r="N9">
        <v>1.9174</v>
      </c>
      <c r="O9">
        <f>(N9-M9)</f>
        <v>6.5299999999999914E-2</v>
      </c>
      <c r="P9">
        <f>((3.14159265358979)*(G9*G9)*(H9))</f>
        <v>202.68299163899889</v>
      </c>
      <c r="Q9">
        <f>(O9/P9)</f>
        <v>3.2217799565691498E-4</v>
      </c>
    </row>
    <row r="10" spans="1:20" x14ac:dyDescent="0.2">
      <c r="A10">
        <v>20</v>
      </c>
      <c r="B10">
        <f>(F10/I10)</f>
        <v>0.74305198863574407</v>
      </c>
      <c r="C10">
        <v>7.72</v>
      </c>
      <c r="D10">
        <v>187.13</v>
      </c>
      <c r="E10">
        <v>158.32400000000001</v>
      </c>
      <c r="F10">
        <f>(E10-C10)</f>
        <v>150.60400000000001</v>
      </c>
      <c r="G10">
        <f>(5.08/2)</f>
        <v>2.54</v>
      </c>
      <c r="H10">
        <v>10</v>
      </c>
      <c r="I10">
        <f>((3.14159265358979)*(G10*G10)*(H10))</f>
        <v>202.68299163899889</v>
      </c>
      <c r="J10" s="4"/>
      <c r="K10" s="4"/>
      <c r="L10" s="4"/>
      <c r="M10">
        <v>1.8151999999999999</v>
      </c>
      <c r="N10">
        <v>1.8273999999999999</v>
      </c>
      <c r="O10">
        <f>(N10-M10)</f>
        <v>1.2199999999999989E-2</v>
      </c>
      <c r="P10">
        <f>((3.14159265358979)*(G10*G10)*(H10))</f>
        <v>202.68299163899889</v>
      </c>
      <c r="Q10" s="4">
        <f>(O10/P10)</f>
        <v>6.0192519862394549E-5</v>
      </c>
      <c r="R10" s="4"/>
      <c r="S10" s="4"/>
      <c r="T10" s="4"/>
    </row>
    <row r="11" spans="1:20" x14ac:dyDescent="0.2">
      <c r="A11">
        <v>23</v>
      </c>
      <c r="B11">
        <f>(F11/I11)</f>
        <v>0.95533423122585792</v>
      </c>
      <c r="C11">
        <v>7.72</v>
      </c>
      <c r="D11">
        <v>237.96</v>
      </c>
      <c r="E11">
        <v>201.35</v>
      </c>
      <c r="F11">
        <f>(E11-C11)</f>
        <v>193.63</v>
      </c>
      <c r="G11">
        <f>(5.08/2)</f>
        <v>2.54</v>
      </c>
      <c r="H11">
        <v>10</v>
      </c>
      <c r="I11">
        <f>((3.14159265358979)*(G11*G11)*(H11))</f>
        <v>202.68299163899889</v>
      </c>
      <c r="J11" s="2"/>
      <c r="K11" s="2"/>
      <c r="L11" s="2"/>
      <c r="M11">
        <v>1.8283</v>
      </c>
      <c r="N11">
        <v>1.9563999999999999</v>
      </c>
      <c r="O11">
        <f>(N11-M11)</f>
        <v>0.12809999999999988</v>
      </c>
      <c r="P11">
        <f>((3.14159265358979)*(G11*G11)*(H11))</f>
        <v>202.68299163899889</v>
      </c>
      <c r="Q11" s="2">
        <f>(O11/P11)</f>
        <v>6.3202145855514272E-4</v>
      </c>
      <c r="R11" s="2"/>
      <c r="S11" s="2"/>
      <c r="T11" s="2"/>
    </row>
    <row r="12" spans="1:20" x14ac:dyDescent="0.2">
      <c r="A12">
        <v>3</v>
      </c>
      <c r="B12">
        <f>(F12/I12)</f>
        <v>0.6728240929208813</v>
      </c>
      <c r="C12">
        <v>7.69</v>
      </c>
      <c r="D12">
        <v>157.19</v>
      </c>
      <c r="E12">
        <v>144.06</v>
      </c>
      <c r="F12">
        <f>(E12-C12)</f>
        <v>136.37</v>
      </c>
      <c r="G12">
        <f>(5.08/2)</f>
        <v>2.54</v>
      </c>
      <c r="H12">
        <v>10</v>
      </c>
      <c r="I12">
        <f>((3.14159265358979)*(G12*G12)*(H12))</f>
        <v>202.68299163899889</v>
      </c>
      <c r="J12">
        <f>AVERAGE(B12:B16)</f>
        <v>0.91085728756570017</v>
      </c>
      <c r="K12">
        <f>_xlfn.STDEV.S(B12:B16)</f>
        <v>0.22107337845057481</v>
      </c>
      <c r="L12">
        <f>(K12/SQRT(5))</f>
        <v>9.8867020446204476E-2</v>
      </c>
      <c r="M12">
        <v>1.8894</v>
      </c>
      <c r="N12">
        <v>1.9641999999999999</v>
      </c>
      <c r="O12">
        <f>(N12-M12)</f>
        <v>7.4799999999999978E-2</v>
      </c>
      <c r="P12">
        <f>((3.14159265358979)*(G12*G12)*(H12))</f>
        <v>202.68299163899889</v>
      </c>
      <c r="Q12" s="3">
        <f>(O12/P12)</f>
        <v>3.6904922013992748E-4</v>
      </c>
      <c r="R12" s="3">
        <f>AVERAGE(Q12:Q16)</f>
        <v>4.5154257523002933E-4</v>
      </c>
      <c r="S12" s="3">
        <f>_xlfn.STDEV.S(Q12:Q16)</f>
        <v>3.5196496182874455E-4</v>
      </c>
      <c r="T12">
        <f>(S12/SQRT(5))</f>
        <v>1.5740351606943829E-4</v>
      </c>
    </row>
    <row r="13" spans="1:20" x14ac:dyDescent="0.2">
      <c r="A13">
        <v>10</v>
      </c>
      <c r="B13">
        <f>(F13/I13)</f>
        <v>0.8499973214666674</v>
      </c>
      <c r="C13">
        <v>7.71</v>
      </c>
      <c r="D13">
        <v>207.65</v>
      </c>
      <c r="E13">
        <v>179.99</v>
      </c>
      <c r="F13">
        <f>(E13-C13)</f>
        <v>172.28</v>
      </c>
      <c r="G13">
        <f>(5.08/2)</f>
        <v>2.54</v>
      </c>
      <c r="H13">
        <v>10</v>
      </c>
      <c r="I13">
        <f>((3.14159265358979)*(G13*G13)*(H13))</f>
        <v>202.68299163899889</v>
      </c>
      <c r="J13" s="4"/>
      <c r="K13" s="4"/>
      <c r="L13" s="4"/>
      <c r="M13">
        <v>1.7854000000000001</v>
      </c>
      <c r="N13">
        <v>1.8340000000000001</v>
      </c>
      <c r="O13">
        <f>(N13-M13)</f>
        <v>4.8599999999999977E-2</v>
      </c>
      <c r="P13">
        <f>((3.14159265358979)*(G13*G13)*(H13))</f>
        <v>202.68299163899889</v>
      </c>
      <c r="Q13" s="4">
        <f>(O13/P13)</f>
        <v>2.3978331682888331E-4</v>
      </c>
      <c r="R13" s="4"/>
      <c r="S13" s="4"/>
      <c r="T13" s="4"/>
    </row>
    <row r="14" spans="1:20" x14ac:dyDescent="0.2">
      <c r="A14">
        <v>14</v>
      </c>
      <c r="B14">
        <f>(F14/I14)</f>
        <v>1.2471199381653677</v>
      </c>
      <c r="C14">
        <v>7.72</v>
      </c>
      <c r="D14">
        <v>293.12</v>
      </c>
      <c r="E14">
        <v>260.49</v>
      </c>
      <c r="F14">
        <f>(E14-C14)</f>
        <v>252.77</v>
      </c>
      <c r="G14">
        <f>(5.08/2)</f>
        <v>2.54</v>
      </c>
      <c r="H14">
        <v>10</v>
      </c>
      <c r="I14">
        <f>((3.14159265358979)*(G14*G14)*(H14))</f>
        <v>202.68299163899889</v>
      </c>
      <c r="M14">
        <v>1.8429</v>
      </c>
      <c r="N14">
        <v>1.8953</v>
      </c>
      <c r="O14">
        <f>(N14-M14)</f>
        <v>5.2400000000000002E-2</v>
      </c>
      <c r="P14">
        <f>((3.14159265358979)*(G14*G14)*(H14))</f>
        <v>202.68299163899889</v>
      </c>
      <c r="Q14">
        <f>(O14/P14)</f>
        <v>2.5853180662208829E-4</v>
      </c>
    </row>
    <row r="15" spans="1:20" x14ac:dyDescent="0.2">
      <c r="A15">
        <v>17</v>
      </c>
      <c r="B15">
        <f>(F15/I15)</f>
        <v>0.78883037351633645</v>
      </c>
      <c r="C15">
        <v>7.7074999999999996</v>
      </c>
      <c r="D15">
        <v>186.18</v>
      </c>
      <c r="E15">
        <v>167.59</v>
      </c>
      <c r="F15">
        <f>(E15-C15)</f>
        <v>159.88249999999999</v>
      </c>
      <c r="G15">
        <f>(5.08/2)</f>
        <v>2.54</v>
      </c>
      <c r="H15">
        <v>10</v>
      </c>
      <c r="I15">
        <f>((3.14159265358979)*(G15*G15)*(H15))</f>
        <v>202.68299163899889</v>
      </c>
      <c r="M15">
        <v>1.8876999999999999</v>
      </c>
      <c r="N15">
        <v>1.9517</v>
      </c>
      <c r="O15">
        <f>(N15-M15)</f>
        <v>6.4000000000000057E-2</v>
      </c>
      <c r="P15">
        <f>((3.14159265358979)*(G15*G15)*(H15))</f>
        <v>202.68299163899889</v>
      </c>
      <c r="Q15">
        <f>(O15/P15)</f>
        <v>3.157640386223982E-4</v>
      </c>
    </row>
    <row r="16" spans="1:20" x14ac:dyDescent="0.2">
      <c r="A16">
        <v>24</v>
      </c>
      <c r="B16">
        <f>(F16/I16)</f>
        <v>0.99551471175924777</v>
      </c>
      <c r="C16">
        <v>7.6961000000000004</v>
      </c>
      <c r="D16">
        <v>232.67</v>
      </c>
      <c r="E16">
        <v>209.47</v>
      </c>
      <c r="F16">
        <f>(E16-C16)</f>
        <v>201.7739</v>
      </c>
      <c r="G16">
        <f>(5.08/2)</f>
        <v>2.54</v>
      </c>
      <c r="H16">
        <v>10</v>
      </c>
      <c r="I16">
        <f>((3.14159265358979)*(G16*G16)*(H16))</f>
        <v>202.68299163899889</v>
      </c>
      <c r="J16" s="2"/>
      <c r="K16" s="2"/>
      <c r="L16" s="2"/>
      <c r="M16">
        <v>1.8246</v>
      </c>
      <c r="N16">
        <v>2.0424000000000002</v>
      </c>
      <c r="O16">
        <f>(N16-M16)</f>
        <v>0.21780000000000022</v>
      </c>
      <c r="P16">
        <f>((3.14159265358979)*(G16*G16)*(H16))</f>
        <v>202.68299163899889</v>
      </c>
      <c r="Q16" s="2">
        <f>(O16/P16)</f>
        <v>1.0745844939368491E-3</v>
      </c>
      <c r="R16" s="2"/>
      <c r="S16" s="2"/>
      <c r="T16" s="2"/>
    </row>
    <row r="17" spans="1:20" x14ac:dyDescent="0.2">
      <c r="A17">
        <v>2</v>
      </c>
      <c r="B17">
        <f>(F17/I17)</f>
        <v>0.97151713820525598</v>
      </c>
      <c r="C17">
        <v>7.7</v>
      </c>
      <c r="D17">
        <v>215.46</v>
      </c>
      <c r="E17">
        <v>204.61</v>
      </c>
      <c r="F17">
        <f>(E17-C17)</f>
        <v>196.91000000000003</v>
      </c>
      <c r="G17">
        <f>(5.08/2)</f>
        <v>2.54</v>
      </c>
      <c r="H17">
        <v>10</v>
      </c>
      <c r="I17">
        <f>((3.14159265358979)*(G17*G17)*(H17))</f>
        <v>202.68299163899889</v>
      </c>
      <c r="J17">
        <f>AVERAGE(B17:B21)</f>
        <v>0.8496519545494241</v>
      </c>
      <c r="K17">
        <f>_xlfn.STDEV.S(B17:B21)</f>
        <v>0.16318528849622524</v>
      </c>
      <c r="L17">
        <f>(K17/SQRT(5))</f>
        <v>7.2978679601094804E-2</v>
      </c>
      <c r="M17">
        <v>1.8103</v>
      </c>
      <c r="N17">
        <v>1.8219000000000001</v>
      </c>
      <c r="O17">
        <f>(N17-M17)</f>
        <v>1.1600000000000055E-2</v>
      </c>
      <c r="P17">
        <f>((3.14159265358979)*(G17*G17)*(H17))</f>
        <v>202.68299163899889</v>
      </c>
      <c r="Q17">
        <f>(O17/P17)</f>
        <v>5.7232232000309897E-5</v>
      </c>
      <c r="R17">
        <f>AVERAGE(Q17:Q21)</f>
        <v>4.1789396986432971E-4</v>
      </c>
      <c r="S17">
        <f>_xlfn.STDEV.S(Q17:Q21)</f>
        <v>3.4443846481225663E-4</v>
      </c>
      <c r="T17">
        <f>(S17/SQRT(5))</f>
        <v>1.5403756427717502E-4</v>
      </c>
    </row>
    <row r="18" spans="1:20" x14ac:dyDescent="0.2">
      <c r="A18">
        <v>9</v>
      </c>
      <c r="B18">
        <f>(F18/I18)</f>
        <v>0.89899008558417393</v>
      </c>
      <c r="C18">
        <v>7.7</v>
      </c>
      <c r="D18">
        <v>209.95</v>
      </c>
      <c r="E18">
        <v>189.91</v>
      </c>
      <c r="F18">
        <f>(E18-C18)</f>
        <v>182.21</v>
      </c>
      <c r="G18">
        <f>(5.08/2)</f>
        <v>2.54</v>
      </c>
      <c r="H18">
        <v>10</v>
      </c>
      <c r="I18">
        <f>((3.14159265358979)*(G18*G18)*(H18))</f>
        <v>202.68299163899889</v>
      </c>
      <c r="M18">
        <v>1.9169</v>
      </c>
      <c r="N18">
        <v>2.0121000000000002</v>
      </c>
      <c r="O18">
        <f>(N18-M18)</f>
        <v>9.5200000000000173E-2</v>
      </c>
      <c r="P18">
        <f>((3.14159265358979)*(G18*G18)*(H18))</f>
        <v>202.68299163899889</v>
      </c>
      <c r="Q18">
        <f>(O18/P18)</f>
        <v>4.6969900745081776E-4</v>
      </c>
    </row>
    <row r="19" spans="1:20" x14ac:dyDescent="0.2">
      <c r="A19">
        <v>11</v>
      </c>
      <c r="B19">
        <f>(F19/I19)</f>
        <v>0.61544384652746742</v>
      </c>
      <c r="C19">
        <v>7.7</v>
      </c>
      <c r="D19">
        <v>142.38</v>
      </c>
      <c r="E19">
        <v>132.44</v>
      </c>
      <c r="F19">
        <f>(E19-C19)</f>
        <v>124.74</v>
      </c>
      <c r="G19">
        <f>(5.08/2)</f>
        <v>2.54</v>
      </c>
      <c r="H19">
        <v>10</v>
      </c>
      <c r="I19">
        <f>((3.14159265358979)*(G19*G19)*(H19))</f>
        <v>202.68299163899889</v>
      </c>
      <c r="M19">
        <v>1.905</v>
      </c>
      <c r="N19">
        <v>2.0981999999999998</v>
      </c>
      <c r="O19">
        <f>(N19-M19)</f>
        <v>0.19319999999999982</v>
      </c>
      <c r="P19">
        <f>((3.14159265358979)*(G19*G19)*(H19))</f>
        <v>202.68299163899889</v>
      </c>
      <c r="Q19" s="4">
        <f>(O19/P19)</f>
        <v>9.5321269159136279E-4</v>
      </c>
      <c r="R19" s="4"/>
      <c r="S19" s="4"/>
    </row>
    <row r="20" spans="1:20" x14ac:dyDescent="0.2">
      <c r="A20">
        <v>19</v>
      </c>
      <c r="B20">
        <f>(F20/I20)</f>
        <v>0.75388664221097512</v>
      </c>
      <c r="C20">
        <v>7.73</v>
      </c>
      <c r="D20">
        <v>174.49</v>
      </c>
      <c r="E20">
        <v>160.53</v>
      </c>
      <c r="F20">
        <f>(E20-C20)</f>
        <v>152.80000000000001</v>
      </c>
      <c r="G20">
        <f>(5.08/2)</f>
        <v>2.54</v>
      </c>
      <c r="H20">
        <v>10</v>
      </c>
      <c r="I20">
        <f>((3.14159265358979)*(G20*G20)*(H20))</f>
        <v>202.68299163899889</v>
      </c>
      <c r="M20">
        <v>1.8805000000000001</v>
      </c>
      <c r="N20">
        <v>1.9176</v>
      </c>
      <c r="O20">
        <f>(N20-M20)</f>
        <v>3.7099999999999911E-2</v>
      </c>
      <c r="P20">
        <f>((3.14159265358979)*(G20*G20)*(H20))</f>
        <v>202.68299163899889</v>
      </c>
      <c r="Q20">
        <f>(O20/P20)</f>
        <v>1.8304446613892086E-4</v>
      </c>
    </row>
    <row r="21" spans="1:20" x14ac:dyDescent="0.2">
      <c r="A21">
        <v>25</v>
      </c>
      <c r="B21">
        <f>(F21/I21)</f>
        <v>1.0084220602192486</v>
      </c>
      <c r="C21">
        <v>7.79</v>
      </c>
      <c r="D21">
        <v>243.35</v>
      </c>
      <c r="E21">
        <v>212.18</v>
      </c>
      <c r="F21">
        <f>(E21-C21)</f>
        <v>204.39000000000001</v>
      </c>
      <c r="G21">
        <f>(5.08/2)</f>
        <v>2.54</v>
      </c>
      <c r="H21">
        <v>10</v>
      </c>
      <c r="I21">
        <f>((3.14159265358979)*(G21*G21)*(H21))</f>
        <v>202.68299163899889</v>
      </c>
      <c r="J21" s="2"/>
      <c r="K21" s="2"/>
      <c r="L21" s="2"/>
      <c r="M21">
        <v>1.9139999999999999</v>
      </c>
      <c r="N21">
        <v>2.0004</v>
      </c>
      <c r="O21">
        <f>(N21-M21)</f>
        <v>8.6400000000000032E-2</v>
      </c>
      <c r="P21">
        <f>((3.14159265358979)*(G21*G21)*(H21))</f>
        <v>202.68299163899889</v>
      </c>
      <c r="Q21" s="2">
        <f>(O21/P21)</f>
        <v>4.2628145214023734E-4</v>
      </c>
      <c r="R21" s="2"/>
      <c r="S21" s="2"/>
      <c r="T21" s="2"/>
    </row>
    <row r="22" spans="1:20" x14ac:dyDescent="0.2">
      <c r="A22">
        <v>5</v>
      </c>
      <c r="B22">
        <f>(F22/I22)</f>
        <v>0.95589471239441282</v>
      </c>
      <c r="C22">
        <v>7.6863999999999999</v>
      </c>
      <c r="D22">
        <v>228.56</v>
      </c>
      <c r="E22">
        <v>201.43</v>
      </c>
      <c r="F22">
        <f>(E22-C22)</f>
        <v>193.74360000000001</v>
      </c>
      <c r="G22">
        <f>(5.08/2)</f>
        <v>2.54</v>
      </c>
      <c r="H22">
        <v>10</v>
      </c>
      <c r="I22">
        <f>((3.14159265358979)*(G22*G22)*(H22))</f>
        <v>202.68299163899889</v>
      </c>
      <c r="J22" s="4">
        <f>AVERAGE(B22:B26)</f>
        <v>0.94140469536707916</v>
      </c>
      <c r="K22" s="4">
        <f>_xlfn.STDEV.S(B22:B26)</f>
        <v>0.10095954999567011</v>
      </c>
      <c r="L22" s="4">
        <f>(K22/SQRT(5))</f>
        <v>4.5150483353621394E-2</v>
      </c>
      <c r="M22">
        <v>1.8056000000000001</v>
      </c>
      <c r="N22">
        <v>1.8274999999999999</v>
      </c>
      <c r="O22">
        <f>(N22-M22)</f>
        <v>2.1899999999999809E-2</v>
      </c>
      <c r="P22">
        <f>((3.14159265358979)*(G22*G22)*(H22))</f>
        <v>202.68299163899889</v>
      </c>
      <c r="Q22" s="4">
        <f>(O22/P22)</f>
        <v>1.0805050696610085E-4</v>
      </c>
      <c r="R22" s="4">
        <f>AVERAGE(Q22:Q26)</f>
        <v>3.5533321971226682E-4</v>
      </c>
      <c r="S22" s="4">
        <f>_xlfn.STDEV.S(Q22:Q26)</f>
        <v>2.9029010879435022E-4</v>
      </c>
      <c r="T22" s="4">
        <f>(S22/SQRT(5))</f>
        <v>1.2982168329199532E-4</v>
      </c>
    </row>
    <row r="23" spans="1:20" x14ac:dyDescent="0.2">
      <c r="A23">
        <v>6</v>
      </c>
      <c r="B23">
        <f>(F23/I23)</f>
        <v>1.0882511562334738</v>
      </c>
      <c r="C23">
        <v>7.7</v>
      </c>
      <c r="D23">
        <v>239.78</v>
      </c>
      <c r="E23">
        <v>228.27</v>
      </c>
      <c r="F23">
        <f>(E23-C23)</f>
        <v>220.57000000000002</v>
      </c>
      <c r="G23">
        <f>(5.08/2)</f>
        <v>2.54</v>
      </c>
      <c r="H23">
        <v>10</v>
      </c>
      <c r="I23">
        <f>((3.14159265358979)*(G23*G23)*(H23))</f>
        <v>202.68299163899889</v>
      </c>
      <c r="M23">
        <v>1.8524</v>
      </c>
      <c r="N23">
        <v>1.8627</v>
      </c>
      <c r="O23">
        <f>(N23-M23)</f>
        <v>1.0299999999999976E-2</v>
      </c>
      <c r="P23">
        <f>((3.14159265358979)*(G23*G23)*(H23))</f>
        <v>202.68299163899889</v>
      </c>
      <c r="Q23" s="4">
        <f>(O23/P23)</f>
        <v>5.0818274965792045E-5</v>
      </c>
      <c r="R23" s="4"/>
      <c r="S23" s="4"/>
    </row>
    <row r="24" spans="1:20" x14ac:dyDescent="0.2">
      <c r="A24">
        <v>13</v>
      </c>
      <c r="B24">
        <f>(F24/I24)</f>
        <v>0.8361333066459028</v>
      </c>
      <c r="C24">
        <v>7.7</v>
      </c>
      <c r="D24">
        <v>216.82</v>
      </c>
      <c r="E24">
        <v>177.17</v>
      </c>
      <c r="F24">
        <f>(E24-C24)</f>
        <v>169.47</v>
      </c>
      <c r="G24">
        <f>(5.08/2)</f>
        <v>2.54</v>
      </c>
      <c r="H24">
        <v>10</v>
      </c>
      <c r="I24">
        <f>((3.14159265358979)*(G24*G24)*(H24))</f>
        <v>202.68299163899889</v>
      </c>
      <c r="M24">
        <v>1.8302</v>
      </c>
      <c r="N24">
        <v>1.9867999999999999</v>
      </c>
      <c r="O24">
        <f>(N24-M24)</f>
        <v>0.15659999999999985</v>
      </c>
      <c r="P24">
        <f>((3.14159265358979)*(G24*G24)*(H24))</f>
        <v>202.68299163899889</v>
      </c>
      <c r="Q24">
        <f>(O24/P24)</f>
        <v>7.7263513200417921E-4</v>
      </c>
    </row>
    <row r="25" spans="1:20" x14ac:dyDescent="0.2">
      <c r="A25">
        <v>18</v>
      </c>
      <c r="B25">
        <f>(F25/I25)</f>
        <v>0.85705267420463671</v>
      </c>
      <c r="C25">
        <v>7.75</v>
      </c>
      <c r="D25">
        <v>195.19</v>
      </c>
      <c r="E25">
        <v>181.46</v>
      </c>
      <c r="F25">
        <f>(E25-C25)</f>
        <v>173.71</v>
      </c>
      <c r="G25">
        <f>(5.08/2)</f>
        <v>2.54</v>
      </c>
      <c r="H25">
        <v>10</v>
      </c>
      <c r="I25">
        <f>((3.14159265358979)*(G25*G25)*(H25))</f>
        <v>202.68299163899889</v>
      </c>
      <c r="M25">
        <v>1.8647</v>
      </c>
      <c r="N25">
        <v>1.9499</v>
      </c>
      <c r="O25">
        <f>(N25-M25)</f>
        <v>8.5199999999999942E-2</v>
      </c>
      <c r="P25">
        <f>((3.14159265358979)*(G25*G25)*(H25))</f>
        <v>202.68299163899889</v>
      </c>
      <c r="Q25">
        <f>(O25/P25)</f>
        <v>4.2036087641606694E-4</v>
      </c>
    </row>
    <row r="26" spans="1:20" x14ac:dyDescent="0.2">
      <c r="A26">
        <v>21</v>
      </c>
      <c r="B26">
        <f>(F26/I26)</f>
        <v>0.96969162735697012</v>
      </c>
      <c r="C26">
        <v>7.78</v>
      </c>
      <c r="D26">
        <v>243.25</v>
      </c>
      <c r="E26">
        <v>204.32</v>
      </c>
      <c r="F26">
        <f>(E26-C26)</f>
        <v>196.54</v>
      </c>
      <c r="G26">
        <f>(5.08/2)</f>
        <v>2.54</v>
      </c>
      <c r="H26">
        <v>10</v>
      </c>
      <c r="I26">
        <f>((3.14159265358979)*(G26*G26)*(H26))</f>
        <v>202.68299163899889</v>
      </c>
      <c r="M26">
        <v>1.8395999999999999</v>
      </c>
      <c r="N26">
        <v>1.9257</v>
      </c>
      <c r="O26">
        <f>(N26-M26)</f>
        <v>8.6100000000000065E-2</v>
      </c>
      <c r="P26">
        <f>((3.14159265358979)*(G26*G26)*(H26))</f>
        <v>202.68299163899889</v>
      </c>
      <c r="Q26">
        <f>(O26/P26)</f>
        <v>4.2480130820919502E-4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Abney</dc:creator>
  <cp:lastModifiedBy>Pramod Hegde</cp:lastModifiedBy>
  <dcterms:created xsi:type="dcterms:W3CDTF">2024-08-28T17:43:35Z</dcterms:created>
  <dcterms:modified xsi:type="dcterms:W3CDTF">2024-09-19T23:09:46Z</dcterms:modified>
</cp:coreProperties>
</file>