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57BB974-F2F0-4240-AFEF-7742DD57ACF9}" xr6:coauthVersionLast="47" xr6:coauthVersionMax="47" xr10:uidLastSave="{00000000-0000-0000-0000-000000000000}"/>
  <bookViews>
    <workbookView xWindow="-108" yWindow="-108" windowWidth="23256" windowHeight="12456" activeTab="1" xr2:uid="{333569D4-74AD-48E3-ABEA-1509DA418F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J4" i="2"/>
  <c r="N13" i="2"/>
  <c r="L4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N14" i="1"/>
  <c r="G10" i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4" i="1"/>
  <c r="G4" i="1" s="1"/>
  <c r="H4" i="1" l="1"/>
  <c r="K4" i="1" s="1"/>
  <c r="H4" i="2"/>
  <c r="M4" i="1" l="1"/>
  <c r="I4" i="2"/>
  <c r="K4" i="2" s="1"/>
  <c r="M4" i="2" s="1"/>
</calcChain>
</file>

<file path=xl/sharedStrings.xml><?xml version="1.0" encoding="utf-8"?>
<sst xmlns="http://schemas.openxmlformats.org/spreadsheetml/2006/main" count="76" uniqueCount="59">
  <si>
    <t>First Semister</t>
  </si>
  <si>
    <t>First</t>
  </si>
  <si>
    <t>Code</t>
  </si>
  <si>
    <t>Subject</t>
  </si>
  <si>
    <t>Credit</t>
  </si>
  <si>
    <t>Total Mark</t>
  </si>
  <si>
    <t>LG</t>
  </si>
  <si>
    <t>GP</t>
  </si>
  <si>
    <t>GPA</t>
  </si>
  <si>
    <t>PCGPA</t>
  </si>
  <si>
    <t>PCCH</t>
  </si>
  <si>
    <t>CGPA</t>
  </si>
  <si>
    <t>REMARK</t>
  </si>
  <si>
    <t>AcCrHr</t>
  </si>
  <si>
    <t xml:space="preserve">F GRADE </t>
  </si>
  <si>
    <t>F in Different Subject</t>
  </si>
  <si>
    <t>PHY-111</t>
  </si>
  <si>
    <t>PHY-112</t>
  </si>
  <si>
    <t>CHE-111</t>
  </si>
  <si>
    <t>MAT-111</t>
  </si>
  <si>
    <t>EEE-111</t>
  </si>
  <si>
    <t>EEE-112</t>
  </si>
  <si>
    <t>CIT-111</t>
  </si>
  <si>
    <t>CIT-112</t>
  </si>
  <si>
    <t>CCE-112</t>
  </si>
  <si>
    <t>Physics-I</t>
  </si>
  <si>
    <t>Physics-I Sessional</t>
  </si>
  <si>
    <t>Chemistry</t>
  </si>
  <si>
    <t>Chemistry Sessional</t>
  </si>
  <si>
    <t>Che-112</t>
  </si>
  <si>
    <t>Mathmathics-I</t>
  </si>
  <si>
    <t>Basic Electrical Engineering</t>
  </si>
  <si>
    <t>Basic Electrical Engineering Sssional</t>
  </si>
  <si>
    <t>Programming Language</t>
  </si>
  <si>
    <t>Programming Language Sessional</t>
  </si>
  <si>
    <t>Engineering Drawing</t>
  </si>
  <si>
    <t>CCH</t>
  </si>
  <si>
    <t>Physics-II</t>
  </si>
  <si>
    <t>Physics-II Sessional</t>
  </si>
  <si>
    <t>PHY-121</t>
  </si>
  <si>
    <t>PHY-122</t>
  </si>
  <si>
    <t>MAT-121</t>
  </si>
  <si>
    <t>CIT-121</t>
  </si>
  <si>
    <t>LCM-121</t>
  </si>
  <si>
    <t>EEE-121</t>
  </si>
  <si>
    <t>EEE-122</t>
  </si>
  <si>
    <t>CCE-121</t>
  </si>
  <si>
    <t>CCE-122</t>
  </si>
  <si>
    <t>Electronic
Device and
Circuits</t>
  </si>
  <si>
    <t>Object
Oriented
Programming</t>
  </si>
  <si>
    <t>Object
Oriented
Programming
Sessional</t>
  </si>
  <si>
    <t>Name:PROSENJIT</t>
  </si>
  <si>
    <t>Regi:10176</t>
  </si>
  <si>
    <t>SECOND SEMESTER</t>
  </si>
  <si>
    <t>Mathematics-II</t>
  </si>
  <si>
    <t>Discrete Mathematics</t>
  </si>
  <si>
    <t>Communicative English</t>
  </si>
  <si>
    <t>Electronic
Device and
Circuits Sessional</t>
  </si>
  <si>
    <t>PROSENJIT MONDOL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</si>
</sst>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7" borderId="5" xfId="0" applyFont="1" applyFill="1" applyBorder="1"/>
    <xf numFmtId="0" fontId="0" fillId="0" borderId="1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1" fillId="4" borderId="1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7FA2-183D-4810-9642-F7CC417FF6E9}">
  <dimension ref="A1:P15"/>
  <sheetViews>
    <sheetView topLeftCell="A30" zoomScale="115" zoomScaleNormal="115" workbookViewId="0">
      <selection activeCell="E14" sqref="E14"/>
    </sheetView>
  </sheetViews>
  <sheetFormatPr defaultRowHeight="14.4" x14ac:dyDescent="0.3"/>
  <cols>
    <col min="2" max="2" width="5.77734375" customWidth="1"/>
    <col min="3" max="3" width="24.21875" customWidth="1"/>
    <col min="4" max="4" width="10" customWidth="1"/>
    <col min="5" max="5" width="9.21875" customWidth="1"/>
    <col min="6" max="6" width="6.109375" customWidth="1"/>
    <col min="7" max="7" width="6.33203125" customWidth="1"/>
    <col min="8" max="8" width="7.44140625" customWidth="1"/>
    <col min="14" max="14" width="9.6640625" customWidth="1"/>
    <col min="16" max="16" width="17.21875" customWidth="1"/>
  </cols>
  <sheetData>
    <row r="1" spans="1:16" x14ac:dyDescent="0.3">
      <c r="B1" s="7"/>
      <c r="C1" s="8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s="3" customFormat="1" x14ac:dyDescent="0.3">
      <c r="A2" s="2" t="s">
        <v>1</v>
      </c>
      <c r="B2" s="22" t="s">
        <v>52</v>
      </c>
      <c r="C2" s="22"/>
      <c r="D2" s="26" t="s">
        <v>51</v>
      </c>
      <c r="E2" s="27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s="5" customFormat="1" ht="31.8" customHeight="1" x14ac:dyDescent="0.3">
      <c r="A3" s="4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36</v>
      </c>
      <c r="M3" s="11" t="s">
        <v>12</v>
      </c>
      <c r="N3" s="10" t="s">
        <v>13</v>
      </c>
      <c r="O3" s="11" t="s">
        <v>14</v>
      </c>
      <c r="P3" s="10" t="s">
        <v>15</v>
      </c>
    </row>
    <row r="4" spans="1:16" ht="28.8" x14ac:dyDescent="0.3">
      <c r="A4" s="1">
        <v>1</v>
      </c>
      <c r="B4" s="12" t="s">
        <v>16</v>
      </c>
      <c r="C4" s="13" t="s">
        <v>25</v>
      </c>
      <c r="D4" s="14">
        <v>3</v>
      </c>
      <c r="E4" s="15">
        <v>65</v>
      </c>
      <c r="F4" s="15" t="str">
        <f>IF(E4&gt;=79.5,"A+",IF(E4&gt;=74.5,"A",IF(E4&gt;=69.5,"A-",IF(E4&gt;=64.5,"B+",IF(E4&gt;=59.5,"B",IF(E4&gt;=54.5,"B-",IF(E4&gt;=49.5,"C+",IF(E4&gt;=44.5,"C",IF(E4&gt;=39.5,"D","F")))))))))</f>
        <v>B+</v>
      </c>
      <c r="G4" s="7">
        <f>IF(F4="A+",4,IF(F4="A",3.75,IF(F4="A-",3.5,IF(F4="B+",3.25,IF(F4="B",3,IF(F4="B-",2.75,IF(F4="C+",2.5,IF(F4="C",2.25,IF(F4="D",2,0)))))))))</f>
        <v>3.25</v>
      </c>
      <c r="H4" s="23">
        <f>(D4*G4+G5*D5+D6*G6+D7*G7+D8*G8+D9*G9+D10*G10+D11*G11+D12*G12+D13*G13)/N14</f>
        <v>3.5833333333333335</v>
      </c>
      <c r="I4" s="24">
        <v>0</v>
      </c>
      <c r="J4" s="24">
        <v>0</v>
      </c>
      <c r="K4" s="25">
        <f>(H4*N14+I4*J4)/L4</f>
        <v>3.5833333333333335</v>
      </c>
      <c r="L4" s="19">
        <f>SUM(D4:D13)+J4</f>
        <v>20.25</v>
      </c>
      <c r="M4" s="18" t="str">
        <f>IF(K4&gt;=2,"PASSED","FAILED")</f>
        <v>PASSED</v>
      </c>
      <c r="N4" s="14">
        <v>3</v>
      </c>
      <c r="O4" s="7"/>
      <c r="P4" s="7"/>
    </row>
    <row r="5" spans="1:16" ht="28.8" x14ac:dyDescent="0.3">
      <c r="A5" s="1">
        <v>2</v>
      </c>
      <c r="B5" s="12" t="s">
        <v>17</v>
      </c>
      <c r="C5" s="13" t="s">
        <v>26</v>
      </c>
      <c r="D5" s="14">
        <v>0.75</v>
      </c>
      <c r="E5" s="15">
        <v>80</v>
      </c>
      <c r="F5" s="15" t="str">
        <f t="shared" ref="F5:F13" si="0">IF(E5&gt;=79.5,"A+",IF(E5&gt;=74.5,"A",IF(E5&gt;=69.5,"A-",IF(E5&gt;=64.5,"B+",IF(E5&gt;=59.5,"B",IF(E5&gt;=54.5,"B-",IF(E5&gt;=49.5,"C+",IF(E5&gt;=44.5,"C",IF(E5&gt;=39.5,"D","F")))))))))</f>
        <v>A+</v>
      </c>
      <c r="G5" s="7">
        <f t="shared" ref="G5:G13" si="1">IF(F5="A+",4,IF(F5="A",3.75,IF(F5="A-",3.5,IF(F5="B+",3.25,IF(F5="B",3,IF(F5="B-",2.75,IF(F5="C+",2.5,IF(F5="C",2.25,IF(F5="D",2,0)))))))))</f>
        <v>4</v>
      </c>
      <c r="H5" s="23"/>
      <c r="I5" s="24"/>
      <c r="J5" s="24"/>
      <c r="K5" s="25"/>
      <c r="L5" s="20"/>
      <c r="M5" s="18"/>
      <c r="N5" s="14">
        <v>0.75</v>
      </c>
      <c r="O5" s="7"/>
      <c r="P5" s="7"/>
    </row>
    <row r="6" spans="1:16" ht="28.8" x14ac:dyDescent="0.3">
      <c r="A6" s="1">
        <v>3</v>
      </c>
      <c r="B6" s="12" t="s">
        <v>18</v>
      </c>
      <c r="C6" s="13" t="s">
        <v>27</v>
      </c>
      <c r="D6" s="14">
        <v>3</v>
      </c>
      <c r="E6" s="15">
        <v>80</v>
      </c>
      <c r="F6" s="15" t="str">
        <f t="shared" si="0"/>
        <v>A+</v>
      </c>
      <c r="G6" s="7">
        <f t="shared" si="1"/>
        <v>4</v>
      </c>
      <c r="H6" s="23"/>
      <c r="I6" s="24"/>
      <c r="J6" s="24"/>
      <c r="K6" s="25"/>
      <c r="L6" s="20"/>
      <c r="M6" s="18"/>
      <c r="N6" s="14">
        <v>3</v>
      </c>
      <c r="O6" s="7"/>
      <c r="P6" s="7"/>
    </row>
    <row r="7" spans="1:16" ht="28.8" customHeight="1" x14ac:dyDescent="0.3">
      <c r="A7" s="1">
        <v>4</v>
      </c>
      <c r="B7" s="12" t="s">
        <v>29</v>
      </c>
      <c r="C7" s="13" t="s">
        <v>28</v>
      </c>
      <c r="D7" s="14">
        <v>0.75</v>
      </c>
      <c r="E7" s="15">
        <v>80</v>
      </c>
      <c r="F7" s="15" t="str">
        <f t="shared" si="0"/>
        <v>A+</v>
      </c>
      <c r="G7" s="7">
        <f t="shared" si="1"/>
        <v>4</v>
      </c>
      <c r="H7" s="23"/>
      <c r="I7" s="24"/>
      <c r="J7" s="24"/>
      <c r="K7" s="25"/>
      <c r="L7" s="20"/>
      <c r="M7" s="18"/>
      <c r="N7" s="14">
        <v>0.75</v>
      </c>
      <c r="O7" s="7"/>
      <c r="P7" s="7"/>
    </row>
    <row r="8" spans="1:16" ht="28.8" x14ac:dyDescent="0.3">
      <c r="A8" s="1">
        <v>5</v>
      </c>
      <c r="B8" s="12" t="s">
        <v>19</v>
      </c>
      <c r="C8" s="13" t="s">
        <v>30</v>
      </c>
      <c r="D8" s="14">
        <v>3</v>
      </c>
      <c r="E8" s="15">
        <v>60</v>
      </c>
      <c r="F8" s="15" t="str">
        <f t="shared" si="0"/>
        <v>B</v>
      </c>
      <c r="G8" s="7">
        <f t="shared" si="1"/>
        <v>3</v>
      </c>
      <c r="H8" s="23"/>
      <c r="I8" s="24"/>
      <c r="J8" s="24"/>
      <c r="K8" s="25"/>
      <c r="L8" s="20"/>
      <c r="M8" s="18"/>
      <c r="N8" s="14">
        <v>3</v>
      </c>
      <c r="O8" s="7"/>
      <c r="P8" s="7"/>
    </row>
    <row r="9" spans="1:16" ht="28.8" x14ac:dyDescent="0.3">
      <c r="A9" s="1">
        <v>6</v>
      </c>
      <c r="B9" s="12" t="s">
        <v>20</v>
      </c>
      <c r="C9" s="13" t="s">
        <v>31</v>
      </c>
      <c r="D9" s="14">
        <v>3</v>
      </c>
      <c r="E9" s="15">
        <v>70</v>
      </c>
      <c r="F9" s="15" t="str">
        <f t="shared" si="0"/>
        <v>A-</v>
      </c>
      <c r="G9" s="7">
        <f t="shared" si="1"/>
        <v>3.5</v>
      </c>
      <c r="H9" s="23"/>
      <c r="I9" s="24"/>
      <c r="J9" s="24"/>
      <c r="K9" s="25"/>
      <c r="L9" s="20"/>
      <c r="M9" s="18"/>
      <c r="N9" s="14">
        <v>3</v>
      </c>
      <c r="O9" s="7"/>
      <c r="P9" s="7"/>
    </row>
    <row r="10" spans="1:16" ht="43.8" customHeight="1" x14ac:dyDescent="0.3">
      <c r="A10" s="1">
        <v>7</v>
      </c>
      <c r="B10" s="12" t="s">
        <v>21</v>
      </c>
      <c r="C10" s="13" t="s">
        <v>32</v>
      </c>
      <c r="D10" s="14">
        <v>1.5</v>
      </c>
      <c r="E10" s="15">
        <v>70</v>
      </c>
      <c r="F10" s="15" t="str">
        <f t="shared" si="0"/>
        <v>A-</v>
      </c>
      <c r="G10" s="7">
        <f t="shared" si="1"/>
        <v>3.5</v>
      </c>
      <c r="H10" s="23"/>
      <c r="I10" s="24"/>
      <c r="J10" s="24"/>
      <c r="K10" s="25"/>
      <c r="L10" s="20"/>
      <c r="M10" s="18"/>
      <c r="N10" s="14">
        <v>1.5</v>
      </c>
      <c r="O10" s="7"/>
      <c r="P10" s="7"/>
    </row>
    <row r="11" spans="1:16" ht="28.8" x14ac:dyDescent="0.3">
      <c r="A11" s="1">
        <v>8</v>
      </c>
      <c r="B11" s="12" t="s">
        <v>22</v>
      </c>
      <c r="C11" s="13" t="s">
        <v>33</v>
      </c>
      <c r="D11" s="14">
        <v>3</v>
      </c>
      <c r="E11" s="15">
        <v>75</v>
      </c>
      <c r="F11" s="15" t="str">
        <f t="shared" si="0"/>
        <v>A</v>
      </c>
      <c r="G11" s="7">
        <f t="shared" si="1"/>
        <v>3.75</v>
      </c>
      <c r="H11" s="23"/>
      <c r="I11" s="24"/>
      <c r="J11" s="24"/>
      <c r="K11" s="25"/>
      <c r="L11" s="20"/>
      <c r="M11" s="18"/>
      <c r="N11" s="14">
        <v>3</v>
      </c>
      <c r="O11" s="7"/>
      <c r="P11" s="7"/>
    </row>
    <row r="12" spans="1:16" ht="28.8" x14ac:dyDescent="0.3">
      <c r="A12" s="1">
        <v>9</v>
      </c>
      <c r="B12" s="12" t="s">
        <v>23</v>
      </c>
      <c r="C12" s="13" t="s">
        <v>34</v>
      </c>
      <c r="D12" s="14">
        <v>1.5</v>
      </c>
      <c r="E12" s="15">
        <v>80</v>
      </c>
      <c r="F12" s="15" t="str">
        <f t="shared" si="0"/>
        <v>A+</v>
      </c>
      <c r="G12" s="7">
        <f t="shared" si="1"/>
        <v>4</v>
      </c>
      <c r="H12" s="23"/>
      <c r="I12" s="24"/>
      <c r="J12" s="24"/>
      <c r="K12" s="25"/>
      <c r="L12" s="20"/>
      <c r="M12" s="18"/>
      <c r="N12" s="14">
        <v>1.5</v>
      </c>
      <c r="O12" s="7"/>
      <c r="P12" s="7"/>
    </row>
    <row r="13" spans="1:16" ht="28.8" x14ac:dyDescent="0.3">
      <c r="A13" s="1">
        <v>10</v>
      </c>
      <c r="B13" s="12" t="s">
        <v>24</v>
      </c>
      <c r="C13" s="13" t="s">
        <v>35</v>
      </c>
      <c r="D13" s="14">
        <v>0.75</v>
      </c>
      <c r="E13" s="15">
        <v>75</v>
      </c>
      <c r="F13" s="15" t="str">
        <f t="shared" si="0"/>
        <v>A</v>
      </c>
      <c r="G13" s="7">
        <f t="shared" si="1"/>
        <v>3.75</v>
      </c>
      <c r="H13" s="23"/>
      <c r="I13" s="24"/>
      <c r="J13" s="24"/>
      <c r="K13" s="25"/>
      <c r="L13" s="21"/>
      <c r="M13" s="18"/>
      <c r="N13" s="14">
        <v>0.75</v>
      </c>
      <c r="O13" s="7"/>
      <c r="P13" s="7"/>
    </row>
    <row r="14" spans="1:16" x14ac:dyDescent="0.3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6">
        <f>SUM(N4:N13)</f>
        <v>20.25</v>
      </c>
      <c r="O14" s="7"/>
      <c r="P14" s="7"/>
    </row>
    <row r="15" spans="1:16" x14ac:dyDescent="0.3">
      <c r="B15" s="6"/>
    </row>
  </sheetData>
  <mergeCells count="8">
    <mergeCell ref="M4:M13"/>
    <mergeCell ref="L4:L13"/>
    <mergeCell ref="B2:C2"/>
    <mergeCell ref="H4:H13"/>
    <mergeCell ref="I4:I13"/>
    <mergeCell ref="J4:J13"/>
    <mergeCell ref="K4:K13"/>
    <mergeCell ref="D2:E2"/>
  </mergeCells>
  <conditionalFormatting sqref="C4">
    <cfRule type="expression" dxfId="18" priority="12">
      <formula>$G$4&lt;=2.75</formula>
    </cfRule>
  </conditionalFormatting>
  <conditionalFormatting sqref="C5">
    <cfRule type="expression" dxfId="17" priority="10">
      <formula>$G$5&lt;=2.75</formula>
    </cfRule>
  </conditionalFormatting>
  <conditionalFormatting sqref="C6">
    <cfRule type="expression" priority="8">
      <formula>$G$6&lt;2.75</formula>
    </cfRule>
    <cfRule type="expression" dxfId="16" priority="9">
      <formula>$G$6&lt;=2.75</formula>
    </cfRule>
  </conditionalFormatting>
  <conditionalFormatting sqref="C7">
    <cfRule type="expression" dxfId="15" priority="7">
      <formula>$G$7&lt;2.5</formula>
    </cfRule>
  </conditionalFormatting>
  <conditionalFormatting sqref="C8">
    <cfRule type="expression" dxfId="14" priority="6">
      <formula>$G$8&lt;=2.5</formula>
    </cfRule>
  </conditionalFormatting>
  <conditionalFormatting sqref="C9">
    <cfRule type="expression" dxfId="13" priority="5">
      <formula>$G$10&lt;2.5</formula>
    </cfRule>
  </conditionalFormatting>
  <conditionalFormatting sqref="C10">
    <cfRule type="expression" dxfId="12" priority="4">
      <formula>$G$10&lt;2</formula>
    </cfRule>
  </conditionalFormatting>
  <conditionalFormatting sqref="C11">
    <cfRule type="expression" dxfId="11" priority="3">
      <formula>$G$11&lt;=2</formula>
    </cfRule>
  </conditionalFormatting>
  <conditionalFormatting sqref="C12">
    <cfRule type="expression" dxfId="10" priority="2">
      <formula>$G$12&lt;2</formula>
    </cfRule>
  </conditionalFormatting>
  <conditionalFormatting sqref="C13">
    <cfRule type="expression" dxfId="9" priority="1">
      <formula>$G$13&lt;=2.5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47EC-CD56-451D-AF06-823B4A0BAD58}">
  <dimension ref="A1:P13"/>
  <sheetViews>
    <sheetView tabSelected="1" zoomScale="98" zoomScaleNormal="115" workbookViewId="0">
      <selection activeCell="K4" sqref="K4:K12"/>
    </sheetView>
  </sheetViews>
  <sheetFormatPr defaultRowHeight="14.4" x14ac:dyDescent="0.3"/>
  <cols>
    <col min="3" max="3" width="12" customWidth="1"/>
  </cols>
  <sheetData>
    <row r="1" spans="1:16" x14ac:dyDescent="0.3">
      <c r="B1" s="7"/>
      <c r="C1" s="28" t="s">
        <v>53</v>
      </c>
      <c r="D1" s="29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2" t="s">
        <v>1</v>
      </c>
      <c r="B2" s="22" t="s">
        <v>52</v>
      </c>
      <c r="C2" s="22"/>
      <c r="D2" s="17"/>
      <c r="E2" s="17"/>
      <c r="F2" s="17"/>
      <c r="G2" s="17"/>
      <c r="H2" s="17"/>
      <c r="I2" s="17"/>
      <c r="J2" s="17" t="s">
        <v>58</v>
      </c>
      <c r="K2" s="17"/>
      <c r="L2" s="17"/>
      <c r="M2" s="17"/>
      <c r="N2" s="17"/>
      <c r="O2" s="17"/>
      <c r="P2" s="17"/>
    </row>
    <row r="3" spans="1:16" ht="43.2" x14ac:dyDescent="0.3">
      <c r="A3" s="4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36</v>
      </c>
      <c r="M3" s="11" t="s">
        <v>12</v>
      </c>
      <c r="N3" s="10" t="s">
        <v>13</v>
      </c>
      <c r="O3" s="11" t="s">
        <v>14</v>
      </c>
      <c r="P3" s="10" t="s">
        <v>15</v>
      </c>
    </row>
    <row r="4" spans="1:16" x14ac:dyDescent="0.3">
      <c r="A4" s="1">
        <v>1</v>
      </c>
      <c r="B4" s="12" t="s">
        <v>39</v>
      </c>
      <c r="C4" s="13" t="s">
        <v>37</v>
      </c>
      <c r="D4" s="14">
        <v>3</v>
      </c>
      <c r="E4" s="15">
        <v>75</v>
      </c>
      <c r="F4" s="15" t="str">
        <f>IF(E4&gt;=79.5,"A+",IF(E4&gt;=74.5,"A",IF(E4&gt;=69.5,"A-",IF(E4&gt;=64.5,"B+",IF(E4&gt;=59.5,"B",IF(E4&gt;=54.5,"B-",IF(E4&gt;=49.5,"C+",IF(E4&gt;=44.5,"C",IF(E4&gt;=39.5,"D","F")))))))))</f>
        <v>A</v>
      </c>
      <c r="G4" s="15">
        <f>IF(F4="A+",4,IF(F4="A",3.75,IF(F4="A-",3.5,IF(F4="B+",3.25,IF(F4="B",3,IF(F4="B-",2.75,IF(F4="C+",2.5,IF(F4="C",2.25,IF(F4="D",2,0)))))))))</f>
        <v>3.75</v>
      </c>
      <c r="H4" s="33">
        <f>(D4*G4+G5*D5+D6*G6+D7*G7+D8*G8+D9*G9+D10*G10+D11*G11+D12*G12)/N13</f>
        <v>3.4036144578313254</v>
      </c>
      <c r="I4" s="36">
        <f>Sheet1!K4</f>
        <v>3.5833333333333335</v>
      </c>
      <c r="J4" s="39">
        <f>Sheet1!N14</f>
        <v>20.25</v>
      </c>
      <c r="K4" s="42">
        <f>(H4*N13+I4*J4)/L4</f>
        <v>3.4923780487804876</v>
      </c>
      <c r="L4" s="19">
        <f>J4+N13</f>
        <v>41</v>
      </c>
      <c r="M4" s="30" t="str">
        <f>IF(K4&gt;=2,"PASSED","FAILED")</f>
        <v>PASSED</v>
      </c>
      <c r="N4" s="14">
        <v>3</v>
      </c>
      <c r="O4" s="7"/>
      <c r="P4" s="7"/>
    </row>
    <row r="5" spans="1:16" ht="28.8" x14ac:dyDescent="0.3">
      <c r="A5" s="1">
        <v>2</v>
      </c>
      <c r="B5" s="12" t="s">
        <v>40</v>
      </c>
      <c r="C5" s="13" t="s">
        <v>38</v>
      </c>
      <c r="D5" s="14">
        <v>0.75</v>
      </c>
      <c r="E5" s="15">
        <v>70</v>
      </c>
      <c r="F5" s="15" t="str">
        <f t="shared" ref="F5:F12" si="0">IF(E5&gt;=79.5,"A+",IF(E5&gt;=74.5,"A",IF(E5&gt;=69.5,"A-",IF(E5&gt;=64.5,"B+",IF(E5&gt;=59.5,"B",IF(E5&gt;=54.5,"B-",IF(E5&gt;=49.5,"C+",IF(E5&gt;=44.5,"C",IF(E5&gt;=39.5,"D","F")))))))))</f>
        <v>A-</v>
      </c>
      <c r="G5" s="15">
        <f t="shared" ref="G5:G11" si="1">IF(F5="A+",4,IF(F5="A",3.75,IF(F5="A-",3.5,IF(F5="B+",3.25,IF(F5="B",3,IF(F5="B-",2.75,IF(F5="C+",2.5,IF(F5="C",2.25,IF(F5="D",2,0)))))))))</f>
        <v>3.5</v>
      </c>
      <c r="H5" s="34"/>
      <c r="I5" s="37"/>
      <c r="J5" s="40"/>
      <c r="K5" s="43"/>
      <c r="L5" s="20"/>
      <c r="M5" s="31"/>
      <c r="N5" s="14">
        <v>0.75</v>
      </c>
      <c r="O5" s="7"/>
      <c r="P5" s="7"/>
    </row>
    <row r="6" spans="1:16" ht="28.8" x14ac:dyDescent="0.3">
      <c r="A6" s="1">
        <v>3</v>
      </c>
      <c r="B6" s="12" t="s">
        <v>41</v>
      </c>
      <c r="C6" s="13" t="s">
        <v>54</v>
      </c>
      <c r="D6" s="14">
        <v>3</v>
      </c>
      <c r="E6" s="15">
        <v>60</v>
      </c>
      <c r="F6" s="15" t="str">
        <f t="shared" si="0"/>
        <v>B</v>
      </c>
      <c r="G6" s="15">
        <f t="shared" si="1"/>
        <v>3</v>
      </c>
      <c r="H6" s="34"/>
      <c r="I6" s="37"/>
      <c r="J6" s="40"/>
      <c r="K6" s="43"/>
      <c r="L6" s="20"/>
      <c r="M6" s="31"/>
      <c r="N6" s="14">
        <v>3</v>
      </c>
      <c r="O6" s="7"/>
      <c r="P6" s="7"/>
    </row>
    <row r="7" spans="1:16" ht="28.8" x14ac:dyDescent="0.3">
      <c r="A7" s="1">
        <v>4</v>
      </c>
      <c r="B7" s="12" t="s">
        <v>42</v>
      </c>
      <c r="C7" s="13" t="s">
        <v>55</v>
      </c>
      <c r="D7" s="14">
        <v>3</v>
      </c>
      <c r="E7" s="15">
        <v>75</v>
      </c>
      <c r="F7" s="15" t="str">
        <f t="shared" si="0"/>
        <v>A</v>
      </c>
      <c r="G7" s="15">
        <f t="shared" si="1"/>
        <v>3.75</v>
      </c>
      <c r="H7" s="34"/>
      <c r="I7" s="37"/>
      <c r="J7" s="40"/>
      <c r="K7" s="43"/>
      <c r="L7" s="20"/>
      <c r="M7" s="31"/>
      <c r="N7" s="14">
        <v>3</v>
      </c>
      <c r="O7" s="7"/>
      <c r="P7" s="7"/>
    </row>
    <row r="8" spans="1:16" ht="28.8" x14ac:dyDescent="0.3">
      <c r="A8" s="1">
        <v>5</v>
      </c>
      <c r="B8" s="12" t="s">
        <v>43</v>
      </c>
      <c r="C8" s="13" t="s">
        <v>56</v>
      </c>
      <c r="D8" s="14">
        <v>2</v>
      </c>
      <c r="E8" s="15">
        <v>65</v>
      </c>
      <c r="F8" s="15" t="str">
        <f t="shared" si="0"/>
        <v>B+</v>
      </c>
      <c r="G8" s="15">
        <f t="shared" si="1"/>
        <v>3.25</v>
      </c>
      <c r="H8" s="34"/>
      <c r="I8" s="37"/>
      <c r="J8" s="40"/>
      <c r="K8" s="43"/>
      <c r="L8" s="20"/>
      <c r="M8" s="31"/>
      <c r="N8" s="14">
        <v>2</v>
      </c>
      <c r="O8" s="7"/>
      <c r="P8" s="7"/>
    </row>
    <row r="9" spans="1:16" ht="43.2" x14ac:dyDescent="0.3">
      <c r="A9" s="1">
        <v>6</v>
      </c>
      <c r="B9" s="12" t="s">
        <v>44</v>
      </c>
      <c r="C9" s="13" t="s">
        <v>48</v>
      </c>
      <c r="D9" s="14">
        <v>3</v>
      </c>
      <c r="E9" s="15">
        <v>70</v>
      </c>
      <c r="F9" s="15" t="str">
        <f t="shared" si="0"/>
        <v>A-</v>
      </c>
      <c r="G9" s="15">
        <f t="shared" si="1"/>
        <v>3.5</v>
      </c>
      <c r="H9" s="34"/>
      <c r="I9" s="37"/>
      <c r="J9" s="40"/>
      <c r="K9" s="43"/>
      <c r="L9" s="20"/>
      <c r="M9" s="31"/>
      <c r="N9" s="14">
        <v>3</v>
      </c>
      <c r="O9" s="7"/>
      <c r="P9" s="7"/>
    </row>
    <row r="10" spans="1:16" ht="57.6" x14ac:dyDescent="0.3">
      <c r="A10" s="1">
        <v>7</v>
      </c>
      <c r="B10" s="12" t="s">
        <v>45</v>
      </c>
      <c r="C10" s="13" t="s">
        <v>57</v>
      </c>
      <c r="D10" s="14">
        <v>1.5</v>
      </c>
      <c r="E10" s="15">
        <v>70</v>
      </c>
      <c r="F10" s="15" t="str">
        <f t="shared" si="0"/>
        <v>A-</v>
      </c>
      <c r="G10" s="15">
        <f t="shared" si="1"/>
        <v>3.5</v>
      </c>
      <c r="H10" s="34"/>
      <c r="I10" s="37"/>
      <c r="J10" s="40"/>
      <c r="K10" s="43"/>
      <c r="L10" s="20"/>
      <c r="M10" s="31"/>
      <c r="N10" s="14">
        <v>1.5</v>
      </c>
      <c r="O10" s="7"/>
      <c r="P10" s="7"/>
    </row>
    <row r="11" spans="1:16" ht="43.2" x14ac:dyDescent="0.3">
      <c r="A11" s="1">
        <v>8</v>
      </c>
      <c r="B11" s="12" t="s">
        <v>46</v>
      </c>
      <c r="C11" s="13" t="s">
        <v>49</v>
      </c>
      <c r="D11" s="14">
        <v>3</v>
      </c>
      <c r="E11" s="15">
        <v>55</v>
      </c>
      <c r="F11" s="15" t="str">
        <f t="shared" si="0"/>
        <v>B-</v>
      </c>
      <c r="G11" s="15">
        <f t="shared" si="1"/>
        <v>2.75</v>
      </c>
      <c r="H11" s="34"/>
      <c r="I11" s="37"/>
      <c r="J11" s="40"/>
      <c r="K11" s="43"/>
      <c r="L11" s="20"/>
      <c r="M11" s="31"/>
      <c r="N11" s="14">
        <v>3</v>
      </c>
      <c r="O11" s="7"/>
      <c r="P11" s="7"/>
    </row>
    <row r="12" spans="1:16" ht="75.599999999999994" customHeight="1" x14ac:dyDescent="0.3">
      <c r="A12" s="1">
        <v>9</v>
      </c>
      <c r="B12" s="12" t="s">
        <v>47</v>
      </c>
      <c r="C12" s="13" t="s">
        <v>50</v>
      </c>
      <c r="D12" s="14">
        <v>1.5</v>
      </c>
      <c r="E12" s="15">
        <v>80</v>
      </c>
      <c r="F12" s="15" t="str">
        <f t="shared" si="0"/>
        <v>A+</v>
      </c>
      <c r="G12" s="15">
        <f>IF(F12="A+",4,IF(F12="A",3.75,IF(F12="A-",3.5,IF(F12="B+",3.25,IF(F12="B",3,IF(F12="B-",2.75,IF(F12="C+",2.5,IF(F12="C",2.25,IF(F12="D",2,0)))))))))</f>
        <v>4</v>
      </c>
      <c r="H12" s="35"/>
      <c r="I12" s="38"/>
      <c r="J12" s="41"/>
      <c r="K12" s="44"/>
      <c r="L12" s="21"/>
      <c r="M12" s="32"/>
      <c r="N12" s="14">
        <v>1.5</v>
      </c>
      <c r="O12" s="7"/>
      <c r="P12" s="7"/>
    </row>
    <row r="13" spans="1:16" x14ac:dyDescent="0.3">
      <c r="A13" s="1"/>
      <c r="B13" s="7"/>
      <c r="C13" s="7"/>
      <c r="D13" s="7"/>
      <c r="E13" s="7"/>
      <c r="F13" s="7"/>
      <c r="G13" s="15"/>
      <c r="H13" s="7"/>
      <c r="I13" s="7"/>
      <c r="J13" s="7"/>
      <c r="K13" s="7"/>
      <c r="L13" s="7"/>
      <c r="M13" s="7"/>
      <c r="N13" s="16">
        <f>SUM(N4:N12)</f>
        <v>20.75</v>
      </c>
      <c r="O13" s="7"/>
      <c r="P13" s="7"/>
    </row>
  </sheetData>
  <mergeCells count="8">
    <mergeCell ref="L4:L12"/>
    <mergeCell ref="C1:D1"/>
    <mergeCell ref="M4:M12"/>
    <mergeCell ref="B2:C2"/>
    <mergeCell ref="H4:H12"/>
    <mergeCell ref="I4:I12"/>
    <mergeCell ref="J4:J12"/>
    <mergeCell ref="K4:K12"/>
  </mergeCells>
  <conditionalFormatting sqref="C4">
    <cfRule type="expression" dxfId="8" priority="10">
      <formula>$G$4&lt;=2.75</formula>
    </cfRule>
  </conditionalFormatting>
  <conditionalFormatting sqref="C5">
    <cfRule type="expression" dxfId="7" priority="8">
      <formula>$G$5&lt;2</formula>
    </cfRule>
    <cfRule type="expression" dxfId="6" priority="9">
      <formula>$G$5&lt;=2.75</formula>
    </cfRule>
  </conditionalFormatting>
  <conditionalFormatting sqref="C6">
    <cfRule type="expression" dxfId="5" priority="7">
      <formula>$G$6&lt;=2.75</formula>
    </cfRule>
  </conditionalFormatting>
  <conditionalFormatting sqref="C7">
    <cfRule type="expression" dxfId="4" priority="6">
      <formula>$G$7&lt;2.25</formula>
    </cfRule>
  </conditionalFormatting>
  <conditionalFormatting sqref="C8">
    <cfRule type="expression" dxfId="3" priority="4">
      <formula>$G$8&lt;2.25</formula>
    </cfRule>
    <cfRule type="expression" priority="5">
      <formula>$G$8&lt;2.25</formula>
    </cfRule>
  </conditionalFormatting>
  <conditionalFormatting sqref="C9">
    <cfRule type="expression" dxfId="2" priority="3">
      <formula>$G$9</formula>
    </cfRule>
  </conditionalFormatting>
  <conditionalFormatting sqref="C10">
    <cfRule type="expression" dxfId="1" priority="2">
      <formula>$G$10&lt;2.25</formula>
    </cfRule>
  </conditionalFormatting>
  <conditionalFormatting sqref="C12">
    <cfRule type="expression" dxfId="0" priority="1">
      <formula>$G$12&lt;2.75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Prosenjit Mondol</dc:creator>
  <cp:lastModifiedBy>Prosenjit mondol</cp:lastModifiedBy>
  <dcterms:created xsi:type="dcterms:W3CDTF">2023-08-03T06:45:47Z</dcterms:created>
  <dcterms:modified xsi:type="dcterms:W3CDTF">2025-01-10T08:00:38Z</dcterms:modified>
</cp:coreProperties>
</file>