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/>
  <mc:AlternateContent xmlns:mc="http://schemas.openxmlformats.org/markup-compatibility/2006">
    <mc:Choice Requires="x15">
      <x15ac:absPath xmlns:x15ac="http://schemas.microsoft.com/office/spreadsheetml/2010/11/ac" url="C:\Users\ACER\Desktop\SPSS-CLASS\"/>
    </mc:Choice>
  </mc:AlternateContent>
  <xr:revisionPtr revIDLastSave="0" documentId="13_ncr:1_{38800C18-3C71-414A-99D1-4F6AC53163EA}" xr6:coauthVersionLast="36" xr6:coauthVersionMax="47" xr10:uidLastSave="{00000000-0000-0000-0000-000000000000}"/>
  <bookViews>
    <workbookView xWindow="-28920" yWindow="-120" windowWidth="29040" windowHeight="15720" xr2:uid="{06E87A9F-3E08-4793-A4B2-C85775B067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06" i="1" l="1"/>
  <c r="V106" i="1"/>
  <c r="P106" i="1"/>
  <c r="G106" i="1"/>
  <c r="AE105" i="1"/>
  <c r="V105" i="1"/>
  <c r="P105" i="1"/>
  <c r="G105" i="1"/>
  <c r="AE104" i="1"/>
  <c r="V104" i="1"/>
  <c r="P104" i="1"/>
  <c r="G104" i="1"/>
  <c r="AE103" i="1"/>
  <c r="V103" i="1"/>
  <c r="P103" i="1"/>
  <c r="G103" i="1"/>
  <c r="AE102" i="1"/>
  <c r="V102" i="1"/>
  <c r="W102" i="1" s="1"/>
  <c r="P102" i="1"/>
  <c r="G102" i="1"/>
  <c r="I102" i="1" s="1"/>
  <c r="AE101" i="1"/>
  <c r="V101" i="1"/>
  <c r="P101" i="1"/>
  <c r="G101" i="1"/>
  <c r="AE100" i="1"/>
  <c r="V100" i="1"/>
  <c r="P100" i="1"/>
  <c r="G100" i="1"/>
  <c r="AE99" i="1"/>
  <c r="V99" i="1"/>
  <c r="P99" i="1"/>
  <c r="G99" i="1"/>
  <c r="AE98" i="1"/>
  <c r="V98" i="1"/>
  <c r="P98" i="1"/>
  <c r="G98" i="1"/>
  <c r="AE97" i="1"/>
  <c r="V97" i="1"/>
  <c r="P97" i="1"/>
  <c r="G97" i="1"/>
  <c r="AE96" i="1"/>
  <c r="V96" i="1"/>
  <c r="P96" i="1"/>
  <c r="G96" i="1"/>
  <c r="AE95" i="1"/>
  <c r="V95" i="1"/>
  <c r="P95" i="1"/>
  <c r="G95" i="1"/>
  <c r="AE94" i="1"/>
  <c r="V94" i="1"/>
  <c r="P94" i="1"/>
  <c r="G94" i="1"/>
  <c r="AE93" i="1"/>
  <c r="V93" i="1"/>
  <c r="P93" i="1"/>
  <c r="G93" i="1"/>
  <c r="AE92" i="1"/>
  <c r="V92" i="1"/>
  <c r="P92" i="1"/>
  <c r="G92" i="1"/>
  <c r="AE91" i="1"/>
  <c r="V91" i="1"/>
  <c r="P91" i="1"/>
  <c r="G91" i="1"/>
  <c r="AE90" i="1"/>
  <c r="V90" i="1"/>
  <c r="P90" i="1"/>
  <c r="G90" i="1"/>
  <c r="AE89" i="1"/>
  <c r="V89" i="1"/>
  <c r="P89" i="1"/>
  <c r="G89" i="1"/>
  <c r="AE88" i="1"/>
  <c r="V88" i="1"/>
  <c r="P88" i="1"/>
  <c r="G88" i="1"/>
  <c r="AE87" i="1"/>
  <c r="AF87" i="1" s="1"/>
  <c r="V87" i="1"/>
  <c r="P87" i="1"/>
  <c r="Q87" i="1" s="1"/>
  <c r="G87" i="1"/>
  <c r="AE86" i="1"/>
  <c r="V86" i="1"/>
  <c r="P86" i="1"/>
  <c r="G86" i="1"/>
  <c r="AE85" i="1"/>
  <c r="V85" i="1"/>
  <c r="P85" i="1"/>
  <c r="G85" i="1"/>
  <c r="AE84" i="1"/>
  <c r="V84" i="1"/>
  <c r="P84" i="1"/>
  <c r="G84" i="1"/>
  <c r="AE83" i="1"/>
  <c r="V83" i="1"/>
  <c r="P83" i="1"/>
  <c r="G83" i="1"/>
  <c r="AE82" i="1"/>
  <c r="V82" i="1"/>
  <c r="P82" i="1"/>
  <c r="Q82" i="1" s="1"/>
  <c r="G82" i="1"/>
  <c r="AE81" i="1"/>
  <c r="V81" i="1"/>
  <c r="P81" i="1"/>
  <c r="G81" i="1"/>
  <c r="AE80" i="1"/>
  <c r="V80" i="1"/>
  <c r="P80" i="1"/>
  <c r="G80" i="1"/>
  <c r="AE79" i="1"/>
  <c r="V79" i="1"/>
  <c r="P79" i="1"/>
  <c r="G79" i="1"/>
  <c r="AE78" i="1"/>
  <c r="V78" i="1"/>
  <c r="P78" i="1"/>
  <c r="G78" i="1"/>
  <c r="AE77" i="1"/>
  <c r="V77" i="1"/>
  <c r="P77" i="1"/>
  <c r="G77" i="1"/>
  <c r="AE76" i="1"/>
  <c r="V76" i="1"/>
  <c r="P76" i="1"/>
  <c r="G76" i="1"/>
  <c r="AE75" i="1"/>
  <c r="V75" i="1"/>
  <c r="P75" i="1"/>
  <c r="G75" i="1"/>
  <c r="AE74" i="1"/>
  <c r="V74" i="1"/>
  <c r="P74" i="1"/>
  <c r="G74" i="1"/>
  <c r="AE73" i="1"/>
  <c r="V73" i="1"/>
  <c r="P73" i="1"/>
  <c r="G73" i="1"/>
  <c r="AE72" i="1"/>
  <c r="V72" i="1"/>
  <c r="P72" i="1"/>
  <c r="G72" i="1"/>
  <c r="AE71" i="1"/>
  <c r="V71" i="1"/>
  <c r="P71" i="1"/>
  <c r="G71" i="1"/>
  <c r="AE70" i="1"/>
  <c r="V70" i="1"/>
  <c r="P70" i="1"/>
  <c r="R67" i="1" s="1"/>
  <c r="G70" i="1"/>
  <c r="AE69" i="1"/>
  <c r="V69" i="1"/>
  <c r="P69" i="1"/>
  <c r="G69" i="1"/>
  <c r="AE68" i="1"/>
  <c r="V68" i="1"/>
  <c r="P68" i="1"/>
  <c r="G68" i="1"/>
  <c r="AE67" i="1"/>
  <c r="AG67" i="1" s="1"/>
  <c r="V67" i="1"/>
  <c r="P67" i="1"/>
  <c r="G67" i="1"/>
  <c r="AE66" i="1"/>
  <c r="V66" i="1"/>
  <c r="P66" i="1"/>
  <c r="G66" i="1"/>
  <c r="AE65" i="1"/>
  <c r="V65" i="1"/>
  <c r="P65" i="1"/>
  <c r="G65" i="1"/>
  <c r="AE64" i="1"/>
  <c r="V64" i="1"/>
  <c r="P64" i="1"/>
  <c r="G64" i="1"/>
  <c r="AE63" i="1"/>
  <c r="V63" i="1"/>
  <c r="P63" i="1"/>
  <c r="G63" i="1"/>
  <c r="AE62" i="1"/>
  <c r="V62" i="1"/>
  <c r="P62" i="1"/>
  <c r="G62" i="1"/>
  <c r="AE61" i="1"/>
  <c r="V61" i="1"/>
  <c r="P61" i="1"/>
  <c r="G61" i="1"/>
  <c r="AE60" i="1"/>
  <c r="V60" i="1"/>
  <c r="P60" i="1"/>
  <c r="G60" i="1"/>
  <c r="AE59" i="1"/>
  <c r="V59" i="1"/>
  <c r="P59" i="1"/>
  <c r="G59" i="1"/>
  <c r="AE58" i="1"/>
  <c r="V58" i="1"/>
  <c r="P58" i="1"/>
  <c r="G58" i="1"/>
  <c r="AE57" i="1"/>
  <c r="V57" i="1"/>
  <c r="P57" i="1"/>
  <c r="G57" i="1"/>
  <c r="AE56" i="1"/>
  <c r="V56" i="1"/>
  <c r="P56" i="1"/>
  <c r="G56" i="1"/>
  <c r="AE55" i="1"/>
  <c r="V55" i="1"/>
  <c r="P55" i="1"/>
  <c r="G55" i="1"/>
  <c r="AE54" i="1"/>
  <c r="V54" i="1"/>
  <c r="P54" i="1"/>
  <c r="G54" i="1"/>
  <c r="AE53" i="1"/>
  <c r="V53" i="1"/>
  <c r="P53" i="1"/>
  <c r="G53" i="1"/>
  <c r="AE52" i="1"/>
  <c r="AG52" i="1" s="1"/>
  <c r="V52" i="1"/>
  <c r="P52" i="1"/>
  <c r="G52" i="1"/>
  <c r="AE51" i="1"/>
  <c r="V51" i="1"/>
  <c r="P51" i="1"/>
  <c r="G51" i="1"/>
  <c r="AE50" i="1"/>
  <c r="V50" i="1"/>
  <c r="P50" i="1"/>
  <c r="G50" i="1"/>
  <c r="AE49" i="1"/>
  <c r="V49" i="1"/>
  <c r="P49" i="1"/>
  <c r="G49" i="1"/>
  <c r="AE48" i="1"/>
  <c r="V48" i="1"/>
  <c r="P48" i="1"/>
  <c r="G48" i="1"/>
  <c r="AE47" i="1"/>
  <c r="V47" i="1"/>
  <c r="X47" i="1" s="1"/>
  <c r="P47" i="1"/>
  <c r="R47" i="1" s="1"/>
  <c r="G47" i="1"/>
  <c r="I47" i="1" s="1"/>
  <c r="AE46" i="1"/>
  <c r="V46" i="1"/>
  <c r="P46" i="1"/>
  <c r="G46" i="1"/>
  <c r="AE45" i="1"/>
  <c r="V45" i="1"/>
  <c r="P45" i="1"/>
  <c r="G45" i="1"/>
  <c r="AE44" i="1"/>
  <c r="V44" i="1"/>
  <c r="P44" i="1"/>
  <c r="G44" i="1"/>
  <c r="AE43" i="1"/>
  <c r="V43" i="1"/>
  <c r="P43" i="1"/>
  <c r="G43" i="1"/>
  <c r="AE42" i="1"/>
  <c r="V42" i="1"/>
  <c r="P42" i="1"/>
  <c r="G42" i="1"/>
  <c r="AE41" i="1"/>
  <c r="V41" i="1"/>
  <c r="P41" i="1"/>
  <c r="G41" i="1"/>
  <c r="AE40" i="1"/>
  <c r="V40" i="1"/>
  <c r="P40" i="1"/>
  <c r="G40" i="1"/>
  <c r="AE39" i="1"/>
  <c r="V39" i="1"/>
  <c r="P39" i="1"/>
  <c r="G39" i="1"/>
  <c r="AE38" i="1"/>
  <c r="V38" i="1"/>
  <c r="P38" i="1"/>
  <c r="G38" i="1"/>
  <c r="AE37" i="1"/>
  <c r="V37" i="1"/>
  <c r="P37" i="1"/>
  <c r="G37" i="1"/>
  <c r="H37" i="1" s="1"/>
  <c r="AE36" i="1"/>
  <c r="V36" i="1"/>
  <c r="P36" i="1"/>
  <c r="G36" i="1"/>
  <c r="AE35" i="1"/>
  <c r="V35" i="1"/>
  <c r="P35" i="1"/>
  <c r="G35" i="1"/>
  <c r="AE34" i="1"/>
  <c r="V34" i="1"/>
  <c r="P34" i="1"/>
  <c r="G34" i="1"/>
  <c r="AE33" i="1"/>
  <c r="V33" i="1"/>
  <c r="P33" i="1"/>
  <c r="G33" i="1"/>
  <c r="AE32" i="1"/>
  <c r="V32" i="1"/>
  <c r="W32" i="1" s="1"/>
  <c r="P32" i="1"/>
  <c r="R32" i="1" s="1"/>
  <c r="G32" i="1"/>
  <c r="AE31" i="1"/>
  <c r="V31" i="1"/>
  <c r="P31" i="1"/>
  <c r="G31" i="1"/>
  <c r="AE30" i="1"/>
  <c r="V30" i="1"/>
  <c r="P30" i="1"/>
  <c r="G30" i="1"/>
  <c r="AE29" i="1"/>
  <c r="V29" i="1"/>
  <c r="P29" i="1"/>
  <c r="G29" i="1"/>
  <c r="AE28" i="1"/>
  <c r="V28" i="1"/>
  <c r="P28" i="1"/>
  <c r="G28" i="1"/>
  <c r="AE27" i="1"/>
  <c r="V27" i="1"/>
  <c r="P27" i="1"/>
  <c r="G27" i="1"/>
  <c r="H27" i="1" s="1"/>
  <c r="AE26" i="1"/>
  <c r="V26" i="1"/>
  <c r="P26" i="1"/>
  <c r="G26" i="1"/>
  <c r="AE25" i="1"/>
  <c r="V25" i="1"/>
  <c r="P25" i="1"/>
  <c r="G25" i="1"/>
  <c r="AE24" i="1"/>
  <c r="V24" i="1"/>
  <c r="P24" i="1"/>
  <c r="G24" i="1"/>
  <c r="AE23" i="1"/>
  <c r="V23" i="1"/>
  <c r="P23" i="1"/>
  <c r="G23" i="1"/>
  <c r="AE22" i="1"/>
  <c r="V22" i="1"/>
  <c r="P22" i="1"/>
  <c r="G22" i="1"/>
  <c r="AE21" i="1"/>
  <c r="V21" i="1"/>
  <c r="P21" i="1"/>
  <c r="G21" i="1"/>
  <c r="AE20" i="1"/>
  <c r="V20" i="1"/>
  <c r="P20" i="1"/>
  <c r="G20" i="1"/>
  <c r="AE19" i="1"/>
  <c r="V19" i="1"/>
  <c r="P19" i="1"/>
  <c r="G19" i="1"/>
  <c r="AE18" i="1"/>
  <c r="V18" i="1"/>
  <c r="P18" i="1"/>
  <c r="G18" i="1"/>
  <c r="AE17" i="1"/>
  <c r="V17" i="1"/>
  <c r="P17" i="1"/>
  <c r="G17" i="1"/>
  <c r="AE16" i="1"/>
  <c r="V16" i="1"/>
  <c r="P16" i="1"/>
  <c r="G16" i="1"/>
  <c r="AE15" i="1"/>
  <c r="V15" i="1"/>
  <c r="P15" i="1"/>
  <c r="G15" i="1"/>
  <c r="AE14" i="1"/>
  <c r="V14" i="1"/>
  <c r="P14" i="1"/>
  <c r="G14" i="1"/>
  <c r="AE13" i="1"/>
  <c r="V13" i="1"/>
  <c r="P13" i="1"/>
  <c r="G13" i="1"/>
  <c r="AE12" i="1"/>
  <c r="V12" i="1"/>
  <c r="P12" i="1"/>
  <c r="Q12" i="1" s="1"/>
  <c r="G12" i="1"/>
  <c r="AE11" i="1"/>
  <c r="V11" i="1"/>
  <c r="P11" i="1"/>
  <c r="G11" i="1"/>
  <c r="AE10" i="1"/>
  <c r="V10" i="1"/>
  <c r="P10" i="1"/>
  <c r="G10" i="1"/>
  <c r="AE9" i="1"/>
  <c r="V9" i="1"/>
  <c r="P9" i="1"/>
  <c r="G9" i="1"/>
  <c r="AE8" i="1"/>
  <c r="V8" i="1"/>
  <c r="P8" i="1"/>
  <c r="G8" i="1"/>
  <c r="AE7" i="1"/>
  <c r="V7" i="1"/>
  <c r="P7" i="1"/>
  <c r="G7" i="1"/>
  <c r="AE6" i="1"/>
  <c r="V6" i="1"/>
  <c r="P6" i="1"/>
  <c r="G6" i="1"/>
  <c r="AE5" i="1"/>
  <c r="V5" i="1"/>
  <c r="P5" i="1"/>
  <c r="G5" i="1"/>
  <c r="AE4" i="1"/>
  <c r="V4" i="1"/>
  <c r="P4" i="1"/>
  <c r="G4" i="1"/>
  <c r="AE3" i="1"/>
  <c r="V3" i="1"/>
  <c r="P3" i="1"/>
  <c r="G3" i="1"/>
  <c r="AE2" i="1"/>
  <c r="V2" i="1"/>
  <c r="P2" i="1"/>
  <c r="G2" i="1"/>
  <c r="R2" i="1" l="1"/>
  <c r="AG37" i="1"/>
  <c r="Q52" i="1"/>
  <c r="R57" i="1"/>
  <c r="I37" i="1"/>
  <c r="X37" i="1"/>
  <c r="I42" i="1"/>
  <c r="X42" i="1"/>
  <c r="W52" i="1"/>
  <c r="H67" i="1"/>
  <c r="I72" i="1"/>
  <c r="X72" i="1"/>
  <c r="AG62" i="1"/>
  <c r="H17" i="1"/>
  <c r="AF22" i="1"/>
  <c r="R37" i="1"/>
  <c r="H52" i="1"/>
  <c r="X52" i="1"/>
  <c r="R92" i="1"/>
  <c r="AG7" i="1"/>
  <c r="AG57" i="1"/>
  <c r="X77" i="1"/>
  <c r="W2" i="1"/>
  <c r="I17" i="1"/>
  <c r="X57" i="1"/>
  <c r="X67" i="1"/>
  <c r="R72" i="1"/>
  <c r="AF82" i="1"/>
  <c r="X92" i="1"/>
  <c r="W97" i="1"/>
  <c r="Q102" i="1"/>
  <c r="R102" i="1"/>
  <c r="H2" i="1"/>
  <c r="AH2" i="1" s="1"/>
  <c r="H57" i="1"/>
  <c r="I82" i="1"/>
  <c r="AF2" i="1"/>
  <c r="W12" i="1"/>
  <c r="Q17" i="1"/>
  <c r="I32" i="1"/>
  <c r="AF57" i="1"/>
  <c r="W72" i="1"/>
  <c r="H82" i="1"/>
  <c r="I87" i="1"/>
  <c r="AG92" i="1"/>
  <c r="AF97" i="1"/>
  <c r="X87" i="1"/>
  <c r="AG87" i="1"/>
  <c r="I2" i="1"/>
  <c r="H7" i="1"/>
  <c r="AF12" i="1"/>
  <c r="X17" i="1"/>
  <c r="W27" i="1"/>
  <c r="H42" i="1"/>
  <c r="AH42" i="1" s="1"/>
  <c r="AG47" i="1"/>
  <c r="R52" i="1"/>
  <c r="I57" i="1"/>
  <c r="H62" i="1"/>
  <c r="I67" i="1"/>
  <c r="AF72" i="1"/>
  <c r="R82" i="1"/>
  <c r="AF102" i="1"/>
  <c r="W17" i="1"/>
  <c r="H12" i="1"/>
  <c r="AG32" i="1"/>
  <c r="R7" i="1"/>
  <c r="I12" i="1"/>
  <c r="AF17" i="1"/>
  <c r="AF27" i="1"/>
  <c r="X27" i="1"/>
  <c r="Q42" i="1"/>
  <c r="R62" i="1"/>
  <c r="I77" i="1"/>
  <c r="X82" i="1"/>
  <c r="R87" i="1"/>
  <c r="R97" i="1"/>
  <c r="Q27" i="1"/>
  <c r="X102" i="1"/>
  <c r="X7" i="1"/>
  <c r="I22" i="1"/>
  <c r="AG27" i="1"/>
  <c r="W42" i="1"/>
  <c r="R42" i="1"/>
  <c r="X62" i="1"/>
  <c r="R77" i="1"/>
  <c r="AG82" i="1"/>
  <c r="W87" i="1"/>
  <c r="X97" i="1"/>
  <c r="AF52" i="1"/>
  <c r="R12" i="1"/>
  <c r="R22" i="1"/>
  <c r="AG2" i="1"/>
  <c r="Q2" i="1"/>
  <c r="X22" i="1"/>
  <c r="R27" i="1"/>
  <c r="AG42" i="1"/>
  <c r="Q57" i="1"/>
  <c r="H72" i="1"/>
  <c r="AG77" i="1"/>
  <c r="I92" i="1"/>
  <c r="I97" i="1"/>
  <c r="AH52" i="1"/>
  <c r="H97" i="1"/>
  <c r="AF37" i="1"/>
  <c r="Q67" i="1"/>
  <c r="W22" i="1"/>
  <c r="Q32" i="1"/>
  <c r="H47" i="1"/>
  <c r="AF62" i="1"/>
  <c r="W77" i="1"/>
  <c r="Q92" i="1"/>
  <c r="AG97" i="1"/>
  <c r="X12" i="1"/>
  <c r="Q47" i="1"/>
  <c r="I7" i="1"/>
  <c r="AG22" i="1"/>
  <c r="AF42" i="1"/>
  <c r="AG17" i="1"/>
  <c r="AG72" i="1"/>
  <c r="AF7" i="1"/>
  <c r="W67" i="1"/>
  <c r="W92" i="1"/>
  <c r="W57" i="1"/>
  <c r="I62" i="1"/>
  <c r="Q72" i="1"/>
  <c r="H87" i="1"/>
  <c r="AH87" i="1" s="1"/>
  <c r="X2" i="1"/>
  <c r="R17" i="1"/>
  <c r="I27" i="1"/>
  <c r="Q37" i="1"/>
  <c r="AF67" i="1"/>
  <c r="W82" i="1"/>
  <c r="AH82" i="1" s="1"/>
  <c r="Q97" i="1"/>
  <c r="AG102" i="1"/>
  <c r="Q7" i="1"/>
  <c r="AG12" i="1"/>
  <c r="H22" i="1"/>
  <c r="AF32" i="1"/>
  <c r="W47" i="1"/>
  <c r="I52" i="1"/>
  <c r="Q62" i="1"/>
  <c r="H77" i="1"/>
  <c r="AF92" i="1"/>
  <c r="H102" i="1"/>
  <c r="AF77" i="1"/>
  <c r="X32" i="1"/>
  <c r="W37" i="1"/>
  <c r="AH37" i="1" s="1"/>
  <c r="W7" i="1"/>
  <c r="Q22" i="1"/>
  <c r="H32" i="1"/>
  <c r="AF47" i="1"/>
  <c r="W62" i="1"/>
  <c r="Q77" i="1"/>
  <c r="H92" i="1"/>
  <c r="AH67" i="1" l="1"/>
  <c r="AH12" i="1"/>
  <c r="AH57" i="1"/>
  <c r="AH27" i="1"/>
  <c r="AH17" i="1"/>
  <c r="AH22" i="1"/>
  <c r="AH72" i="1"/>
  <c r="AH102" i="1"/>
  <c r="AH62" i="1"/>
  <c r="AH7" i="1"/>
  <c r="AH47" i="1"/>
  <c r="AH77" i="1"/>
  <c r="AH92" i="1"/>
  <c r="AH97" i="1"/>
  <c r="AH32" i="1"/>
</calcChain>
</file>

<file path=xl/sharedStrings.xml><?xml version="1.0" encoding="utf-8"?>
<sst xmlns="http://schemas.openxmlformats.org/spreadsheetml/2006/main" count="349" uniqueCount="45">
  <si>
    <t>Plastic/Treatment</t>
  </si>
  <si>
    <t>Size</t>
  </si>
  <si>
    <t>Concentration</t>
  </si>
  <si>
    <t>Replicate</t>
  </si>
  <si>
    <t>Firmicutes</t>
  </si>
  <si>
    <t>Actinobacteria</t>
  </si>
  <si>
    <t>Total Gram +</t>
  </si>
  <si>
    <t>Average total gram +</t>
  </si>
  <si>
    <t>gram + SEM</t>
  </si>
  <si>
    <t>cy17:0</t>
  </si>
  <si>
    <t>cy19:0</t>
  </si>
  <si>
    <t>8c-17:1</t>
  </si>
  <si>
    <t>9c-17:1</t>
  </si>
  <si>
    <t>3t-18:1</t>
  </si>
  <si>
    <t>9t-18:1</t>
  </si>
  <si>
    <t>Total Gram -</t>
  </si>
  <si>
    <t>Average total gram -</t>
  </si>
  <si>
    <t>gram - SEM</t>
  </si>
  <si>
    <t>C18:1</t>
  </si>
  <si>
    <t>C18:2</t>
  </si>
  <si>
    <t>C18:3</t>
  </si>
  <si>
    <t>Total Fungal</t>
  </si>
  <si>
    <t>Control</t>
  </si>
  <si>
    <t xml:space="preserve">Control </t>
  </si>
  <si>
    <t>Bioplastic</t>
  </si>
  <si>
    <t>Micro</t>
  </si>
  <si>
    <t>1 year</t>
  </si>
  <si>
    <t>10 years</t>
  </si>
  <si>
    <t>25 years</t>
  </si>
  <si>
    <t>50 years</t>
  </si>
  <si>
    <t>LDPE</t>
  </si>
  <si>
    <t>Macro</t>
  </si>
  <si>
    <t>PP</t>
  </si>
  <si>
    <t>Average total fungal</t>
  </si>
  <si>
    <t>Fungal SEM</t>
  </si>
  <si>
    <t>C14:0</t>
  </si>
  <si>
    <t>C15:0</t>
  </si>
  <si>
    <t>C16:0</t>
  </si>
  <si>
    <t>C17:0</t>
  </si>
  <si>
    <t>C18:0</t>
  </si>
  <si>
    <t>C20:0</t>
  </si>
  <si>
    <t>Total Unspecified</t>
  </si>
  <si>
    <t>Average total Unspecified</t>
  </si>
  <si>
    <t>Unspecified SEM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</si>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</sst>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7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20" fontId="2" fillId="4" borderId="0" xfId="0" applyNumberFormat="1" applyFont="1" applyFill="1"/>
    <xf numFmtId="0" fontId="2" fillId="4" borderId="0" xfId="0" applyFont="1" applyFill="1"/>
    <xf numFmtId="0" fontId="3" fillId="0" borderId="0" xfId="0" applyFont="1"/>
    <xf numFmtId="0" fontId="1" fillId="0" borderId="0" xfId="0" applyFont="1"/>
    <xf numFmtId="0" fontId="4" fillId="0" borderId="0" xfId="0" applyFont="1"/>
    <xf numFmtId="0" fontId="3" fillId="5" borderId="0" xfId="0" applyFont="1" applyFill="1"/>
    <xf numFmtId="0" fontId="5" fillId="0" borderId="0" xfId="0" applyFont="1"/>
    <xf numFmtId="0" fontId="6" fillId="0" borderId="0" xfId="0" applyFont="1"/>
    <xf numFmtId="20" fontId="2" fillId="6" borderId="0" xfId="0" applyNumberFormat="1" applyFont="1" applyFill="1"/>
    <xf numFmtId="0" fontId="2" fillId="6" borderId="0" xfId="0" applyFont="1" applyFill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8A55F-B011-413A-90EB-EC78A6209308}">
  <dimension ref="A1:AH106"/>
  <sheetViews>
    <sheetView tabSelected="1" workbookViewId="0">
      <selection sqref="A1:XFD1"/>
    </sheetView>
  </sheetViews>
  <sheetFormatPr defaultRowHeight="14.25"/>
  <cols>
    <col min="7" max="7" width="13" customWidth="1"/>
    <col min="15" max="15" width="12.5" customWidth="1"/>
    <col min="16" max="16" width="11.625" customWidth="1"/>
    <col min="22" max="22" width="12.75" customWidth="1"/>
    <col min="31" max="31" width="13.125" customWidth="1"/>
  </cols>
  <sheetData>
    <row r="1" spans="1:34" ht="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33</v>
      </c>
      <c r="X1" s="5" t="s">
        <v>34</v>
      </c>
      <c r="Y1" s="12" t="s">
        <v>35</v>
      </c>
      <c r="Z1" s="12" t="s">
        <v>36</v>
      </c>
      <c r="AA1" s="13" t="s">
        <v>37</v>
      </c>
      <c r="AB1" s="13" t="s">
        <v>38</v>
      </c>
      <c r="AC1" s="13" t="s">
        <v>39</v>
      </c>
      <c r="AD1" s="13" t="s">
        <v>40</v>
      </c>
      <c r="AE1" s="13" t="s">
        <v>41</v>
      </c>
      <c r="AF1" s="13" t="s">
        <v>42</v>
      </c>
      <c r="AG1" s="13" t="s">
        <v>43</v>
      </c>
      <c r="AH1" s="1" t="s">
        <v>44</v>
      </c>
    </row>
    <row r="2" spans="1:34" ht="15">
      <c r="A2" s="1" t="s">
        <v>22</v>
      </c>
      <c r="B2" s="1" t="s">
        <v>22</v>
      </c>
      <c r="C2" s="1" t="s">
        <v>22</v>
      </c>
      <c r="D2">
        <v>1</v>
      </c>
      <c r="E2" s="6">
        <v>60.528700609225361</v>
      </c>
      <c r="F2" s="6">
        <v>6.1098736008213148</v>
      </c>
      <c r="G2" s="6">
        <f>SUM(E2:F2)</f>
        <v>66.63857421004667</v>
      </c>
      <c r="H2" s="6">
        <f>AVERAGE(G2:G6)</f>
        <v>34.293549899978778</v>
      </c>
      <c r="I2" s="6">
        <f>_xlfn.STDEV.P(G2:G6)/SQRT(5)</f>
        <v>11.273132592549937</v>
      </c>
      <c r="L2">
        <v>6.3744756511312497</v>
      </c>
      <c r="M2">
        <v>11.122700836998382</v>
      </c>
      <c r="N2">
        <v>77.215044132677136</v>
      </c>
      <c r="O2">
        <v>62.847354375603757</v>
      </c>
      <c r="P2">
        <f>SUM(J2:O2)</f>
        <v>157.5595749964105</v>
      </c>
      <c r="Q2" s="7">
        <f>AVERAGE(P2:P6)</f>
        <v>77.841013838954055</v>
      </c>
      <c r="R2" s="7">
        <f>_xlfn.STDEV.P(P2:P6)/SQRT(5)</f>
        <v>28.833490234476809</v>
      </c>
      <c r="T2">
        <v>65.07458975908267</v>
      </c>
      <c r="U2">
        <v>19.234202488581115</v>
      </c>
      <c r="V2">
        <f>SUM(S2:U2)</f>
        <v>84.308792247663789</v>
      </c>
      <c r="W2" s="14">
        <f>AVERAGE(V2:V6)</f>
        <v>36.781883996410407</v>
      </c>
      <c r="X2" s="14">
        <f>_xlfn.STDEV.P(V2:V6)/SQRT(5)</f>
        <v>13.431156163837352</v>
      </c>
      <c r="Y2">
        <v>1.364373637212456</v>
      </c>
      <c r="Z2">
        <v>1.6653319411743477</v>
      </c>
      <c r="AA2">
        <v>109.56130077363783</v>
      </c>
      <c r="AB2">
        <v>4.4754582965298404</v>
      </c>
      <c r="AC2">
        <v>34.019083104424119</v>
      </c>
      <c r="AD2">
        <v>3.0366475340662591</v>
      </c>
      <c r="AE2">
        <f>SUM(Y2:AD2)</f>
        <v>154.12219528704483</v>
      </c>
      <c r="AF2" s="15">
        <f>AVERAGE(AE2:AE6)</f>
        <v>92.657235430186731</v>
      </c>
      <c r="AG2" s="15">
        <f>_xlfn.STDEV.P(AE2:AE6)/SQRT(5)</f>
        <v>32.644663406916678</v>
      </c>
      <c r="AH2">
        <f>SUM(H2,Q2,W2,AF2)</f>
        <v>241.57368316552999</v>
      </c>
    </row>
    <row r="3" spans="1:34" ht="15">
      <c r="A3" s="1" t="s">
        <v>22</v>
      </c>
      <c r="B3" s="1" t="s">
        <v>22</v>
      </c>
      <c r="C3" s="1" t="s">
        <v>22</v>
      </c>
      <c r="D3">
        <v>2</v>
      </c>
      <c r="E3" s="6">
        <v>53.606687516082609</v>
      </c>
      <c r="F3" s="6">
        <v>5.8658888416117714</v>
      </c>
      <c r="G3" s="6">
        <f t="shared" ref="G3:G61" si="0">SUM(E3:F3)</f>
        <v>59.472576357694379</v>
      </c>
      <c r="H3" s="6"/>
      <c r="I3" s="6"/>
      <c r="L3">
        <v>2.3863230327941234</v>
      </c>
      <c r="M3">
        <v>7.154926716824658</v>
      </c>
      <c r="N3">
        <v>88.758717572782501</v>
      </c>
      <c r="O3">
        <v>46.117817615382272</v>
      </c>
      <c r="P3">
        <f t="shared" ref="P3:P61" si="1">SUM(J3:O3)</f>
        <v>144.41778493778355</v>
      </c>
      <c r="Q3" s="7"/>
      <c r="R3" s="7"/>
      <c r="T3">
        <v>34.398043903616518</v>
      </c>
      <c r="U3">
        <v>15.383738054512506</v>
      </c>
      <c r="V3">
        <f t="shared" ref="V3:V61" si="2">SUM(S3:U3)</f>
        <v>49.781781958129024</v>
      </c>
      <c r="W3" s="14"/>
      <c r="X3" s="14"/>
      <c r="AA3">
        <v>98.048408230153967</v>
      </c>
      <c r="AB3">
        <v>4.7424026188267918</v>
      </c>
      <c r="AC3">
        <v>81.413807550796989</v>
      </c>
      <c r="AD3">
        <v>4.1322247654020279</v>
      </c>
      <c r="AE3">
        <f t="shared" ref="AE3:AE61" si="3">SUM(Y3:AD3)</f>
        <v>188.33684316517977</v>
      </c>
      <c r="AF3" s="15"/>
      <c r="AG3" s="15"/>
    </row>
    <row r="4" spans="1:34" ht="15">
      <c r="A4" s="1" t="s">
        <v>22</v>
      </c>
      <c r="B4" s="1" t="s">
        <v>22</v>
      </c>
      <c r="C4" s="1" t="s">
        <v>22</v>
      </c>
      <c r="D4">
        <v>3</v>
      </c>
      <c r="E4" s="6">
        <v>7.2056268318080772</v>
      </c>
      <c r="F4" s="6">
        <v>0.43140111305009277</v>
      </c>
      <c r="G4" s="6">
        <f t="shared" si="0"/>
        <v>7.6370279448581702</v>
      </c>
      <c r="H4" s="6"/>
      <c r="I4" s="6"/>
      <c r="L4">
        <v>0.5097104570810258</v>
      </c>
      <c r="M4">
        <v>0.65660619188480229</v>
      </c>
      <c r="N4">
        <v>3.629867290049793</v>
      </c>
      <c r="O4">
        <v>2.9785717431058769</v>
      </c>
      <c r="P4">
        <f t="shared" si="1"/>
        <v>7.7747556821214978</v>
      </c>
      <c r="Q4" s="7"/>
      <c r="R4" s="7"/>
      <c r="S4">
        <v>0.15841924715832961</v>
      </c>
      <c r="T4">
        <v>5.4403264727022744</v>
      </c>
      <c r="U4">
        <v>2.8125767230248155</v>
      </c>
      <c r="V4">
        <f>SUM(S4:U4)</f>
        <v>8.4113224428854192</v>
      </c>
      <c r="W4" s="14"/>
      <c r="X4" s="14"/>
      <c r="Y4">
        <v>0.38889706650566142</v>
      </c>
      <c r="Z4">
        <v>0.20249659685955043</v>
      </c>
      <c r="AA4">
        <v>10.261587959721732</v>
      </c>
      <c r="AB4">
        <v>0.20497674849137387</v>
      </c>
      <c r="AC4">
        <v>1.2363458317632809</v>
      </c>
      <c r="AD4">
        <v>0.18678195636116043</v>
      </c>
      <c r="AE4">
        <f t="shared" si="3"/>
        <v>12.481086159702759</v>
      </c>
      <c r="AF4" s="15"/>
      <c r="AG4" s="15"/>
    </row>
    <row r="5" spans="1:34" ht="15">
      <c r="A5" s="1" t="s">
        <v>22</v>
      </c>
      <c r="B5" s="1" t="s">
        <v>22</v>
      </c>
      <c r="C5" s="1" t="s">
        <v>22</v>
      </c>
      <c r="D5">
        <v>4</v>
      </c>
      <c r="E5" s="6">
        <v>6.0590585915236428</v>
      </c>
      <c r="F5" s="6">
        <v>0.35219967981833961</v>
      </c>
      <c r="G5" s="6">
        <f t="shared" si="0"/>
        <v>6.4112582713419828</v>
      </c>
      <c r="H5" s="6"/>
      <c r="I5" s="6"/>
      <c r="J5">
        <v>0.28732105975634359</v>
      </c>
      <c r="L5">
        <v>0.61590961680846523</v>
      </c>
      <c r="N5">
        <v>2.9075350761341765</v>
      </c>
      <c r="O5">
        <v>2.8852543832304298</v>
      </c>
      <c r="P5">
        <f t="shared" si="1"/>
        <v>6.6960201359294151</v>
      </c>
      <c r="Q5" s="7"/>
      <c r="R5" s="7"/>
      <c r="S5">
        <v>0.19663675136608277</v>
      </c>
      <c r="T5">
        <v>1.011051665368131</v>
      </c>
      <c r="V5">
        <f t="shared" si="2"/>
        <v>1.2076884167342137</v>
      </c>
      <c r="W5" s="14"/>
      <c r="X5" s="14"/>
      <c r="Y5">
        <v>0.10003896897038854</v>
      </c>
      <c r="Z5">
        <v>0.11509449522287075</v>
      </c>
      <c r="AA5">
        <v>4.5832064495719065</v>
      </c>
      <c r="AB5">
        <v>0.20745467995211145</v>
      </c>
      <c r="AC5">
        <v>2.3958714337498734</v>
      </c>
      <c r="AD5">
        <v>0.30072986135680119</v>
      </c>
      <c r="AE5">
        <f t="shared" si="3"/>
        <v>7.7023958888239523</v>
      </c>
      <c r="AF5" s="15"/>
      <c r="AG5" s="15"/>
    </row>
    <row r="6" spans="1:34" ht="15">
      <c r="A6" s="1" t="s">
        <v>23</v>
      </c>
      <c r="B6" s="1" t="s">
        <v>22</v>
      </c>
      <c r="C6" s="1" t="s">
        <v>22</v>
      </c>
      <c r="D6">
        <v>5</v>
      </c>
      <c r="E6" s="6">
        <v>29.038981089805798</v>
      </c>
      <c r="F6" s="6">
        <v>2.269331626146887</v>
      </c>
      <c r="G6" s="6">
        <f t="shared" si="0"/>
        <v>31.308312715952685</v>
      </c>
      <c r="H6" s="6"/>
      <c r="I6" s="6"/>
      <c r="L6">
        <v>1.5635468040701586</v>
      </c>
      <c r="N6">
        <v>43.893492182734036</v>
      </c>
      <c r="O6">
        <v>27.299894455721073</v>
      </c>
      <c r="P6">
        <f t="shared" si="1"/>
        <v>72.756933442525266</v>
      </c>
      <c r="Q6" s="7"/>
      <c r="R6" s="7"/>
      <c r="T6">
        <v>29.163805841358421</v>
      </c>
      <c r="U6">
        <v>11.036029075281185</v>
      </c>
      <c r="V6">
        <f t="shared" si="2"/>
        <v>40.199834916639603</v>
      </c>
      <c r="W6" s="14"/>
      <c r="X6" s="14"/>
      <c r="AA6">
        <v>88.590762103439786</v>
      </c>
      <c r="AB6">
        <v>1.1821226225621571</v>
      </c>
      <c r="AC6">
        <v>9.8111049003422171</v>
      </c>
      <c r="AD6">
        <v>1.0596670238381745</v>
      </c>
      <c r="AE6">
        <f t="shared" si="3"/>
        <v>100.64365665018234</v>
      </c>
      <c r="AF6" s="15"/>
      <c r="AG6" s="15"/>
    </row>
    <row r="7" spans="1:34" ht="15">
      <c r="A7" s="8" t="s">
        <v>24</v>
      </c>
      <c r="B7" s="8" t="s">
        <v>25</v>
      </c>
      <c r="C7" s="8" t="s">
        <v>26</v>
      </c>
      <c r="D7" s="7">
        <v>1</v>
      </c>
      <c r="E7" s="6">
        <v>3.6979062773052318</v>
      </c>
      <c r="F7" s="6">
        <v>0.44034954275584826</v>
      </c>
      <c r="G7" s="6">
        <f t="shared" si="0"/>
        <v>4.1382558200610804</v>
      </c>
      <c r="H7" s="6">
        <f>AVERAGE(G7:G11)</f>
        <v>19.261140896429136</v>
      </c>
      <c r="I7" s="6">
        <f>_xlfn.STDEV.P(G7:G11)/SQRT(5)</f>
        <v>5.7721907762227342</v>
      </c>
      <c r="N7">
        <v>9.8518367145373329</v>
      </c>
      <c r="O7">
        <v>8.7029856957573593</v>
      </c>
      <c r="P7">
        <f t="shared" si="1"/>
        <v>18.55482241029469</v>
      </c>
      <c r="Q7" s="7">
        <f>AVERAGE(P7:P11)</f>
        <v>44.698483861535607</v>
      </c>
      <c r="R7" s="7">
        <f>_xlfn.STDEV.P(P7:P11)/SQRT(5)</f>
        <v>14.847172139346318</v>
      </c>
      <c r="T7">
        <v>7.4628657163820415</v>
      </c>
      <c r="U7">
        <v>1.6350674762669639</v>
      </c>
      <c r="V7">
        <f t="shared" si="2"/>
        <v>9.0979331926490055</v>
      </c>
      <c r="W7" s="14">
        <f>AVERAGE(V7:V11)</f>
        <v>26.711574154267453</v>
      </c>
      <c r="X7" s="14">
        <f>_xlfn.STDEV.P(V7:V11)/SQRT(5)</f>
        <v>14.162724579376759</v>
      </c>
      <c r="AA7">
        <v>19.703155797614308</v>
      </c>
      <c r="AC7">
        <v>4.0027045694950969</v>
      </c>
      <c r="AE7">
        <f t="shared" si="3"/>
        <v>23.705860367109405</v>
      </c>
      <c r="AF7" s="15">
        <f>AVERAGE(AE7:AE11)</f>
        <v>41.971219482436865</v>
      </c>
      <c r="AG7" s="15">
        <f>_xlfn.STDEV.P(AE7:AE11)/SQRT(5)</f>
        <v>12.505823956929131</v>
      </c>
      <c r="AH7">
        <f>SUM(H7,Q7,W7,AF7)</f>
        <v>132.64241839466905</v>
      </c>
    </row>
    <row r="8" spans="1:34" ht="15">
      <c r="A8" s="8" t="s">
        <v>24</v>
      </c>
      <c r="B8" s="8" t="s">
        <v>25</v>
      </c>
      <c r="C8" s="8" t="s">
        <v>26</v>
      </c>
      <c r="D8" s="7">
        <v>2</v>
      </c>
      <c r="E8" s="6">
        <v>29.937712477223364</v>
      </c>
      <c r="F8" s="6">
        <v>1.6911960183959633</v>
      </c>
      <c r="G8" s="6">
        <f t="shared" si="0"/>
        <v>31.628908495619328</v>
      </c>
      <c r="H8" s="6"/>
      <c r="I8" s="6"/>
      <c r="K8">
        <v>5.7614388189381609</v>
      </c>
      <c r="L8">
        <v>1.6102924525014024</v>
      </c>
      <c r="M8">
        <v>3.0653454051629399</v>
      </c>
      <c r="N8">
        <v>17.634332632675498</v>
      </c>
      <c r="O8">
        <v>12.717503810932577</v>
      </c>
      <c r="P8">
        <f t="shared" si="1"/>
        <v>40.78891312021058</v>
      </c>
      <c r="Q8" s="7"/>
      <c r="R8" s="7"/>
      <c r="S8">
        <v>0.74177824258465275</v>
      </c>
      <c r="T8">
        <v>7.5891911605404792</v>
      </c>
      <c r="U8">
        <v>2.5946251300568677</v>
      </c>
      <c r="V8">
        <f t="shared" si="2"/>
        <v>10.925594533181998</v>
      </c>
      <c r="W8" s="14"/>
      <c r="X8" s="14"/>
      <c r="Y8">
        <v>1.5305955510107263</v>
      </c>
      <c r="Z8">
        <v>1.1160892662033315</v>
      </c>
      <c r="AA8">
        <v>36.121239943840962</v>
      </c>
      <c r="AB8">
        <v>1.1039431422366996</v>
      </c>
      <c r="AC8">
        <v>9.43330973167593</v>
      </c>
      <c r="AD8">
        <v>0.95690346854899555</v>
      </c>
      <c r="AE8">
        <f t="shared" si="3"/>
        <v>50.262081103516643</v>
      </c>
      <c r="AF8" s="15"/>
      <c r="AG8" s="15"/>
    </row>
    <row r="9" spans="1:34" ht="15">
      <c r="A9" s="8" t="s">
        <v>24</v>
      </c>
      <c r="B9" s="8" t="s">
        <v>25</v>
      </c>
      <c r="C9" s="8" t="s">
        <v>26</v>
      </c>
      <c r="D9" s="7">
        <v>3</v>
      </c>
      <c r="E9" s="6">
        <v>20.025015409145695</v>
      </c>
      <c r="F9" s="6">
        <v>1.68045127075983</v>
      </c>
      <c r="G9" s="6">
        <f t="shared" si="0"/>
        <v>21.705466679905523</v>
      </c>
      <c r="H9" s="6"/>
      <c r="I9" s="6"/>
      <c r="L9">
        <v>0.95702982157047767</v>
      </c>
      <c r="M9">
        <v>2.9889540331202173</v>
      </c>
      <c r="N9">
        <v>28.535429578669167</v>
      </c>
      <c r="O9">
        <v>22.239875060051698</v>
      </c>
      <c r="P9">
        <f t="shared" si="1"/>
        <v>54.721288493411564</v>
      </c>
      <c r="Q9" s="7"/>
      <c r="R9" s="7"/>
      <c r="S9">
        <v>1.0740110801116436</v>
      </c>
      <c r="T9">
        <v>14.568618026559003</v>
      </c>
      <c r="U9">
        <v>5.2055763663987085</v>
      </c>
      <c r="V9">
        <f t="shared" si="2"/>
        <v>20.848205473069356</v>
      </c>
      <c r="W9" s="14"/>
      <c r="X9" s="14"/>
      <c r="AA9">
        <v>19.261902538849323</v>
      </c>
      <c r="AB9">
        <v>1.0593284320946406</v>
      </c>
      <c r="AC9">
        <v>12.841619133756327</v>
      </c>
      <c r="AD9">
        <v>1.6418976100814451</v>
      </c>
      <c r="AE9">
        <f t="shared" si="3"/>
        <v>34.804747714781733</v>
      </c>
      <c r="AF9" s="15"/>
      <c r="AG9" s="15"/>
    </row>
    <row r="10" spans="1:34" ht="15">
      <c r="A10" s="8" t="s">
        <v>24</v>
      </c>
      <c r="B10" s="8" t="s">
        <v>25</v>
      </c>
      <c r="C10" s="8" t="s">
        <v>26</v>
      </c>
      <c r="D10" s="7">
        <v>4</v>
      </c>
      <c r="E10" s="6">
        <v>31.758190749080182</v>
      </c>
      <c r="F10" s="6">
        <v>2.5792760294379748</v>
      </c>
      <c r="G10" s="6">
        <f t="shared" si="0"/>
        <v>34.337466778518156</v>
      </c>
      <c r="H10" s="6"/>
      <c r="I10" s="6"/>
      <c r="M10">
        <v>6.9650144066238182</v>
      </c>
      <c r="N10">
        <v>50.070879991752264</v>
      </c>
      <c r="O10">
        <v>45.170548000494684</v>
      </c>
      <c r="P10">
        <f t="shared" si="1"/>
        <v>102.20644239887076</v>
      </c>
      <c r="Q10" s="7"/>
      <c r="R10" s="7"/>
      <c r="T10">
        <v>54.893838438138182</v>
      </c>
      <c r="U10">
        <v>34.169023371921348</v>
      </c>
      <c r="V10">
        <f>SUM(S10:U10)</f>
        <v>89.06286181005953</v>
      </c>
      <c r="W10" s="14"/>
      <c r="X10" s="14"/>
      <c r="AA10">
        <v>72.451532417321388</v>
      </c>
      <c r="AB10">
        <v>1.8341733946655931</v>
      </c>
      <c r="AC10">
        <v>15.330985449610875</v>
      </c>
      <c r="AD10">
        <v>1.6021831060955034</v>
      </c>
      <c r="AE10">
        <f t="shared" si="3"/>
        <v>91.218874367693374</v>
      </c>
      <c r="AF10" s="15"/>
      <c r="AG10" s="15"/>
    </row>
    <row r="11" spans="1:34" ht="15">
      <c r="A11" s="8" t="s">
        <v>24</v>
      </c>
      <c r="B11" s="8" t="s">
        <v>25</v>
      </c>
      <c r="C11" s="8" t="s">
        <v>26</v>
      </c>
      <c r="D11" s="7">
        <v>5</v>
      </c>
      <c r="E11" s="6">
        <v>3.6440508517172505</v>
      </c>
      <c r="F11" s="6">
        <v>0.85155585632434039</v>
      </c>
      <c r="G11" s="6">
        <f t="shared" si="0"/>
        <v>4.4956067080415911</v>
      </c>
      <c r="H11" s="6"/>
      <c r="I11" s="6"/>
      <c r="J11">
        <v>0.22391830323285219</v>
      </c>
      <c r="K11">
        <v>1.2646171546533069</v>
      </c>
      <c r="L11">
        <v>0.52467587502779922</v>
      </c>
      <c r="N11">
        <v>2.6513015245793907</v>
      </c>
      <c r="O11">
        <v>2.5564400273970773</v>
      </c>
      <c r="P11">
        <f t="shared" si="1"/>
        <v>7.2209528848904263</v>
      </c>
      <c r="Q11" s="7"/>
      <c r="R11" s="7"/>
      <c r="T11">
        <v>2.801192810415857</v>
      </c>
      <c r="U11">
        <v>0.82208295196151748</v>
      </c>
      <c r="V11">
        <f t="shared" si="2"/>
        <v>3.6232757623773746</v>
      </c>
      <c r="W11" s="14"/>
      <c r="X11" s="14"/>
      <c r="Y11">
        <v>0.21423278060617998</v>
      </c>
      <c r="Z11">
        <v>0.26255617993538133</v>
      </c>
      <c r="AA11">
        <v>7.6733414826692981</v>
      </c>
      <c r="AB11">
        <v>0.22868019129139361</v>
      </c>
      <c r="AC11">
        <v>1.3468868925319253</v>
      </c>
      <c r="AD11">
        <v>0.13883633204900306</v>
      </c>
      <c r="AE11">
        <f t="shared" si="3"/>
        <v>9.8645338590831813</v>
      </c>
      <c r="AF11" s="15"/>
      <c r="AG11" s="15"/>
    </row>
    <row r="12" spans="1:34" ht="15">
      <c r="A12" s="1" t="s">
        <v>24</v>
      </c>
      <c r="B12" s="1" t="s">
        <v>25</v>
      </c>
      <c r="C12" s="1" t="s">
        <v>27</v>
      </c>
      <c r="D12">
        <v>1</v>
      </c>
      <c r="E12" s="6">
        <v>16.569479796557843</v>
      </c>
      <c r="F12" s="6">
        <v>0.74287918160386879</v>
      </c>
      <c r="G12" s="6">
        <f t="shared" si="0"/>
        <v>17.312358978161711</v>
      </c>
      <c r="H12" s="6">
        <f>AVERAGE(G12:G16)</f>
        <v>29.463826564540863</v>
      </c>
      <c r="I12" s="6">
        <f>_xlfn.STDEV.P(G12:G16)/SQRT(5)</f>
        <v>10.281114222830745</v>
      </c>
      <c r="L12">
        <v>0.92555044732880964</v>
      </c>
      <c r="M12">
        <v>3.9725506437432978</v>
      </c>
      <c r="N12">
        <v>6.4121675608923825</v>
      </c>
      <c r="O12">
        <v>6.4398860395899735</v>
      </c>
      <c r="P12">
        <f t="shared" si="1"/>
        <v>17.750154691554464</v>
      </c>
      <c r="Q12" s="7">
        <f>AVERAGE(P12:P16)</f>
        <v>49.030391121371849</v>
      </c>
      <c r="R12" s="7">
        <f>_xlfn.STDEV.P(P12:P16)/SQRT(5)</f>
        <v>17.525909533057874</v>
      </c>
      <c r="S12">
        <v>0.29245701673380153</v>
      </c>
      <c r="T12">
        <v>7.4531956164713487</v>
      </c>
      <c r="U12">
        <v>4.0651325212440907</v>
      </c>
      <c r="V12">
        <f t="shared" si="2"/>
        <v>11.810785154449242</v>
      </c>
      <c r="W12" s="14">
        <f>AVERAGE(V12:V16)</f>
        <v>12.254961582644137</v>
      </c>
      <c r="X12" s="14">
        <f>_xlfn.STDEV.P(V12:V16)/SQRT(5)</f>
        <v>3.0318039310520293</v>
      </c>
      <c r="Y12">
        <v>1.5990602502630893</v>
      </c>
      <c r="Z12">
        <v>0.69664004304169491</v>
      </c>
      <c r="AA12">
        <v>22.611933127924864</v>
      </c>
      <c r="AB12">
        <v>0.41293793796892381</v>
      </c>
      <c r="AC12">
        <v>4.6542282479687049</v>
      </c>
      <c r="AD12">
        <v>0.31955400611113216</v>
      </c>
      <c r="AE12">
        <f t="shared" si="3"/>
        <v>30.29435361327841</v>
      </c>
      <c r="AF12" s="15">
        <f>AVERAGE(AE12:AE16)</f>
        <v>55.715765586059128</v>
      </c>
      <c r="AG12" s="15">
        <f>_xlfn.STDEV.P(AE12:AE16)/SQRT(5)</f>
        <v>17.944062024090609</v>
      </c>
      <c r="AH12">
        <f>SUM(H12,Q12,W12,AF12)</f>
        <v>146.46494485461599</v>
      </c>
    </row>
    <row r="13" spans="1:34" ht="15">
      <c r="A13" s="1" t="s">
        <v>24</v>
      </c>
      <c r="B13" s="1" t="s">
        <v>25</v>
      </c>
      <c r="C13" s="1" t="s">
        <v>27</v>
      </c>
      <c r="D13">
        <v>2</v>
      </c>
      <c r="E13" s="6">
        <v>11.194708129241837</v>
      </c>
      <c r="F13" s="6">
        <v>0.8463636572040053</v>
      </c>
      <c r="G13" s="6">
        <f t="shared" si="0"/>
        <v>12.041071786445842</v>
      </c>
      <c r="H13" s="6"/>
      <c r="I13" s="6"/>
      <c r="L13">
        <v>0.69676675746949868</v>
      </c>
      <c r="M13">
        <v>3.6461367503317406</v>
      </c>
      <c r="N13">
        <v>7.702049445472495</v>
      </c>
      <c r="O13">
        <v>8.9400858746930041</v>
      </c>
      <c r="P13">
        <f t="shared" si="1"/>
        <v>20.98503882796674</v>
      </c>
      <c r="Q13" s="7"/>
      <c r="R13" s="7"/>
      <c r="S13">
        <v>0.56179403091609337</v>
      </c>
      <c r="T13">
        <v>7.0977774384171894</v>
      </c>
      <c r="U13">
        <v>1.3430272903085627</v>
      </c>
      <c r="V13">
        <f t="shared" si="2"/>
        <v>9.0025987596418453</v>
      </c>
      <c r="W13" s="14"/>
      <c r="X13" s="14"/>
      <c r="Y13">
        <v>0.21380914781343571</v>
      </c>
      <c r="Z13">
        <v>0.28958164167104516</v>
      </c>
      <c r="AA13">
        <v>18.512183225585147</v>
      </c>
      <c r="AB13">
        <v>0.58135623471112474</v>
      </c>
      <c r="AC13">
        <v>7.0795305865749496</v>
      </c>
      <c r="AD13">
        <v>0.52287020495092107</v>
      </c>
      <c r="AE13">
        <f t="shared" si="3"/>
        <v>27.199331041306625</v>
      </c>
      <c r="AF13" s="15"/>
      <c r="AG13" s="15"/>
    </row>
    <row r="14" spans="1:34" ht="15">
      <c r="A14" s="1" t="s">
        <v>24</v>
      </c>
      <c r="B14" s="1" t="s">
        <v>25</v>
      </c>
      <c r="C14" s="1" t="s">
        <v>27</v>
      </c>
      <c r="D14">
        <v>3</v>
      </c>
      <c r="E14" s="6">
        <v>64.202322845590487</v>
      </c>
      <c r="F14" s="6">
        <v>3.6509783036538148</v>
      </c>
      <c r="G14" s="6">
        <f t="shared" si="0"/>
        <v>67.853301149244302</v>
      </c>
      <c r="H14" s="6"/>
      <c r="I14" s="6"/>
      <c r="L14">
        <v>2.1619690785126378</v>
      </c>
      <c r="M14">
        <v>7.3918922167892491</v>
      </c>
      <c r="N14">
        <v>59.780839608912309</v>
      </c>
      <c r="O14">
        <v>30.464468217009472</v>
      </c>
      <c r="P14">
        <f t="shared" si="1"/>
        <v>99.79916912122367</v>
      </c>
      <c r="Q14" s="7"/>
      <c r="R14" s="7"/>
      <c r="S14">
        <v>2.2133950631909354</v>
      </c>
      <c r="T14">
        <v>16.387768643510494</v>
      </c>
      <c r="V14">
        <f t="shared" si="2"/>
        <v>18.601163706701428</v>
      </c>
      <c r="W14" s="14"/>
      <c r="X14" s="14"/>
      <c r="Y14">
        <v>1.3935108214775866</v>
      </c>
      <c r="Z14">
        <v>3.0560776584856821</v>
      </c>
      <c r="AA14">
        <v>65.05795702225528</v>
      </c>
      <c r="AB14">
        <v>3.8676105266435887</v>
      </c>
      <c r="AC14">
        <v>28.151610755714017</v>
      </c>
      <c r="AD14">
        <v>5.5032158362970902</v>
      </c>
      <c r="AE14">
        <f t="shared" si="3"/>
        <v>107.02998262087324</v>
      </c>
      <c r="AF14" s="15"/>
      <c r="AG14" s="15"/>
    </row>
    <row r="15" spans="1:34" ht="15">
      <c r="A15" s="1" t="s">
        <v>24</v>
      </c>
      <c r="B15" s="1" t="s">
        <v>25</v>
      </c>
      <c r="C15" s="1" t="s">
        <v>27</v>
      </c>
      <c r="D15">
        <v>4</v>
      </c>
      <c r="E15" s="6">
        <v>40.180847610977636</v>
      </c>
      <c r="F15" s="6">
        <v>3.2970261967183871</v>
      </c>
      <c r="G15" s="6">
        <f t="shared" si="0"/>
        <v>43.477873807696021</v>
      </c>
      <c r="H15" s="6"/>
      <c r="I15" s="6"/>
      <c r="J15">
        <v>19.368031445279666</v>
      </c>
      <c r="K15">
        <v>14.685720504934244</v>
      </c>
      <c r="L15">
        <v>2.5333594142678515</v>
      </c>
      <c r="N15">
        <v>25.685670342716087</v>
      </c>
      <c r="O15">
        <v>31.655371757357134</v>
      </c>
      <c r="P15">
        <f t="shared" si="1"/>
        <v>93.928153464554981</v>
      </c>
      <c r="Q15" s="7"/>
      <c r="R15" s="7"/>
      <c r="T15">
        <v>18.585720199408435</v>
      </c>
      <c r="U15">
        <v>1.7048608496055797</v>
      </c>
      <c r="V15">
        <f t="shared" si="2"/>
        <v>20.290581049014015</v>
      </c>
      <c r="W15" s="14"/>
      <c r="X15" s="14"/>
      <c r="Y15">
        <v>0.95029645253845185</v>
      </c>
      <c r="Z15">
        <v>1.453822677775076</v>
      </c>
      <c r="AA15">
        <v>72.193118759427591</v>
      </c>
      <c r="AB15">
        <v>2.5294182805860399</v>
      </c>
      <c r="AC15">
        <v>22.583705364738659</v>
      </c>
      <c r="AD15">
        <v>1.7790464456779929</v>
      </c>
      <c r="AE15">
        <f t="shared" si="3"/>
        <v>101.48940798074382</v>
      </c>
      <c r="AF15" s="15"/>
      <c r="AG15" s="15"/>
    </row>
    <row r="16" spans="1:34" ht="15">
      <c r="A16" s="1" t="s">
        <v>24</v>
      </c>
      <c r="B16" s="1" t="s">
        <v>25</v>
      </c>
      <c r="C16" s="1" t="s">
        <v>27</v>
      </c>
      <c r="D16">
        <v>5</v>
      </c>
      <c r="E16" s="6">
        <v>6.3548790154895904</v>
      </c>
      <c r="F16" s="6">
        <v>0.2796480856668439</v>
      </c>
      <c r="G16" s="6">
        <f t="shared" si="0"/>
        <v>6.6345271011564346</v>
      </c>
      <c r="H16" s="6"/>
      <c r="I16" s="6"/>
      <c r="M16">
        <v>2.2010439826151207</v>
      </c>
      <c r="N16">
        <v>4.4577383109535127</v>
      </c>
      <c r="O16">
        <v>6.0306572079907639</v>
      </c>
      <c r="P16">
        <f t="shared" si="1"/>
        <v>12.689439501559397</v>
      </c>
      <c r="Q16" s="7"/>
      <c r="R16" s="7"/>
      <c r="T16">
        <v>1.5696792434141491</v>
      </c>
      <c r="V16">
        <f t="shared" si="2"/>
        <v>1.5696792434141491</v>
      </c>
      <c r="W16" s="14"/>
      <c r="X16" s="14"/>
      <c r="AA16">
        <v>9.4580235450341963</v>
      </c>
      <c r="AB16">
        <v>0.24008471188957359</v>
      </c>
      <c r="AC16">
        <v>2.5724538749976564</v>
      </c>
      <c r="AD16">
        <v>0.29519054217207952</v>
      </c>
      <c r="AE16">
        <f t="shared" si="3"/>
        <v>12.565752674093506</v>
      </c>
      <c r="AF16" s="15"/>
      <c r="AG16" s="15"/>
    </row>
    <row r="17" spans="1:34" ht="15">
      <c r="A17" s="8" t="s">
        <v>24</v>
      </c>
      <c r="B17" s="8" t="s">
        <v>25</v>
      </c>
      <c r="C17" s="8" t="s">
        <v>28</v>
      </c>
      <c r="D17" s="7">
        <v>1</v>
      </c>
      <c r="E17" s="9">
        <v>12.791112244775849</v>
      </c>
      <c r="F17" s="6">
        <v>0.48064623945681301</v>
      </c>
      <c r="G17" s="6">
        <f t="shared" si="0"/>
        <v>13.271758484232663</v>
      </c>
      <c r="H17" s="6">
        <f>AVERAGE(G17:G21)</f>
        <v>13.40552679481813</v>
      </c>
      <c r="I17" s="6">
        <f>_xlfn.STDEV.P(G17:G21)/SQRT(5)</f>
        <v>5.499674373652871</v>
      </c>
      <c r="L17">
        <v>0.48794606260439455</v>
      </c>
      <c r="M17">
        <v>4.330420035926215</v>
      </c>
      <c r="N17">
        <v>5.0030283744441526</v>
      </c>
      <c r="O17">
        <v>5.4919177553211291</v>
      </c>
      <c r="P17">
        <f t="shared" si="1"/>
        <v>15.313312228295892</v>
      </c>
      <c r="Q17" s="7">
        <f>AVERAGE(P17:P21)</f>
        <v>21.087554830748054</v>
      </c>
      <c r="R17" s="7">
        <f>_xlfn.STDEV.P(P17:P21)/SQRT(5)</f>
        <v>9.8592000269827729</v>
      </c>
      <c r="S17">
        <v>0.18545966433356501</v>
      </c>
      <c r="T17">
        <v>5.110055450721144</v>
      </c>
      <c r="U17">
        <v>0.82178518629254738</v>
      </c>
      <c r="V17">
        <f t="shared" si="2"/>
        <v>6.1173003013472567</v>
      </c>
      <c r="W17" s="14">
        <f>AVERAGE(V17:V21)</f>
        <v>6.4404030090948599</v>
      </c>
      <c r="X17" s="14">
        <f>_xlfn.STDEV.P(V17:V21)/SQRT(5)</f>
        <v>2.2577022413846173</v>
      </c>
      <c r="Y17">
        <v>0.87085021553250097</v>
      </c>
      <c r="Z17">
        <v>0.52852758612190076</v>
      </c>
      <c r="AA17">
        <v>12.33859649980179</v>
      </c>
      <c r="AB17">
        <v>0.37456672644716976</v>
      </c>
      <c r="AC17">
        <v>2.2267455739715869</v>
      </c>
      <c r="AD17">
        <v>0.1753963196866391</v>
      </c>
      <c r="AE17">
        <f t="shared" si="3"/>
        <v>16.51468292156159</v>
      </c>
      <c r="AF17" s="15">
        <f>AVERAGE(AE17:AE21)</f>
        <v>23.509807691381713</v>
      </c>
      <c r="AG17" s="15">
        <f>_xlfn.STDEV.P(AE17:AE21)/SQRT(5)</f>
        <v>11.235609423450837</v>
      </c>
      <c r="AH17">
        <f>SUM(H17,Q17,W17,AF17)</f>
        <v>64.443292326042751</v>
      </c>
    </row>
    <row r="18" spans="1:34" ht="15">
      <c r="A18" s="8" t="s">
        <v>24</v>
      </c>
      <c r="B18" s="8" t="s">
        <v>25</v>
      </c>
      <c r="C18" s="8" t="s">
        <v>28</v>
      </c>
      <c r="D18" s="7">
        <v>2</v>
      </c>
      <c r="E18" s="6">
        <v>7.1015098804105197</v>
      </c>
      <c r="F18" s="6">
        <v>0.46107697735499825</v>
      </c>
      <c r="G18" s="6">
        <f t="shared" si="0"/>
        <v>7.5625868577655178</v>
      </c>
      <c r="H18" s="6"/>
      <c r="I18" s="6"/>
      <c r="L18">
        <v>0.32451749641246203</v>
      </c>
      <c r="M18">
        <v>2.9329605925231204</v>
      </c>
      <c r="N18">
        <v>3.4729892829243507</v>
      </c>
      <c r="O18">
        <v>3.9847258569908419</v>
      </c>
      <c r="P18">
        <f t="shared" si="1"/>
        <v>10.715193228850776</v>
      </c>
      <c r="Q18" s="7"/>
      <c r="R18" s="7"/>
      <c r="S18">
        <v>0.18425773454365263</v>
      </c>
      <c r="T18">
        <v>3.5406823355139689</v>
      </c>
      <c r="U18">
        <v>0.36232102766020902</v>
      </c>
      <c r="V18">
        <f t="shared" si="2"/>
        <v>4.087261097717831</v>
      </c>
      <c r="W18" s="14"/>
      <c r="X18" s="14"/>
      <c r="Y18">
        <v>0.7393598066737006</v>
      </c>
      <c r="Z18">
        <v>0.37868233559966791</v>
      </c>
      <c r="AA18">
        <v>8.337774130335637</v>
      </c>
      <c r="AB18">
        <v>0.35961038394350237</v>
      </c>
      <c r="AC18">
        <v>1.6856322917874997</v>
      </c>
      <c r="AD18">
        <v>0.13307991301940844</v>
      </c>
      <c r="AE18">
        <f t="shared" si="3"/>
        <v>11.634138861359416</v>
      </c>
      <c r="AF18" s="15"/>
      <c r="AG18" s="15"/>
    </row>
    <row r="19" spans="1:34" ht="15">
      <c r="A19" s="8" t="s">
        <v>24</v>
      </c>
      <c r="B19" s="8" t="s">
        <v>25</v>
      </c>
      <c r="C19" s="8" t="s">
        <v>28</v>
      </c>
      <c r="D19" s="7">
        <v>3</v>
      </c>
      <c r="E19" s="6">
        <v>5.7059749602565759</v>
      </c>
      <c r="F19" s="6">
        <v>0.38099816086944743</v>
      </c>
      <c r="G19" s="6">
        <f t="shared" si="0"/>
        <v>6.0869731211260234</v>
      </c>
      <c r="H19" s="6"/>
      <c r="I19" s="6"/>
      <c r="J19">
        <v>2.6547086223907859</v>
      </c>
      <c r="K19">
        <v>1.2732169324815179</v>
      </c>
      <c r="L19">
        <v>0.32272004857199543</v>
      </c>
      <c r="N19">
        <v>3.4994524995420369</v>
      </c>
      <c r="O19">
        <v>3.1217688567523743</v>
      </c>
      <c r="P19">
        <f t="shared" si="1"/>
        <v>10.871866959738711</v>
      </c>
      <c r="Q19" s="7"/>
      <c r="R19" s="7"/>
      <c r="S19">
        <v>0.12924028070407129</v>
      </c>
      <c r="T19">
        <v>3.7698850369641663</v>
      </c>
      <c r="U19">
        <v>0.35955511937855306</v>
      </c>
      <c r="V19">
        <f t="shared" si="2"/>
        <v>4.2586804370467908</v>
      </c>
      <c r="W19" s="14"/>
      <c r="X19" s="14"/>
      <c r="Y19">
        <v>0.39496873416674499</v>
      </c>
      <c r="Z19">
        <v>1.0094042583629683</v>
      </c>
      <c r="AA19">
        <v>7.454400527652286</v>
      </c>
      <c r="AB19">
        <v>0.35581203586326793</v>
      </c>
      <c r="AC19">
        <v>1.9206014464582999</v>
      </c>
      <c r="AD19">
        <v>0.15975033936258698</v>
      </c>
      <c r="AE19">
        <f t="shared" si="3"/>
        <v>11.294937341866154</v>
      </c>
      <c r="AF19" s="15"/>
      <c r="AG19" s="15"/>
    </row>
    <row r="20" spans="1:34" ht="15">
      <c r="A20" s="8" t="s">
        <v>24</v>
      </c>
      <c r="B20" s="8" t="s">
        <v>25</v>
      </c>
      <c r="C20" s="8" t="s">
        <v>28</v>
      </c>
      <c r="D20" s="7">
        <v>4</v>
      </c>
      <c r="E20" s="6">
        <v>2.8346747175316027</v>
      </c>
      <c r="F20" s="6">
        <v>0.18822479441148726</v>
      </c>
      <c r="G20" s="6">
        <f t="shared" si="0"/>
        <v>3.0228995119430899</v>
      </c>
      <c r="H20" s="6"/>
      <c r="I20" s="6"/>
      <c r="L20">
        <v>0.15126661879307396</v>
      </c>
      <c r="M20">
        <v>1.0391770885053773</v>
      </c>
      <c r="N20">
        <v>1.5686965217948279</v>
      </c>
      <c r="O20">
        <v>1.2001366423510482</v>
      </c>
      <c r="P20">
        <f t="shared" si="1"/>
        <v>3.9592768714443274</v>
      </c>
      <c r="Q20" s="7"/>
      <c r="R20" s="7"/>
      <c r="S20">
        <v>5.2391100460191846E-2</v>
      </c>
      <c r="T20">
        <v>1.3807153035881783</v>
      </c>
      <c r="U20">
        <v>0.18269567098972148</v>
      </c>
      <c r="V20">
        <f t="shared" si="2"/>
        <v>1.6158020750380915</v>
      </c>
      <c r="W20" s="14"/>
      <c r="X20" s="14"/>
      <c r="Y20">
        <v>0.21509392310907757</v>
      </c>
      <c r="Z20">
        <v>0.18103681646367067</v>
      </c>
      <c r="AA20">
        <v>3.5021143842906923</v>
      </c>
      <c r="AB20">
        <v>0.15213574502638308</v>
      </c>
      <c r="AC20">
        <v>0.77796148040260749</v>
      </c>
      <c r="AD20">
        <v>6.5496196405204404E-2</v>
      </c>
      <c r="AE20">
        <f t="shared" si="3"/>
        <v>4.8938385456976361</v>
      </c>
      <c r="AF20" s="15"/>
      <c r="AG20" s="15"/>
    </row>
    <row r="21" spans="1:34" ht="15">
      <c r="A21" s="8" t="s">
        <v>24</v>
      </c>
      <c r="B21" s="8" t="s">
        <v>25</v>
      </c>
      <c r="C21" s="8" t="s">
        <v>28</v>
      </c>
      <c r="D21" s="7">
        <v>5</v>
      </c>
      <c r="E21" s="6">
        <v>34.448978830635852</v>
      </c>
      <c r="F21" s="6">
        <v>2.6344371683874983</v>
      </c>
      <c r="G21" s="6">
        <f t="shared" si="0"/>
        <v>37.083415999023352</v>
      </c>
      <c r="H21" s="6"/>
      <c r="I21" s="6"/>
      <c r="M21">
        <v>12.941773888331431</v>
      </c>
      <c r="N21">
        <v>26.371922330186191</v>
      </c>
      <c r="O21">
        <v>25.264428646892934</v>
      </c>
      <c r="P21">
        <f t="shared" si="1"/>
        <v>64.578124865410558</v>
      </c>
      <c r="Q21" s="7"/>
      <c r="R21" s="7"/>
      <c r="T21">
        <v>16.122971134324327</v>
      </c>
      <c r="V21">
        <f t="shared" si="2"/>
        <v>16.122971134324327</v>
      </c>
      <c r="W21" s="14"/>
      <c r="X21" s="14"/>
      <c r="Y21">
        <v>0.51796339221076959</v>
      </c>
      <c r="Z21">
        <v>0.8502980515957298</v>
      </c>
      <c r="AA21">
        <v>45.811875171162647</v>
      </c>
      <c r="AB21">
        <v>2.0464027714410604</v>
      </c>
      <c r="AC21">
        <v>21.956144889372755</v>
      </c>
      <c r="AD21">
        <v>2.0287565106408172</v>
      </c>
      <c r="AE21">
        <f t="shared" si="3"/>
        <v>73.211440786423779</v>
      </c>
      <c r="AF21" s="15"/>
      <c r="AG21" s="15"/>
    </row>
    <row r="22" spans="1:34" ht="15">
      <c r="A22" s="1" t="s">
        <v>24</v>
      </c>
      <c r="B22" s="1" t="s">
        <v>25</v>
      </c>
      <c r="C22" s="1" t="s">
        <v>29</v>
      </c>
      <c r="D22">
        <v>1</v>
      </c>
      <c r="E22" s="6">
        <v>51.922532007897665</v>
      </c>
      <c r="F22" s="6">
        <v>5.2982287923654887</v>
      </c>
      <c r="G22" s="6">
        <f t="shared" si="0"/>
        <v>57.22076080026315</v>
      </c>
      <c r="H22" s="6">
        <f>AVERAGE(G22:G26)</f>
        <v>19.575789863077723</v>
      </c>
      <c r="I22" s="6">
        <f>_xlfn.STDEV.P(G22:G26)/SQRT(5)</f>
        <v>8.7112354253118571</v>
      </c>
      <c r="K22">
        <v>16.977225981925169</v>
      </c>
      <c r="L22">
        <v>3.7264739919036822</v>
      </c>
      <c r="M22">
        <v>26.434724556567513</v>
      </c>
      <c r="N22">
        <v>60.690882262117675</v>
      </c>
      <c r="O22">
        <v>38.004505173496305</v>
      </c>
      <c r="P22">
        <f t="shared" si="1"/>
        <v>145.83381196601036</v>
      </c>
      <c r="Q22" s="7">
        <f>AVERAGE(P22:P26)</f>
        <v>48.05794791408686</v>
      </c>
      <c r="R22" s="7">
        <f>_xlfn.STDEV.P(P22:P26)/SQRT(5)</f>
        <v>23.448834957384754</v>
      </c>
      <c r="S22">
        <v>1.641196884060226</v>
      </c>
      <c r="T22">
        <v>51.112229148550739</v>
      </c>
      <c r="V22">
        <f t="shared" si="2"/>
        <v>52.753426032610967</v>
      </c>
      <c r="W22" s="14">
        <f>AVERAGE(V22:V26)</f>
        <v>18.02261988651923</v>
      </c>
      <c r="X22" s="14">
        <f>_xlfn.STDEV.P(V22:V26)/SQRT(5)</f>
        <v>8.7242437291748089</v>
      </c>
      <c r="Z22">
        <v>1.3856526079340656</v>
      </c>
      <c r="AA22">
        <v>87.876784257828987</v>
      </c>
      <c r="AB22">
        <v>4.5357577477346416</v>
      </c>
      <c r="AC22">
        <v>35.450696437100923</v>
      </c>
      <c r="AD22">
        <v>2.7678584612841299</v>
      </c>
      <c r="AE22">
        <f t="shared" si="3"/>
        <v>132.01674951188275</v>
      </c>
      <c r="AF22" s="15">
        <f>AVERAGE(AE22:AE26)</f>
        <v>41.353297559994978</v>
      </c>
      <c r="AG22" s="15">
        <f>_xlfn.STDEV.P(AE22:AE26)/SQRT(5)</f>
        <v>20.693133683649844</v>
      </c>
      <c r="AH22">
        <f>SUM(H22,Q22,W22,AF22)</f>
        <v>127.00965522367881</v>
      </c>
    </row>
    <row r="23" spans="1:34" ht="15">
      <c r="A23" s="1" t="s">
        <v>24</v>
      </c>
      <c r="B23" s="1" t="s">
        <v>25</v>
      </c>
      <c r="C23" s="1" t="s">
        <v>29</v>
      </c>
      <c r="D23">
        <v>2</v>
      </c>
      <c r="E23" s="6">
        <v>6.3572315264666104</v>
      </c>
      <c r="G23" s="6">
        <f t="shared" si="0"/>
        <v>6.3572315264666104</v>
      </c>
      <c r="H23" s="6"/>
      <c r="I23" s="6"/>
      <c r="L23">
        <v>0.26372467926338705</v>
      </c>
      <c r="M23">
        <v>2.048007064030485</v>
      </c>
      <c r="N23">
        <v>4.7245398738155124</v>
      </c>
      <c r="O23">
        <v>3.0239998626136835</v>
      </c>
      <c r="P23">
        <f t="shared" si="1"/>
        <v>10.060271479723069</v>
      </c>
      <c r="Q23" s="7"/>
      <c r="R23" s="7"/>
      <c r="T23">
        <v>3.7288392531582777</v>
      </c>
      <c r="V23">
        <f t="shared" si="2"/>
        <v>3.7288392531582777</v>
      </c>
      <c r="W23" s="14"/>
      <c r="X23" s="14"/>
      <c r="Y23">
        <v>0.33019202817699689</v>
      </c>
      <c r="Z23">
        <v>0.42173736084883628</v>
      </c>
      <c r="AA23">
        <v>8.277838566726869</v>
      </c>
      <c r="AB23">
        <v>0.49943653599417154</v>
      </c>
      <c r="AC23">
        <v>2.137311876586522</v>
      </c>
      <c r="AD23">
        <v>0.18751099791822798</v>
      </c>
      <c r="AE23">
        <f t="shared" si="3"/>
        <v>11.854027366251621</v>
      </c>
      <c r="AF23" s="15"/>
      <c r="AG23" s="15"/>
    </row>
    <row r="24" spans="1:34" ht="15">
      <c r="A24" s="1" t="s">
        <v>24</v>
      </c>
      <c r="B24" s="1" t="s">
        <v>25</v>
      </c>
      <c r="C24" s="1" t="s">
        <v>29</v>
      </c>
      <c r="D24">
        <v>3</v>
      </c>
      <c r="E24" s="6">
        <v>10.061505187636282</v>
      </c>
      <c r="F24" s="6">
        <v>0.73370209947088227</v>
      </c>
      <c r="G24" s="6">
        <f t="shared" si="0"/>
        <v>10.795207287107164</v>
      </c>
      <c r="H24" s="6"/>
      <c r="I24" s="6"/>
      <c r="M24">
        <v>3.7253288723957723</v>
      </c>
      <c r="N24">
        <v>8.7478276458145903</v>
      </c>
      <c r="O24">
        <v>6.6109306987096907</v>
      </c>
      <c r="P24">
        <f t="shared" si="1"/>
        <v>19.084087216920054</v>
      </c>
      <c r="Q24" s="7"/>
      <c r="R24" s="7"/>
      <c r="T24">
        <v>5.5339082594030602</v>
      </c>
      <c r="V24">
        <f t="shared" si="2"/>
        <v>5.5339082594030602</v>
      </c>
      <c r="W24" s="14"/>
      <c r="X24" s="14"/>
      <c r="Z24">
        <v>0.24112176958730833</v>
      </c>
      <c r="AA24">
        <v>12.284693236181299</v>
      </c>
      <c r="AB24">
        <v>0.74396533072846205</v>
      </c>
      <c r="AC24">
        <v>3.751777978297167</v>
      </c>
      <c r="AD24">
        <v>0.40553295347313351</v>
      </c>
      <c r="AE24">
        <f t="shared" si="3"/>
        <v>17.427091268267372</v>
      </c>
      <c r="AF24" s="15"/>
      <c r="AG24" s="15"/>
    </row>
    <row r="25" spans="1:34" ht="15">
      <c r="A25" s="1" t="s">
        <v>24</v>
      </c>
      <c r="B25" s="1" t="s">
        <v>25</v>
      </c>
      <c r="C25" s="1" t="s">
        <v>29</v>
      </c>
      <c r="D25">
        <v>4</v>
      </c>
      <c r="E25" s="6">
        <v>4.1939677020105597</v>
      </c>
      <c r="F25" s="6">
        <v>0.28663736665989381</v>
      </c>
      <c r="G25" s="6">
        <f t="shared" si="0"/>
        <v>4.4806050686704531</v>
      </c>
      <c r="H25" s="6"/>
      <c r="I25" s="6"/>
      <c r="L25">
        <v>0.14878398973309453</v>
      </c>
      <c r="M25">
        <v>1.1541917109979485</v>
      </c>
      <c r="N25">
        <v>2.7235858621697617</v>
      </c>
      <c r="O25">
        <v>1.9054915483434605</v>
      </c>
      <c r="P25">
        <f t="shared" si="1"/>
        <v>5.9320531112442652</v>
      </c>
      <c r="Q25" s="7"/>
      <c r="R25" s="7"/>
      <c r="S25">
        <v>9.21387256940156E-2</v>
      </c>
      <c r="T25">
        <v>1.6130286515634491</v>
      </c>
      <c r="V25">
        <f t="shared" si="2"/>
        <v>1.7051673772574647</v>
      </c>
      <c r="W25" s="14"/>
      <c r="X25" s="14"/>
      <c r="Y25">
        <v>0.20416860613565821</v>
      </c>
      <c r="Z25">
        <v>0.27574290959221892</v>
      </c>
      <c r="AA25">
        <v>6.3035557878758803</v>
      </c>
      <c r="AB25">
        <v>0.30327420982637177</v>
      </c>
      <c r="AC25">
        <v>2.2623627111724329</v>
      </c>
      <c r="AD25">
        <v>0.17007557054368666</v>
      </c>
      <c r="AE25">
        <f t="shared" si="3"/>
        <v>9.5191797951462469</v>
      </c>
      <c r="AF25" s="15"/>
      <c r="AG25" s="15"/>
    </row>
    <row r="26" spans="1:34" ht="15">
      <c r="A26" s="1" t="s">
        <v>24</v>
      </c>
      <c r="B26" s="1" t="s">
        <v>25</v>
      </c>
      <c r="C26" s="1" t="s">
        <v>29</v>
      </c>
      <c r="D26">
        <v>5</v>
      </c>
      <c r="E26" s="6">
        <v>17.950215659220703</v>
      </c>
      <c r="F26" s="6">
        <v>1.0749289736605214</v>
      </c>
      <c r="G26" s="6">
        <f t="shared" si="0"/>
        <v>19.025144632881226</v>
      </c>
      <c r="H26" s="6"/>
      <c r="I26" s="6"/>
      <c r="L26">
        <v>0.52847493820643687</v>
      </c>
      <c r="M26">
        <v>2.0361350401411471</v>
      </c>
      <c r="N26">
        <v>26.577182990846204</v>
      </c>
      <c r="O26">
        <v>30.237722827342751</v>
      </c>
      <c r="P26">
        <f t="shared" si="1"/>
        <v>59.379515796536538</v>
      </c>
      <c r="Q26" s="7"/>
      <c r="R26" s="7"/>
      <c r="S26">
        <v>1.1988706152095931</v>
      </c>
      <c r="T26">
        <v>23.54989609500478</v>
      </c>
      <c r="U26">
        <v>1.6429917999520052</v>
      </c>
      <c r="V26">
        <f t="shared" si="2"/>
        <v>26.391758510166376</v>
      </c>
      <c r="W26" s="14"/>
      <c r="X26" s="14"/>
      <c r="Z26">
        <v>0.26384758169760086</v>
      </c>
      <c r="AA26">
        <v>16.46755053361003</v>
      </c>
      <c r="AB26">
        <v>1.7135993694805611</v>
      </c>
      <c r="AC26">
        <v>15.567585046853459</v>
      </c>
      <c r="AD26">
        <v>1.9368573267852824</v>
      </c>
      <c r="AE26">
        <f t="shared" si="3"/>
        <v>35.949439858426935</v>
      </c>
      <c r="AF26" s="15"/>
      <c r="AG26" s="15"/>
    </row>
    <row r="27" spans="1:34" ht="15">
      <c r="A27" s="10" t="s">
        <v>30</v>
      </c>
      <c r="B27" s="1" t="s">
        <v>25</v>
      </c>
      <c r="C27" s="1" t="s">
        <v>26</v>
      </c>
      <c r="D27">
        <v>1</v>
      </c>
      <c r="E27" s="6">
        <v>6.6642104236120847</v>
      </c>
      <c r="F27" s="6">
        <v>0.34651880616875158</v>
      </c>
      <c r="G27" s="6">
        <f t="shared" si="0"/>
        <v>7.0107292297808366</v>
      </c>
      <c r="H27" s="6">
        <f>AVERAGE(G27:G31)</f>
        <v>18.43522654313248</v>
      </c>
      <c r="I27" s="6">
        <f>_xlfn.STDEV.P(G27:G31)/SQRT(5)</f>
        <v>9.4878269035967104</v>
      </c>
      <c r="L27">
        <v>0.3944241322517259</v>
      </c>
      <c r="M27">
        <v>0.6585566611165109</v>
      </c>
      <c r="N27">
        <v>3.5238924980270245</v>
      </c>
      <c r="O27">
        <v>2.6339130588666495</v>
      </c>
      <c r="P27">
        <f t="shared" si="1"/>
        <v>7.2107863502619107</v>
      </c>
      <c r="Q27" s="7">
        <f>AVERAGE(P27:P31)</f>
        <v>26.754092567477137</v>
      </c>
      <c r="R27" s="7">
        <f>_xlfn.STDEV.P(P27:P31)/SQRT(5)</f>
        <v>13.624330471238185</v>
      </c>
      <c r="S27">
        <v>0.12317180714081254</v>
      </c>
      <c r="T27">
        <v>6.3283859657268033</v>
      </c>
      <c r="U27">
        <v>2.2477651527182898</v>
      </c>
      <c r="V27">
        <f t="shared" si="2"/>
        <v>8.6993229255859053</v>
      </c>
      <c r="W27" s="14">
        <f>AVERAGE(V27:V31)</f>
        <v>20.255351296439265</v>
      </c>
      <c r="X27" s="14">
        <f>_xlfn.STDEV.P(V27:V31)/SQRT(5)</f>
        <v>10.830750733197783</v>
      </c>
      <c r="Y27">
        <v>0.36779737283213237</v>
      </c>
      <c r="Z27">
        <v>0.20780863723682072</v>
      </c>
      <c r="AA27">
        <v>8.9536092612165792</v>
      </c>
      <c r="AB27">
        <v>0.18910384353331058</v>
      </c>
      <c r="AC27">
        <v>1.2253611227961536</v>
      </c>
      <c r="AD27">
        <v>0.23720069113011491</v>
      </c>
      <c r="AE27">
        <f t="shared" si="3"/>
        <v>11.180880928745109</v>
      </c>
      <c r="AF27" s="15">
        <f>AVERAGE(AE27:AE31)</f>
        <v>39.773845127503598</v>
      </c>
      <c r="AG27" s="15">
        <f>_xlfn.STDEV.P(AE27:AE31)/SQRT(5)</f>
        <v>20.579581788649627</v>
      </c>
      <c r="AH27">
        <f>SUM(H27,Q27,W27,AF27)</f>
        <v>105.21851553455247</v>
      </c>
    </row>
    <row r="28" spans="1:34" ht="15">
      <c r="A28" s="10" t="s">
        <v>30</v>
      </c>
      <c r="B28" s="1" t="s">
        <v>25</v>
      </c>
      <c r="C28" s="1" t="s">
        <v>26</v>
      </c>
      <c r="D28">
        <v>2</v>
      </c>
      <c r="E28" s="6">
        <v>8.6899187246137135</v>
      </c>
      <c r="F28" s="6">
        <v>0.69415134577180382</v>
      </c>
      <c r="G28" s="6">
        <f t="shared" si="0"/>
        <v>9.3840700703855173</v>
      </c>
      <c r="H28" s="6"/>
      <c r="I28" s="6"/>
      <c r="L28">
        <v>0.33223970752582116</v>
      </c>
      <c r="M28">
        <v>1.1721264536614568</v>
      </c>
      <c r="N28">
        <v>7.3601194964915022</v>
      </c>
      <c r="O28">
        <v>5.3628923607566774</v>
      </c>
      <c r="P28">
        <f t="shared" si="1"/>
        <v>14.227378018435459</v>
      </c>
      <c r="Q28" s="7"/>
      <c r="R28" s="7"/>
      <c r="T28">
        <v>5.6422037259475681</v>
      </c>
      <c r="U28">
        <v>1.9225260801997208</v>
      </c>
      <c r="V28">
        <f t="shared" si="2"/>
        <v>7.5647298061472892</v>
      </c>
      <c r="W28" s="14"/>
      <c r="X28" s="14"/>
      <c r="AA28">
        <v>13.710875709208201</v>
      </c>
      <c r="AB28">
        <v>0.28705046074542623</v>
      </c>
      <c r="AC28">
        <v>4.1796629442721853</v>
      </c>
      <c r="AD28">
        <v>0.52574300920117845</v>
      </c>
      <c r="AE28">
        <f t="shared" si="3"/>
        <v>18.703332123426993</v>
      </c>
      <c r="AF28" s="15"/>
      <c r="AG28" s="15"/>
    </row>
    <row r="29" spans="1:34" ht="15">
      <c r="A29" s="10" t="s">
        <v>30</v>
      </c>
      <c r="B29" s="1" t="s">
        <v>25</v>
      </c>
      <c r="C29" s="1" t="s">
        <v>26</v>
      </c>
      <c r="D29">
        <v>3</v>
      </c>
      <c r="E29" s="6">
        <v>10.991001072912008</v>
      </c>
      <c r="F29" s="6">
        <v>0.89605244033393827</v>
      </c>
      <c r="G29" s="6">
        <f t="shared" si="0"/>
        <v>11.887053513245945</v>
      </c>
      <c r="H29" s="6"/>
      <c r="I29" s="6"/>
      <c r="L29">
        <v>0.7818742366501501</v>
      </c>
      <c r="M29">
        <v>1.3959383913940977</v>
      </c>
      <c r="N29">
        <v>8.4585020602888186</v>
      </c>
      <c r="O29">
        <v>6.2297908721092083</v>
      </c>
      <c r="P29">
        <f t="shared" si="1"/>
        <v>16.866105560442275</v>
      </c>
      <c r="Q29" s="7"/>
      <c r="R29" s="7"/>
      <c r="T29">
        <v>11.30978565447411</v>
      </c>
      <c r="U29">
        <v>4.5715117959491822</v>
      </c>
      <c r="V29">
        <f t="shared" si="2"/>
        <v>15.881297450423293</v>
      </c>
      <c r="W29" s="14"/>
      <c r="X29" s="14"/>
      <c r="Z29">
        <v>0.2594497950149115</v>
      </c>
      <c r="AA29">
        <v>19.356500488851413</v>
      </c>
      <c r="AB29">
        <v>0.6724040028923215</v>
      </c>
      <c r="AC29">
        <v>3.2241049701565716</v>
      </c>
      <c r="AD29">
        <v>0.58692769009788115</v>
      </c>
      <c r="AE29">
        <f t="shared" si="3"/>
        <v>24.099386947013098</v>
      </c>
      <c r="AF29" s="15"/>
      <c r="AG29" s="15"/>
    </row>
    <row r="30" spans="1:34" ht="15">
      <c r="A30" s="10" t="s">
        <v>30</v>
      </c>
      <c r="B30" s="1" t="s">
        <v>25</v>
      </c>
      <c r="C30" s="1" t="s">
        <v>26</v>
      </c>
      <c r="D30">
        <v>4</v>
      </c>
      <c r="E30" s="6">
        <v>56.500512081348582</v>
      </c>
      <c r="F30" s="6">
        <v>3.9948916833510006</v>
      </c>
      <c r="G30" s="6">
        <f t="shared" si="0"/>
        <v>60.495403764699581</v>
      </c>
      <c r="H30" s="6"/>
      <c r="I30" s="6"/>
      <c r="J30">
        <v>4.0200564074659422</v>
      </c>
      <c r="L30">
        <v>6.5391704143044036</v>
      </c>
      <c r="N30">
        <v>43.362054381089365</v>
      </c>
      <c r="O30">
        <v>33.332003947938468</v>
      </c>
      <c r="P30">
        <f t="shared" si="1"/>
        <v>87.253285150798177</v>
      </c>
      <c r="Q30" s="7"/>
      <c r="R30" s="7"/>
      <c r="T30">
        <v>53.465665900971224</v>
      </c>
      <c r="U30">
        <v>14.336543407220404</v>
      </c>
      <c r="V30">
        <f t="shared" si="2"/>
        <v>67.802209308191635</v>
      </c>
      <c r="W30" s="14"/>
      <c r="X30" s="14"/>
      <c r="Y30">
        <v>1.1229883505681428</v>
      </c>
      <c r="Z30">
        <v>1.6884367069213073</v>
      </c>
      <c r="AA30">
        <v>98.050582716451586</v>
      </c>
      <c r="AB30">
        <v>2.176286341942324</v>
      </c>
      <c r="AC30">
        <v>25.358411895438955</v>
      </c>
      <c r="AD30">
        <v>2.9793063037003096</v>
      </c>
      <c r="AE30">
        <f t="shared" si="3"/>
        <v>131.37601231502262</v>
      </c>
      <c r="AF30" s="15"/>
      <c r="AG30" s="15"/>
    </row>
    <row r="31" spans="1:34" ht="15">
      <c r="A31" s="10" t="s">
        <v>30</v>
      </c>
      <c r="B31" s="1" t="s">
        <v>25</v>
      </c>
      <c r="C31" s="1" t="s">
        <v>26</v>
      </c>
      <c r="D31">
        <v>5</v>
      </c>
      <c r="E31" s="6">
        <v>3.0558048600132066</v>
      </c>
      <c r="F31" s="6">
        <v>0.3430712775373061</v>
      </c>
      <c r="G31" s="6">
        <f t="shared" si="0"/>
        <v>3.3988761375505128</v>
      </c>
      <c r="H31" s="6"/>
      <c r="I31" s="6"/>
      <c r="M31">
        <v>0.49812212292889607</v>
      </c>
      <c r="N31">
        <v>5.1316628743506918</v>
      </c>
      <c r="O31">
        <v>2.5831227601682643</v>
      </c>
      <c r="P31">
        <f t="shared" si="1"/>
        <v>8.2129077574478515</v>
      </c>
      <c r="Q31" s="7"/>
      <c r="R31" s="7"/>
      <c r="T31">
        <v>1.3291969918481952</v>
      </c>
      <c r="V31">
        <f t="shared" si="2"/>
        <v>1.3291969918481952</v>
      </c>
      <c r="W31" s="14"/>
      <c r="X31" s="14"/>
      <c r="AA31">
        <v>8.441183558448019</v>
      </c>
      <c r="AB31">
        <v>0.2538901499925576</v>
      </c>
      <c r="AC31">
        <v>4.2034896128991939</v>
      </c>
      <c r="AD31">
        <v>0.61105000197038173</v>
      </c>
      <c r="AE31">
        <f t="shared" si="3"/>
        <v>13.509613323310152</v>
      </c>
      <c r="AF31" s="15"/>
      <c r="AG31" s="15"/>
    </row>
    <row r="32" spans="1:34" ht="15">
      <c r="A32" s="11" t="s">
        <v>30</v>
      </c>
      <c r="B32" s="8" t="s">
        <v>25</v>
      </c>
      <c r="C32" s="8" t="s">
        <v>27</v>
      </c>
      <c r="D32" s="7">
        <v>1</v>
      </c>
      <c r="E32" s="6">
        <v>8.2373041255823445</v>
      </c>
      <c r="F32" s="6">
        <v>0.66606540022101146</v>
      </c>
      <c r="G32" s="6">
        <f t="shared" si="0"/>
        <v>8.9033695258033561</v>
      </c>
      <c r="H32" s="6">
        <f>AVERAGE(G32:G36)</f>
        <v>23.727307765299138</v>
      </c>
      <c r="I32" s="6">
        <f>_xlfn.STDEV.P(G32:G36)/SQRT(5)</f>
        <v>8.1253261706083961</v>
      </c>
      <c r="M32">
        <v>1.0007755781333609</v>
      </c>
      <c r="N32">
        <v>8.7890037650607287</v>
      </c>
      <c r="O32">
        <v>2.1639021175181186</v>
      </c>
      <c r="P32">
        <f t="shared" si="1"/>
        <v>11.953681460712207</v>
      </c>
      <c r="Q32" s="7">
        <f>AVERAGE(P32:P36)</f>
        <v>33.519611239078216</v>
      </c>
      <c r="R32" s="7">
        <f>_xlfn.STDEV.P(P32:P36)/SQRT(5)</f>
        <v>13.374775191921991</v>
      </c>
      <c r="V32">
        <f t="shared" si="2"/>
        <v>0</v>
      </c>
      <c r="W32" s="14">
        <f>AVERAGE(V32:V36)</f>
        <v>15.683574682212495</v>
      </c>
      <c r="X32" s="14">
        <f>_xlfn.STDEV.P(V32:V36)/SQRT(5)</f>
        <v>10.580309117692813</v>
      </c>
      <c r="AA32">
        <v>18.727362397289834</v>
      </c>
      <c r="AB32">
        <v>1.3631708975698693</v>
      </c>
      <c r="AC32">
        <v>11.819568171306949</v>
      </c>
      <c r="AD32">
        <v>0.71400142971195169</v>
      </c>
      <c r="AE32">
        <f t="shared" si="3"/>
        <v>32.6241028958786</v>
      </c>
      <c r="AF32" s="15">
        <f>AVERAGE(AE32:AE36)</f>
        <v>51.437207155834223</v>
      </c>
      <c r="AG32" s="15">
        <f>_xlfn.STDEV.P(AE32:AE36)/SQRT(5)</f>
        <v>16.190099874340238</v>
      </c>
      <c r="AH32">
        <f>SUM(H32,Q32,W32,AF32)</f>
        <v>124.36770084242406</v>
      </c>
    </row>
    <row r="33" spans="1:34" ht="15">
      <c r="A33" s="11" t="s">
        <v>30</v>
      </c>
      <c r="B33" s="8" t="s">
        <v>25</v>
      </c>
      <c r="C33" s="8" t="s">
        <v>27</v>
      </c>
      <c r="D33" s="7">
        <v>2</v>
      </c>
      <c r="E33" s="6">
        <v>53.86711522857793</v>
      </c>
      <c r="F33" s="6">
        <v>4.1850642106592622</v>
      </c>
      <c r="G33" s="6">
        <f t="shared" si="0"/>
        <v>58.052179439237193</v>
      </c>
      <c r="H33" s="6"/>
      <c r="I33" s="6"/>
      <c r="L33">
        <v>4.250280450622272</v>
      </c>
      <c r="M33">
        <v>6.8697314313202176</v>
      </c>
      <c r="N33">
        <v>40.670609602784545</v>
      </c>
      <c r="O33">
        <v>39.598562907854351</v>
      </c>
      <c r="P33">
        <f t="shared" si="1"/>
        <v>91.389184392581384</v>
      </c>
      <c r="Q33" s="7"/>
      <c r="R33" s="7"/>
      <c r="S33">
        <v>2.4446600285870748</v>
      </c>
      <c r="T33">
        <v>60.321159843828198</v>
      </c>
      <c r="V33">
        <f t="shared" si="2"/>
        <v>62.765819872415271</v>
      </c>
      <c r="W33" s="14"/>
      <c r="X33" s="14"/>
      <c r="Y33">
        <v>1.3400292066878527</v>
      </c>
      <c r="Z33">
        <v>1.9884655647499543</v>
      </c>
      <c r="AA33">
        <v>79.73052485440067</v>
      </c>
      <c r="AB33">
        <v>3.02927876768485</v>
      </c>
      <c r="AC33">
        <v>28.417276744131918</v>
      </c>
      <c r="AD33">
        <v>1.9323604206563669</v>
      </c>
      <c r="AE33">
        <f t="shared" si="3"/>
        <v>116.43793555831159</v>
      </c>
      <c r="AF33" s="15"/>
      <c r="AG33" s="15"/>
    </row>
    <row r="34" spans="1:34" ht="15">
      <c r="A34" s="11" t="s">
        <v>30</v>
      </c>
      <c r="B34" s="8" t="s">
        <v>25</v>
      </c>
      <c r="C34" s="8" t="s">
        <v>27</v>
      </c>
      <c r="D34" s="7">
        <v>3</v>
      </c>
      <c r="E34" s="6">
        <v>7.5071610508494224</v>
      </c>
      <c r="F34" s="6">
        <v>0.56659582203008996</v>
      </c>
      <c r="G34" s="6">
        <f t="shared" si="0"/>
        <v>8.0737568728795122</v>
      </c>
      <c r="H34" s="6"/>
      <c r="I34" s="6"/>
      <c r="J34">
        <v>0.34987219584219503</v>
      </c>
      <c r="L34">
        <v>0.8443603454833768</v>
      </c>
      <c r="N34">
        <v>5.7904133009965149</v>
      </c>
      <c r="O34">
        <v>5.3705671978789145</v>
      </c>
      <c r="P34">
        <f t="shared" si="1"/>
        <v>12.355213040201001</v>
      </c>
      <c r="Q34" s="7"/>
      <c r="R34" s="7"/>
      <c r="S34">
        <v>0.27061611924136597</v>
      </c>
      <c r="T34">
        <v>2.8025862257377119</v>
      </c>
      <c r="V34">
        <f t="shared" si="2"/>
        <v>3.073202344979078</v>
      </c>
      <c r="W34" s="14"/>
      <c r="X34" s="14"/>
      <c r="Y34">
        <v>3.7221883231094849E-2</v>
      </c>
      <c r="Z34">
        <v>0.11725109493269749</v>
      </c>
      <c r="AA34">
        <v>5.3592117943677646</v>
      </c>
      <c r="AB34">
        <v>0.36276157351292476</v>
      </c>
      <c r="AC34">
        <v>3.2203033918434048</v>
      </c>
      <c r="AD34">
        <v>0.26497342084602793</v>
      </c>
      <c r="AE34">
        <f t="shared" si="3"/>
        <v>9.3617231587339145</v>
      </c>
      <c r="AF34" s="15"/>
      <c r="AG34" s="15"/>
    </row>
    <row r="35" spans="1:34" ht="15">
      <c r="A35" s="11" t="s">
        <v>30</v>
      </c>
      <c r="B35" s="8" t="s">
        <v>25</v>
      </c>
      <c r="C35" s="8" t="s">
        <v>27</v>
      </c>
      <c r="D35" s="7">
        <v>4</v>
      </c>
      <c r="E35" s="6">
        <v>21.719632148935847</v>
      </c>
      <c r="F35" s="6">
        <v>0.35076361248216187</v>
      </c>
      <c r="G35" s="6">
        <f t="shared" si="0"/>
        <v>22.070395761418009</v>
      </c>
      <c r="H35" s="6"/>
      <c r="I35" s="6"/>
      <c r="L35">
        <v>0.82862989066196024</v>
      </c>
      <c r="M35">
        <v>1.8737371812056378</v>
      </c>
      <c r="N35">
        <v>9.0902449324974715</v>
      </c>
      <c r="O35">
        <v>7.2433207344163266</v>
      </c>
      <c r="P35">
        <f t="shared" si="1"/>
        <v>19.035932738781394</v>
      </c>
      <c r="Q35" s="7"/>
      <c r="R35" s="7"/>
      <c r="T35">
        <v>5.8773369382070406</v>
      </c>
      <c r="V35">
        <f t="shared" si="2"/>
        <v>5.8773369382070406</v>
      </c>
      <c r="W35" s="14"/>
      <c r="X35" s="14"/>
      <c r="Y35">
        <v>2.4074760640907824</v>
      </c>
      <c r="Z35">
        <v>1.4485756607471896</v>
      </c>
      <c r="AA35">
        <v>28.454489448737469</v>
      </c>
      <c r="AB35">
        <v>0.79514283865864288</v>
      </c>
      <c r="AC35">
        <v>5.8976460129052182</v>
      </c>
      <c r="AD35">
        <v>0.49968573100178187</v>
      </c>
      <c r="AE35">
        <f t="shared" si="3"/>
        <v>39.503015756141089</v>
      </c>
      <c r="AF35" s="15"/>
      <c r="AG35" s="15"/>
    </row>
    <row r="36" spans="1:34" ht="15">
      <c r="A36" s="11" t="s">
        <v>30</v>
      </c>
      <c r="B36" s="8" t="s">
        <v>25</v>
      </c>
      <c r="C36" s="8" t="s">
        <v>27</v>
      </c>
      <c r="D36" s="7">
        <v>5</v>
      </c>
      <c r="E36" s="6">
        <v>19.834562597804311</v>
      </c>
      <c r="F36" s="6">
        <v>1.702274629353314</v>
      </c>
      <c r="G36" s="6">
        <f t="shared" si="0"/>
        <v>21.536837227157626</v>
      </c>
      <c r="H36" s="6"/>
      <c r="I36" s="6"/>
      <c r="M36">
        <v>2.4929543060356463</v>
      </c>
      <c r="N36">
        <v>19.792722872559708</v>
      </c>
      <c r="O36">
        <v>10.578367384519744</v>
      </c>
      <c r="P36">
        <f t="shared" si="1"/>
        <v>32.864044563115101</v>
      </c>
      <c r="Q36" s="7"/>
      <c r="R36" s="7"/>
      <c r="T36">
        <v>6.7015142554610927</v>
      </c>
      <c r="V36">
        <f t="shared" si="2"/>
        <v>6.7015142554610927</v>
      </c>
      <c r="W36" s="14"/>
      <c r="X36" s="14"/>
      <c r="AA36">
        <v>37.036108241567796</v>
      </c>
      <c r="AB36">
        <v>1.8406385243251782</v>
      </c>
      <c r="AC36">
        <v>19.719339490381834</v>
      </c>
      <c r="AD36">
        <v>0.66317215383110073</v>
      </c>
      <c r="AE36">
        <f t="shared" si="3"/>
        <v>59.259258410105907</v>
      </c>
      <c r="AF36" s="15"/>
      <c r="AG36" s="15"/>
    </row>
    <row r="37" spans="1:34" ht="15">
      <c r="A37" s="10" t="s">
        <v>30</v>
      </c>
      <c r="B37" s="1" t="s">
        <v>25</v>
      </c>
      <c r="C37" s="1" t="s">
        <v>28</v>
      </c>
      <c r="D37">
        <v>1</v>
      </c>
      <c r="E37" s="6">
        <v>2.9228709206883017</v>
      </c>
      <c r="F37" s="6">
        <v>0.21865917142381858</v>
      </c>
      <c r="G37" s="6">
        <f t="shared" si="0"/>
        <v>3.1415300921121201</v>
      </c>
      <c r="H37" s="6">
        <f>AVERAGE(G37:G41)</f>
        <v>8.834735526818708</v>
      </c>
      <c r="I37" s="6">
        <f>_xlfn.STDEV.P(G37:G41)/SQRT(5)</f>
        <v>2.2921683873437257</v>
      </c>
      <c r="L37">
        <v>0.16456451659126142</v>
      </c>
      <c r="M37">
        <v>0.37869109903938064</v>
      </c>
      <c r="N37">
        <v>2.4077906283216017</v>
      </c>
      <c r="O37">
        <v>1.707134617965373</v>
      </c>
      <c r="P37">
        <f t="shared" si="1"/>
        <v>4.658180861917617</v>
      </c>
      <c r="Q37" s="7">
        <f>AVERAGE(P37:P41)</f>
        <v>11.704566780725195</v>
      </c>
      <c r="R37" s="7">
        <f>_xlfn.STDEV.P(P37:P41)/SQRT(5)</f>
        <v>4.5108486316906307</v>
      </c>
      <c r="S37">
        <v>0.10874916604302735</v>
      </c>
      <c r="T37">
        <v>0.55926966006128775</v>
      </c>
      <c r="V37">
        <f t="shared" si="2"/>
        <v>0.66801882610431507</v>
      </c>
      <c r="W37" s="14">
        <f>AVERAGE(V37:V41)</f>
        <v>1.0111979042965378</v>
      </c>
      <c r="X37" s="14">
        <f>_xlfn.STDEV.P(V37:V41)/SQRT(5)</f>
        <v>0.35599760803489067</v>
      </c>
      <c r="Y37">
        <v>0.16421577654629838</v>
      </c>
      <c r="Z37">
        <v>0.2266688313388846</v>
      </c>
      <c r="AA37">
        <v>3.5674440061820802</v>
      </c>
      <c r="AB37">
        <v>0.19065815575974029</v>
      </c>
      <c r="AC37">
        <v>1.2797780628031779</v>
      </c>
      <c r="AD37">
        <v>0.14431281694656226</v>
      </c>
      <c r="AE37">
        <f t="shared" si="3"/>
        <v>5.573077649576744</v>
      </c>
      <c r="AF37" s="15">
        <f>AVERAGE(AE37:AE41)</f>
        <v>12.078447800961529</v>
      </c>
      <c r="AG37" s="15">
        <f>_xlfn.STDEV.P(AE37:AE41)/SQRT(5)</f>
        <v>3.1341575225084282</v>
      </c>
      <c r="AH37">
        <f>SUM(H37,Q37,W37,AF37)</f>
        <v>33.62894801280197</v>
      </c>
    </row>
    <row r="38" spans="1:34" ht="15">
      <c r="A38" s="10" t="s">
        <v>30</v>
      </c>
      <c r="B38" s="1" t="s">
        <v>25</v>
      </c>
      <c r="C38" s="1" t="s">
        <v>28</v>
      </c>
      <c r="D38">
        <v>2</v>
      </c>
      <c r="E38" s="6">
        <v>14.235107383771425</v>
      </c>
      <c r="F38" s="6">
        <v>1.0341780468344417</v>
      </c>
      <c r="G38" s="6">
        <f t="shared" si="0"/>
        <v>15.269285430605866</v>
      </c>
      <c r="H38" s="6"/>
      <c r="I38" s="6"/>
      <c r="L38">
        <v>0.54230179083666352</v>
      </c>
      <c r="M38">
        <v>2.2789037857932373</v>
      </c>
      <c r="N38">
        <v>14.725142984246814</v>
      </c>
      <c r="O38">
        <v>7.0977377161298509</v>
      </c>
      <c r="P38">
        <f t="shared" si="1"/>
        <v>24.644086277006565</v>
      </c>
      <c r="Q38" s="7"/>
      <c r="R38" s="7"/>
      <c r="T38">
        <v>1.7755276093627643</v>
      </c>
      <c r="V38">
        <f t="shared" si="2"/>
        <v>1.7755276093627643</v>
      </c>
      <c r="W38" s="14"/>
      <c r="X38" s="14"/>
      <c r="Z38">
        <v>0.5770683540269792</v>
      </c>
      <c r="AA38">
        <v>16.628664043607728</v>
      </c>
      <c r="AB38">
        <v>0.80421211529558256</v>
      </c>
      <c r="AC38">
        <v>2.9291407766747564</v>
      </c>
      <c r="AE38">
        <f t="shared" si="3"/>
        <v>20.939085289605046</v>
      </c>
      <c r="AF38" s="15"/>
      <c r="AG38" s="15"/>
    </row>
    <row r="39" spans="1:34" ht="15">
      <c r="A39" s="10" t="s">
        <v>30</v>
      </c>
      <c r="B39" s="1" t="s">
        <v>25</v>
      </c>
      <c r="C39" s="1" t="s">
        <v>28</v>
      </c>
      <c r="D39">
        <v>3</v>
      </c>
      <c r="E39" s="6">
        <v>13.708844330118733</v>
      </c>
      <c r="F39" s="6">
        <v>1.0225524315458008</v>
      </c>
      <c r="G39" s="6">
        <f t="shared" si="0"/>
        <v>14.731396761664534</v>
      </c>
      <c r="H39" s="6"/>
      <c r="I39" s="6"/>
      <c r="K39">
        <v>4.1755490898986158</v>
      </c>
      <c r="L39">
        <v>0.50146953766615154</v>
      </c>
      <c r="M39">
        <v>1.8579208675570269</v>
      </c>
      <c r="N39">
        <v>10.060805607918242</v>
      </c>
      <c r="O39">
        <v>6.3129689645920655</v>
      </c>
      <c r="P39">
        <f t="shared" si="1"/>
        <v>22.908714067632104</v>
      </c>
      <c r="Q39" s="7"/>
      <c r="R39" s="7"/>
      <c r="S39">
        <v>0.33102393847931399</v>
      </c>
      <c r="T39">
        <v>1.7719995086922609</v>
      </c>
      <c r="V39">
        <f t="shared" si="2"/>
        <v>2.1030234471715747</v>
      </c>
      <c r="W39" s="14"/>
      <c r="X39" s="14"/>
      <c r="Y39">
        <v>0.32112329862555489</v>
      </c>
      <c r="Z39">
        <v>0.73102566660211665</v>
      </c>
      <c r="AA39">
        <v>12.27676438435935</v>
      </c>
      <c r="AB39">
        <v>0.63946099571938775</v>
      </c>
      <c r="AC39">
        <v>5.4508778599130636</v>
      </c>
      <c r="AD39">
        <v>0.86539525006608953</v>
      </c>
      <c r="AE39">
        <f t="shared" si="3"/>
        <v>20.284647455285562</v>
      </c>
      <c r="AF39" s="15"/>
      <c r="AG39" s="15"/>
    </row>
    <row r="40" spans="1:34" ht="15">
      <c r="A40" s="10" t="s">
        <v>30</v>
      </c>
      <c r="B40" s="1" t="s">
        <v>25</v>
      </c>
      <c r="C40" s="1" t="s">
        <v>28</v>
      </c>
      <c r="D40">
        <v>4</v>
      </c>
      <c r="E40" s="6">
        <v>5.826623052246263</v>
      </c>
      <c r="F40" s="6">
        <v>0.2943796991599012</v>
      </c>
      <c r="G40" s="6">
        <f t="shared" si="0"/>
        <v>6.1210027514061638</v>
      </c>
      <c r="H40" s="6"/>
      <c r="I40" s="6"/>
      <c r="P40">
        <f t="shared" si="1"/>
        <v>0</v>
      </c>
      <c r="Q40" s="7"/>
      <c r="R40" s="7"/>
      <c r="V40">
        <f t="shared" si="2"/>
        <v>0</v>
      </c>
      <c r="W40" s="14"/>
      <c r="X40" s="14"/>
      <c r="Y40">
        <v>0.33460373089011347</v>
      </c>
      <c r="Z40">
        <v>0.35316084695391176</v>
      </c>
      <c r="AA40">
        <v>3.979897661633081</v>
      </c>
      <c r="AC40">
        <v>1.2275994043453098</v>
      </c>
      <c r="AE40">
        <f t="shared" si="3"/>
        <v>5.8952616438224164</v>
      </c>
      <c r="AF40" s="15"/>
      <c r="AG40" s="15"/>
    </row>
    <row r="41" spans="1:34" ht="15">
      <c r="A41" s="10" t="s">
        <v>30</v>
      </c>
      <c r="B41" s="1" t="s">
        <v>25</v>
      </c>
      <c r="C41" s="1" t="s">
        <v>28</v>
      </c>
      <c r="D41">
        <v>5</v>
      </c>
      <c r="E41" s="6">
        <v>4.5980978636328471</v>
      </c>
      <c r="F41" s="6">
        <v>0.3123647346720006</v>
      </c>
      <c r="G41" s="6">
        <f t="shared" si="0"/>
        <v>4.9104625983048473</v>
      </c>
      <c r="H41" s="6"/>
      <c r="I41" s="6"/>
      <c r="L41">
        <v>0.19427948462772085</v>
      </c>
      <c r="M41">
        <v>0.52854550440033454</v>
      </c>
      <c r="N41">
        <v>3.7894681212906347</v>
      </c>
      <c r="O41">
        <v>1.7995595867509984</v>
      </c>
      <c r="P41">
        <f t="shared" si="1"/>
        <v>6.3118526970696882</v>
      </c>
      <c r="Q41" s="7"/>
      <c r="R41" s="7"/>
      <c r="T41">
        <v>0.50941963884403496</v>
      </c>
      <c r="V41">
        <f t="shared" si="2"/>
        <v>0.50941963884403496</v>
      </c>
      <c r="W41" s="14"/>
      <c r="X41" s="14"/>
      <c r="Y41">
        <v>0.25842954333896667</v>
      </c>
      <c r="Z41">
        <v>0.2545068694117163</v>
      </c>
      <c r="AA41">
        <v>4.9673305674957025</v>
      </c>
      <c r="AB41">
        <v>0.37372096500488855</v>
      </c>
      <c r="AC41">
        <v>1.5231507299401097</v>
      </c>
      <c r="AD41">
        <v>0.32302829132648508</v>
      </c>
      <c r="AE41">
        <f t="shared" si="3"/>
        <v>7.7001669665178696</v>
      </c>
      <c r="AF41" s="15"/>
      <c r="AG41" s="15"/>
    </row>
    <row r="42" spans="1:34" ht="15">
      <c r="A42" s="11" t="s">
        <v>30</v>
      </c>
      <c r="B42" s="8" t="s">
        <v>25</v>
      </c>
      <c r="C42" s="8" t="s">
        <v>29</v>
      </c>
      <c r="D42" s="7">
        <v>1</v>
      </c>
      <c r="E42" s="6">
        <v>6.4427169021094812</v>
      </c>
      <c r="F42" s="6">
        <v>0.48931076068206403</v>
      </c>
      <c r="G42" s="6">
        <f t="shared" si="0"/>
        <v>6.9320276627915449</v>
      </c>
      <c r="H42" s="6">
        <f>AVERAGE(G42:G46)</f>
        <v>13.295505497392989</v>
      </c>
      <c r="I42" s="6">
        <f>_xlfn.STDEV.P(G42:G46)/SQRT(5)</f>
        <v>5.0126659992446143</v>
      </c>
      <c r="N42">
        <v>8.940384690870296</v>
      </c>
      <c r="O42">
        <v>3.1665070893851013</v>
      </c>
      <c r="P42">
        <f t="shared" si="1"/>
        <v>12.106891780255397</v>
      </c>
      <c r="Q42" s="7">
        <f>AVERAGE(P42:P46)</f>
        <v>20.965666567872834</v>
      </c>
      <c r="R42" s="7">
        <f>_xlfn.STDEV.P(P42:P46)/SQRT(5)</f>
        <v>6.838397995317556</v>
      </c>
      <c r="V42">
        <f t="shared" si="2"/>
        <v>0</v>
      </c>
      <c r="W42" s="14">
        <f>AVERAGE(V42:V46)</f>
        <v>3.0613013873317398</v>
      </c>
      <c r="X42" s="14">
        <f>_xlfn.STDEV.P(V42:V46)/SQRT(5)</f>
        <v>1.2301837862155829</v>
      </c>
      <c r="AA42">
        <v>11.096113621702544</v>
      </c>
      <c r="AB42">
        <v>1.0206848276876945</v>
      </c>
      <c r="AC42">
        <v>3.0234453380940027</v>
      </c>
      <c r="AD42">
        <v>0.31313642971169559</v>
      </c>
      <c r="AE42">
        <f t="shared" si="3"/>
        <v>15.453380217195937</v>
      </c>
      <c r="AF42" s="15">
        <f>AVERAGE(AE42:AE46)</f>
        <v>19.428829089823338</v>
      </c>
      <c r="AG42" s="15">
        <f>_xlfn.STDEV.P(AE42:AE46)/SQRT(5)</f>
        <v>4.184193991776314</v>
      </c>
      <c r="AH42">
        <f>SUM(H42,Q42,W42,AF42)</f>
        <v>56.751302542420902</v>
      </c>
    </row>
    <row r="43" spans="1:34" ht="15">
      <c r="A43" s="11" t="s">
        <v>30</v>
      </c>
      <c r="B43" s="8" t="s">
        <v>25</v>
      </c>
      <c r="C43" s="8" t="s">
        <v>29</v>
      </c>
      <c r="D43" s="7">
        <v>2</v>
      </c>
      <c r="E43" s="6">
        <v>33.953490915464712</v>
      </c>
      <c r="F43" s="6">
        <v>1.3115154099539708</v>
      </c>
      <c r="G43" s="6">
        <f t="shared" si="0"/>
        <v>35.265006325418682</v>
      </c>
      <c r="H43" s="6"/>
      <c r="I43" s="6"/>
      <c r="M43">
        <v>2.874332592444202</v>
      </c>
      <c r="N43">
        <v>33.075280806146544</v>
      </c>
      <c r="O43">
        <v>15.321128227424047</v>
      </c>
      <c r="P43">
        <f t="shared" si="1"/>
        <v>51.270741626014797</v>
      </c>
      <c r="Q43" s="7"/>
      <c r="R43" s="7"/>
      <c r="S43">
        <v>1.4651015573757653</v>
      </c>
      <c r="T43">
        <v>5.1522877248419663</v>
      </c>
      <c r="U43">
        <v>1.4672685147050561</v>
      </c>
      <c r="V43">
        <f t="shared" si="2"/>
        <v>8.0846577969227873</v>
      </c>
      <c r="W43" s="14"/>
      <c r="X43" s="14"/>
      <c r="Z43">
        <v>0.5171728659139635</v>
      </c>
      <c r="AA43">
        <v>20.474408396745666</v>
      </c>
      <c r="AB43">
        <v>3.9023451733020664</v>
      </c>
      <c r="AC43">
        <v>11.741894441624982</v>
      </c>
      <c r="AD43">
        <v>1.4672685147050561</v>
      </c>
      <c r="AE43">
        <f t="shared" si="3"/>
        <v>38.103089392291736</v>
      </c>
      <c r="AF43" s="15"/>
      <c r="AG43" s="15"/>
    </row>
    <row r="44" spans="1:34" ht="15">
      <c r="A44" s="11" t="s">
        <v>30</v>
      </c>
      <c r="B44" s="8" t="s">
        <v>25</v>
      </c>
      <c r="C44" s="8" t="s">
        <v>29</v>
      </c>
      <c r="D44" s="7">
        <v>3</v>
      </c>
      <c r="E44" s="6">
        <v>3.6295646732025464</v>
      </c>
      <c r="F44" s="6">
        <v>0.57132785946431752</v>
      </c>
      <c r="G44" s="6">
        <f t="shared" si="0"/>
        <v>4.200892532666864</v>
      </c>
      <c r="H44" s="6"/>
      <c r="I44" s="6"/>
      <c r="J44">
        <v>0.27028396360297474</v>
      </c>
      <c r="L44">
        <v>1.2157080973236636</v>
      </c>
      <c r="N44">
        <v>11.129920898752232</v>
      </c>
      <c r="O44">
        <v>4.0720512658271133</v>
      </c>
      <c r="P44">
        <f t="shared" si="1"/>
        <v>16.687964225505983</v>
      </c>
      <c r="Q44" s="7"/>
      <c r="R44" s="7"/>
      <c r="S44">
        <v>0.77440003416760561</v>
      </c>
      <c r="T44">
        <v>2.7201702582629612</v>
      </c>
      <c r="V44">
        <f t="shared" si="2"/>
        <v>3.4945702924305668</v>
      </c>
      <c r="W44" s="14"/>
      <c r="X44" s="14"/>
      <c r="Z44">
        <v>0.16128003842768085</v>
      </c>
      <c r="AA44">
        <v>8.2440156585003397</v>
      </c>
      <c r="AB44">
        <v>1.3213413065429642</v>
      </c>
      <c r="AC44">
        <v>3.322043822765731</v>
      </c>
      <c r="AD44">
        <v>0.92901130171635737</v>
      </c>
      <c r="AE44">
        <f t="shared" si="3"/>
        <v>13.977692127953073</v>
      </c>
      <c r="AF44" s="15"/>
      <c r="AG44" s="15"/>
    </row>
    <row r="45" spans="1:34" ht="15">
      <c r="A45" s="11" t="s">
        <v>30</v>
      </c>
      <c r="B45" s="8" t="s">
        <v>25</v>
      </c>
      <c r="C45" s="8" t="s">
        <v>29</v>
      </c>
      <c r="D45" s="7">
        <v>4</v>
      </c>
      <c r="E45" s="6">
        <v>10.255025903654293</v>
      </c>
      <c r="F45" s="6">
        <v>0.52857510923961326</v>
      </c>
      <c r="G45" s="6">
        <f t="shared" si="0"/>
        <v>10.783601012893905</v>
      </c>
      <c r="H45" s="6"/>
      <c r="I45" s="6"/>
      <c r="L45">
        <v>0.39019467873137897</v>
      </c>
      <c r="M45">
        <v>0.91420832133380936</v>
      </c>
      <c r="N45">
        <v>6.8636208774826324</v>
      </c>
      <c r="O45">
        <v>2.4053615910365855</v>
      </c>
      <c r="P45">
        <f t="shared" si="1"/>
        <v>10.573385468584407</v>
      </c>
      <c r="Q45" s="7"/>
      <c r="R45" s="7"/>
      <c r="S45">
        <v>0.20687368818824436</v>
      </c>
      <c r="T45">
        <v>1.1362717971843868</v>
      </c>
      <c r="U45">
        <v>0.22756255363404676</v>
      </c>
      <c r="V45">
        <f t="shared" si="2"/>
        <v>1.5707080390066781</v>
      </c>
      <c r="W45" s="14"/>
      <c r="X45" s="14"/>
      <c r="Y45">
        <v>1.074790826960133</v>
      </c>
      <c r="Z45">
        <v>1.0685412427047634</v>
      </c>
      <c r="AA45">
        <v>10.875340486869296</v>
      </c>
      <c r="AB45">
        <v>0.47850551726197843</v>
      </c>
      <c r="AC45">
        <v>1.7276204770381121</v>
      </c>
      <c r="AD45">
        <v>0.16335568691632618</v>
      </c>
      <c r="AE45">
        <f t="shared" si="3"/>
        <v>15.388154237750609</v>
      </c>
      <c r="AF45" s="15"/>
      <c r="AG45" s="15"/>
    </row>
    <row r="46" spans="1:34" ht="15">
      <c r="A46" s="11" t="s">
        <v>30</v>
      </c>
      <c r="B46" s="8" t="s">
        <v>25</v>
      </c>
      <c r="C46" s="8" t="s">
        <v>29</v>
      </c>
      <c r="D46" s="7">
        <v>5</v>
      </c>
      <c r="E46" s="6">
        <v>8.762504584667008</v>
      </c>
      <c r="F46" s="6">
        <v>0.53349536852693791</v>
      </c>
      <c r="G46" s="6">
        <f t="shared" si="0"/>
        <v>9.2959999531939452</v>
      </c>
      <c r="H46" s="6"/>
      <c r="I46" s="6"/>
      <c r="M46">
        <v>1.1825144354156423</v>
      </c>
      <c r="N46">
        <v>9.3438722462530421</v>
      </c>
      <c r="O46">
        <v>3.6629630573349043</v>
      </c>
      <c r="P46">
        <f t="shared" si="1"/>
        <v>14.189349739003589</v>
      </c>
      <c r="Q46" s="7"/>
      <c r="R46" s="7"/>
      <c r="S46">
        <v>0.27951215510211491</v>
      </c>
      <c r="T46">
        <v>1.877058653196553</v>
      </c>
      <c r="V46">
        <f t="shared" si="2"/>
        <v>2.1565708082986679</v>
      </c>
      <c r="W46" s="14"/>
      <c r="X46" s="14"/>
      <c r="Y46">
        <v>0.24553807194459187</v>
      </c>
      <c r="Z46">
        <v>0.48345856748891303</v>
      </c>
      <c r="AA46">
        <v>9.432730308654321</v>
      </c>
      <c r="AB46">
        <v>0.75261378120074562</v>
      </c>
      <c r="AC46">
        <v>2.5946965941302924</v>
      </c>
      <c r="AD46">
        <v>0.71279215050647504</v>
      </c>
      <c r="AE46">
        <f t="shared" si="3"/>
        <v>14.221829473925339</v>
      </c>
      <c r="AF46" s="15"/>
      <c r="AG46" s="15"/>
    </row>
    <row r="47" spans="1:34" ht="15">
      <c r="A47" s="10" t="s">
        <v>30</v>
      </c>
      <c r="B47" s="1" t="s">
        <v>31</v>
      </c>
      <c r="C47" s="1" t="s">
        <v>26</v>
      </c>
      <c r="D47">
        <v>1</v>
      </c>
      <c r="E47" s="6">
        <v>18.021425310997049</v>
      </c>
      <c r="F47" s="6">
        <v>0.93026478486600872</v>
      </c>
      <c r="G47" s="6">
        <f t="shared" si="0"/>
        <v>18.951690095863057</v>
      </c>
      <c r="H47" s="6">
        <f>AVERAGE(G47:G51)</f>
        <v>16.371701297336159</v>
      </c>
      <c r="I47" s="6">
        <f>_xlfn.STDEV.P(G47:G51)/SQRT(5)</f>
        <v>6.4509911503263826</v>
      </c>
      <c r="L47">
        <v>0.98174112832074267</v>
      </c>
      <c r="M47">
        <v>1.6166337416276781</v>
      </c>
      <c r="N47">
        <v>8.9999774617656243</v>
      </c>
      <c r="O47">
        <v>7.2469856571859737</v>
      </c>
      <c r="P47">
        <f t="shared" si="1"/>
        <v>18.84533798890002</v>
      </c>
      <c r="Q47" s="7">
        <f>AVERAGE(P47:P51)</f>
        <v>23.82528520780814</v>
      </c>
      <c r="R47" s="7">
        <f>_xlfn.STDEV.P(P47:P51)/SQRT(5)</f>
        <v>12.790968300392521</v>
      </c>
      <c r="S47">
        <v>0.28345167413643174</v>
      </c>
      <c r="T47">
        <v>22.353321987569572</v>
      </c>
      <c r="U47">
        <v>2.6262323223317785</v>
      </c>
      <c r="V47">
        <f t="shared" si="2"/>
        <v>25.263005984037783</v>
      </c>
      <c r="W47" s="14">
        <f>AVERAGE(V47:V51)</f>
        <v>16.382686531549858</v>
      </c>
      <c r="X47" s="14">
        <f>_xlfn.STDEV.P(V47:V51)/SQRT(5)</f>
        <v>6.4796701800295953</v>
      </c>
      <c r="Y47">
        <v>0.93462426125608145</v>
      </c>
      <c r="Z47">
        <v>0.72910046131138218</v>
      </c>
      <c r="AA47">
        <v>28.776879738345066</v>
      </c>
      <c r="AB47">
        <v>0.52108276782485763</v>
      </c>
      <c r="AC47">
        <v>3.1261789916004972</v>
      </c>
      <c r="AD47">
        <v>0.45229574658977967</v>
      </c>
      <c r="AE47">
        <f t="shared" si="3"/>
        <v>34.54016196692767</v>
      </c>
      <c r="AF47" s="15">
        <f>AVERAGE(AE47:AE51)</f>
        <v>31.051856135556854</v>
      </c>
      <c r="AG47" s="15">
        <f>_xlfn.STDEV.P(AE47:AE51)/SQRT(5)</f>
        <v>13.512916028424133</v>
      </c>
      <c r="AH47">
        <f>SUM(H47,Q47,W47,AF47)</f>
        <v>87.631529172251007</v>
      </c>
    </row>
    <row r="48" spans="1:34" ht="15">
      <c r="A48" s="10" t="s">
        <v>30</v>
      </c>
      <c r="B48" s="1" t="s">
        <v>31</v>
      </c>
      <c r="C48" s="1" t="s">
        <v>26</v>
      </c>
      <c r="D48">
        <v>2</v>
      </c>
      <c r="E48" s="6">
        <v>2.7984241587229124</v>
      </c>
      <c r="F48" s="6">
        <v>0.19699758034662498</v>
      </c>
      <c r="G48" s="6">
        <f t="shared" si="0"/>
        <v>2.9954217390695375</v>
      </c>
      <c r="H48" s="6"/>
      <c r="I48" s="6"/>
      <c r="L48">
        <v>0.14047813980847981</v>
      </c>
      <c r="M48">
        <v>0.27037516075557289</v>
      </c>
      <c r="N48">
        <v>2.1585800603546348</v>
      </c>
      <c r="O48">
        <v>1.3408035371774063</v>
      </c>
      <c r="P48">
        <f t="shared" si="1"/>
        <v>3.9102368980960938</v>
      </c>
      <c r="Q48" s="7"/>
      <c r="R48" s="7"/>
      <c r="T48">
        <v>1.6796733055672384</v>
      </c>
      <c r="V48">
        <f t="shared" si="2"/>
        <v>1.6796733055672384</v>
      </c>
      <c r="W48" s="14"/>
      <c r="X48" s="14"/>
      <c r="Y48">
        <v>0.12776194672387631</v>
      </c>
      <c r="Z48">
        <v>0.14635698698753632</v>
      </c>
      <c r="AA48">
        <v>4.6226516230214116</v>
      </c>
      <c r="AB48">
        <v>0.16595003066364927</v>
      </c>
      <c r="AC48">
        <v>1.1005276144108573</v>
      </c>
      <c r="AD48">
        <v>0.10722201577452174</v>
      </c>
      <c r="AE48">
        <f t="shared" si="3"/>
        <v>6.2704702175818525</v>
      </c>
      <c r="AF48" s="15"/>
      <c r="AG48" s="15"/>
    </row>
    <row r="49" spans="1:34" ht="15">
      <c r="A49" s="10" t="s">
        <v>30</v>
      </c>
      <c r="B49" s="1" t="s">
        <v>31</v>
      </c>
      <c r="C49" s="1" t="s">
        <v>26</v>
      </c>
      <c r="D49">
        <v>3</v>
      </c>
      <c r="E49" s="6">
        <v>40.464810324335687</v>
      </c>
      <c r="F49" s="6">
        <v>2.814249560590814</v>
      </c>
      <c r="G49" s="6">
        <f t="shared" si="0"/>
        <v>43.279059884926504</v>
      </c>
      <c r="H49" s="6"/>
      <c r="I49" s="6"/>
      <c r="K49">
        <v>11.155801270316392</v>
      </c>
      <c r="L49">
        <v>2.3938381630416297</v>
      </c>
      <c r="M49">
        <v>4.8910400575632949</v>
      </c>
      <c r="N49">
        <v>33.544814400987306</v>
      </c>
      <c r="O49">
        <v>28.17111813485625</v>
      </c>
      <c r="P49">
        <f t="shared" si="1"/>
        <v>80.156612026764861</v>
      </c>
      <c r="Q49" s="7"/>
      <c r="R49" s="7"/>
      <c r="S49">
        <v>0.96291854251311537</v>
      </c>
      <c r="T49">
        <v>28.763021959221447</v>
      </c>
      <c r="U49">
        <v>10.856125588355818</v>
      </c>
      <c r="V49">
        <f t="shared" si="2"/>
        <v>40.582066090090379</v>
      </c>
      <c r="W49" s="14"/>
      <c r="X49" s="14"/>
      <c r="Y49">
        <v>0.74841405122006144</v>
      </c>
      <c r="Z49">
        <v>0.99702950496010068</v>
      </c>
      <c r="AA49">
        <v>65.10077015418247</v>
      </c>
      <c r="AB49">
        <v>1.5852348826041147</v>
      </c>
      <c r="AC49">
        <v>18.26097990591823</v>
      </c>
      <c r="AD49">
        <v>1.7057628765262096</v>
      </c>
      <c r="AE49">
        <f t="shared" si="3"/>
        <v>88.398191375411187</v>
      </c>
      <c r="AF49" s="15"/>
      <c r="AG49" s="15"/>
    </row>
    <row r="50" spans="1:34" ht="15">
      <c r="A50" s="10" t="s">
        <v>30</v>
      </c>
      <c r="B50" s="1" t="s">
        <v>31</v>
      </c>
      <c r="C50" s="1" t="s">
        <v>26</v>
      </c>
      <c r="D50">
        <v>4</v>
      </c>
      <c r="E50" s="6">
        <v>7.207954914976467</v>
      </c>
      <c r="F50" s="6">
        <v>0.396955102801613</v>
      </c>
      <c r="G50" s="6">
        <f t="shared" si="0"/>
        <v>7.6049100177780797</v>
      </c>
      <c r="H50" s="6"/>
      <c r="I50" s="6"/>
      <c r="L50">
        <v>0.35019910816728805</v>
      </c>
      <c r="M50">
        <v>0.64241604509131789</v>
      </c>
      <c r="N50">
        <v>5.1813036156846399</v>
      </c>
      <c r="O50">
        <v>2.7913628931489041</v>
      </c>
      <c r="P50">
        <f t="shared" si="1"/>
        <v>8.9652816620921492</v>
      </c>
      <c r="Q50" s="7"/>
      <c r="R50" s="7"/>
      <c r="S50">
        <v>0.12950854197362674</v>
      </c>
      <c r="T50">
        <v>4.3439106477624811</v>
      </c>
      <c r="U50">
        <v>2.4441498948226767</v>
      </c>
      <c r="V50">
        <f t="shared" si="2"/>
        <v>6.9175690845587843</v>
      </c>
      <c r="W50" s="14"/>
      <c r="X50" s="14"/>
      <c r="Y50">
        <v>0.44957011379219847</v>
      </c>
      <c r="Z50">
        <v>0.22729781682547553</v>
      </c>
      <c r="AA50">
        <v>10.497919372194149</v>
      </c>
      <c r="AB50">
        <v>0.20112037494300092</v>
      </c>
      <c r="AC50">
        <v>1.1762090672518166</v>
      </c>
      <c r="AD50">
        <v>0.18470656273965574</v>
      </c>
      <c r="AE50">
        <f t="shared" si="3"/>
        <v>12.736823307746295</v>
      </c>
      <c r="AF50" s="15"/>
      <c r="AG50" s="15"/>
    </row>
    <row r="51" spans="1:34" ht="15">
      <c r="A51" s="10" t="s">
        <v>30</v>
      </c>
      <c r="B51" s="1" t="s">
        <v>31</v>
      </c>
      <c r="C51" s="1" t="s">
        <v>26</v>
      </c>
      <c r="D51">
        <v>5</v>
      </c>
      <c r="E51" s="6">
        <v>8.6378775982173348</v>
      </c>
      <c r="F51" s="6">
        <v>0.38954715082627583</v>
      </c>
      <c r="G51" s="6">
        <f t="shared" si="0"/>
        <v>9.027424749043611</v>
      </c>
      <c r="H51" s="6"/>
      <c r="I51" s="6"/>
      <c r="L51">
        <v>0.52478196900140572</v>
      </c>
      <c r="N51">
        <v>3.6758329427117769</v>
      </c>
      <c r="O51">
        <v>3.0483425514743852</v>
      </c>
      <c r="P51">
        <f t="shared" si="1"/>
        <v>7.2489574631875682</v>
      </c>
      <c r="Q51" s="7"/>
      <c r="R51" s="7"/>
      <c r="T51">
        <v>7.4711181934951076</v>
      </c>
      <c r="V51">
        <f t="shared" si="2"/>
        <v>7.4711181934951076</v>
      </c>
      <c r="W51" s="14"/>
      <c r="X51" s="14"/>
      <c r="Y51">
        <v>0.35058835309344238</v>
      </c>
      <c r="Z51">
        <v>0.22763721653926208</v>
      </c>
      <c r="AA51">
        <v>11.035854736496395</v>
      </c>
      <c r="AB51">
        <v>0.41726620156385608</v>
      </c>
      <c r="AC51">
        <v>1.2822873024242769</v>
      </c>
      <c r="AE51">
        <f t="shared" si="3"/>
        <v>13.313633810117235</v>
      </c>
      <c r="AF51" s="15"/>
      <c r="AG51" s="15"/>
    </row>
    <row r="52" spans="1:34" ht="15">
      <c r="A52" s="11" t="s">
        <v>30</v>
      </c>
      <c r="B52" s="8" t="s">
        <v>31</v>
      </c>
      <c r="C52" s="8" t="s">
        <v>27</v>
      </c>
      <c r="D52" s="7">
        <v>1</v>
      </c>
      <c r="E52" s="6">
        <v>2.1612951047699291</v>
      </c>
      <c r="F52" s="6">
        <v>0.12627265247154501</v>
      </c>
      <c r="G52" s="6">
        <f t="shared" si="0"/>
        <v>2.2875677572414741</v>
      </c>
      <c r="H52" s="6">
        <f>AVERAGE(G52:G56)</f>
        <v>27.089420055468963</v>
      </c>
      <c r="I52" s="6">
        <f>_xlfn.STDEV.P(G52:G56)/SQRT(5)</f>
        <v>14.899346173333059</v>
      </c>
      <c r="L52">
        <v>9.3656333725206695E-2</v>
      </c>
      <c r="M52">
        <v>0.18651400729770964</v>
      </c>
      <c r="N52">
        <v>1.8541723259509197</v>
      </c>
      <c r="O52">
        <v>1.0452968035833514</v>
      </c>
      <c r="P52">
        <f t="shared" si="1"/>
        <v>3.1796394705571873</v>
      </c>
      <c r="Q52" s="7">
        <f>AVERAGE(P52:P56)</f>
        <v>40.34905861074499</v>
      </c>
      <c r="R52" s="7">
        <f>_xlfn.STDEV.P(P52:P56)/SQRT(5)</f>
        <v>22.464577671824799</v>
      </c>
      <c r="T52">
        <v>0.49931728027676026</v>
      </c>
      <c r="V52">
        <f t="shared" si="2"/>
        <v>0.49931728027676026</v>
      </c>
      <c r="W52" s="14">
        <f>AVERAGE(V52:V56)</f>
        <v>24.293604431300775</v>
      </c>
      <c r="X52" s="14">
        <f>_xlfn.STDEV.P(V52:V56)/SQRT(5)</f>
        <v>15.478404652159544</v>
      </c>
      <c r="Y52">
        <v>0.13831389614034448</v>
      </c>
      <c r="Z52">
        <v>0.1437952096589655</v>
      </c>
      <c r="AA52">
        <v>5.2887705262249627</v>
      </c>
      <c r="AB52">
        <v>0.15147230902390307</v>
      </c>
      <c r="AC52">
        <v>2.5535379084725185</v>
      </c>
      <c r="AD52">
        <v>0.18300889688592423</v>
      </c>
      <c r="AE52">
        <f t="shared" si="3"/>
        <v>8.4588987464066197</v>
      </c>
      <c r="AF52" s="15">
        <f>AVERAGE(AE52:AE56)</f>
        <v>68.301288923096706</v>
      </c>
      <c r="AG52" s="15">
        <f>_xlfn.STDEV.P(AE52:AE56)/SQRT(5)</f>
        <v>40.122020402186834</v>
      </c>
      <c r="AH52">
        <f>SUM(H52,Q52,W52,AF52)</f>
        <v>160.03337202061144</v>
      </c>
    </row>
    <row r="53" spans="1:34" ht="15">
      <c r="A53" s="11" t="s">
        <v>30</v>
      </c>
      <c r="B53" s="8" t="s">
        <v>31</v>
      </c>
      <c r="C53" s="8" t="s">
        <v>27</v>
      </c>
      <c r="D53" s="7">
        <v>2</v>
      </c>
      <c r="E53" s="6">
        <v>86.753600395222776</v>
      </c>
      <c r="F53" s="6">
        <v>5.3087645888491579</v>
      </c>
      <c r="G53" s="6">
        <f t="shared" si="0"/>
        <v>92.062364984071934</v>
      </c>
      <c r="H53" s="6"/>
      <c r="I53" s="6"/>
      <c r="L53">
        <v>4.4472707603982391</v>
      </c>
      <c r="N53">
        <v>67.953690579450239</v>
      </c>
      <c r="O53">
        <v>57.659785895117821</v>
      </c>
      <c r="P53">
        <f t="shared" si="1"/>
        <v>130.0607472349663</v>
      </c>
      <c r="Q53" s="7"/>
      <c r="R53" s="7"/>
      <c r="T53">
        <v>74.06622102965332</v>
      </c>
      <c r="U53">
        <v>16.110420071050534</v>
      </c>
      <c r="V53">
        <f t="shared" si="2"/>
        <v>90.176641100703847</v>
      </c>
      <c r="W53" s="14"/>
      <c r="X53" s="14"/>
      <c r="AA53">
        <v>211.26638537171578</v>
      </c>
      <c r="AC53">
        <v>29.56039342811367</v>
      </c>
      <c r="AD53">
        <v>3.0195061783435411</v>
      </c>
      <c r="AE53">
        <f t="shared" si="3"/>
        <v>243.846284978173</v>
      </c>
      <c r="AF53" s="15"/>
      <c r="AG53" s="15"/>
    </row>
    <row r="54" spans="1:34" ht="15">
      <c r="A54" s="11" t="s">
        <v>30</v>
      </c>
      <c r="B54" s="8" t="s">
        <v>31</v>
      </c>
      <c r="C54" s="8" t="s">
        <v>27</v>
      </c>
      <c r="D54" s="7">
        <v>3</v>
      </c>
      <c r="E54" s="6">
        <v>20.258505015248133</v>
      </c>
      <c r="F54" s="6">
        <v>2.2259995191372695</v>
      </c>
      <c r="G54" s="6">
        <f t="shared" si="0"/>
        <v>22.484504534385401</v>
      </c>
      <c r="H54" s="6"/>
      <c r="I54" s="6"/>
      <c r="N54">
        <v>30.390497036222538</v>
      </c>
      <c r="O54">
        <v>31.104337897137615</v>
      </c>
      <c r="P54">
        <f t="shared" si="1"/>
        <v>61.494834933360153</v>
      </c>
      <c r="Q54" s="7"/>
      <c r="R54" s="7"/>
      <c r="T54">
        <v>28.324098873838032</v>
      </c>
      <c r="V54">
        <f t="shared" si="2"/>
        <v>28.324098873838032</v>
      </c>
      <c r="W54" s="14"/>
      <c r="X54" s="14"/>
      <c r="AA54">
        <v>42.321477319312827</v>
      </c>
      <c r="AC54">
        <v>17.05214351888867</v>
      </c>
      <c r="AE54">
        <f t="shared" si="3"/>
        <v>59.373620838201496</v>
      </c>
      <c r="AF54" s="15"/>
      <c r="AG54" s="15"/>
    </row>
    <row r="55" spans="1:34" ht="15">
      <c r="A55" s="11" t="s">
        <v>30</v>
      </c>
      <c r="B55" s="8" t="s">
        <v>31</v>
      </c>
      <c r="C55" s="8" t="s">
        <v>27</v>
      </c>
      <c r="D55" s="7">
        <v>4</v>
      </c>
      <c r="E55" s="6">
        <v>3.5027825605969363</v>
      </c>
      <c r="F55" s="6">
        <v>0.35076361248216187</v>
      </c>
      <c r="G55" s="6">
        <f t="shared" si="0"/>
        <v>3.8535461730790983</v>
      </c>
      <c r="H55" s="6"/>
      <c r="I55" s="6"/>
      <c r="K55">
        <v>0.21590927057805467</v>
      </c>
      <c r="L55">
        <v>0.17537688243046437</v>
      </c>
      <c r="M55">
        <v>0.48965377605234189</v>
      </c>
      <c r="N55">
        <v>3.8233080001103104</v>
      </c>
      <c r="O55">
        <v>2.3058234856701443</v>
      </c>
      <c r="P55">
        <f t="shared" si="1"/>
        <v>7.0100714148413159</v>
      </c>
      <c r="Q55" s="7"/>
      <c r="R55" s="7"/>
      <c r="T55">
        <v>1.9690859030254693</v>
      </c>
      <c r="U55">
        <v>0.49887899865976798</v>
      </c>
      <c r="V55">
        <f t="shared" si="2"/>
        <v>2.4679649016852374</v>
      </c>
      <c r="W55" s="14"/>
      <c r="X55" s="14"/>
      <c r="Y55">
        <v>5.3018014049455692E-2</v>
      </c>
      <c r="Z55">
        <v>0.12497805053306767</v>
      </c>
      <c r="AA55">
        <v>6.821681257571675</v>
      </c>
      <c r="AB55">
        <v>0.21630582253624528</v>
      </c>
      <c r="AC55">
        <v>1.9052209369669608</v>
      </c>
      <c r="AE55">
        <f t="shared" si="3"/>
        <v>9.1212040816574049</v>
      </c>
      <c r="AF55" s="15"/>
      <c r="AG55" s="15"/>
    </row>
    <row r="56" spans="1:34" ht="15">
      <c r="A56" s="11" t="s">
        <v>30</v>
      </c>
      <c r="B56" s="8" t="s">
        <v>31</v>
      </c>
      <c r="C56" s="8" t="s">
        <v>27</v>
      </c>
      <c r="D56" s="7">
        <v>5</v>
      </c>
      <c r="E56" s="6">
        <v>14.759116828566929</v>
      </c>
      <c r="G56" s="6">
        <f t="shared" si="0"/>
        <v>14.759116828566929</v>
      </c>
      <c r="H56" s="6"/>
      <c r="I56" s="6"/>
      <c r="P56">
        <f t="shared" si="1"/>
        <v>0</v>
      </c>
      <c r="Q56" s="7"/>
      <c r="R56" s="7"/>
      <c r="V56">
        <f t="shared" si="2"/>
        <v>0</v>
      </c>
      <c r="W56" s="14"/>
      <c r="X56" s="14"/>
      <c r="Y56">
        <v>1.1869530030451716</v>
      </c>
      <c r="Z56">
        <v>0.69178031226759573</v>
      </c>
      <c r="AA56">
        <v>15.533281798189439</v>
      </c>
      <c r="AB56">
        <v>3.2944208575427743</v>
      </c>
      <c r="AE56">
        <f t="shared" si="3"/>
        <v>20.706435971044982</v>
      </c>
      <c r="AF56" s="15"/>
      <c r="AG56" s="15"/>
    </row>
    <row r="57" spans="1:34" ht="15">
      <c r="A57" s="10" t="s">
        <v>30</v>
      </c>
      <c r="B57" s="1" t="s">
        <v>31</v>
      </c>
      <c r="C57" s="1" t="s">
        <v>28</v>
      </c>
      <c r="D57">
        <v>1</v>
      </c>
      <c r="E57" s="6">
        <v>4.2499116847713161</v>
      </c>
      <c r="F57" s="6">
        <v>0.22487189987532433</v>
      </c>
      <c r="G57" s="6">
        <f t="shared" si="0"/>
        <v>4.4747835846466408</v>
      </c>
      <c r="H57" s="6">
        <f>AVERAGE(G57:G61)</f>
        <v>9.0810458141054884</v>
      </c>
      <c r="I57" s="6">
        <f>_xlfn.STDEV.P(G57:G61)/SQRT(5)</f>
        <v>1.1496620987689055</v>
      </c>
      <c r="L57">
        <v>0.21828912775251047</v>
      </c>
      <c r="M57">
        <v>0.41252080254615514</v>
      </c>
      <c r="N57">
        <v>1.2462642676741074</v>
      </c>
      <c r="O57">
        <v>1.1301218014541532</v>
      </c>
      <c r="P57">
        <f t="shared" si="1"/>
        <v>3.0071959994269264</v>
      </c>
      <c r="Q57" s="7">
        <f>AVERAGE(P57:P61)</f>
        <v>9.1696114122274164</v>
      </c>
      <c r="R57" s="7">
        <f>_xlfn.STDEV.P(P57:P61)/SQRT(5)</f>
        <v>1.7194300033148722</v>
      </c>
      <c r="S57">
        <v>9.3609184159080969E-2</v>
      </c>
      <c r="T57">
        <v>0.60533549612791249</v>
      </c>
      <c r="V57">
        <f t="shared" si="2"/>
        <v>0.69894468028699341</v>
      </c>
      <c r="W57" s="14">
        <f>AVERAGE(V57:V61)</f>
        <v>1.9583610296652409</v>
      </c>
      <c r="X57" s="14">
        <f>_xlfn.STDEV.P(V57:V61)/SQRT(5)</f>
        <v>0.30685485434420939</v>
      </c>
      <c r="Y57">
        <v>0.28997052200340845</v>
      </c>
      <c r="Z57">
        <v>0.10650223994036287</v>
      </c>
      <c r="AA57">
        <v>2.8349132674291897</v>
      </c>
      <c r="AB57">
        <v>0.10976742902789272</v>
      </c>
      <c r="AC57">
        <v>0.71417762184333777</v>
      </c>
      <c r="AD57">
        <v>0.1855657545860572</v>
      </c>
      <c r="AE57">
        <f t="shared" si="3"/>
        <v>4.2408968348302487</v>
      </c>
      <c r="AF57" s="15">
        <f>AVERAGE(AE57:AE61)</f>
        <v>30.608277603654937</v>
      </c>
      <c r="AG57" s="15">
        <f>_xlfn.STDEV.P(AE57:AE61)/SQRT(5)</f>
        <v>15.998336561782345</v>
      </c>
      <c r="AH57">
        <f>SUM(H57,Q57,W57,AF57)</f>
        <v>50.817295859653086</v>
      </c>
    </row>
    <row r="58" spans="1:34" ht="15">
      <c r="A58" s="10" t="s">
        <v>30</v>
      </c>
      <c r="B58" s="1" t="s">
        <v>31</v>
      </c>
      <c r="C58" s="1" t="s">
        <v>28</v>
      </c>
      <c r="D58">
        <v>2</v>
      </c>
      <c r="E58" s="6">
        <v>9.9610591655470273</v>
      </c>
      <c r="F58" s="6">
        <v>0.70319185865421829</v>
      </c>
      <c r="G58" s="6">
        <f t="shared" si="0"/>
        <v>10.664251024201246</v>
      </c>
      <c r="H58" s="6"/>
      <c r="I58" s="6"/>
      <c r="L58">
        <v>0.58408228972730392</v>
      </c>
      <c r="N58">
        <v>6.8573191107019476</v>
      </c>
      <c r="O58">
        <v>6.5072359754665872</v>
      </c>
      <c r="P58">
        <f t="shared" si="1"/>
        <v>13.948637375895839</v>
      </c>
      <c r="Q58" s="7"/>
      <c r="R58" s="7"/>
      <c r="T58">
        <v>2.6142755752839202</v>
      </c>
      <c r="V58">
        <f t="shared" si="2"/>
        <v>2.6142755752839202</v>
      </c>
      <c r="W58" s="14"/>
      <c r="X58" s="14"/>
      <c r="Z58">
        <v>0.18636313601267138</v>
      </c>
      <c r="AA58">
        <v>12.482588132488077</v>
      </c>
      <c r="AB58">
        <v>0.70525555105238291</v>
      </c>
      <c r="AC58">
        <v>5.1037751518726635</v>
      </c>
      <c r="AD58">
        <v>0.85802393730094173</v>
      </c>
      <c r="AE58">
        <f t="shared" si="3"/>
        <v>19.336005908726737</v>
      </c>
      <c r="AF58" s="15"/>
      <c r="AG58" s="15"/>
    </row>
    <row r="59" spans="1:34" ht="15">
      <c r="A59" s="10" t="s">
        <v>30</v>
      </c>
      <c r="B59" s="1" t="s">
        <v>31</v>
      </c>
      <c r="C59" s="1" t="s">
        <v>28</v>
      </c>
      <c r="D59">
        <v>3</v>
      </c>
      <c r="E59" s="6">
        <v>10.855530582557309</v>
      </c>
      <c r="F59" s="6">
        <v>0.51728339734115802</v>
      </c>
      <c r="G59" s="6">
        <f t="shared" si="0"/>
        <v>11.372813979898467</v>
      </c>
      <c r="H59" s="6"/>
      <c r="I59" s="6"/>
      <c r="L59">
        <v>0.56131396549482115</v>
      </c>
      <c r="M59">
        <v>1.1373151740827323</v>
      </c>
      <c r="N59">
        <v>4.2550355580877692</v>
      </c>
      <c r="O59">
        <v>3.1109062977683406</v>
      </c>
      <c r="P59">
        <f t="shared" si="1"/>
        <v>9.0645709954336624</v>
      </c>
      <c r="Q59" s="7"/>
      <c r="R59" s="7"/>
      <c r="T59">
        <v>1.789233287710114</v>
      </c>
      <c r="V59">
        <f t="shared" si="2"/>
        <v>1.789233287710114</v>
      </c>
      <c r="W59" s="14"/>
      <c r="X59" s="14"/>
      <c r="Y59">
        <v>88.350000000000009</v>
      </c>
      <c r="Z59">
        <v>0.47982438399599819</v>
      </c>
      <c r="AA59">
        <v>10.255564800776726</v>
      </c>
      <c r="AB59">
        <v>0.11081834682524061</v>
      </c>
      <c r="AC59">
        <v>2.0440351386150262</v>
      </c>
      <c r="AD59">
        <v>0.19920100164241927</v>
      </c>
      <c r="AE59">
        <f t="shared" si="3"/>
        <v>101.43944367185543</v>
      </c>
      <c r="AF59" s="15"/>
      <c r="AG59" s="15"/>
    </row>
    <row r="60" spans="1:34" ht="15">
      <c r="A60" s="10" t="s">
        <v>30</v>
      </c>
      <c r="B60" s="1" t="s">
        <v>31</v>
      </c>
      <c r="C60" s="1" t="s">
        <v>28</v>
      </c>
      <c r="D60">
        <v>4</v>
      </c>
      <c r="E60" s="6">
        <v>10.254648482627243</v>
      </c>
      <c r="F60" s="6">
        <v>0.57031786456593614</v>
      </c>
      <c r="G60" s="6">
        <f t="shared" si="0"/>
        <v>10.824966347193179</v>
      </c>
      <c r="H60" s="6"/>
      <c r="I60" s="6"/>
      <c r="L60">
        <v>0.54447579985514993</v>
      </c>
      <c r="M60">
        <v>0.97961423842191031</v>
      </c>
      <c r="N60">
        <v>3.1011168173626578</v>
      </c>
      <c r="O60">
        <v>2.8413975641731302</v>
      </c>
      <c r="P60">
        <f t="shared" si="1"/>
        <v>7.4666044198128478</v>
      </c>
      <c r="Q60" s="7"/>
      <c r="R60" s="7"/>
      <c r="S60">
        <v>0.18238310016044715</v>
      </c>
      <c r="T60">
        <v>1.7269807853798418</v>
      </c>
      <c r="U60">
        <v>0.50798140189609209</v>
      </c>
      <c r="V60">
        <f t="shared" si="2"/>
        <v>2.417345287436381</v>
      </c>
      <c r="W60" s="14"/>
      <c r="X60" s="14"/>
      <c r="Y60">
        <v>0.76882685773008663</v>
      </c>
      <c r="Z60">
        <v>0.26246347466363656</v>
      </c>
      <c r="AA60">
        <v>9.0502246735214928</v>
      </c>
      <c r="AB60">
        <v>0.22992001431512599</v>
      </c>
      <c r="AC60">
        <v>1.4004406022417317</v>
      </c>
      <c r="AD60">
        <v>0.24223965878490467</v>
      </c>
      <c r="AE60">
        <f t="shared" si="3"/>
        <v>11.95411528125698</v>
      </c>
      <c r="AF60" s="15"/>
      <c r="AG60" s="15"/>
    </row>
    <row r="61" spans="1:34" ht="15">
      <c r="A61" s="10" t="s">
        <v>30</v>
      </c>
      <c r="B61" s="1" t="s">
        <v>31</v>
      </c>
      <c r="C61" s="1" t="s">
        <v>28</v>
      </c>
      <c r="D61">
        <v>5</v>
      </c>
      <c r="E61" s="6">
        <v>7.2347432307259858</v>
      </c>
      <c r="F61" s="6">
        <v>0.83367090386192377</v>
      </c>
      <c r="G61" s="6">
        <f t="shared" si="0"/>
        <v>8.0684141345879095</v>
      </c>
      <c r="H61" s="6"/>
      <c r="I61" s="6"/>
      <c r="N61">
        <v>6.1966040527194952</v>
      </c>
      <c r="O61">
        <v>6.1644442178483114</v>
      </c>
      <c r="P61">
        <f t="shared" si="1"/>
        <v>12.361048270567807</v>
      </c>
      <c r="Q61" s="7"/>
      <c r="R61" s="7"/>
      <c r="T61">
        <v>2.2720063176087963</v>
      </c>
      <c r="V61">
        <f t="shared" si="2"/>
        <v>2.2720063176087963</v>
      </c>
      <c r="W61" s="14"/>
      <c r="X61" s="14"/>
      <c r="AA61">
        <v>11.33339785965933</v>
      </c>
      <c r="AB61">
        <v>0.49202571485836999</v>
      </c>
      <c r="AC61">
        <v>3.6869847687793813</v>
      </c>
      <c r="AD61">
        <v>0.55851797830822514</v>
      </c>
      <c r="AE61">
        <f t="shared" si="3"/>
        <v>16.070926321605306</v>
      </c>
      <c r="AF61" s="15"/>
      <c r="AG61" s="15"/>
    </row>
    <row r="62" spans="1:34" ht="15">
      <c r="A62" s="11" t="s">
        <v>30</v>
      </c>
      <c r="B62" s="8" t="s">
        <v>31</v>
      </c>
      <c r="C62" s="8" t="s">
        <v>29</v>
      </c>
      <c r="D62" s="7">
        <v>1</v>
      </c>
      <c r="E62" s="6">
        <v>6.4427169021094812</v>
      </c>
      <c r="F62" s="6">
        <v>0.48931076068206403</v>
      </c>
      <c r="G62" s="6">
        <f t="shared" ref="G62:G106" si="4">SUM(E62:F62)</f>
        <v>6.9320276627915449</v>
      </c>
      <c r="H62" s="6">
        <f>AVERAGE(G62:G66)</f>
        <v>11.018061173647736</v>
      </c>
      <c r="I62" s="6">
        <f>_xlfn.STDEV.P(G62:G66)/SQRT(5)</f>
        <v>4.7063042986807915</v>
      </c>
      <c r="N62">
        <v>8.940384690870296</v>
      </c>
      <c r="O62">
        <v>3.1665070893851013</v>
      </c>
      <c r="P62">
        <f t="shared" ref="P62:P106" si="5">SUM(J62:O62)</f>
        <v>12.106891780255397</v>
      </c>
      <c r="Q62" s="7">
        <f>AVERAGE(P62:P66)</f>
        <v>11.955381996349345</v>
      </c>
      <c r="R62" s="7">
        <f>_xlfn.STDEV.P(P62:P66)/SQRT(5)</f>
        <v>4.0701754164245747</v>
      </c>
      <c r="V62">
        <f t="shared" ref="V62:V106" si="6">SUM(S62:U62)</f>
        <v>0</v>
      </c>
      <c r="W62" s="14">
        <f>AVERAGE(V62:V66)</f>
        <v>0.71225281359961734</v>
      </c>
      <c r="X62" s="14">
        <f>_xlfn.STDEV.P(V62:V66)/SQRT(5)</f>
        <v>0.41465677372996324</v>
      </c>
      <c r="AA62">
        <v>11.096113621702544</v>
      </c>
      <c r="AB62">
        <v>1.0206848276876945</v>
      </c>
      <c r="AC62">
        <v>3.0234453380940027</v>
      </c>
      <c r="AD62">
        <v>0.31313642971169559</v>
      </c>
      <c r="AE62">
        <f t="shared" ref="AE62:AE106" si="7">SUM(Y62:AD62)</f>
        <v>15.453380217195937</v>
      </c>
      <c r="AF62" s="15">
        <f>AVERAGE(AE62:AE66)</f>
        <v>16.944647653921521</v>
      </c>
      <c r="AG62" s="15">
        <f>_xlfn.STDEV.P(AE62:AE66)/SQRT(5)</f>
        <v>5.9563236355272799</v>
      </c>
      <c r="AH62">
        <f>SUM(H62,Q62,W62,AF62)</f>
        <v>40.630343637518223</v>
      </c>
    </row>
    <row r="63" spans="1:34" ht="15">
      <c r="A63" s="11" t="s">
        <v>30</v>
      </c>
      <c r="B63" s="8" t="s">
        <v>31</v>
      </c>
      <c r="C63" s="8" t="s">
        <v>29</v>
      </c>
      <c r="D63" s="7">
        <v>2</v>
      </c>
      <c r="E63" s="6">
        <v>29.004837813445999</v>
      </c>
      <c r="F63" s="6">
        <v>2.2697017760403599</v>
      </c>
      <c r="G63" s="6">
        <f t="shared" si="4"/>
        <v>31.274539589486359</v>
      </c>
      <c r="H63" s="6"/>
      <c r="I63" s="6"/>
      <c r="L63">
        <v>1.5998843005889491</v>
      </c>
      <c r="N63">
        <v>13.704884544830133</v>
      </c>
      <c r="O63">
        <v>14.061199860960478</v>
      </c>
      <c r="P63">
        <f t="shared" si="5"/>
        <v>29.365968706379562</v>
      </c>
      <c r="Q63" s="7"/>
      <c r="R63" s="7"/>
      <c r="T63">
        <v>2.2774848650261323</v>
      </c>
      <c r="V63">
        <f t="shared" si="6"/>
        <v>2.2774848650261323</v>
      </c>
      <c r="W63" s="14"/>
      <c r="X63" s="14"/>
      <c r="Z63">
        <v>0.7385631278586976</v>
      </c>
      <c r="AA63">
        <v>33.48998713800902</v>
      </c>
      <c r="AB63">
        <v>0.92666750926586849</v>
      </c>
      <c r="AC63">
        <v>7.2284165160949918</v>
      </c>
      <c r="AD63">
        <v>0.66370695905438437</v>
      </c>
      <c r="AE63">
        <f t="shared" si="7"/>
        <v>43.047341250282962</v>
      </c>
      <c r="AF63" s="15"/>
      <c r="AG63" s="15"/>
    </row>
    <row r="64" spans="1:34" ht="15">
      <c r="A64" s="11" t="s">
        <v>30</v>
      </c>
      <c r="B64" s="8" t="s">
        <v>31</v>
      </c>
      <c r="C64" s="8" t="s">
        <v>29</v>
      </c>
      <c r="D64" s="7">
        <v>3</v>
      </c>
      <c r="E64" s="6">
        <v>2.8932875977809402</v>
      </c>
      <c r="G64" s="9">
        <f t="shared" si="4"/>
        <v>2.8932875977809402</v>
      </c>
      <c r="H64" s="6"/>
      <c r="I64" s="6"/>
      <c r="N64">
        <v>2.313273651632191</v>
      </c>
      <c r="O64">
        <v>2.3333705230611641</v>
      </c>
      <c r="P64">
        <f t="shared" si="5"/>
        <v>4.6466441746933551</v>
      </c>
      <c r="Q64" s="7"/>
      <c r="R64" s="7"/>
      <c r="V64">
        <f t="shared" si="6"/>
        <v>0</v>
      </c>
      <c r="W64" s="14"/>
      <c r="X64" s="14"/>
      <c r="AA64">
        <v>4.9457597775392816</v>
      </c>
      <c r="AB64">
        <v>0.47410171119444644</v>
      </c>
      <c r="AC64">
        <v>2.3688793807410913</v>
      </c>
      <c r="AE64">
        <f t="shared" si="7"/>
        <v>7.7887408694748199</v>
      </c>
      <c r="AF64" s="15"/>
      <c r="AG64" s="15"/>
    </row>
    <row r="65" spans="1:34" ht="15">
      <c r="A65" s="11" t="s">
        <v>30</v>
      </c>
      <c r="B65" s="8" t="s">
        <v>31</v>
      </c>
      <c r="C65" s="8" t="s">
        <v>29</v>
      </c>
      <c r="D65" s="7">
        <v>4</v>
      </c>
      <c r="E65" s="6">
        <v>2.8734195613207572</v>
      </c>
      <c r="F65" s="6">
        <v>0.35792783442802534</v>
      </c>
      <c r="G65" s="6">
        <f t="shared" si="4"/>
        <v>3.2313473957487826</v>
      </c>
      <c r="H65" s="6"/>
      <c r="I65" s="6"/>
      <c r="N65">
        <v>2.9632055174445902</v>
      </c>
      <c r="O65">
        <v>2.2806655061771748</v>
      </c>
      <c r="P65">
        <f t="shared" si="5"/>
        <v>5.2438710236217645</v>
      </c>
      <c r="Q65" s="7"/>
      <c r="R65" s="7"/>
      <c r="V65">
        <f t="shared" si="6"/>
        <v>0</v>
      </c>
      <c r="W65" s="14"/>
      <c r="X65" s="14"/>
      <c r="AA65">
        <v>4.7086443692491402</v>
      </c>
      <c r="AB65">
        <v>0.26575280273188473</v>
      </c>
      <c r="AC65">
        <v>3.523106928203791</v>
      </c>
      <c r="AD65">
        <v>0.49231438200178762</v>
      </c>
      <c r="AE65">
        <f t="shared" si="7"/>
        <v>8.9898184821866032</v>
      </c>
      <c r="AF65" s="15"/>
      <c r="AG65" s="15"/>
    </row>
    <row r="66" spans="1:34" ht="15">
      <c r="A66" s="11" t="s">
        <v>30</v>
      </c>
      <c r="B66" s="8" t="s">
        <v>31</v>
      </c>
      <c r="C66" s="8" t="s">
        <v>29</v>
      </c>
      <c r="D66" s="7">
        <v>5</v>
      </c>
      <c r="E66" s="6">
        <v>10.165060233141237</v>
      </c>
      <c r="F66" s="6">
        <v>0.59404338928981226</v>
      </c>
      <c r="G66" s="6">
        <f t="shared" si="4"/>
        <v>10.759103622431049</v>
      </c>
      <c r="H66" s="6"/>
      <c r="I66" s="6"/>
      <c r="L66">
        <v>0.59083238069889332</v>
      </c>
      <c r="M66">
        <v>1.0015055809457509</v>
      </c>
      <c r="N66">
        <v>3.2172627157313007</v>
      </c>
      <c r="O66">
        <v>3.6039336194207023</v>
      </c>
      <c r="P66">
        <f t="shared" si="5"/>
        <v>8.413534296796648</v>
      </c>
      <c r="Q66" s="7"/>
      <c r="R66" s="7"/>
      <c r="S66">
        <v>0.26994115585165829</v>
      </c>
      <c r="T66">
        <v>1.0138380471202959</v>
      </c>
      <c r="V66">
        <f t="shared" si="6"/>
        <v>1.2837792029719541</v>
      </c>
      <c r="W66" s="14"/>
      <c r="X66" s="14"/>
      <c r="Y66">
        <v>0.46402231710500003</v>
      </c>
      <c r="Z66">
        <v>0.22574203907076454</v>
      </c>
      <c r="AA66">
        <v>6.6839393781026297</v>
      </c>
      <c r="AB66">
        <v>0.22579644868066184</v>
      </c>
      <c r="AC66">
        <v>1.5596924742216145</v>
      </c>
      <c r="AD66">
        <v>0.28476479328661308</v>
      </c>
      <c r="AE66">
        <f t="shared" si="7"/>
        <v>9.4439574504672841</v>
      </c>
      <c r="AF66" s="15"/>
      <c r="AG66" s="15"/>
    </row>
    <row r="67" spans="1:34" ht="15">
      <c r="A67" s="10" t="s">
        <v>32</v>
      </c>
      <c r="B67" s="1" t="s">
        <v>25</v>
      </c>
      <c r="C67" s="1" t="s">
        <v>26</v>
      </c>
      <c r="D67">
        <v>1</v>
      </c>
      <c r="E67" s="6">
        <v>35.58337221341548</v>
      </c>
      <c r="F67" s="6">
        <v>1.7997984457958642</v>
      </c>
      <c r="G67" s="6">
        <f t="shared" si="4"/>
        <v>37.383170659211345</v>
      </c>
      <c r="H67" s="6">
        <f>AVERAGE(G67:G71)</f>
        <v>16.004770170421857</v>
      </c>
      <c r="I67" s="6">
        <f>_xlfn.STDEV.P(G67:G71)/SQRT(5)</f>
        <v>5.6758713767492095</v>
      </c>
      <c r="N67">
        <v>41.200072213383208</v>
      </c>
      <c r="O67">
        <v>30.948859435522838</v>
      </c>
      <c r="P67">
        <f t="shared" si="5"/>
        <v>72.148931648906043</v>
      </c>
      <c r="Q67" s="7">
        <f>AVERAGE(P67:P71)</f>
        <v>42.820254272739255</v>
      </c>
      <c r="R67" s="7">
        <f>_xlfn.STDEV.P(P67:P71)/SQRT(5)</f>
        <v>15.731917382351343</v>
      </c>
      <c r="T67">
        <v>29.664443973239734</v>
      </c>
      <c r="U67">
        <v>14.256299349241301</v>
      </c>
      <c r="V67">
        <f t="shared" si="6"/>
        <v>43.920743322481037</v>
      </c>
      <c r="W67" s="14">
        <f>AVERAGE(V67:V71)</f>
        <v>20.681266722700979</v>
      </c>
      <c r="X67" s="14">
        <f>_xlfn.STDEV.P(V67:V71)/SQRT(5)</f>
        <v>7.1156272037042081</v>
      </c>
      <c r="AA67">
        <v>48.914613343439719</v>
      </c>
      <c r="AB67">
        <v>1.6012449466811529</v>
      </c>
      <c r="AC67">
        <v>38.87083360565871</v>
      </c>
      <c r="AD67">
        <v>6.6513069982762385</v>
      </c>
      <c r="AE67">
        <f t="shared" si="7"/>
        <v>96.037998894055832</v>
      </c>
      <c r="AF67" s="15">
        <f>AVERAGE(AE67:AE71)</f>
        <v>41.204512677926289</v>
      </c>
      <c r="AG67" s="15">
        <f>_xlfn.STDEV.P(AE67:AE71)/SQRT(5)</f>
        <v>15.788243339901218</v>
      </c>
      <c r="AH67">
        <f>SUM(H67,Q67,W67,AF67)</f>
        <v>120.71080384378838</v>
      </c>
    </row>
    <row r="68" spans="1:34" ht="15">
      <c r="A68" s="10" t="s">
        <v>32</v>
      </c>
      <c r="B68" s="1" t="s">
        <v>25</v>
      </c>
      <c r="C68" s="1" t="s">
        <v>26</v>
      </c>
      <c r="D68">
        <v>2</v>
      </c>
      <c r="E68" s="6">
        <v>2.7941395121669061</v>
      </c>
      <c r="F68" s="6">
        <v>0.21758830199780968</v>
      </c>
      <c r="G68" s="6">
        <f t="shared" si="4"/>
        <v>3.0117278141647157</v>
      </c>
      <c r="H68" s="6"/>
      <c r="I68" s="6"/>
      <c r="K68">
        <v>0.69449053828011442</v>
      </c>
      <c r="L68">
        <v>0.16515358199001492</v>
      </c>
      <c r="M68">
        <v>0.34710826722859284</v>
      </c>
      <c r="N68">
        <v>1.619872422735849</v>
      </c>
      <c r="O68">
        <v>1.3932784030414822</v>
      </c>
      <c r="P68">
        <f t="shared" si="5"/>
        <v>4.2199032132760532</v>
      </c>
      <c r="Q68" s="7"/>
      <c r="R68" s="7"/>
      <c r="S68">
        <v>0.10552512301087441</v>
      </c>
      <c r="T68">
        <v>1.4425882364775835</v>
      </c>
      <c r="U68">
        <v>0.32978382812929907</v>
      </c>
      <c r="V68">
        <f t="shared" si="6"/>
        <v>1.877897187617757</v>
      </c>
      <c r="W68" s="14"/>
      <c r="X68" s="14"/>
      <c r="Y68">
        <v>7.3304425595547132E-2</v>
      </c>
      <c r="Z68">
        <v>9.0143660463822481E-2</v>
      </c>
      <c r="AA68">
        <v>4.3109637773440461</v>
      </c>
      <c r="AB68">
        <v>0.15295021981115248</v>
      </c>
      <c r="AC68">
        <v>1.7613608792010387</v>
      </c>
      <c r="AD68">
        <v>0.14786051090040675</v>
      </c>
      <c r="AE68">
        <f t="shared" si="7"/>
        <v>6.5365834733160133</v>
      </c>
      <c r="AF68" s="15"/>
      <c r="AG68" s="15"/>
    </row>
    <row r="69" spans="1:34" ht="15">
      <c r="A69" s="10" t="s">
        <v>32</v>
      </c>
      <c r="B69" s="1" t="s">
        <v>25</v>
      </c>
      <c r="C69" s="1" t="s">
        <v>26</v>
      </c>
      <c r="D69">
        <v>3</v>
      </c>
      <c r="E69" s="6">
        <v>21.302271762000998</v>
      </c>
      <c r="F69" s="6">
        <v>2.0907533366027966</v>
      </c>
      <c r="G69" s="6">
        <f t="shared" si="4"/>
        <v>23.393025098603793</v>
      </c>
      <c r="H69" s="6"/>
      <c r="I69" s="6"/>
      <c r="K69">
        <v>23.729502159915349</v>
      </c>
      <c r="N69">
        <v>38.071352469466142</v>
      </c>
      <c r="O69">
        <v>34.400339995537998</v>
      </c>
      <c r="P69">
        <f t="shared" si="5"/>
        <v>96.201194624919481</v>
      </c>
      <c r="Q69" s="7"/>
      <c r="R69" s="7"/>
      <c r="T69">
        <v>34.021808680924877</v>
      </c>
      <c r="V69">
        <f t="shared" si="6"/>
        <v>34.021808680924877</v>
      </c>
      <c r="W69" s="14"/>
      <c r="X69" s="14"/>
      <c r="AA69">
        <v>35.359665341093653</v>
      </c>
      <c r="AB69">
        <v>1.2622416887842667</v>
      </c>
      <c r="AC69">
        <v>30.815818682184567</v>
      </c>
      <c r="AD69">
        <v>2.4873334722157532</v>
      </c>
      <c r="AE69">
        <f t="shared" si="7"/>
        <v>69.92505918427824</v>
      </c>
      <c r="AF69" s="15"/>
      <c r="AG69" s="15"/>
    </row>
    <row r="70" spans="1:34" ht="15">
      <c r="A70" s="10" t="s">
        <v>32</v>
      </c>
      <c r="B70" s="1" t="s">
        <v>25</v>
      </c>
      <c r="C70" s="1" t="s">
        <v>26</v>
      </c>
      <c r="D70">
        <v>4</v>
      </c>
      <c r="E70" s="6">
        <v>6.942124067217911</v>
      </c>
      <c r="F70" s="6">
        <v>0.65478553242241655</v>
      </c>
      <c r="G70" s="6">
        <f t="shared" si="4"/>
        <v>7.5969095996403277</v>
      </c>
      <c r="H70" s="6"/>
      <c r="I70" s="6"/>
      <c r="J70">
        <v>4.5958796263404288E-2</v>
      </c>
      <c r="K70">
        <v>2.719542565704975</v>
      </c>
      <c r="L70">
        <v>0.40802381524270376</v>
      </c>
      <c r="M70">
        <v>2.9871514373109269</v>
      </c>
      <c r="N70">
        <v>6.6188647331972232</v>
      </c>
      <c r="O70">
        <v>5.2626902810271607</v>
      </c>
      <c r="P70">
        <f t="shared" si="5"/>
        <v>18.042231628746393</v>
      </c>
      <c r="Q70" s="7"/>
      <c r="R70" s="7"/>
      <c r="S70">
        <v>0.17214409748228884</v>
      </c>
      <c r="T70">
        <v>7.0312694711393391</v>
      </c>
      <c r="U70">
        <v>0.33575978038770543</v>
      </c>
      <c r="V70">
        <f t="shared" si="6"/>
        <v>7.5391733490093333</v>
      </c>
      <c r="W70" s="14"/>
      <c r="X70" s="14"/>
      <c r="Y70">
        <v>4.5541856863398573E-2</v>
      </c>
      <c r="Z70">
        <v>0.19792440730357125</v>
      </c>
      <c r="AA70">
        <v>9.8809521366371129</v>
      </c>
      <c r="AB70">
        <v>0.57714593437032513</v>
      </c>
      <c r="AC70">
        <v>4.4906430459756166</v>
      </c>
      <c r="AD70">
        <v>0.27623036625656999</v>
      </c>
      <c r="AE70">
        <f t="shared" si="7"/>
        <v>15.468437747406593</v>
      </c>
      <c r="AF70" s="15"/>
      <c r="AG70" s="15"/>
    </row>
    <row r="71" spans="1:34" ht="15">
      <c r="A71" s="10" t="s">
        <v>32</v>
      </c>
      <c r="B71" s="1" t="s">
        <v>25</v>
      </c>
      <c r="C71" s="1" t="s">
        <v>26</v>
      </c>
      <c r="D71">
        <v>5</v>
      </c>
      <c r="E71" s="6">
        <v>7.7330528450847806</v>
      </c>
      <c r="F71" s="6">
        <v>0.90596483540431794</v>
      </c>
      <c r="G71" s="6">
        <f t="shared" si="4"/>
        <v>8.6390176804890988</v>
      </c>
      <c r="H71" s="6"/>
      <c r="I71" s="6"/>
      <c r="J71">
        <v>0.63647499868209823</v>
      </c>
      <c r="K71">
        <v>0.51933238151211125</v>
      </c>
      <c r="L71">
        <v>1.3224119900780122</v>
      </c>
      <c r="N71">
        <v>11.968281822259547</v>
      </c>
      <c r="O71">
        <v>9.0425090553165486</v>
      </c>
      <c r="P71">
        <f t="shared" si="5"/>
        <v>23.48901024784832</v>
      </c>
      <c r="Q71" s="7"/>
      <c r="R71" s="7"/>
      <c r="S71">
        <v>0.36466139678187787</v>
      </c>
      <c r="T71">
        <v>11.77000320533979</v>
      </c>
      <c r="U71">
        <v>3.9120464713502248</v>
      </c>
      <c r="V71">
        <f t="shared" si="6"/>
        <v>16.046711073471894</v>
      </c>
      <c r="W71" s="14"/>
      <c r="X71" s="14"/>
      <c r="Y71">
        <v>5.0130572952386064E-2</v>
      </c>
      <c r="Z71">
        <v>0.14021548315747134</v>
      </c>
      <c r="AA71">
        <v>12.870875499187258</v>
      </c>
      <c r="AB71">
        <v>0.51983902284742889</v>
      </c>
      <c r="AC71">
        <v>4.0183802576830487</v>
      </c>
      <c r="AD71">
        <v>0.45504325474717838</v>
      </c>
      <c r="AE71">
        <f t="shared" si="7"/>
        <v>18.054484090574771</v>
      </c>
      <c r="AF71" s="15"/>
      <c r="AG71" s="15"/>
    </row>
    <row r="72" spans="1:34" ht="15">
      <c r="A72" s="11" t="s">
        <v>32</v>
      </c>
      <c r="B72" s="8" t="s">
        <v>25</v>
      </c>
      <c r="C72" s="8" t="s">
        <v>27</v>
      </c>
      <c r="D72" s="7">
        <v>1</v>
      </c>
      <c r="E72" s="6">
        <v>7.2875280982252137</v>
      </c>
      <c r="F72" s="6">
        <v>0.3793287059966739</v>
      </c>
      <c r="G72" s="6">
        <f t="shared" si="4"/>
        <v>7.6668568042218874</v>
      </c>
      <c r="H72" s="6">
        <f>AVERAGE(G72:G76)</f>
        <v>12.404536674258111</v>
      </c>
      <c r="I72" s="6">
        <f>_xlfn.STDEV.P(G72:G76)/SQRT(5)</f>
        <v>5.0128747078614637</v>
      </c>
      <c r="L72">
        <v>0.43394652149958984</v>
      </c>
      <c r="M72">
        <v>0.73167928575853802</v>
      </c>
      <c r="N72">
        <v>3.260548182083665</v>
      </c>
      <c r="O72">
        <v>3.1980066309111446</v>
      </c>
      <c r="P72">
        <f t="shared" si="5"/>
        <v>7.6241806202529379</v>
      </c>
      <c r="Q72" s="7">
        <f>AVERAGE(P72:P76)</f>
        <v>15.398938592169946</v>
      </c>
      <c r="R72" s="7">
        <f>_xlfn.STDEV.P(P72:P76)/SQRT(5)</f>
        <v>7.6035367633416611</v>
      </c>
      <c r="S72">
        <v>0.19973075485748201</v>
      </c>
      <c r="T72">
        <v>5.6526809848036068</v>
      </c>
      <c r="V72">
        <f t="shared" si="6"/>
        <v>5.8524117396610889</v>
      </c>
      <c r="W72" s="14">
        <f>AVERAGE(V72:V76)</f>
        <v>2.6821374236948694</v>
      </c>
      <c r="X72" s="14">
        <f>_xlfn.STDEV.P(V72:V76)/SQRT(5)</f>
        <v>1.0146880973305374</v>
      </c>
      <c r="Y72">
        <v>0.27643267756006917</v>
      </c>
      <c r="Z72">
        <v>0.16208571768414867</v>
      </c>
      <c r="AA72">
        <v>8.7109721249886416</v>
      </c>
      <c r="AB72">
        <v>0.22542499871440694</v>
      </c>
      <c r="AC72">
        <v>1.1763916809321495</v>
      </c>
      <c r="AD72">
        <v>0.23666310022028392</v>
      </c>
      <c r="AE72">
        <f t="shared" si="7"/>
        <v>10.787970300099701</v>
      </c>
      <c r="AF72" s="15">
        <f>AVERAGE(AE72:AE76)</f>
        <v>25.396967381213337</v>
      </c>
      <c r="AG72" s="15">
        <f>_xlfn.STDEV.P(AE72:AE76)/SQRT(5)</f>
        <v>13.436903460451123</v>
      </c>
      <c r="AH72">
        <f>SUM(H72,Q72,W72,AF72)</f>
        <v>55.882580071336264</v>
      </c>
    </row>
    <row r="73" spans="1:34" ht="15">
      <c r="A73" s="11" t="s">
        <v>32</v>
      </c>
      <c r="B73" s="8" t="s">
        <v>25</v>
      </c>
      <c r="C73" s="8" t="s">
        <v>27</v>
      </c>
      <c r="D73" s="7">
        <v>2</v>
      </c>
      <c r="E73" s="6">
        <v>6.0104493282057536</v>
      </c>
      <c r="F73" s="6">
        <v>0.41026295511750244</v>
      </c>
      <c r="G73" s="6">
        <f t="shared" si="4"/>
        <v>6.4207122833232564</v>
      </c>
      <c r="H73" s="6"/>
      <c r="I73" s="6"/>
      <c r="K73">
        <v>2.0086160949593754</v>
      </c>
      <c r="L73">
        <v>0.34950514199924332</v>
      </c>
      <c r="M73">
        <v>0.7470535561973054</v>
      </c>
      <c r="N73">
        <v>3.0534372249015092</v>
      </c>
      <c r="O73">
        <v>2.5129434468625309</v>
      </c>
      <c r="P73">
        <f t="shared" si="5"/>
        <v>8.6715554649199635</v>
      </c>
      <c r="Q73" s="7"/>
      <c r="R73" s="7"/>
      <c r="T73">
        <v>0.86175408593663894</v>
      </c>
      <c r="V73">
        <f t="shared" si="6"/>
        <v>0.86175408593663894</v>
      </c>
      <c r="W73" s="14"/>
      <c r="X73" s="14"/>
      <c r="Y73">
        <v>0.35481699075548806</v>
      </c>
      <c r="Z73">
        <v>0.43407840035745465</v>
      </c>
      <c r="AA73">
        <v>8.8055260057646674</v>
      </c>
      <c r="AB73">
        <v>0.38800808092906297</v>
      </c>
      <c r="AC73">
        <v>4.0616362651184321</v>
      </c>
      <c r="AD73">
        <v>0.2587813542867175</v>
      </c>
      <c r="AE73">
        <f t="shared" si="7"/>
        <v>14.302847097211824</v>
      </c>
      <c r="AF73" s="15"/>
      <c r="AG73" s="15"/>
    </row>
    <row r="74" spans="1:34" ht="15">
      <c r="A74" s="11" t="s">
        <v>32</v>
      </c>
      <c r="B74" s="8" t="s">
        <v>25</v>
      </c>
      <c r="C74" s="8" t="s">
        <v>27</v>
      </c>
      <c r="D74" s="7">
        <v>3</v>
      </c>
      <c r="E74" s="6">
        <v>9.0507478388577915</v>
      </c>
      <c r="F74" s="6">
        <v>0.42543011769352712</v>
      </c>
      <c r="G74" s="6">
        <f t="shared" si="4"/>
        <v>9.476177956551318</v>
      </c>
      <c r="H74" s="6"/>
      <c r="I74" s="6"/>
      <c r="L74">
        <v>0.5048781005743026</v>
      </c>
      <c r="M74">
        <v>0.90798034623522861</v>
      </c>
      <c r="N74">
        <v>3.391643136571969</v>
      </c>
      <c r="O74">
        <v>2.4008319013196675</v>
      </c>
      <c r="P74">
        <f t="shared" si="5"/>
        <v>7.2053334847011676</v>
      </c>
      <c r="Q74" s="7"/>
      <c r="R74" s="7"/>
      <c r="S74">
        <v>0.18602929874731589</v>
      </c>
      <c r="T74">
        <v>1.2686635164495592</v>
      </c>
      <c r="V74">
        <f t="shared" si="6"/>
        <v>1.454692815196875</v>
      </c>
      <c r="W74" s="14"/>
      <c r="X74" s="14"/>
      <c r="Y74">
        <v>0.54971006344773965</v>
      </c>
      <c r="Z74">
        <v>0.27718457102699462</v>
      </c>
      <c r="AA74">
        <v>6.756101546669834</v>
      </c>
      <c r="AB74">
        <v>0.1969867950384217</v>
      </c>
      <c r="AC74">
        <v>1.5048875415572578</v>
      </c>
      <c r="AD74">
        <v>0.1265879097397008</v>
      </c>
      <c r="AE74">
        <f t="shared" si="7"/>
        <v>9.4114584274799498</v>
      </c>
      <c r="AF74" s="15"/>
      <c r="AG74" s="15"/>
    </row>
    <row r="75" spans="1:34" ht="15">
      <c r="A75" s="11" t="s">
        <v>32</v>
      </c>
      <c r="B75" s="8" t="s">
        <v>25</v>
      </c>
      <c r="C75" s="8" t="s">
        <v>27</v>
      </c>
      <c r="D75" s="7">
        <v>4</v>
      </c>
      <c r="E75" s="6">
        <v>31.780105629940042</v>
      </c>
      <c r="F75" s="6">
        <v>2.7502839369177501</v>
      </c>
      <c r="G75" s="6">
        <f t="shared" si="4"/>
        <v>34.530389566857792</v>
      </c>
      <c r="H75" s="6"/>
      <c r="I75" s="6"/>
      <c r="N75">
        <v>26.972929068033206</v>
      </c>
      <c r="O75">
        <v>22.301156374286048</v>
      </c>
      <c r="P75">
        <f t="shared" si="5"/>
        <v>49.274085442319254</v>
      </c>
      <c r="Q75" s="7"/>
      <c r="R75" s="7"/>
      <c r="T75">
        <v>4.9512840392240749</v>
      </c>
      <c r="V75">
        <f t="shared" si="6"/>
        <v>4.9512840392240749</v>
      </c>
      <c r="W75" s="14"/>
      <c r="X75" s="14"/>
      <c r="AA75">
        <v>54.745299403225886</v>
      </c>
      <c r="AB75">
        <v>1.7538628592600913</v>
      </c>
      <c r="AC75">
        <v>27.413399730373722</v>
      </c>
      <c r="AD75">
        <v>1.3975666614542264</v>
      </c>
      <c r="AE75">
        <f t="shared" si="7"/>
        <v>85.310128654313914</v>
      </c>
      <c r="AF75" s="15"/>
      <c r="AG75" s="15"/>
    </row>
    <row r="76" spans="1:34" ht="15">
      <c r="A76" s="11" t="s">
        <v>32</v>
      </c>
      <c r="B76" s="8" t="s">
        <v>25</v>
      </c>
      <c r="C76" s="8" t="s">
        <v>27</v>
      </c>
      <c r="D76" s="7">
        <v>5</v>
      </c>
      <c r="E76" s="6">
        <v>3.6714128992789634</v>
      </c>
      <c r="F76" s="6">
        <v>0.25713386105734193</v>
      </c>
      <c r="G76" s="6">
        <f t="shared" si="4"/>
        <v>3.9285467603363053</v>
      </c>
      <c r="H76" s="6"/>
      <c r="I76" s="6"/>
      <c r="L76">
        <v>0.18811637226665431</v>
      </c>
      <c r="M76">
        <v>0.42961856025070394</v>
      </c>
      <c r="N76">
        <v>1.9935847467042445</v>
      </c>
      <c r="O76">
        <v>1.6082182694348046</v>
      </c>
      <c r="P76">
        <f t="shared" si="5"/>
        <v>4.2195379486564075</v>
      </c>
      <c r="Q76" s="7"/>
      <c r="R76" s="7"/>
      <c r="T76">
        <v>0.29054443845567118</v>
      </c>
      <c r="V76">
        <f t="shared" si="6"/>
        <v>0.29054443845567118</v>
      </c>
      <c r="W76" s="14"/>
      <c r="X76" s="14"/>
      <c r="Y76">
        <v>6.4372389397585272E-2</v>
      </c>
      <c r="Z76">
        <v>8.7273659195160266E-2</v>
      </c>
      <c r="AA76">
        <v>4.0080612009339109</v>
      </c>
      <c r="AB76">
        <v>0.15850231991767261</v>
      </c>
      <c r="AC76">
        <v>2.6127348472844085</v>
      </c>
      <c r="AD76">
        <v>0.24148801023255545</v>
      </c>
      <c r="AE76">
        <f t="shared" si="7"/>
        <v>7.1724324269612927</v>
      </c>
      <c r="AF76" s="15"/>
      <c r="AG76" s="15"/>
    </row>
    <row r="77" spans="1:34" ht="15">
      <c r="A77" s="10" t="s">
        <v>32</v>
      </c>
      <c r="B77" s="1" t="s">
        <v>25</v>
      </c>
      <c r="C77" s="1" t="s">
        <v>28</v>
      </c>
      <c r="D77">
        <v>1</v>
      </c>
      <c r="E77" s="6">
        <v>20.044308414047151</v>
      </c>
      <c r="F77" s="6">
        <v>0.90035038869684836</v>
      </c>
      <c r="G77" s="6">
        <f t="shared" si="4"/>
        <v>20.944658802743998</v>
      </c>
      <c r="H77" s="6">
        <f>AVERAGE(G77:G81)</f>
        <v>8.9016033109167285</v>
      </c>
      <c r="I77" s="6">
        <f>_xlfn.STDEV.P(G77:G81)/SQRT(5)</f>
        <v>2.8720664964332467</v>
      </c>
      <c r="L77">
        <v>0.73546401870204503</v>
      </c>
      <c r="M77">
        <v>1.864522530727359</v>
      </c>
      <c r="N77">
        <v>12.673171841628042</v>
      </c>
      <c r="O77">
        <v>4.5236542562041659</v>
      </c>
      <c r="P77">
        <f t="shared" si="5"/>
        <v>19.796812647261611</v>
      </c>
      <c r="Q77" s="7">
        <f>AVERAGE(P77:P81)</f>
        <v>7.6189341477074208</v>
      </c>
      <c r="R77" s="7">
        <f>_xlfn.STDEV.P(P77:P81)/SQRT(5)</f>
        <v>2.7454225823393945</v>
      </c>
      <c r="S77">
        <v>0.33263926939737054</v>
      </c>
      <c r="T77">
        <v>1.6087498947762449</v>
      </c>
      <c r="V77">
        <f t="shared" si="6"/>
        <v>1.9413891641736154</v>
      </c>
      <c r="W77" s="14">
        <f>AVERAGE(V77:V81)</f>
        <v>0.51853009820804852</v>
      </c>
      <c r="X77" s="14">
        <f>_xlfn.STDEV.P(V77:V81)/SQRT(5)</f>
        <v>0.32477565444539747</v>
      </c>
      <c r="Y77">
        <v>1.8764822709142595</v>
      </c>
      <c r="Z77">
        <v>1.4615164593812824</v>
      </c>
      <c r="AA77">
        <v>16.69491423423651</v>
      </c>
      <c r="AB77">
        <v>0.61333203711308804</v>
      </c>
      <c r="AC77">
        <v>2.7542606158829028</v>
      </c>
      <c r="AD77">
        <v>0.46650872820315809</v>
      </c>
      <c r="AE77">
        <f t="shared" si="7"/>
        <v>23.867014345731203</v>
      </c>
      <c r="AF77" s="15">
        <f>AVERAGE(AE77:AE81)</f>
        <v>29.059664161774002</v>
      </c>
      <c r="AG77" s="15">
        <f>_xlfn.STDEV.P(AE77:AE81)/SQRT(5)</f>
        <v>6.2138563979872616</v>
      </c>
      <c r="AH77">
        <f>SUM(H77,Q77,W77,AF77)</f>
        <v>46.098731718606203</v>
      </c>
    </row>
    <row r="78" spans="1:34" ht="15">
      <c r="A78" s="10" t="s">
        <v>32</v>
      </c>
      <c r="B78" s="1" t="s">
        <v>25</v>
      </c>
      <c r="C78" s="1" t="s">
        <v>28</v>
      </c>
      <c r="D78">
        <v>2</v>
      </c>
      <c r="E78" s="6">
        <v>3.662397666248479</v>
      </c>
      <c r="F78" s="6">
        <v>0.25158465185594198</v>
      </c>
      <c r="G78" s="6">
        <f t="shared" si="4"/>
        <v>3.9139823181044209</v>
      </c>
      <c r="H78" s="6"/>
      <c r="I78" s="6"/>
      <c r="L78">
        <v>0.11346357082710778</v>
      </c>
      <c r="M78">
        <v>0.37191225779427967</v>
      </c>
      <c r="N78">
        <v>1.9874892279902798</v>
      </c>
      <c r="O78">
        <v>1.5575095512570576</v>
      </c>
      <c r="P78">
        <f t="shared" si="5"/>
        <v>4.0303746078687253</v>
      </c>
      <c r="Q78" s="7"/>
      <c r="R78" s="7"/>
      <c r="S78">
        <v>8.3005881019802802E-2</v>
      </c>
      <c r="T78">
        <v>0.25457074496113652</v>
      </c>
      <c r="V78">
        <f t="shared" si="6"/>
        <v>0.33757662598093929</v>
      </c>
      <c r="W78" s="14"/>
      <c r="X78" s="14"/>
      <c r="Y78">
        <v>9.231340922312968E-2</v>
      </c>
      <c r="Z78">
        <v>0.18395683723849948</v>
      </c>
      <c r="AA78">
        <v>18.909555973743828</v>
      </c>
      <c r="AB78">
        <v>0.26482316761019936</v>
      </c>
      <c r="AC78">
        <v>27.09674898539485</v>
      </c>
      <c r="AD78">
        <v>0.55378353940995417</v>
      </c>
      <c r="AE78">
        <f t="shared" si="7"/>
        <v>47.101181912620461</v>
      </c>
      <c r="AF78" s="15"/>
      <c r="AG78" s="15"/>
    </row>
    <row r="79" spans="1:34" ht="15">
      <c r="A79" s="10" t="s">
        <v>32</v>
      </c>
      <c r="B79" s="1" t="s">
        <v>25</v>
      </c>
      <c r="C79" s="1" t="s">
        <v>28</v>
      </c>
      <c r="D79">
        <v>3</v>
      </c>
      <c r="E79" s="6">
        <v>8.8144593439887053</v>
      </c>
      <c r="G79" s="6">
        <f t="shared" si="4"/>
        <v>8.8144593439887053</v>
      </c>
      <c r="H79" s="6"/>
      <c r="I79" s="6"/>
      <c r="N79">
        <v>4.9498142056354313</v>
      </c>
      <c r="P79">
        <f t="shared" si="5"/>
        <v>4.9498142056354313</v>
      </c>
      <c r="Q79" s="7"/>
      <c r="R79" s="7"/>
      <c r="V79">
        <f t="shared" si="6"/>
        <v>0</v>
      </c>
      <c r="W79" s="14"/>
      <c r="X79" s="14"/>
      <c r="AA79">
        <v>12.505946212245686</v>
      </c>
      <c r="AC79">
        <v>27.008296078729032</v>
      </c>
      <c r="AD79">
        <v>0.63978815723087556</v>
      </c>
      <c r="AE79">
        <f t="shared" si="7"/>
        <v>40.154030448205596</v>
      </c>
      <c r="AF79" s="15"/>
      <c r="AG79" s="15"/>
    </row>
    <row r="80" spans="1:34" ht="15">
      <c r="A80" s="10" t="s">
        <v>32</v>
      </c>
      <c r="B80" s="1" t="s">
        <v>25</v>
      </c>
      <c r="C80" s="1" t="s">
        <v>28</v>
      </c>
      <c r="D80">
        <v>4</v>
      </c>
      <c r="E80" s="6">
        <v>2.7499955882267639</v>
      </c>
      <c r="F80" s="6">
        <v>0.21578244995440118</v>
      </c>
      <c r="G80" s="6">
        <f t="shared" si="4"/>
        <v>2.9657780381811651</v>
      </c>
      <c r="H80" s="6"/>
      <c r="I80" s="6"/>
      <c r="K80">
        <v>0.10933424077457993</v>
      </c>
      <c r="L80">
        <v>0.11434579890937258</v>
      </c>
      <c r="M80">
        <v>0.36872194313042417</v>
      </c>
      <c r="N80">
        <v>1.7544749066905672</v>
      </c>
      <c r="O80">
        <v>1.1703437383887696</v>
      </c>
      <c r="P80">
        <f t="shared" si="5"/>
        <v>3.5172206278937135</v>
      </c>
      <c r="Q80" s="7"/>
      <c r="R80" s="7"/>
      <c r="T80">
        <v>0.31368470088568812</v>
      </c>
      <c r="V80">
        <f t="shared" si="6"/>
        <v>0.31368470088568812</v>
      </c>
      <c r="W80" s="14"/>
      <c r="X80" s="14"/>
      <c r="Y80">
        <v>0.11419622008270081</v>
      </c>
      <c r="Z80">
        <v>0.12298996256297677</v>
      </c>
      <c r="AA80">
        <v>4.0409226772107667</v>
      </c>
      <c r="AB80">
        <v>0.15709030066342897</v>
      </c>
      <c r="AC80">
        <v>2.4316109605990834</v>
      </c>
      <c r="AD80">
        <v>0.14363521335781698</v>
      </c>
      <c r="AE80">
        <f t="shared" si="7"/>
        <v>7.0104453344767732</v>
      </c>
      <c r="AF80" s="15"/>
      <c r="AG80" s="15"/>
    </row>
    <row r="81" spans="1:34" ht="15">
      <c r="A81" s="10" t="s">
        <v>32</v>
      </c>
      <c r="B81" s="1" t="s">
        <v>25</v>
      </c>
      <c r="C81" s="1" t="s">
        <v>28</v>
      </c>
      <c r="D81">
        <v>5</v>
      </c>
      <c r="E81" s="6">
        <v>7.2786661491877016</v>
      </c>
      <c r="F81" s="6">
        <v>0.59047190237765579</v>
      </c>
      <c r="G81" s="6">
        <f t="shared" si="4"/>
        <v>7.8691380515653577</v>
      </c>
      <c r="H81" s="6"/>
      <c r="I81" s="6"/>
      <c r="M81">
        <v>0.78463909856393066</v>
      </c>
      <c r="N81">
        <v>3.0236185471732244</v>
      </c>
      <c r="O81">
        <v>1.9921910041404649</v>
      </c>
      <c r="P81">
        <f t="shared" si="5"/>
        <v>5.8004486498776195</v>
      </c>
      <c r="Q81" s="7"/>
      <c r="R81" s="7"/>
      <c r="V81">
        <f t="shared" si="6"/>
        <v>0</v>
      </c>
      <c r="W81" s="14"/>
      <c r="X81" s="14"/>
      <c r="Y81">
        <v>0.20667683452036284</v>
      </c>
      <c r="Z81">
        <v>0.23727383421777712</v>
      </c>
      <c r="AA81">
        <v>14.758874283885172</v>
      </c>
      <c r="AB81">
        <v>0.43553226479675278</v>
      </c>
      <c r="AC81">
        <v>11.142364119683426</v>
      </c>
      <c r="AD81">
        <v>0.38492743073250163</v>
      </c>
      <c r="AE81">
        <f t="shared" si="7"/>
        <v>27.165648767835997</v>
      </c>
      <c r="AF81" s="15"/>
      <c r="AG81" s="15"/>
    </row>
    <row r="82" spans="1:34" ht="15">
      <c r="A82" s="11" t="s">
        <v>32</v>
      </c>
      <c r="B82" s="8" t="s">
        <v>25</v>
      </c>
      <c r="C82" s="8" t="s">
        <v>29</v>
      </c>
      <c r="D82" s="7">
        <v>1</v>
      </c>
      <c r="E82" s="6">
        <v>8.7286670486910047</v>
      </c>
      <c r="F82" s="6">
        <v>0.45192355977179116</v>
      </c>
      <c r="G82" s="6">
        <f t="shared" si="4"/>
        <v>9.1805906084627953</v>
      </c>
      <c r="H82" s="6">
        <f>AVERAGE(G82:G86)</f>
        <v>6.7251793937226392</v>
      </c>
      <c r="I82" s="6">
        <f>_xlfn.STDEV.P(G82:G86)/SQRT(5)</f>
        <v>1.2576363097949577</v>
      </c>
      <c r="L82">
        <v>0.46153793728606501</v>
      </c>
      <c r="M82">
        <v>0.91156118310173762</v>
      </c>
      <c r="N82">
        <v>4.500043847304136</v>
      </c>
      <c r="O82">
        <v>2.1999969289183126</v>
      </c>
      <c r="P82">
        <f t="shared" si="5"/>
        <v>8.0731398966102503</v>
      </c>
      <c r="Q82" s="7">
        <f>AVERAGE(P82:P86)</f>
        <v>6.8087373302588556</v>
      </c>
      <c r="R82" s="7">
        <f>_xlfn.STDEV.P(P82:P86)/SQRT(5)</f>
        <v>1.6460371061823691</v>
      </c>
      <c r="S82">
        <v>0.20676686296016344</v>
      </c>
      <c r="T82">
        <v>0.61338341168798982</v>
      </c>
      <c r="V82">
        <f t="shared" si="6"/>
        <v>0.82015027464815327</v>
      </c>
      <c r="W82" s="14">
        <f>AVERAGE(V82:V86)</f>
        <v>0.37954987000684931</v>
      </c>
      <c r="X82" s="14">
        <f>_xlfn.STDEV.P(V82:V86)/SQRT(5)</f>
        <v>0.15149398408207546</v>
      </c>
      <c r="Y82">
        <v>1.5841464180955063</v>
      </c>
      <c r="Z82">
        <v>0.73224295463749178</v>
      </c>
      <c r="AA82">
        <v>30.612993531366559</v>
      </c>
      <c r="AB82">
        <v>0.41576987576663099</v>
      </c>
      <c r="AC82">
        <v>20.966806086354897</v>
      </c>
      <c r="AD82">
        <v>0.17082503965950069</v>
      </c>
      <c r="AE82">
        <f t="shared" si="7"/>
        <v>54.482783905880574</v>
      </c>
      <c r="AF82" s="15">
        <f>AVERAGE(AE82:AE86)</f>
        <v>70.160695817336844</v>
      </c>
      <c r="AG82" s="15">
        <f>_xlfn.STDEV.P(AE82:AE86)/SQRT(5)</f>
        <v>22.622343897329923</v>
      </c>
      <c r="AH82">
        <f>SUM(H82,Q82,W82,AF82)</f>
        <v>84.07416241132519</v>
      </c>
    </row>
    <row r="83" spans="1:34" ht="15">
      <c r="A83" s="11" t="s">
        <v>32</v>
      </c>
      <c r="B83" s="8" t="s">
        <v>25</v>
      </c>
      <c r="C83" s="8" t="s">
        <v>29</v>
      </c>
      <c r="D83" s="7">
        <v>2</v>
      </c>
      <c r="E83" s="6">
        <v>10.225109301284334</v>
      </c>
      <c r="F83" s="6">
        <v>0.62099481664391964</v>
      </c>
      <c r="G83" s="6">
        <f t="shared" si="4"/>
        <v>10.846104117928254</v>
      </c>
      <c r="H83" s="6"/>
      <c r="I83" s="6"/>
      <c r="N83">
        <v>8.6657968670836407</v>
      </c>
      <c r="O83">
        <v>4.5265832357915485</v>
      </c>
      <c r="P83">
        <f t="shared" si="5"/>
        <v>13.192380102875189</v>
      </c>
      <c r="Q83" s="7"/>
      <c r="R83" s="7"/>
      <c r="V83">
        <f t="shared" si="6"/>
        <v>0</v>
      </c>
      <c r="W83" s="14"/>
      <c r="X83" s="14"/>
      <c r="AA83">
        <v>24.376438309816894</v>
      </c>
      <c r="AC83">
        <v>22.893091783113359</v>
      </c>
      <c r="AE83">
        <f t="shared" si="7"/>
        <v>47.269530092930253</v>
      </c>
      <c r="AF83" s="15"/>
      <c r="AG83" s="15"/>
    </row>
    <row r="84" spans="1:34" ht="15">
      <c r="A84" s="11" t="s">
        <v>32</v>
      </c>
      <c r="B84" s="8" t="s">
        <v>25</v>
      </c>
      <c r="C84" s="8" t="s">
        <v>29</v>
      </c>
      <c r="D84" s="7">
        <v>3</v>
      </c>
      <c r="E84" s="6">
        <v>3.1516722497973242</v>
      </c>
      <c r="F84" s="6">
        <v>0.2681364553700698</v>
      </c>
      <c r="G84" s="6">
        <f t="shared" si="4"/>
        <v>3.419808705167394</v>
      </c>
      <c r="H84" s="6"/>
      <c r="I84" s="6"/>
      <c r="L84">
        <v>8.5277252214633489E-2</v>
      </c>
      <c r="M84">
        <v>0.26417836492481217</v>
      </c>
      <c r="N84">
        <v>1.7722755762653075</v>
      </c>
      <c r="O84">
        <v>0.98489754577019784</v>
      </c>
      <c r="P84">
        <f t="shared" si="5"/>
        <v>3.1066287391749512</v>
      </c>
      <c r="Q84" s="7"/>
      <c r="R84" s="7"/>
      <c r="T84">
        <v>0.39597999632061798</v>
      </c>
      <c r="V84">
        <f t="shared" si="6"/>
        <v>0.39597999632061798</v>
      </c>
      <c r="W84" s="14"/>
      <c r="X84" s="14"/>
      <c r="Y84">
        <v>0.25679189010322623</v>
      </c>
      <c r="Z84">
        <v>0.29813013039901004</v>
      </c>
      <c r="AA84">
        <v>31.92819608088956</v>
      </c>
      <c r="AB84">
        <v>0.36650720017898741</v>
      </c>
      <c r="AC84">
        <v>46.560596212298805</v>
      </c>
      <c r="AD84">
        <v>0.78735824195835924</v>
      </c>
      <c r="AE84">
        <f t="shared" si="7"/>
        <v>80.197579755827945</v>
      </c>
      <c r="AF84" s="15"/>
      <c r="AG84" s="15"/>
    </row>
    <row r="85" spans="1:34" ht="15">
      <c r="A85" s="11" t="s">
        <v>32</v>
      </c>
      <c r="B85" s="8" t="s">
        <v>25</v>
      </c>
      <c r="C85" s="8" t="s">
        <v>29</v>
      </c>
      <c r="D85" s="7">
        <v>4</v>
      </c>
      <c r="E85" s="6">
        <v>4.4000006517550334</v>
      </c>
      <c r="F85" s="6">
        <v>0.3325685811252142</v>
      </c>
      <c r="G85" s="6">
        <f t="shared" si="4"/>
        <v>4.7325692328802473</v>
      </c>
      <c r="H85" s="6"/>
      <c r="I85" s="6"/>
      <c r="J85">
        <v>0.30071257214999081</v>
      </c>
      <c r="L85">
        <v>0.51788871833280159</v>
      </c>
      <c r="N85">
        <v>2.914346554893815</v>
      </c>
      <c r="O85">
        <v>2.4984443670038705</v>
      </c>
      <c r="P85">
        <f t="shared" si="5"/>
        <v>6.2313922123804772</v>
      </c>
      <c r="Q85" s="7"/>
      <c r="R85" s="7"/>
      <c r="S85">
        <v>0.17309232272135247</v>
      </c>
      <c r="T85">
        <v>0.50852675634412292</v>
      </c>
      <c r="V85">
        <f t="shared" si="6"/>
        <v>0.68161907906547536</v>
      </c>
      <c r="W85" s="14"/>
      <c r="X85" s="14"/>
      <c r="Y85">
        <v>0.16613086116374318</v>
      </c>
      <c r="Z85">
        <v>0.14233244047823393</v>
      </c>
      <c r="AA85">
        <v>5.0593664143081245</v>
      </c>
      <c r="AB85">
        <v>0.19888576576751629</v>
      </c>
      <c r="AC85">
        <v>2.849395004985368</v>
      </c>
      <c r="AD85">
        <v>0.12696647787964849</v>
      </c>
      <c r="AE85">
        <f t="shared" si="7"/>
        <v>8.5430769645826352</v>
      </c>
      <c r="AF85" s="15"/>
      <c r="AG85" s="15"/>
    </row>
    <row r="86" spans="1:34" ht="15">
      <c r="A86" s="11" t="s">
        <v>32</v>
      </c>
      <c r="B86" s="8" t="s">
        <v>25</v>
      </c>
      <c r="C86" s="8" t="s">
        <v>29</v>
      </c>
      <c r="D86" s="7">
        <v>5</v>
      </c>
      <c r="E86" s="6">
        <v>5.3064561661940592</v>
      </c>
      <c r="F86" s="6">
        <v>0.14036813798044709</v>
      </c>
      <c r="G86" s="6">
        <f t="shared" si="4"/>
        <v>5.4468243041745064</v>
      </c>
      <c r="H86" s="6"/>
      <c r="I86" s="6"/>
      <c r="N86">
        <v>2.1645740472274948</v>
      </c>
      <c r="O86">
        <v>1.275571653025916</v>
      </c>
      <c r="P86">
        <f t="shared" si="5"/>
        <v>3.440145700253411</v>
      </c>
      <c r="Q86" s="7"/>
      <c r="R86" s="7"/>
      <c r="V86">
        <f t="shared" si="6"/>
        <v>0</v>
      </c>
      <c r="W86" s="14"/>
      <c r="X86" s="14"/>
      <c r="Y86">
        <v>0.69520084687802053</v>
      </c>
      <c r="Z86">
        <v>0.3818990121082807</v>
      </c>
      <c r="AA86">
        <v>87.470118564434941</v>
      </c>
      <c r="AB86">
        <v>0.51065002954931804</v>
      </c>
      <c r="AC86">
        <v>70.081157534876027</v>
      </c>
      <c r="AD86">
        <v>1.1714823796161968</v>
      </c>
      <c r="AE86">
        <f t="shared" si="7"/>
        <v>160.3105083674628</v>
      </c>
      <c r="AF86" s="15"/>
      <c r="AG86" s="15"/>
    </row>
    <row r="87" spans="1:34" ht="15">
      <c r="A87" s="10" t="s">
        <v>32</v>
      </c>
      <c r="B87" s="1" t="s">
        <v>31</v>
      </c>
      <c r="C87" s="1" t="s">
        <v>26</v>
      </c>
      <c r="D87">
        <v>1</v>
      </c>
      <c r="E87" s="6">
        <v>10.255025903654293</v>
      </c>
      <c r="F87" s="6">
        <v>0.52857510923961326</v>
      </c>
      <c r="G87" s="6">
        <f t="shared" si="4"/>
        <v>10.783601012893905</v>
      </c>
      <c r="H87" s="6">
        <f>AVERAGE(G87:G91)</f>
        <v>7.0256067011051329</v>
      </c>
      <c r="I87" s="6">
        <f>_xlfn.STDEV.P(G87:G91)/SQRT(5)</f>
        <v>0.88446288967649056</v>
      </c>
      <c r="L87">
        <v>0.39019467873137897</v>
      </c>
      <c r="M87">
        <v>0.91420832133380936</v>
      </c>
      <c r="N87">
        <v>6.8636208774826324</v>
      </c>
      <c r="O87">
        <v>2.4053615910365855</v>
      </c>
      <c r="P87">
        <f t="shared" si="5"/>
        <v>10.573385468584407</v>
      </c>
      <c r="Q87" s="7">
        <f>AVERAGE(P87:P91)</f>
        <v>10.944259071209807</v>
      </c>
      <c r="R87" s="7">
        <f>_xlfn.STDEV.P(P87:P91)/SQRT(5)</f>
        <v>0.91473459329351803</v>
      </c>
      <c r="S87">
        <v>0.20687368818824436</v>
      </c>
      <c r="T87">
        <v>1.1362717971843868</v>
      </c>
      <c r="U87">
        <v>0.22756255363404676</v>
      </c>
      <c r="V87">
        <f t="shared" si="6"/>
        <v>1.5707080390066781</v>
      </c>
      <c r="W87" s="14">
        <f>AVERAGE(V87:V91)</f>
        <v>3.9503286727662599</v>
      </c>
      <c r="X87" s="14">
        <f>_xlfn.STDEV.P(V87:V91)/SQRT(5)</f>
        <v>0.65692896142495893</v>
      </c>
      <c r="Y87">
        <v>1.074790826960133</v>
      </c>
      <c r="Z87">
        <v>1.0685412427047634</v>
      </c>
      <c r="AA87">
        <v>10.875340486869296</v>
      </c>
      <c r="AB87">
        <v>0.47850551726197843</v>
      </c>
      <c r="AC87">
        <v>1.7276204770381121</v>
      </c>
      <c r="AD87">
        <v>0.16335568691632618</v>
      </c>
      <c r="AE87">
        <f t="shared" si="7"/>
        <v>15.388154237750609</v>
      </c>
      <c r="AF87" s="15">
        <f>AVERAGE(AE87:AE91)</f>
        <v>12.98118500187844</v>
      </c>
      <c r="AG87" s="15">
        <f>_xlfn.STDEV.P(AE87:AE91)/SQRT(5)</f>
        <v>1.0001666933598401</v>
      </c>
      <c r="AH87">
        <f>SUM(H87,Q87,W87,AF87)</f>
        <v>34.901379446959638</v>
      </c>
    </row>
    <row r="88" spans="1:34" ht="15">
      <c r="A88" s="10" t="s">
        <v>32</v>
      </c>
      <c r="B88" s="1" t="s">
        <v>31</v>
      </c>
      <c r="C88" s="1" t="s">
        <v>26</v>
      </c>
      <c r="D88">
        <v>2</v>
      </c>
      <c r="E88" s="6">
        <v>5.8298078161884863</v>
      </c>
      <c r="F88" s="6">
        <v>0.42889068392640833</v>
      </c>
      <c r="G88" s="6">
        <f t="shared" si="4"/>
        <v>6.2586985001148943</v>
      </c>
      <c r="H88" s="6"/>
      <c r="I88" s="6"/>
      <c r="L88">
        <v>0.39045465341086677</v>
      </c>
      <c r="M88">
        <v>0.70918685746078769</v>
      </c>
      <c r="N88">
        <v>7.7905171248907985</v>
      </c>
      <c r="O88">
        <v>3.846168884744984</v>
      </c>
      <c r="P88">
        <f t="shared" si="5"/>
        <v>12.736327520507437</v>
      </c>
      <c r="Q88" s="7"/>
      <c r="R88" s="7"/>
      <c r="S88">
        <v>0.15813586438071428</v>
      </c>
      <c r="T88">
        <v>3.7099611938003099</v>
      </c>
      <c r="U88">
        <v>2.2953452916365151</v>
      </c>
      <c r="V88">
        <f t="shared" si="6"/>
        <v>6.1634423498175392</v>
      </c>
      <c r="W88" s="14"/>
      <c r="X88" s="14"/>
      <c r="Y88">
        <v>0.15112288289867548</v>
      </c>
      <c r="Z88">
        <v>0.11728832999238245</v>
      </c>
      <c r="AA88">
        <v>10.37505880579298</v>
      </c>
      <c r="AB88">
        <v>0.22638269831373595</v>
      </c>
      <c r="AC88">
        <v>1.8413203067258366</v>
      </c>
      <c r="AD88">
        <v>0.33846805648485628</v>
      </c>
      <c r="AE88">
        <f t="shared" si="7"/>
        <v>13.049641080208469</v>
      </c>
      <c r="AF88" s="15"/>
      <c r="AG88" s="15"/>
    </row>
    <row r="89" spans="1:34" ht="15">
      <c r="A89" s="10" t="s">
        <v>32</v>
      </c>
      <c r="B89" s="1" t="s">
        <v>31</v>
      </c>
      <c r="C89" s="1" t="s">
        <v>26</v>
      </c>
      <c r="D89">
        <v>3</v>
      </c>
      <c r="E89" s="6">
        <v>4.6564983065450978</v>
      </c>
      <c r="F89" s="6">
        <v>0.35975813509510085</v>
      </c>
      <c r="G89" s="6">
        <f t="shared" si="4"/>
        <v>5.0162564416401985</v>
      </c>
      <c r="H89" s="6"/>
      <c r="I89" s="6"/>
      <c r="J89">
        <v>0.26535408466681248</v>
      </c>
      <c r="K89">
        <v>1.2055708624331016</v>
      </c>
      <c r="L89">
        <v>0.51093395295506494</v>
      </c>
      <c r="N89">
        <v>3.8796865359454324</v>
      </c>
      <c r="O89">
        <v>2.7257594655606141</v>
      </c>
      <c r="P89">
        <f t="shared" si="5"/>
        <v>8.5873049015610263</v>
      </c>
      <c r="Q89" s="7"/>
      <c r="R89" s="7"/>
      <c r="T89">
        <v>3.2983365836975125</v>
      </c>
      <c r="U89">
        <v>1.0156923204873984</v>
      </c>
      <c r="V89">
        <f t="shared" si="6"/>
        <v>4.3140289041849105</v>
      </c>
      <c r="W89" s="14"/>
      <c r="X89" s="14"/>
      <c r="Y89">
        <v>0.17194462060485191</v>
      </c>
      <c r="Z89">
        <v>0.17626450825037565</v>
      </c>
      <c r="AA89">
        <v>6.4143415640931147</v>
      </c>
      <c r="AB89">
        <v>0.22480983075796357</v>
      </c>
      <c r="AC89">
        <v>1.8372119744756805</v>
      </c>
      <c r="AD89">
        <v>0.2021292164798337</v>
      </c>
      <c r="AE89">
        <f t="shared" si="7"/>
        <v>9.0267017146618205</v>
      </c>
      <c r="AF89" s="15"/>
      <c r="AG89" s="15"/>
    </row>
    <row r="90" spans="1:34" ht="15">
      <c r="A90" s="10" t="s">
        <v>32</v>
      </c>
      <c r="B90" s="1" t="s">
        <v>31</v>
      </c>
      <c r="C90" s="1" t="s">
        <v>26</v>
      </c>
      <c r="D90">
        <v>4</v>
      </c>
      <c r="E90" s="6">
        <v>5.5272445590736297</v>
      </c>
      <c r="F90" s="6">
        <v>0.60326375110961372</v>
      </c>
      <c r="G90" s="6">
        <f t="shared" si="4"/>
        <v>6.1305083101832434</v>
      </c>
      <c r="H90" s="6"/>
      <c r="I90" s="6"/>
      <c r="L90">
        <v>0.3114918615364643</v>
      </c>
      <c r="M90">
        <v>0.83053064536106447</v>
      </c>
      <c r="N90">
        <v>6.5619230240401434</v>
      </c>
      <c r="O90">
        <v>6.1140581330284292</v>
      </c>
      <c r="P90">
        <f t="shared" si="5"/>
        <v>13.818003663966101</v>
      </c>
      <c r="Q90" s="7"/>
      <c r="R90" s="7"/>
      <c r="S90">
        <v>0.37005422324485748</v>
      </c>
      <c r="T90">
        <v>2.717550384821505</v>
      </c>
      <c r="U90">
        <v>0.56829006028134521</v>
      </c>
      <c r="V90">
        <f t="shared" si="6"/>
        <v>3.6558946683477078</v>
      </c>
      <c r="W90" s="14"/>
      <c r="X90" s="14"/>
      <c r="AA90">
        <v>7.3414737626850695</v>
      </c>
      <c r="AB90">
        <v>0.32793599957805691</v>
      </c>
      <c r="AC90">
        <v>6.6781047839324517</v>
      </c>
      <c r="AD90">
        <v>0.48639392495559514</v>
      </c>
      <c r="AE90">
        <f t="shared" si="7"/>
        <v>14.833908471151172</v>
      </c>
      <c r="AF90" s="15"/>
      <c r="AG90" s="15"/>
    </row>
    <row r="91" spans="1:34" ht="15">
      <c r="A91" s="10" t="s">
        <v>32</v>
      </c>
      <c r="B91" s="1" t="s">
        <v>31</v>
      </c>
      <c r="C91" s="1" t="s">
        <v>26</v>
      </c>
      <c r="D91">
        <v>5</v>
      </c>
      <c r="E91" s="6">
        <v>6.4850029315528754</v>
      </c>
      <c r="F91" s="6">
        <v>0.45396630914054692</v>
      </c>
      <c r="G91" s="6">
        <f t="shared" si="4"/>
        <v>6.9389692406934227</v>
      </c>
      <c r="H91" s="6"/>
      <c r="I91" s="6"/>
      <c r="L91">
        <v>0.29725236907164981</v>
      </c>
      <c r="M91">
        <v>0.66111353740739276</v>
      </c>
      <c r="N91">
        <v>5.2375711114309302</v>
      </c>
      <c r="O91">
        <v>2.810336783520091</v>
      </c>
      <c r="P91">
        <f t="shared" si="5"/>
        <v>9.0062738014300638</v>
      </c>
      <c r="Q91" s="7"/>
      <c r="R91" s="7"/>
      <c r="S91">
        <v>0.17906666904518725</v>
      </c>
      <c r="T91">
        <v>2.890156446251964</v>
      </c>
      <c r="U91">
        <v>0.97834628717731087</v>
      </c>
      <c r="V91">
        <f t="shared" si="6"/>
        <v>4.047569402474462</v>
      </c>
      <c r="W91" s="14"/>
      <c r="X91" s="14"/>
      <c r="Y91">
        <v>0.36771617736504458</v>
      </c>
      <c r="Z91">
        <v>0.17331759439404754</v>
      </c>
      <c r="AA91">
        <v>10.394510522115965</v>
      </c>
      <c r="AB91">
        <v>0.15760235709716994</v>
      </c>
      <c r="AC91">
        <v>1.3165203341070968</v>
      </c>
      <c r="AD91">
        <v>0.19785252054080732</v>
      </c>
      <c r="AE91">
        <f t="shared" si="7"/>
        <v>12.607519505620132</v>
      </c>
      <c r="AF91" s="15"/>
      <c r="AG91" s="15"/>
    </row>
    <row r="92" spans="1:34" ht="15">
      <c r="A92" s="11" t="s">
        <v>32</v>
      </c>
      <c r="B92" s="8" t="s">
        <v>31</v>
      </c>
      <c r="C92" s="8" t="s">
        <v>27</v>
      </c>
      <c r="D92" s="7">
        <v>1</v>
      </c>
      <c r="E92" s="6">
        <v>11.342857767855982</v>
      </c>
      <c r="F92" s="6">
        <v>1.2458274451098126</v>
      </c>
      <c r="G92" s="6">
        <f t="shared" si="4"/>
        <v>12.588685212965794</v>
      </c>
      <c r="H92" s="6">
        <f>AVERAGE(G92:G96)</f>
        <v>8.2126688384661435</v>
      </c>
      <c r="I92" s="6">
        <f>_xlfn.STDEV.P(G92:G96)/SQRT(5)</f>
        <v>1.3665112815735769</v>
      </c>
      <c r="M92">
        <v>2.0647654328301694</v>
      </c>
      <c r="N92">
        <v>23.599498571067759</v>
      </c>
      <c r="O92">
        <v>19.013449449176477</v>
      </c>
      <c r="P92">
        <f t="shared" si="5"/>
        <v>44.677713453074404</v>
      </c>
      <c r="Q92" s="7">
        <f>AVERAGE(P92:P96)</f>
        <v>20.401420296357934</v>
      </c>
      <c r="R92" s="7">
        <f>_xlfn.STDEV.P(P92:P96)/SQRT(5)</f>
        <v>5.5515691194825694</v>
      </c>
      <c r="T92">
        <v>11.332873694024972</v>
      </c>
      <c r="V92">
        <f t="shared" si="6"/>
        <v>11.332873694024972</v>
      </c>
      <c r="W92" s="14">
        <f>AVERAGE(V92:V96)</f>
        <v>12.55259950300767</v>
      </c>
      <c r="X92" s="14">
        <f>_xlfn.STDEV.P(V92:V96)/SQRT(5)</f>
        <v>3.3224307372311883</v>
      </c>
      <c r="AA92">
        <v>22.917620386329091</v>
      </c>
      <c r="AB92">
        <v>0.73869246206773653</v>
      </c>
      <c r="AC92">
        <v>11.125359851096874</v>
      </c>
      <c r="AD92">
        <v>1.2619433950960641</v>
      </c>
      <c r="AE92">
        <f t="shared" si="7"/>
        <v>36.043616094589758</v>
      </c>
      <c r="AF92" s="15">
        <f>AVERAGE(AE92:AE96)</f>
        <v>21.84936901363222</v>
      </c>
      <c r="AG92" s="15">
        <f>_xlfn.STDEV.P(AE92:AE96)/SQRT(5)</f>
        <v>3.5272841738237268</v>
      </c>
      <c r="AH92">
        <f>SUM(H92,Q92,W92,AF92)</f>
        <v>63.016057651463967</v>
      </c>
    </row>
    <row r="93" spans="1:34" ht="15">
      <c r="A93" s="11" t="s">
        <v>32</v>
      </c>
      <c r="B93" s="8" t="s">
        <v>31</v>
      </c>
      <c r="C93" s="8" t="s">
        <v>27</v>
      </c>
      <c r="D93" s="7">
        <v>2</v>
      </c>
      <c r="E93" s="6">
        <v>4.4724098433747317</v>
      </c>
      <c r="F93" s="6">
        <v>0.60880893206106557</v>
      </c>
      <c r="G93" s="6">
        <f t="shared" si="4"/>
        <v>5.0812187754357971</v>
      </c>
      <c r="H93" s="6"/>
      <c r="I93" s="6"/>
      <c r="J93">
        <v>0.35832171030671955</v>
      </c>
      <c r="L93">
        <v>0.83166867674084322</v>
      </c>
      <c r="N93">
        <v>8.3505086736232883</v>
      </c>
      <c r="O93">
        <v>5.4790327839391546</v>
      </c>
      <c r="P93">
        <f t="shared" si="5"/>
        <v>15.019531844610004</v>
      </c>
      <c r="Q93" s="7"/>
      <c r="R93" s="7"/>
      <c r="T93">
        <v>11.500209559560689</v>
      </c>
      <c r="U93">
        <v>4.9796990048268377</v>
      </c>
      <c r="V93">
        <f t="shared" si="6"/>
        <v>16.479908564387529</v>
      </c>
      <c r="W93" s="14"/>
      <c r="X93" s="14"/>
      <c r="Y93">
        <v>0.12058701895297562</v>
      </c>
      <c r="AA93">
        <v>13.524610400941306</v>
      </c>
      <c r="AB93">
        <v>0.4400069442045676</v>
      </c>
      <c r="AC93">
        <v>3.2396454827269152</v>
      </c>
      <c r="AE93">
        <f t="shared" si="7"/>
        <v>17.324849846825764</v>
      </c>
      <c r="AF93" s="15"/>
      <c r="AG93" s="15"/>
    </row>
    <row r="94" spans="1:34" ht="15">
      <c r="A94" s="11" t="s">
        <v>32</v>
      </c>
      <c r="B94" s="8" t="s">
        <v>31</v>
      </c>
      <c r="C94" s="8" t="s">
        <v>27</v>
      </c>
      <c r="D94" s="7">
        <v>3</v>
      </c>
      <c r="E94" s="6">
        <v>9.085998448395662</v>
      </c>
      <c r="F94" s="6">
        <v>0.73952189984418759</v>
      </c>
      <c r="G94" s="6">
        <f t="shared" si="4"/>
        <v>9.8255203482398503</v>
      </c>
      <c r="H94" s="6"/>
      <c r="I94" s="6"/>
      <c r="N94">
        <v>11.38314123206475</v>
      </c>
      <c r="O94">
        <v>7.1056246823277887</v>
      </c>
      <c r="P94">
        <f t="shared" si="5"/>
        <v>18.488765914392538</v>
      </c>
      <c r="Q94" s="7"/>
      <c r="R94" s="7"/>
      <c r="T94">
        <v>14.656924337910906</v>
      </c>
      <c r="U94">
        <v>7.9670781140252753</v>
      </c>
      <c r="V94">
        <f t="shared" si="6"/>
        <v>22.624002451936182</v>
      </c>
      <c r="W94" s="14"/>
      <c r="X94" s="14"/>
      <c r="AA94">
        <v>19.057641721234656</v>
      </c>
      <c r="AB94">
        <v>0.57904528982181191</v>
      </c>
      <c r="AC94">
        <v>3.597530217901268</v>
      </c>
      <c r="AD94">
        <v>0.82200175272555742</v>
      </c>
      <c r="AE94">
        <f t="shared" si="7"/>
        <v>24.056218981683298</v>
      </c>
      <c r="AF94" s="15"/>
      <c r="AG94" s="15"/>
    </row>
    <row r="95" spans="1:34" ht="15">
      <c r="A95" s="11" t="s">
        <v>32</v>
      </c>
      <c r="B95" s="8" t="s">
        <v>31</v>
      </c>
      <c r="C95" s="8" t="s">
        <v>27</v>
      </c>
      <c r="D95" s="7">
        <v>4</v>
      </c>
      <c r="E95" s="6">
        <v>3.9438041209699217</v>
      </c>
      <c r="F95" s="6">
        <v>0.49019623654197464</v>
      </c>
      <c r="G95" s="6">
        <f t="shared" si="4"/>
        <v>4.4340003575118967</v>
      </c>
      <c r="H95" s="6"/>
      <c r="I95" s="6"/>
      <c r="N95">
        <v>5.4148866502876274</v>
      </c>
      <c r="O95">
        <v>5.0214314547908785</v>
      </c>
      <c r="P95">
        <f t="shared" si="5"/>
        <v>10.436318105078506</v>
      </c>
      <c r="Q95" s="7"/>
      <c r="R95" s="7"/>
      <c r="V95">
        <f t="shared" si="6"/>
        <v>0</v>
      </c>
      <c r="W95" s="14"/>
      <c r="X95" s="14"/>
      <c r="AA95">
        <v>9.1406340431062318</v>
      </c>
      <c r="AB95">
        <v>0.43817424117482934</v>
      </c>
      <c r="AC95">
        <v>3.2471283294533997</v>
      </c>
      <c r="AD95">
        <v>0.46801914868839029</v>
      </c>
      <c r="AE95">
        <f t="shared" si="7"/>
        <v>13.293955762422851</v>
      </c>
      <c r="AF95" s="15"/>
      <c r="AG95" s="15"/>
    </row>
    <row r="96" spans="1:34" ht="15">
      <c r="A96" s="11" t="s">
        <v>32</v>
      </c>
      <c r="B96" s="8" t="s">
        <v>31</v>
      </c>
      <c r="C96" s="8" t="s">
        <v>27</v>
      </c>
      <c r="D96" s="7">
        <v>5</v>
      </c>
      <c r="E96" s="6">
        <v>8.5423125444983992</v>
      </c>
      <c r="F96" s="6">
        <v>0.59160695367897709</v>
      </c>
      <c r="G96" s="6">
        <f t="shared" si="4"/>
        <v>9.1339194981773755</v>
      </c>
      <c r="H96" s="6"/>
      <c r="I96" s="6"/>
      <c r="L96">
        <v>0.44005187888372155</v>
      </c>
      <c r="N96">
        <v>8.00056717386523</v>
      </c>
      <c r="O96">
        <v>4.9441531118852762</v>
      </c>
      <c r="P96">
        <f t="shared" si="5"/>
        <v>13.384772164634228</v>
      </c>
      <c r="Q96" s="7"/>
      <c r="R96" s="7"/>
      <c r="S96">
        <v>0.24690004938888802</v>
      </c>
      <c r="T96">
        <v>7.3931016303737946</v>
      </c>
      <c r="U96">
        <v>4.6862111249269853</v>
      </c>
      <c r="V96">
        <f t="shared" si="6"/>
        <v>12.326212804689668</v>
      </c>
      <c r="W96" s="14"/>
      <c r="X96" s="14"/>
      <c r="Y96">
        <v>0.27928747333711595</v>
      </c>
      <c r="Z96">
        <v>0.18640863123739773</v>
      </c>
      <c r="AA96">
        <v>14.874328897056786</v>
      </c>
      <c r="AB96">
        <v>0.29919900597539956</v>
      </c>
      <c r="AC96">
        <v>2.4373257404800621</v>
      </c>
      <c r="AD96">
        <v>0.45165463455267085</v>
      </c>
      <c r="AE96">
        <f t="shared" si="7"/>
        <v>18.528204382639434</v>
      </c>
      <c r="AF96" s="15"/>
      <c r="AG96" s="15"/>
    </row>
    <row r="97" spans="1:34" ht="15">
      <c r="A97" s="10" t="s">
        <v>32</v>
      </c>
      <c r="B97" s="1" t="s">
        <v>31</v>
      </c>
      <c r="C97" s="1" t="s">
        <v>28</v>
      </c>
      <c r="D97">
        <v>1</v>
      </c>
      <c r="E97" s="6">
        <v>7.0305088878003801</v>
      </c>
      <c r="F97" s="6">
        <v>0.82640763764315595</v>
      </c>
      <c r="G97" s="6">
        <f t="shared" si="4"/>
        <v>7.8569165254435358</v>
      </c>
      <c r="H97" s="6">
        <f>AVERAGE(G97:G101)</f>
        <v>8.9902804502321398</v>
      </c>
      <c r="I97" s="6">
        <f>_xlfn.STDEV.P(G97:G101)/SQRT(5)</f>
        <v>2.5352462633342872</v>
      </c>
      <c r="K97">
        <v>2.6761373527815158</v>
      </c>
      <c r="N97">
        <v>8.3130397983753355</v>
      </c>
      <c r="O97">
        <v>5.7350778814390262</v>
      </c>
      <c r="P97">
        <f t="shared" si="5"/>
        <v>16.724255032595877</v>
      </c>
      <c r="Q97" s="7">
        <f>AVERAGE(P97:P101)</f>
        <v>15.432077547673927</v>
      </c>
      <c r="R97" s="7">
        <f>_xlfn.STDEV.P(P97:P101)/SQRT(5)</f>
        <v>4.1800039179350845</v>
      </c>
      <c r="S97">
        <v>4.1066254433843969</v>
      </c>
      <c r="T97">
        <v>6.2350159438959416</v>
      </c>
      <c r="V97">
        <f t="shared" si="6"/>
        <v>10.341641387280339</v>
      </c>
      <c r="W97" s="14">
        <f>AVERAGE(V97:V101)</f>
        <v>7.918208916291408</v>
      </c>
      <c r="X97" s="14">
        <f>_xlfn.STDEV.P(V97:V101)/SQRT(5)</f>
        <v>1.8749294158109979</v>
      </c>
      <c r="AA97">
        <v>1.1098189348858409</v>
      </c>
      <c r="AB97">
        <v>0.50132924406541024</v>
      </c>
      <c r="AC97">
        <v>4.1066254433843969</v>
      </c>
      <c r="AD97">
        <v>1.0747004803031917</v>
      </c>
      <c r="AE97">
        <f t="shared" si="7"/>
        <v>6.79247410263884</v>
      </c>
      <c r="AF97" s="15">
        <f>AVERAGE(AE97:AE101)</f>
        <v>18.910672270980406</v>
      </c>
      <c r="AG97" s="15">
        <f>_xlfn.STDEV.P(AE97:AE101)/SQRT(5)</f>
        <v>7.0479359374548007</v>
      </c>
      <c r="AH97">
        <f>SUM(H97,Q97,W97,AF97)</f>
        <v>51.25123918517788</v>
      </c>
    </row>
    <row r="98" spans="1:34" ht="15">
      <c r="A98" s="10" t="s">
        <v>32</v>
      </c>
      <c r="B98" s="1" t="s">
        <v>31</v>
      </c>
      <c r="C98" s="1" t="s">
        <v>28</v>
      </c>
      <c r="D98">
        <v>2</v>
      </c>
      <c r="E98" s="6">
        <v>2.3819101188337837</v>
      </c>
      <c r="F98" s="6">
        <v>0.20102029398397905</v>
      </c>
      <c r="G98" s="6">
        <f t="shared" si="4"/>
        <v>2.5829304128177628</v>
      </c>
      <c r="H98" s="6"/>
      <c r="I98" s="6"/>
      <c r="J98">
        <v>0.32550488588434828</v>
      </c>
      <c r="L98">
        <v>0.1177998058921042</v>
      </c>
      <c r="N98">
        <v>2.7514280034208358</v>
      </c>
      <c r="O98">
        <v>1.8354406981725757</v>
      </c>
      <c r="P98">
        <f t="shared" si="5"/>
        <v>5.0301733933698642</v>
      </c>
      <c r="Q98" s="7"/>
      <c r="R98" s="7"/>
      <c r="T98">
        <v>1.7652768938971943</v>
      </c>
      <c r="U98">
        <v>0.2897478085528597</v>
      </c>
      <c r="V98">
        <f t="shared" si="6"/>
        <v>2.0550247024500541</v>
      </c>
      <c r="W98" s="14"/>
      <c r="X98" s="14"/>
      <c r="Y98">
        <v>0.13834191557619632</v>
      </c>
      <c r="Z98">
        <v>0.15653169332696268</v>
      </c>
      <c r="AA98">
        <v>6.3924967291471972</v>
      </c>
      <c r="AB98">
        <v>0.17186735799354536</v>
      </c>
      <c r="AC98">
        <v>1.5400034815095165</v>
      </c>
      <c r="AE98">
        <f t="shared" si="7"/>
        <v>8.399241177553419</v>
      </c>
      <c r="AF98" s="15"/>
      <c r="AG98" s="15"/>
    </row>
    <row r="99" spans="1:34" ht="15">
      <c r="A99" s="10" t="s">
        <v>32</v>
      </c>
      <c r="B99" s="1" t="s">
        <v>31</v>
      </c>
      <c r="C99" s="1" t="s">
        <v>28</v>
      </c>
      <c r="D99">
        <v>3</v>
      </c>
      <c r="E99" s="6">
        <v>11.709146765559828</v>
      </c>
      <c r="F99" s="6">
        <v>0.88636601078116983</v>
      </c>
      <c r="G99" s="6">
        <f t="shared" si="4"/>
        <v>12.595512776340998</v>
      </c>
      <c r="H99" s="6"/>
      <c r="I99" s="6"/>
      <c r="L99">
        <v>0.99781713551241213</v>
      </c>
      <c r="N99">
        <v>7.9417191301389538</v>
      </c>
      <c r="O99">
        <v>7.7351414595566901</v>
      </c>
      <c r="P99">
        <f t="shared" si="5"/>
        <v>16.674677725208056</v>
      </c>
      <c r="Q99" s="7"/>
      <c r="R99" s="7"/>
      <c r="T99">
        <v>10.449701834796443</v>
      </c>
      <c r="U99">
        <v>3.8572728731171755</v>
      </c>
      <c r="V99">
        <f t="shared" si="6"/>
        <v>14.306974707913618</v>
      </c>
      <c r="W99" s="14"/>
      <c r="X99" s="14"/>
      <c r="Z99">
        <v>0.26936115853041759</v>
      </c>
      <c r="AA99">
        <v>18.824986893684915</v>
      </c>
      <c r="AB99">
        <v>0.75183351657537068</v>
      </c>
      <c r="AC99">
        <v>3.9141104949734866</v>
      </c>
      <c r="AD99">
        <v>0.58108555037204968</v>
      </c>
      <c r="AE99">
        <f t="shared" si="7"/>
        <v>24.341377614136238</v>
      </c>
      <c r="AF99" s="15"/>
      <c r="AG99" s="15"/>
    </row>
    <row r="100" spans="1:34" ht="15">
      <c r="A100" s="10" t="s">
        <v>32</v>
      </c>
      <c r="B100" s="1" t="s">
        <v>31</v>
      </c>
      <c r="C100" s="1" t="s">
        <v>28</v>
      </c>
      <c r="D100">
        <v>4</v>
      </c>
      <c r="E100" s="6">
        <v>3.6634806531065962</v>
      </c>
      <c r="F100" s="6">
        <v>0.30860889039322231</v>
      </c>
      <c r="G100" s="6">
        <f t="shared" si="4"/>
        <v>3.9720895434998185</v>
      </c>
      <c r="H100" s="6"/>
      <c r="I100" s="6"/>
      <c r="L100">
        <v>0.21344142670003383</v>
      </c>
      <c r="M100">
        <v>0.45410093712533112</v>
      </c>
      <c r="N100">
        <v>3.1474052105362986</v>
      </c>
      <c r="O100">
        <v>3.4170294827473207</v>
      </c>
      <c r="P100">
        <f t="shared" si="5"/>
        <v>7.2319770571089848</v>
      </c>
      <c r="Q100" s="7"/>
      <c r="R100" s="7"/>
      <c r="S100">
        <v>0.20377370925333677</v>
      </c>
      <c r="T100">
        <v>6.8415216238385126</v>
      </c>
      <c r="U100">
        <v>0.50957340493396419</v>
      </c>
      <c r="V100">
        <f t="shared" si="6"/>
        <v>7.5548687380258137</v>
      </c>
      <c r="W100" s="14"/>
      <c r="X100" s="14"/>
      <c r="AA100">
        <v>4.7306467014930096</v>
      </c>
      <c r="AB100">
        <v>0.2316979134216611</v>
      </c>
      <c r="AC100">
        <v>2.2202951309282737</v>
      </c>
      <c r="AD100">
        <v>0.23893976441337389</v>
      </c>
      <c r="AE100">
        <f t="shared" si="7"/>
        <v>7.4215795102563185</v>
      </c>
      <c r="AF100" s="15"/>
      <c r="AG100" s="15"/>
    </row>
    <row r="101" spans="1:34" ht="15">
      <c r="A101" s="10" t="s">
        <v>32</v>
      </c>
      <c r="B101" s="1" t="s">
        <v>31</v>
      </c>
      <c r="C101" s="1" t="s">
        <v>28</v>
      </c>
      <c r="D101">
        <v>5</v>
      </c>
      <c r="E101" s="6">
        <v>16.002532792943295</v>
      </c>
      <c r="F101" s="6">
        <v>1.9414202001152878</v>
      </c>
      <c r="G101" s="6">
        <f t="shared" si="4"/>
        <v>17.943952993058584</v>
      </c>
      <c r="H101" s="6"/>
      <c r="I101" s="6"/>
      <c r="N101">
        <v>20.175963007356312</v>
      </c>
      <c r="O101">
        <v>11.323341522730541</v>
      </c>
      <c r="P101">
        <f t="shared" si="5"/>
        <v>31.499304530086853</v>
      </c>
      <c r="Q101" s="7"/>
      <c r="R101" s="7"/>
      <c r="T101">
        <v>5.332535045787214</v>
      </c>
      <c r="V101">
        <f t="shared" si="6"/>
        <v>5.332535045787214</v>
      </c>
      <c r="W101" s="14"/>
      <c r="X101" s="14"/>
      <c r="AA101">
        <v>28.13062269219283</v>
      </c>
      <c r="AB101">
        <v>1.0006126588239892</v>
      </c>
      <c r="AC101">
        <v>17.132972752971238</v>
      </c>
      <c r="AD101">
        <v>1.3344808463291642</v>
      </c>
      <c r="AE101">
        <f t="shared" si="7"/>
        <v>47.598688950317218</v>
      </c>
      <c r="AF101" s="15"/>
      <c r="AG101" s="15"/>
    </row>
    <row r="102" spans="1:34" ht="15">
      <c r="A102" s="11" t="s">
        <v>32</v>
      </c>
      <c r="B102" s="8" t="s">
        <v>31</v>
      </c>
      <c r="C102" s="8" t="s">
        <v>29</v>
      </c>
      <c r="D102" s="7">
        <v>1</v>
      </c>
      <c r="E102" s="6">
        <v>14.712345353772609</v>
      </c>
      <c r="F102" s="6">
        <v>0.5936618429260675</v>
      </c>
      <c r="G102" s="6">
        <f t="shared" si="4"/>
        <v>15.306007196698676</v>
      </c>
      <c r="H102" s="6">
        <f>AVERAGE(G102:G106)</f>
        <v>9.6456677348671054</v>
      </c>
      <c r="I102" s="6">
        <f>_xlfn.STDEV.P(G102:G106)/SQRT(5)</f>
        <v>2.1778421893161277</v>
      </c>
      <c r="N102">
        <v>4.5473901044599838</v>
      </c>
      <c r="O102">
        <v>7.0384887610445119</v>
      </c>
      <c r="P102">
        <f t="shared" si="5"/>
        <v>11.585878865504496</v>
      </c>
      <c r="Q102" s="7">
        <f>AVERAGE(P102:P106)</f>
        <v>8.975312764851882</v>
      </c>
      <c r="R102" s="7">
        <f>_xlfn.STDEV.P(P102:P106)/SQRT(5)</f>
        <v>2.2653033454990923</v>
      </c>
      <c r="T102">
        <v>6.3736941029982868</v>
      </c>
      <c r="V102">
        <f t="shared" si="6"/>
        <v>6.3736941029982868</v>
      </c>
      <c r="W102" s="14">
        <f>AVERAGE(V102:V106)</f>
        <v>2.6749048867576057</v>
      </c>
      <c r="X102" s="14">
        <f>_xlfn.STDEV.P(V102:V106)/SQRT(5)</f>
        <v>0.90840997679829261</v>
      </c>
      <c r="AA102">
        <v>12.710971774618061</v>
      </c>
      <c r="AC102">
        <v>2.1743476790423424</v>
      </c>
      <c r="AE102">
        <f t="shared" si="7"/>
        <v>14.885319453660404</v>
      </c>
      <c r="AF102" s="15">
        <f>AVERAGE(AE102:AE106)</f>
        <v>17.436806528820313</v>
      </c>
      <c r="AG102" s="15">
        <f>_xlfn.STDEV.P(AE102:AE106)/SQRT(5)</f>
        <v>4.2917626933290318</v>
      </c>
      <c r="AH102">
        <f>SUM(H102,Q102,W102,AF102)</f>
        <v>38.732691915296911</v>
      </c>
    </row>
    <row r="103" spans="1:34" ht="15">
      <c r="A103" s="11" t="s">
        <v>32</v>
      </c>
      <c r="B103" s="8" t="s">
        <v>31</v>
      </c>
      <c r="C103" s="8" t="s">
        <v>29</v>
      </c>
      <c r="D103" s="7">
        <v>2</v>
      </c>
      <c r="E103" s="6">
        <v>8.8262248292206795</v>
      </c>
      <c r="F103" s="6">
        <v>0.86439082480900298</v>
      </c>
      <c r="G103" s="6">
        <f t="shared" si="4"/>
        <v>9.6906156540296831</v>
      </c>
      <c r="H103" s="6"/>
      <c r="I103" s="6"/>
      <c r="N103">
        <v>11.671522049066892</v>
      </c>
      <c r="O103">
        <v>5.8793900837844708</v>
      </c>
      <c r="P103">
        <f t="shared" si="5"/>
        <v>17.550912132851362</v>
      </c>
      <c r="Q103" s="7"/>
      <c r="R103" s="7"/>
      <c r="T103">
        <v>2.8623999698282887</v>
      </c>
      <c r="V103">
        <f t="shared" si="6"/>
        <v>2.8623999698282887</v>
      </c>
      <c r="W103" s="14"/>
      <c r="X103" s="14"/>
      <c r="AA103">
        <v>15.812140320317322</v>
      </c>
      <c r="AB103">
        <v>0.48594181860523611</v>
      </c>
      <c r="AC103">
        <v>12.484302246716011</v>
      </c>
      <c r="AD103">
        <v>0.97604744853047576</v>
      </c>
      <c r="AE103">
        <f t="shared" si="7"/>
        <v>29.758431834169048</v>
      </c>
      <c r="AF103" s="15"/>
      <c r="AG103" s="15"/>
    </row>
    <row r="104" spans="1:34" ht="15">
      <c r="A104" s="11" t="s">
        <v>32</v>
      </c>
      <c r="B104" s="8" t="s">
        <v>31</v>
      </c>
      <c r="C104" s="8" t="s">
        <v>29</v>
      </c>
      <c r="D104" s="7">
        <v>3</v>
      </c>
      <c r="E104" s="6">
        <v>2.7573939736587088</v>
      </c>
      <c r="F104" s="6">
        <v>0.17131950170368232</v>
      </c>
      <c r="G104" s="6">
        <f t="shared" si="4"/>
        <v>2.9287134753623909</v>
      </c>
      <c r="H104" s="6"/>
      <c r="I104" s="6"/>
      <c r="K104">
        <v>0.44748172515742202</v>
      </c>
      <c r="L104">
        <v>9.952020838561107E-2</v>
      </c>
      <c r="M104">
        <v>0.27147283724201826</v>
      </c>
      <c r="N104">
        <v>1.4710166268466311</v>
      </c>
      <c r="O104">
        <v>0.92454510760739916</v>
      </c>
      <c r="P104">
        <f t="shared" si="5"/>
        <v>3.2140365052390814</v>
      </c>
      <c r="Q104" s="7"/>
      <c r="R104" s="7"/>
      <c r="T104">
        <v>0.50019641717527663</v>
      </c>
      <c r="U104">
        <v>8.2626581471607924E-2</v>
      </c>
      <c r="V104">
        <f t="shared" si="6"/>
        <v>0.58282299864688458</v>
      </c>
      <c r="W104" s="14"/>
      <c r="X104" s="14"/>
      <c r="Y104">
        <v>0.21221452121964923</v>
      </c>
      <c r="Z104">
        <v>0.17566368230247043</v>
      </c>
      <c r="AA104">
        <v>3.9052083688370383</v>
      </c>
      <c r="AB104">
        <v>0.14941407975606821</v>
      </c>
      <c r="AC104">
        <v>1.0781419364467599</v>
      </c>
      <c r="AD104">
        <v>0.1046532030001288</v>
      </c>
      <c r="AE104">
        <f t="shared" si="7"/>
        <v>5.6252957915621149</v>
      </c>
      <c r="AF104" s="15"/>
      <c r="AG104" s="15"/>
    </row>
    <row r="105" spans="1:34" ht="15">
      <c r="A105" s="11" t="s">
        <v>32</v>
      </c>
      <c r="B105" s="8" t="s">
        <v>31</v>
      </c>
      <c r="C105" s="8" t="s">
        <v>29</v>
      </c>
      <c r="D105" s="7">
        <v>4</v>
      </c>
      <c r="E105" s="6">
        <v>5.2955332158642996</v>
      </c>
      <c r="F105" s="6">
        <v>0.33356580676214104</v>
      </c>
      <c r="G105" s="6">
        <f t="shared" si="4"/>
        <v>5.6290990226264404</v>
      </c>
      <c r="H105" s="6"/>
      <c r="I105" s="6"/>
      <c r="L105">
        <v>0.37991482987125968</v>
      </c>
      <c r="M105">
        <v>0.64961799005497567</v>
      </c>
      <c r="N105">
        <v>2.9642968712900806</v>
      </c>
      <c r="O105">
        <v>2.3852402057018902</v>
      </c>
      <c r="P105">
        <f t="shared" si="5"/>
        <v>6.3790698969182067</v>
      </c>
      <c r="Q105" s="7"/>
      <c r="R105" s="7"/>
      <c r="S105">
        <v>0.13020507890323876</v>
      </c>
      <c r="T105">
        <v>1.5399168469707885</v>
      </c>
      <c r="U105">
        <v>0.78872261439995217</v>
      </c>
      <c r="V105">
        <f t="shared" si="6"/>
        <v>2.4588445402739794</v>
      </c>
      <c r="W105" s="14"/>
      <c r="X105" s="14"/>
      <c r="Y105">
        <v>0.19326675195509749</v>
      </c>
      <c r="Z105">
        <v>0.14230814700923625</v>
      </c>
      <c r="AA105">
        <v>7.3338608995363694</v>
      </c>
      <c r="AB105">
        <v>0.20291840751898427</v>
      </c>
      <c r="AC105">
        <v>1.377358108411177</v>
      </c>
      <c r="AD105">
        <v>0.24807198540422548</v>
      </c>
      <c r="AE105">
        <f t="shared" si="7"/>
        <v>9.4977842998350894</v>
      </c>
      <c r="AF105" s="15"/>
      <c r="AG105" s="15"/>
    </row>
    <row r="106" spans="1:34" ht="15">
      <c r="A106" s="11" t="s">
        <v>32</v>
      </c>
      <c r="B106" s="8" t="s">
        <v>31</v>
      </c>
      <c r="C106" s="8" t="s">
        <v>29</v>
      </c>
      <c r="D106" s="7">
        <v>5</v>
      </c>
      <c r="E106" s="6">
        <v>13.496885550742515</v>
      </c>
      <c r="F106" s="6">
        <v>1.1770177748758268</v>
      </c>
      <c r="G106" s="6">
        <f t="shared" si="4"/>
        <v>14.673903325618342</v>
      </c>
      <c r="I106" s="6"/>
      <c r="N106">
        <v>2.7698913418829778</v>
      </c>
      <c r="O106">
        <v>3.3767750818632885</v>
      </c>
      <c r="P106">
        <f t="shared" si="5"/>
        <v>6.1466664237462663</v>
      </c>
      <c r="Q106" s="7"/>
      <c r="R106" s="7"/>
      <c r="T106">
        <v>1.0967628220405901</v>
      </c>
      <c r="V106">
        <f t="shared" si="6"/>
        <v>1.0967628220405901</v>
      </c>
      <c r="W106" s="14"/>
      <c r="X106" s="14"/>
      <c r="Y106">
        <v>0.34230671286556097</v>
      </c>
      <c r="Z106">
        <v>0.41291050938875878</v>
      </c>
      <c r="AA106">
        <v>17.098645911704828</v>
      </c>
      <c r="AB106">
        <v>0.6151280051671788</v>
      </c>
      <c r="AC106">
        <v>8.2693864040213878</v>
      </c>
      <c r="AD106">
        <v>0.67882372172718697</v>
      </c>
      <c r="AE106">
        <f t="shared" si="7"/>
        <v>27.417201264874901</v>
      </c>
      <c r="AG106" s="15"/>
    </row>
  </sheetData>
  <conditionalFormatting sqref="E2:F106 J2:O106 S2:AD106">
    <cfRule type="cellIs" dxfId="0" priority="3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Onyije</dc:creator>
  <cp:lastModifiedBy>ACER</cp:lastModifiedBy>
  <dcterms:created xsi:type="dcterms:W3CDTF">2024-10-25T13:42:25Z</dcterms:created>
  <dcterms:modified xsi:type="dcterms:W3CDTF">2025-01-13T16:58:39Z</dcterms:modified>
</cp:coreProperties>
</file>