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hh19066_bristol_ac_uk/Documents/Result Chapter 2/"/>
    </mc:Choice>
  </mc:AlternateContent>
  <xr:revisionPtr revIDLastSave="0" documentId="8_{FA38EA5E-8F15-41D2-932C-B5BA30B365D1}" xr6:coauthVersionLast="47" xr6:coauthVersionMax="47" xr10:uidLastSave="{00000000-0000-0000-0000-000000000000}"/>
  <bookViews>
    <workbookView xWindow="-110" yWindow="-110" windowWidth="19420" windowHeight="10300" xr2:uid="{57E50D29-BFBA-4B71-BFF9-37001EA5C50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K47" i="1" s="1"/>
  <c r="I48" i="1"/>
  <c r="T47" i="1"/>
  <c r="S47" i="1"/>
  <c r="Q47" i="1"/>
  <c r="P47" i="1"/>
  <c r="N47" i="1"/>
  <c r="M47" i="1"/>
  <c r="I47" i="1"/>
  <c r="J47" i="1" s="1"/>
  <c r="I46" i="1"/>
  <c r="I45" i="1"/>
  <c r="I44" i="1"/>
  <c r="T43" i="1"/>
  <c r="S43" i="1"/>
  <c r="Q43" i="1"/>
  <c r="P43" i="1"/>
  <c r="N43" i="1"/>
  <c r="M43" i="1"/>
  <c r="K43" i="1"/>
  <c r="J43" i="1"/>
  <c r="I43" i="1"/>
  <c r="I42" i="1"/>
  <c r="I41" i="1"/>
  <c r="T39" i="1"/>
  <c r="S39" i="1"/>
  <c r="Q39" i="1"/>
  <c r="P39" i="1"/>
  <c r="N39" i="1"/>
  <c r="M39" i="1"/>
  <c r="I39" i="1"/>
  <c r="J39" i="1" s="1"/>
  <c r="I38" i="1"/>
  <c r="I37" i="1"/>
  <c r="I36" i="1"/>
  <c r="T35" i="1"/>
  <c r="S35" i="1"/>
  <c r="Q35" i="1"/>
  <c r="P35" i="1"/>
  <c r="N35" i="1"/>
  <c r="M35" i="1"/>
  <c r="I35" i="1"/>
  <c r="K35" i="1" s="1"/>
  <c r="I34" i="1"/>
  <c r="I33" i="1"/>
  <c r="I32" i="1"/>
  <c r="T31" i="1"/>
  <c r="S31" i="1"/>
  <c r="Q31" i="1"/>
  <c r="P31" i="1"/>
  <c r="N31" i="1"/>
  <c r="M31" i="1"/>
  <c r="K31" i="1"/>
  <c r="J31" i="1"/>
  <c r="I30" i="1"/>
  <c r="K27" i="1" s="1"/>
  <c r="T27" i="1"/>
  <c r="S27" i="1"/>
  <c r="Q27" i="1"/>
  <c r="P27" i="1"/>
  <c r="N27" i="1"/>
  <c r="M27" i="1"/>
  <c r="I27" i="1"/>
  <c r="I25" i="1"/>
  <c r="I24" i="1"/>
  <c r="T23" i="1"/>
  <c r="S23" i="1"/>
  <c r="Q23" i="1"/>
  <c r="P23" i="1"/>
  <c r="N23" i="1"/>
  <c r="M23" i="1"/>
  <c r="I23" i="1"/>
  <c r="K23" i="1" s="1"/>
  <c r="I22" i="1"/>
  <c r="T19" i="1"/>
  <c r="S19" i="1"/>
  <c r="Q19" i="1"/>
  <c r="P19" i="1"/>
  <c r="N19" i="1"/>
  <c r="M19" i="1"/>
  <c r="I19" i="1"/>
  <c r="K19" i="1" s="1"/>
  <c r="I18" i="1"/>
  <c r="I17" i="1"/>
  <c r="I16" i="1"/>
  <c r="T15" i="1"/>
  <c r="S15" i="1"/>
  <c r="Q15" i="1"/>
  <c r="P15" i="1"/>
  <c r="N15" i="1"/>
  <c r="M15" i="1"/>
  <c r="J15" i="1"/>
  <c r="I15" i="1"/>
  <c r="K15" i="1" s="1"/>
  <c r="I14" i="1"/>
  <c r="I12" i="1"/>
  <c r="T11" i="1"/>
  <c r="S11" i="1"/>
  <c r="Q11" i="1"/>
  <c r="P11" i="1"/>
  <c r="N11" i="1"/>
  <c r="M11" i="1"/>
  <c r="I11" i="1"/>
  <c r="J11" i="1" s="1"/>
  <c r="I10" i="1"/>
  <c r="I7" i="1"/>
  <c r="I6" i="1"/>
  <c r="I5" i="1"/>
  <c r="T3" i="1"/>
  <c r="S3" i="1"/>
  <c r="Q3" i="1"/>
  <c r="P3" i="1"/>
  <c r="N3" i="1"/>
  <c r="M3" i="1"/>
  <c r="K3" i="1"/>
  <c r="J3" i="1"/>
  <c r="I3" i="1"/>
  <c r="K11" i="1" l="1"/>
  <c r="K39" i="1"/>
  <c r="J35" i="1"/>
  <c r="J27" i="1"/>
  <c r="J23" i="1"/>
  <c r="J19" i="1"/>
</calcChain>
</file>

<file path=xl/sharedStrings.xml><?xml version="1.0" encoding="utf-8"?>
<sst xmlns="http://schemas.openxmlformats.org/spreadsheetml/2006/main" count="217" uniqueCount="36">
  <si>
    <t>Gram+</t>
  </si>
  <si>
    <t>Gram -</t>
  </si>
  <si>
    <t>Fungal</t>
  </si>
  <si>
    <t>Unspecified</t>
  </si>
  <si>
    <t>Sample Number</t>
  </si>
  <si>
    <t>15 N addition</t>
  </si>
  <si>
    <t>Plastic type</t>
  </si>
  <si>
    <t>Plastic size</t>
  </si>
  <si>
    <t>Plastic concentration</t>
  </si>
  <si>
    <t>Replication</t>
  </si>
  <si>
    <t>Firmicutes</t>
  </si>
  <si>
    <t>Actinobacteria</t>
  </si>
  <si>
    <t>Total Gram +</t>
  </si>
  <si>
    <t>Average total gram +</t>
  </si>
  <si>
    <t>gram + SEM</t>
  </si>
  <si>
    <t>Total Gram -</t>
  </si>
  <si>
    <t>Average total gram -</t>
  </si>
  <si>
    <t>gram - SEM</t>
  </si>
  <si>
    <t>Total Fungal</t>
  </si>
  <si>
    <t>Average total fungal</t>
  </si>
  <si>
    <t>Fungal SEM</t>
  </si>
  <si>
    <t>Total Unspecified</t>
  </si>
  <si>
    <t>Average total Unspecified</t>
  </si>
  <si>
    <t>Unspecified SEM</t>
  </si>
  <si>
    <t>Total</t>
  </si>
  <si>
    <t>No 15 N</t>
  </si>
  <si>
    <t>Control</t>
  </si>
  <si>
    <t>n/a</t>
  </si>
  <si>
    <t>15 N</t>
  </si>
  <si>
    <t>Conventional</t>
  </si>
  <si>
    <t>Macro</t>
  </si>
  <si>
    <t>1 year</t>
  </si>
  <si>
    <t>10 years</t>
  </si>
  <si>
    <t>20 years</t>
  </si>
  <si>
    <t>Micro</t>
  </si>
  <si>
    <t>Biodegradable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</si>
</sst>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46BB-9C69-4295-9A1C-F7A7BA485DFF}">
  <dimension ref="A1:U50"/>
  <sheetViews>
    <sheetView tabSelected="1" workbookViewId="0">
      <selection sqref="A1:U50"/>
    </sheetView>
  </sheetViews>
  <sheetFormatPr defaultRowHeight="14.5" x14ac:dyDescent="0.35"/>
  <sheetData>
    <row r="1" spans="1:21" x14ac:dyDescent="0.35">
      <c r="G1" s="1" t="s">
        <v>0</v>
      </c>
      <c r="L1" s="1" t="s">
        <v>1</v>
      </c>
      <c r="O1" s="1" t="s">
        <v>2</v>
      </c>
      <c r="R1" s="1" t="s">
        <v>3</v>
      </c>
    </row>
    <row r="2" spans="1:2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3" t="s">
        <v>16</v>
      </c>
      <c r="N2" s="3" t="s">
        <v>17</v>
      </c>
      <c r="O2" s="4" t="s">
        <v>18</v>
      </c>
      <c r="P2" s="4" t="s">
        <v>19</v>
      </c>
      <c r="Q2" s="4" t="s">
        <v>20</v>
      </c>
      <c r="R2" s="5" t="s">
        <v>21</v>
      </c>
      <c r="S2" s="5" t="s">
        <v>22</v>
      </c>
      <c r="T2" s="5" t="s">
        <v>23</v>
      </c>
      <c r="U2" s="1" t="s">
        <v>24</v>
      </c>
    </row>
    <row r="3" spans="1:21" x14ac:dyDescent="0.35">
      <c r="A3">
        <v>1</v>
      </c>
      <c r="B3" t="s">
        <v>25</v>
      </c>
      <c r="C3" t="s">
        <v>26</v>
      </c>
      <c r="D3" t="s">
        <v>27</v>
      </c>
      <c r="E3" t="s">
        <v>27</v>
      </c>
      <c r="F3">
        <v>1</v>
      </c>
      <c r="G3" s="6">
        <v>3.4466827305270233</v>
      </c>
      <c r="H3" s="6">
        <v>0.19504655296430262</v>
      </c>
      <c r="I3" s="6">
        <f>G3+H3</f>
        <v>3.6417292834913262</v>
      </c>
      <c r="J3" s="7">
        <f>AVERAGE(I3:I10)</f>
        <v>7.4840925287686817</v>
      </c>
      <c r="K3" s="7">
        <f>_xlfn.STDEV.P(I3:I10)/SQRT(8)</f>
        <v>1.9393855065760561</v>
      </c>
      <c r="L3" s="8">
        <v>3.9240981363656275</v>
      </c>
      <c r="M3" s="9">
        <f>AVERAGE(L3:L10)</f>
        <v>15.298826626653019</v>
      </c>
      <c r="N3" s="9">
        <f>_xlfn.STDEV.P(L3:L10)/SQRT(8)</f>
        <v>6.2551406413862045</v>
      </c>
      <c r="O3" s="10">
        <v>0.17284103065491735</v>
      </c>
      <c r="P3" s="11">
        <f>AVERAGE(O3:O10)</f>
        <v>1.1138972175951456</v>
      </c>
      <c r="Q3" s="11">
        <f>_xlfn.STDEV.P(O3:O10)/SQRT(8)</f>
        <v>0.56599332280210501</v>
      </c>
      <c r="R3" s="12">
        <v>4.7211138088188171</v>
      </c>
      <c r="S3" s="13">
        <f>AVERAGE(R3:R10)</f>
        <v>11.792328940367394</v>
      </c>
      <c r="T3" s="13">
        <f>_xlfn.STDEV.P(R3:R10)/SQRT(8)</f>
        <v>2.7054970553324913</v>
      </c>
    </row>
    <row r="4" spans="1:21" x14ac:dyDescent="0.35">
      <c r="A4">
        <v>2</v>
      </c>
      <c r="B4" t="s">
        <v>25</v>
      </c>
      <c r="C4" t="s">
        <v>26</v>
      </c>
      <c r="D4" t="s">
        <v>27</v>
      </c>
      <c r="E4" t="s">
        <v>27</v>
      </c>
      <c r="F4">
        <v>2</v>
      </c>
      <c r="G4" s="14"/>
      <c r="H4" s="14"/>
      <c r="I4" s="6"/>
      <c r="J4" s="7"/>
      <c r="K4" s="7"/>
      <c r="L4" s="14"/>
      <c r="M4" s="9"/>
      <c r="N4" s="9"/>
      <c r="O4" s="14"/>
      <c r="P4" s="11"/>
      <c r="Q4" s="11"/>
      <c r="R4" s="14"/>
      <c r="S4" s="13"/>
      <c r="T4" s="13"/>
    </row>
    <row r="5" spans="1:21" x14ac:dyDescent="0.35">
      <c r="A5">
        <v>3</v>
      </c>
      <c r="B5" t="s">
        <v>25</v>
      </c>
      <c r="C5" t="s">
        <v>26</v>
      </c>
      <c r="D5" t="s">
        <v>27</v>
      </c>
      <c r="E5" t="s">
        <v>27</v>
      </c>
      <c r="F5">
        <v>3</v>
      </c>
      <c r="G5" s="6">
        <v>6.2953427231797985</v>
      </c>
      <c r="H5" s="6">
        <v>0.47888850532223554</v>
      </c>
      <c r="I5" s="6">
        <f>G5+H5</f>
        <v>6.7742312285020336</v>
      </c>
      <c r="J5" s="7"/>
      <c r="K5" s="7"/>
      <c r="L5" s="8">
        <v>7.8004153514351877</v>
      </c>
      <c r="M5" s="9"/>
      <c r="N5" s="9"/>
      <c r="O5" s="10">
        <v>0.27226761235008889</v>
      </c>
      <c r="P5" s="11"/>
      <c r="Q5" s="11"/>
      <c r="R5" s="12">
        <v>10.775033814955561</v>
      </c>
      <c r="S5" s="13"/>
      <c r="T5" s="13"/>
    </row>
    <row r="6" spans="1:21" x14ac:dyDescent="0.35">
      <c r="A6">
        <v>4</v>
      </c>
      <c r="B6" t="s">
        <v>25</v>
      </c>
      <c r="C6" t="s">
        <v>26</v>
      </c>
      <c r="D6" t="s">
        <v>27</v>
      </c>
      <c r="E6" t="s">
        <v>27</v>
      </c>
      <c r="F6">
        <v>4</v>
      </c>
      <c r="G6" s="6">
        <v>16.65915952077653</v>
      </c>
      <c r="H6" s="6">
        <v>1.4914763492846741</v>
      </c>
      <c r="I6" s="6">
        <f>G6+H6</f>
        <v>18.150635870061205</v>
      </c>
      <c r="J6" s="7"/>
      <c r="K6" s="7"/>
      <c r="L6" s="8">
        <v>50.45725387676972</v>
      </c>
      <c r="M6" s="9"/>
      <c r="N6" s="9"/>
      <c r="O6" s="10">
        <v>4.3070142907256104</v>
      </c>
      <c r="P6" s="11"/>
      <c r="Q6" s="11"/>
      <c r="R6" s="12">
        <v>25.956976475816155</v>
      </c>
      <c r="S6" s="13"/>
      <c r="T6" s="13"/>
    </row>
    <row r="7" spans="1:21" x14ac:dyDescent="0.35">
      <c r="A7">
        <v>5</v>
      </c>
      <c r="B7" t="s">
        <v>28</v>
      </c>
      <c r="C7" t="s">
        <v>26</v>
      </c>
      <c r="D7" t="s">
        <v>27</v>
      </c>
      <c r="E7" t="s">
        <v>27</v>
      </c>
      <c r="F7">
        <v>1</v>
      </c>
      <c r="G7" s="6">
        <v>3.0686988200140672</v>
      </c>
      <c r="H7" s="6">
        <v>0.19346108601588369</v>
      </c>
      <c r="I7" s="6">
        <f>G7+H7</f>
        <v>3.2621599060299511</v>
      </c>
      <c r="J7" s="7"/>
      <c r="K7" s="7"/>
      <c r="L7" s="8">
        <v>4.838807544569784</v>
      </c>
      <c r="M7" s="9"/>
      <c r="N7" s="9"/>
      <c r="O7" s="10">
        <v>0.28752944753399534</v>
      </c>
      <c r="P7" s="11"/>
      <c r="Q7" s="11"/>
      <c r="R7" s="12">
        <v>5.388652040297961</v>
      </c>
      <c r="S7" s="13"/>
      <c r="T7" s="13"/>
    </row>
    <row r="8" spans="1:21" x14ac:dyDescent="0.35">
      <c r="A8">
        <v>6</v>
      </c>
      <c r="B8" t="s">
        <v>28</v>
      </c>
      <c r="C8" t="s">
        <v>26</v>
      </c>
      <c r="D8" t="s">
        <v>27</v>
      </c>
      <c r="E8" t="s">
        <v>27</v>
      </c>
      <c r="F8">
        <v>2</v>
      </c>
      <c r="G8" s="14"/>
      <c r="H8" s="14"/>
      <c r="I8" s="6"/>
      <c r="J8" s="7"/>
      <c r="K8" s="7"/>
      <c r="L8" s="14"/>
      <c r="M8" s="9"/>
      <c r="N8" s="9"/>
      <c r="O8" s="14"/>
      <c r="P8" s="11"/>
      <c r="Q8" s="11"/>
      <c r="R8" s="14"/>
      <c r="S8" s="13"/>
      <c r="T8" s="13"/>
    </row>
    <row r="9" spans="1:21" x14ac:dyDescent="0.35">
      <c r="A9">
        <v>7</v>
      </c>
      <c r="B9" t="s">
        <v>28</v>
      </c>
      <c r="C9" t="s">
        <v>26</v>
      </c>
      <c r="D9" t="s">
        <v>27</v>
      </c>
      <c r="E9" t="s">
        <v>27</v>
      </c>
      <c r="F9">
        <v>3</v>
      </c>
      <c r="G9" s="14"/>
      <c r="H9" s="14"/>
      <c r="I9" s="6"/>
      <c r="J9" s="7"/>
      <c r="K9" s="7"/>
      <c r="L9" s="14"/>
      <c r="M9" s="9"/>
      <c r="N9" s="9"/>
      <c r="O9" s="14"/>
      <c r="P9" s="11"/>
      <c r="Q9" s="11"/>
      <c r="R9" s="14"/>
      <c r="S9" s="13"/>
      <c r="T9" s="13"/>
    </row>
    <row r="10" spans="1:21" x14ac:dyDescent="0.35">
      <c r="A10">
        <v>8</v>
      </c>
      <c r="B10" t="s">
        <v>28</v>
      </c>
      <c r="C10" t="s">
        <v>26</v>
      </c>
      <c r="D10" t="s">
        <v>27</v>
      </c>
      <c r="E10" t="s">
        <v>27</v>
      </c>
      <c r="F10">
        <v>4</v>
      </c>
      <c r="G10" s="6">
        <v>5.2218265275823565</v>
      </c>
      <c r="H10" s="6">
        <v>0.36987982817653869</v>
      </c>
      <c r="I10" s="6">
        <f>G10+H10</f>
        <v>5.5917063557588955</v>
      </c>
      <c r="J10" s="7"/>
      <c r="K10" s="7"/>
      <c r="L10" s="8">
        <v>9.4735582241247673</v>
      </c>
      <c r="M10" s="9"/>
      <c r="N10" s="9"/>
      <c r="O10" s="10">
        <v>0.52983370671111663</v>
      </c>
      <c r="P10" s="11"/>
      <c r="Q10" s="11"/>
      <c r="R10" s="12">
        <v>12.119868561948483</v>
      </c>
      <c r="S10" s="13"/>
      <c r="T10" s="13"/>
    </row>
    <row r="11" spans="1:21" x14ac:dyDescent="0.35">
      <c r="A11">
        <v>9</v>
      </c>
      <c r="B11" t="s">
        <v>28</v>
      </c>
      <c r="C11" t="s">
        <v>29</v>
      </c>
      <c r="D11" t="s">
        <v>30</v>
      </c>
      <c r="E11" t="s">
        <v>31</v>
      </c>
      <c r="F11">
        <v>1</v>
      </c>
      <c r="G11" s="6">
        <v>3.5483022004611686</v>
      </c>
      <c r="H11" s="6">
        <v>0</v>
      </c>
      <c r="I11" s="6">
        <f>G11+H11</f>
        <v>3.5483022004611686</v>
      </c>
      <c r="J11" s="7">
        <f>AVERAGE(I11:I14)</f>
        <v>7.0456187109825272</v>
      </c>
      <c r="K11" s="7">
        <f>_xlfn.STDEV.P(I11:I14)/SQRT(4)</f>
        <v>2.1215638114303141</v>
      </c>
      <c r="L11" s="8">
        <v>13.547578663274205</v>
      </c>
      <c r="M11" s="9">
        <f>AVERAGE(L11:L14)</f>
        <v>12.545971238296845</v>
      </c>
      <c r="N11" s="9">
        <f>_xlfn.STDEV.P(L11:L14)/SQRT(4)</f>
        <v>3.4440441574040292</v>
      </c>
      <c r="O11" s="10">
        <v>0.74911726328342976</v>
      </c>
      <c r="P11" s="11">
        <f>AVERAGE(O11:O14)</f>
        <v>1.0858787444331954</v>
      </c>
      <c r="Q11" s="11">
        <f>_xlfn.STDEV.P(O11:O14)/SQRT(4)</f>
        <v>0.35641327210200457</v>
      </c>
      <c r="R11" s="12">
        <v>11.660429484279657</v>
      </c>
      <c r="S11" s="13">
        <f>AVERAGE(R11:R14)</f>
        <v>11.085156083890068</v>
      </c>
      <c r="T11" s="13">
        <f>_xlfn.STDEV.P(R11:R14)/SQRT(4)</f>
        <v>1.4491805170590704</v>
      </c>
    </row>
    <row r="12" spans="1:21" x14ac:dyDescent="0.35">
      <c r="A12">
        <v>10</v>
      </c>
      <c r="B12" t="s">
        <v>28</v>
      </c>
      <c r="C12" t="s">
        <v>29</v>
      </c>
      <c r="D12" t="s">
        <v>30</v>
      </c>
      <c r="E12" t="s">
        <v>31</v>
      </c>
      <c r="F12">
        <v>2</v>
      </c>
      <c r="G12" s="6">
        <v>12.235307572640632</v>
      </c>
      <c r="H12" s="6">
        <v>0.78185714427158137</v>
      </c>
      <c r="I12" s="6">
        <f>G12+H12</f>
        <v>13.017164716912214</v>
      </c>
      <c r="J12" s="7"/>
      <c r="K12" s="7"/>
      <c r="L12" s="8">
        <v>20.436605297344439</v>
      </c>
      <c r="M12" s="9"/>
      <c r="N12" s="9"/>
      <c r="O12" s="10">
        <v>2.0771363298597896</v>
      </c>
      <c r="P12" s="11"/>
      <c r="Q12" s="11"/>
      <c r="R12" s="12">
        <v>14.312137487023815</v>
      </c>
      <c r="S12" s="13"/>
      <c r="T12" s="13"/>
    </row>
    <row r="13" spans="1:21" x14ac:dyDescent="0.35">
      <c r="A13">
        <v>11</v>
      </c>
      <c r="B13" t="s">
        <v>28</v>
      </c>
      <c r="C13" t="s">
        <v>29</v>
      </c>
      <c r="D13" t="s">
        <v>30</v>
      </c>
      <c r="E13" t="s">
        <v>31</v>
      </c>
      <c r="F13">
        <v>3</v>
      </c>
      <c r="G13" s="14"/>
      <c r="H13" s="14"/>
      <c r="I13" s="6"/>
      <c r="J13" s="7"/>
      <c r="K13" s="7"/>
      <c r="L13" s="14"/>
      <c r="M13" s="9"/>
      <c r="N13" s="9"/>
      <c r="O13" s="14"/>
      <c r="P13" s="11"/>
      <c r="Q13" s="11"/>
      <c r="R13" s="14"/>
      <c r="S13" s="13"/>
      <c r="T13" s="13"/>
    </row>
    <row r="14" spans="1:21" x14ac:dyDescent="0.35">
      <c r="A14">
        <v>12</v>
      </c>
      <c r="B14" t="s">
        <v>28</v>
      </c>
      <c r="C14" t="s">
        <v>29</v>
      </c>
      <c r="D14" t="s">
        <v>30</v>
      </c>
      <c r="E14" t="s">
        <v>31</v>
      </c>
      <c r="F14">
        <v>4</v>
      </c>
      <c r="G14" s="6">
        <v>4.3890561260094136</v>
      </c>
      <c r="H14" s="6">
        <v>0.18233308956478603</v>
      </c>
      <c r="I14" s="6">
        <f t="shared" ref="I14:I19" si="0">G14+H14</f>
        <v>4.5713892155741993</v>
      </c>
      <c r="J14" s="7"/>
      <c r="K14" s="7"/>
      <c r="L14" s="8">
        <v>3.6537297542718932</v>
      </c>
      <c r="M14" s="9"/>
      <c r="N14" s="9"/>
      <c r="O14" s="10">
        <v>0.43138264015636685</v>
      </c>
      <c r="P14" s="11"/>
      <c r="Q14" s="11"/>
      <c r="R14" s="12">
        <v>7.282901280366727</v>
      </c>
      <c r="S14" s="13"/>
      <c r="T14" s="13"/>
    </row>
    <row r="15" spans="1:21" x14ac:dyDescent="0.35">
      <c r="A15">
        <v>13</v>
      </c>
      <c r="B15" t="s">
        <v>28</v>
      </c>
      <c r="C15" t="s">
        <v>29</v>
      </c>
      <c r="D15" t="s">
        <v>30</v>
      </c>
      <c r="E15" t="s">
        <v>32</v>
      </c>
      <c r="F15">
        <v>1</v>
      </c>
      <c r="G15" s="6">
        <v>2.9220168940351621</v>
      </c>
      <c r="H15" s="6">
        <v>0.33733903223551204</v>
      </c>
      <c r="I15" s="6">
        <f t="shared" si="0"/>
        <v>3.2593559262706742</v>
      </c>
      <c r="J15" s="7">
        <f>AVERAGE(I15:I18)</f>
        <v>9.2038422392534471</v>
      </c>
      <c r="K15" s="7">
        <f>_xlfn.STDEV.P(I15:I18)/SQRT(4)</f>
        <v>2.4027950786028258</v>
      </c>
      <c r="L15" s="8">
        <v>4.8669244651904737</v>
      </c>
      <c r="M15" s="9">
        <f>AVERAGE(L15:L18)</f>
        <v>14.166740803738501</v>
      </c>
      <c r="N15" s="9">
        <f>_xlfn.STDEV.P(L15:L18)/SQRT(4)</f>
        <v>5.1172275596618357</v>
      </c>
      <c r="O15" s="10">
        <v>0.21988106864971468</v>
      </c>
      <c r="P15" s="11">
        <f>AVERAGE(O15:O18)</f>
        <v>1.4000171912888821</v>
      </c>
      <c r="Q15" s="11">
        <f>_xlfn.STDEV.P(O15:O18)/SQRT(4)</f>
        <v>0.66266270978687491</v>
      </c>
      <c r="R15" s="12">
        <v>8.6226879423061611</v>
      </c>
      <c r="S15" s="13">
        <f>AVERAGE(R15:R18)</f>
        <v>14.812482378781588</v>
      </c>
      <c r="T15" s="13">
        <f>_xlfn.STDEV.P(R15:R18)/SQRT(4)</f>
        <v>4.7619706106287678</v>
      </c>
    </row>
    <row r="16" spans="1:21" x14ac:dyDescent="0.35">
      <c r="A16">
        <v>14</v>
      </c>
      <c r="B16" t="s">
        <v>28</v>
      </c>
      <c r="C16" t="s">
        <v>29</v>
      </c>
      <c r="D16" t="s">
        <v>30</v>
      </c>
      <c r="E16" t="s">
        <v>32</v>
      </c>
      <c r="F16">
        <v>2</v>
      </c>
      <c r="G16" s="6">
        <v>15.200580182399023</v>
      </c>
      <c r="H16" s="6">
        <v>1.477580156796191</v>
      </c>
      <c r="I16" s="6">
        <f t="shared" si="0"/>
        <v>16.678160339195212</v>
      </c>
      <c r="J16" s="7"/>
      <c r="K16" s="7"/>
      <c r="L16" s="8">
        <v>30.740032894808877</v>
      </c>
      <c r="M16" s="9"/>
      <c r="N16" s="9"/>
      <c r="O16" s="10">
        <v>3.6246227635199899</v>
      </c>
      <c r="P16" s="11"/>
      <c r="Q16" s="11"/>
      <c r="R16" s="12">
        <v>31.255748437924783</v>
      </c>
      <c r="S16" s="13"/>
      <c r="T16" s="13"/>
    </row>
    <row r="17" spans="1:20" x14ac:dyDescent="0.35">
      <c r="A17">
        <v>15</v>
      </c>
      <c r="B17" t="s">
        <v>28</v>
      </c>
      <c r="C17" t="s">
        <v>29</v>
      </c>
      <c r="D17" t="s">
        <v>30</v>
      </c>
      <c r="E17" t="s">
        <v>32</v>
      </c>
      <c r="F17">
        <v>3</v>
      </c>
      <c r="G17" s="6">
        <v>7.9613587979226201</v>
      </c>
      <c r="H17" s="6">
        <v>0.44405782108689651</v>
      </c>
      <c r="I17" s="6">
        <f t="shared" si="0"/>
        <v>8.4054166190095163</v>
      </c>
      <c r="J17" s="7"/>
      <c r="K17" s="7"/>
      <c r="L17" s="8">
        <v>6.5699545104831572</v>
      </c>
      <c r="M17" s="9"/>
      <c r="N17" s="9"/>
      <c r="O17" s="10">
        <v>0.61424837425018608</v>
      </c>
      <c r="P17" s="11"/>
      <c r="Q17" s="11"/>
      <c r="R17" s="12">
        <v>8.8024483369913469</v>
      </c>
      <c r="S17" s="13"/>
      <c r="T17" s="13"/>
    </row>
    <row r="18" spans="1:20" x14ac:dyDescent="0.35">
      <c r="A18">
        <v>16</v>
      </c>
      <c r="B18" t="s">
        <v>28</v>
      </c>
      <c r="C18" t="s">
        <v>29</v>
      </c>
      <c r="D18" t="s">
        <v>30</v>
      </c>
      <c r="E18" t="s">
        <v>32</v>
      </c>
      <c r="F18">
        <v>4</v>
      </c>
      <c r="G18" s="6">
        <v>7.897631324293636</v>
      </c>
      <c r="H18" s="6">
        <v>0.57480474824475147</v>
      </c>
      <c r="I18" s="6">
        <f t="shared" si="0"/>
        <v>8.4724360725383878</v>
      </c>
      <c r="J18" s="7"/>
      <c r="K18" s="7"/>
      <c r="L18" s="8">
        <v>14.490051344471494</v>
      </c>
      <c r="M18" s="9"/>
      <c r="N18" s="9"/>
      <c r="O18" s="10">
        <v>1.1413165587356382</v>
      </c>
      <c r="P18" s="11"/>
      <c r="Q18" s="11"/>
      <c r="R18" s="12">
        <v>10.569044797904061</v>
      </c>
      <c r="S18" s="13"/>
      <c r="T18" s="13"/>
    </row>
    <row r="19" spans="1:20" x14ac:dyDescent="0.35">
      <c r="A19">
        <v>17</v>
      </c>
      <c r="B19" t="s">
        <v>28</v>
      </c>
      <c r="C19" t="s">
        <v>29</v>
      </c>
      <c r="D19" t="s">
        <v>30</v>
      </c>
      <c r="E19" t="s">
        <v>33</v>
      </c>
      <c r="F19">
        <v>1</v>
      </c>
      <c r="G19" s="6">
        <v>2.10995208469993</v>
      </c>
      <c r="H19" s="6">
        <v>8.6896996341977867E-2</v>
      </c>
      <c r="I19" s="6">
        <f t="shared" si="0"/>
        <v>2.1968490810419077</v>
      </c>
      <c r="J19" s="7">
        <f>AVERAGE(I19:I22)</f>
        <v>5.1401138710783343</v>
      </c>
      <c r="K19" s="7">
        <f>_xlfn.STDEV.P(I19:I22)/SQRT(4)</f>
        <v>1.4716323950182135</v>
      </c>
      <c r="L19" s="8">
        <v>1.5988978757722121</v>
      </c>
      <c r="M19" s="9">
        <f>AVERAGE(L19:L22)</f>
        <v>8.8214044094283022</v>
      </c>
      <c r="N19" s="9">
        <f>_xlfn.STDEV.P(L19:L22)/SQRT(4)</f>
        <v>3.6112532668280442</v>
      </c>
      <c r="O19" s="10">
        <v>0</v>
      </c>
      <c r="P19" s="11">
        <f>AVERAGEA(O19:O22)</f>
        <v>0</v>
      </c>
      <c r="Q19" s="11">
        <f>_xlfn.STDEV.P(O19:O22)/SQRT(4)</f>
        <v>0</v>
      </c>
      <c r="R19" s="12">
        <v>3.2343843879728995</v>
      </c>
      <c r="S19" s="13">
        <f>AVERAGE(R19:R22)</f>
        <v>10.175075870606495</v>
      </c>
      <c r="T19" s="13">
        <f>_xlfn.STDEV.P(R19:R22)/SQRT(4)</f>
        <v>3.4703457413167991</v>
      </c>
    </row>
    <row r="20" spans="1:20" x14ac:dyDescent="0.35">
      <c r="A20">
        <v>18</v>
      </c>
      <c r="B20" t="s">
        <v>28</v>
      </c>
      <c r="C20" t="s">
        <v>29</v>
      </c>
      <c r="D20" t="s">
        <v>30</v>
      </c>
      <c r="E20" t="s">
        <v>33</v>
      </c>
      <c r="F20">
        <v>2</v>
      </c>
      <c r="G20" s="14"/>
      <c r="H20" s="14"/>
      <c r="I20" s="6"/>
      <c r="J20" s="7"/>
      <c r="K20" s="7"/>
      <c r="L20" s="14"/>
      <c r="M20" s="9"/>
      <c r="N20" s="9"/>
      <c r="O20" s="14"/>
      <c r="P20" s="11"/>
      <c r="Q20" s="11"/>
      <c r="R20" s="14"/>
      <c r="S20" s="13"/>
      <c r="T20" s="13"/>
    </row>
    <row r="21" spans="1:20" x14ac:dyDescent="0.35">
      <c r="A21">
        <v>19</v>
      </c>
      <c r="B21" t="s">
        <v>28</v>
      </c>
      <c r="C21" t="s">
        <v>29</v>
      </c>
      <c r="D21" t="s">
        <v>30</v>
      </c>
      <c r="E21" t="s">
        <v>33</v>
      </c>
      <c r="F21">
        <v>3</v>
      </c>
      <c r="G21" s="14"/>
      <c r="H21" s="14"/>
      <c r="I21" s="6"/>
      <c r="J21" s="7"/>
      <c r="K21" s="7"/>
      <c r="L21" s="14"/>
      <c r="M21" s="9"/>
      <c r="N21" s="9"/>
      <c r="O21" s="14"/>
      <c r="P21" s="11"/>
      <c r="Q21" s="11"/>
      <c r="R21" s="14"/>
      <c r="S21" s="13"/>
      <c r="T21" s="13"/>
    </row>
    <row r="22" spans="1:20" x14ac:dyDescent="0.35">
      <c r="A22">
        <v>20</v>
      </c>
      <c r="B22" t="s">
        <v>28</v>
      </c>
      <c r="C22" t="s">
        <v>29</v>
      </c>
      <c r="D22" t="s">
        <v>30</v>
      </c>
      <c r="E22" t="s">
        <v>33</v>
      </c>
      <c r="F22">
        <v>4</v>
      </c>
      <c r="G22" s="6">
        <v>7.4690569825837825</v>
      </c>
      <c r="H22" s="6">
        <v>0.61432167853097841</v>
      </c>
      <c r="I22" s="6">
        <f>G22+H22</f>
        <v>8.0833786611147609</v>
      </c>
      <c r="J22" s="7"/>
      <c r="K22" s="7"/>
      <c r="L22" s="8">
        <v>16.043910943084391</v>
      </c>
      <c r="M22" s="9"/>
      <c r="N22" s="9"/>
      <c r="O22" s="10">
        <v>0</v>
      </c>
      <c r="P22" s="11"/>
      <c r="Q22" s="11"/>
      <c r="R22" s="12">
        <v>17.115767353240091</v>
      </c>
      <c r="S22" s="13"/>
      <c r="T22" s="13"/>
    </row>
    <row r="23" spans="1:20" x14ac:dyDescent="0.35">
      <c r="A23">
        <v>21</v>
      </c>
      <c r="B23" t="s">
        <v>28</v>
      </c>
      <c r="C23" t="s">
        <v>29</v>
      </c>
      <c r="D23" t="s">
        <v>34</v>
      </c>
      <c r="E23" t="s">
        <v>31</v>
      </c>
      <c r="F23">
        <v>1</v>
      </c>
      <c r="G23" s="6">
        <v>4.4925611533007821</v>
      </c>
      <c r="H23" s="6">
        <v>0.33209957294044645</v>
      </c>
      <c r="I23" s="6">
        <f>G23+H23</f>
        <v>4.8246607262412287</v>
      </c>
      <c r="J23" s="7">
        <f>AVERAGE(I23:I26)</f>
        <v>6.3209190010158016</v>
      </c>
      <c r="K23" s="7">
        <f>_xlfn.STDEV.P(I23:I26)/SQRT(4)</f>
        <v>1.6347185172270571</v>
      </c>
      <c r="L23" s="8">
        <v>9.0734960185675568</v>
      </c>
      <c r="M23" s="9">
        <f>AVERAGE(L23:L26)</f>
        <v>9.4300486942181667</v>
      </c>
      <c r="N23" s="9">
        <f>_xlfn.STDEV.P(L23:L26)/SQRT(4)</f>
        <v>1.5715273731746697</v>
      </c>
      <c r="O23" s="10">
        <v>1.0043276095174121</v>
      </c>
      <c r="P23" s="11">
        <f>AVERAGE(O23:O26)</f>
        <v>0.79685109841055679</v>
      </c>
      <c r="Q23" s="11">
        <f>_xlfn.STDEV.P(O23:O26)/SQRT(4)</f>
        <v>0.29231555151049132</v>
      </c>
      <c r="R23" s="12">
        <v>10.779270564902612</v>
      </c>
      <c r="S23" s="13">
        <f>AVERAGE(R23:R26)</f>
        <v>12.447531633667348</v>
      </c>
      <c r="T23" s="13">
        <f>_xlfn.STDEV.P(R23:R26)/SQRT(4)</f>
        <v>1.1120376624335451</v>
      </c>
    </row>
    <row r="24" spans="1:20" x14ac:dyDescent="0.35">
      <c r="A24">
        <v>22</v>
      </c>
      <c r="B24" t="s">
        <v>28</v>
      </c>
      <c r="C24" t="s">
        <v>29</v>
      </c>
      <c r="D24" t="s">
        <v>34</v>
      </c>
      <c r="E24" t="s">
        <v>31</v>
      </c>
      <c r="F24">
        <v>2</v>
      </c>
      <c r="G24" s="6">
        <v>10.312743470615107</v>
      </c>
      <c r="H24" s="6">
        <v>0.54506913193280582</v>
      </c>
      <c r="I24" s="6">
        <f>G24+H24</f>
        <v>10.857812602547913</v>
      </c>
      <c r="J24" s="7"/>
      <c r="K24" s="7"/>
      <c r="L24" s="8">
        <v>13.445360652146373</v>
      </c>
      <c r="M24" s="9"/>
      <c r="N24" s="9"/>
      <c r="O24" s="10">
        <v>1.3862256857142583</v>
      </c>
      <c r="P24" s="11"/>
      <c r="Q24" s="11"/>
      <c r="R24" s="12">
        <v>10.972453357470432</v>
      </c>
      <c r="S24" s="13"/>
      <c r="T24" s="13"/>
    </row>
    <row r="25" spans="1:20" x14ac:dyDescent="0.35">
      <c r="A25">
        <v>23</v>
      </c>
      <c r="B25" t="s">
        <v>28</v>
      </c>
      <c r="C25" t="s">
        <v>29</v>
      </c>
      <c r="D25" t="s">
        <v>34</v>
      </c>
      <c r="E25" t="s">
        <v>31</v>
      </c>
      <c r="F25">
        <v>3</v>
      </c>
      <c r="G25" s="6">
        <v>3.2802836742582624</v>
      </c>
      <c r="H25" s="6">
        <v>0</v>
      </c>
      <c r="I25" s="6">
        <f>G25+H25</f>
        <v>3.2802836742582624</v>
      </c>
      <c r="J25" s="7"/>
      <c r="K25" s="7"/>
      <c r="L25" s="8">
        <v>5.7712894119405735</v>
      </c>
      <c r="M25" s="9"/>
      <c r="N25" s="9"/>
      <c r="O25" s="10">
        <v>0</v>
      </c>
      <c r="P25" s="11"/>
      <c r="Q25" s="11"/>
      <c r="R25" s="12">
        <v>15.590870978628999</v>
      </c>
      <c r="S25" s="13"/>
      <c r="T25" s="13"/>
    </row>
    <row r="26" spans="1:20" x14ac:dyDescent="0.35">
      <c r="A26">
        <v>24</v>
      </c>
      <c r="B26" t="s">
        <v>28</v>
      </c>
      <c r="C26" t="s">
        <v>29</v>
      </c>
      <c r="D26" t="s">
        <v>34</v>
      </c>
      <c r="E26" t="s">
        <v>31</v>
      </c>
      <c r="F26">
        <v>4</v>
      </c>
      <c r="G26" s="14"/>
      <c r="H26" s="14"/>
      <c r="I26" s="6"/>
      <c r="J26" s="7"/>
      <c r="K26" s="7"/>
      <c r="L26" s="14"/>
      <c r="M26" s="9"/>
      <c r="N26" s="9"/>
      <c r="O26" s="14"/>
      <c r="P26" s="11"/>
      <c r="Q26" s="11"/>
      <c r="R26" s="14"/>
      <c r="S26" s="13"/>
      <c r="T26" s="13"/>
    </row>
    <row r="27" spans="1:20" x14ac:dyDescent="0.35">
      <c r="A27">
        <v>25</v>
      </c>
      <c r="B27" t="s">
        <v>28</v>
      </c>
      <c r="C27" t="s">
        <v>29</v>
      </c>
      <c r="D27" t="s">
        <v>34</v>
      </c>
      <c r="E27" t="s">
        <v>32</v>
      </c>
      <c r="F27">
        <v>1</v>
      </c>
      <c r="G27" s="6">
        <v>81.638541194901634</v>
      </c>
      <c r="H27" s="6">
        <v>6.5726496737002424</v>
      </c>
      <c r="I27" s="6">
        <f>G27+H27</f>
        <v>88.211190868601875</v>
      </c>
      <c r="J27" s="7">
        <f>AVERAGE(I27:I30)</f>
        <v>45.113259214245076</v>
      </c>
      <c r="K27" s="7">
        <f>_xlfn.STDEV.P(I27:I30)/SQRT(4)</f>
        <v>21.548965827178399</v>
      </c>
      <c r="L27" s="8">
        <v>208.67121353726884</v>
      </c>
      <c r="M27" s="9">
        <f>AVERAGE(L27:L30)</f>
        <v>105.54188517482888</v>
      </c>
      <c r="N27" s="9">
        <f>_xlfn.STDEV.P(L27:L30)/SQRT(4)</f>
        <v>51.564664181219982</v>
      </c>
      <c r="O27" s="10">
        <v>15.545400797714102</v>
      </c>
      <c r="P27" s="11">
        <f>AVERAGE(O27:O30)</f>
        <v>7.8751740003910857</v>
      </c>
      <c r="Q27" s="11">
        <f>_xlfn.STDEV.P(O27:O30)/SQRT(4)</f>
        <v>3.835113398661508</v>
      </c>
      <c r="R27" s="12">
        <v>184.78672998681219</v>
      </c>
      <c r="S27" s="13">
        <f>AVERAGE(R27:R30)</f>
        <v>93.805798689676195</v>
      </c>
      <c r="T27" s="13">
        <f>_xlfn.STDEV.P(R27:R30)/SQRT(4)</f>
        <v>45.490465648567998</v>
      </c>
    </row>
    <row r="28" spans="1:20" x14ac:dyDescent="0.35">
      <c r="A28">
        <v>26</v>
      </c>
      <c r="B28" t="s">
        <v>28</v>
      </c>
      <c r="C28" t="s">
        <v>29</v>
      </c>
      <c r="D28" t="s">
        <v>34</v>
      </c>
      <c r="E28" t="s">
        <v>32</v>
      </c>
      <c r="F28">
        <v>2</v>
      </c>
      <c r="G28" s="14"/>
      <c r="H28" s="14"/>
      <c r="I28" s="6"/>
      <c r="J28" s="7"/>
      <c r="K28" s="7"/>
      <c r="L28" s="14"/>
      <c r="M28" s="9"/>
      <c r="N28" s="9"/>
      <c r="O28" s="14"/>
      <c r="P28" s="11"/>
      <c r="Q28" s="11"/>
      <c r="R28" s="14"/>
      <c r="S28" s="13"/>
      <c r="T28" s="13"/>
    </row>
    <row r="29" spans="1:20" x14ac:dyDescent="0.35">
      <c r="A29">
        <v>27</v>
      </c>
      <c r="B29" t="s">
        <v>28</v>
      </c>
      <c r="C29" t="s">
        <v>29</v>
      </c>
      <c r="D29" t="s">
        <v>34</v>
      </c>
      <c r="E29" t="s">
        <v>32</v>
      </c>
      <c r="F29">
        <v>3</v>
      </c>
      <c r="G29" s="14"/>
      <c r="H29" s="14"/>
      <c r="I29" s="6"/>
      <c r="J29" s="7"/>
      <c r="K29" s="7"/>
      <c r="L29" s="14"/>
      <c r="M29" s="9"/>
      <c r="N29" s="9"/>
      <c r="O29" s="14"/>
      <c r="P29" s="11"/>
      <c r="Q29" s="11"/>
      <c r="R29" s="14"/>
      <c r="S29" s="13"/>
      <c r="T29" s="13"/>
    </row>
    <row r="30" spans="1:20" x14ac:dyDescent="0.35">
      <c r="A30">
        <v>28</v>
      </c>
      <c r="B30" t="s">
        <v>28</v>
      </c>
      <c r="C30" t="s">
        <v>29</v>
      </c>
      <c r="D30" t="s">
        <v>34</v>
      </c>
      <c r="E30" t="s">
        <v>32</v>
      </c>
      <c r="F30">
        <v>4</v>
      </c>
      <c r="G30" s="6">
        <v>1.8984059444467551</v>
      </c>
      <c r="H30" s="6">
        <v>0.11692161544152568</v>
      </c>
      <c r="I30" s="6">
        <f>G30+H30</f>
        <v>2.0153275598882807</v>
      </c>
      <c r="J30" s="7"/>
      <c r="K30" s="7"/>
      <c r="L30" s="8">
        <v>2.412556812388905</v>
      </c>
      <c r="M30" s="9"/>
      <c r="N30" s="9"/>
      <c r="O30" s="10">
        <v>0.20494720306807002</v>
      </c>
      <c r="P30" s="11"/>
      <c r="Q30" s="11"/>
      <c r="R30" s="12">
        <v>2.8248673925402032</v>
      </c>
      <c r="S30" s="13"/>
      <c r="T30" s="13"/>
    </row>
    <row r="31" spans="1:20" x14ac:dyDescent="0.35">
      <c r="A31">
        <v>29</v>
      </c>
      <c r="B31" t="s">
        <v>28</v>
      </c>
      <c r="C31" t="s">
        <v>29</v>
      </c>
      <c r="D31" t="s">
        <v>34</v>
      </c>
      <c r="E31" t="s">
        <v>33</v>
      </c>
      <c r="F31">
        <v>1</v>
      </c>
      <c r="G31" s="14"/>
      <c r="H31" s="14"/>
      <c r="I31" s="6"/>
      <c r="J31" s="7">
        <f>AVERAGE(I31:I34)</f>
        <v>31.792540134895919</v>
      </c>
      <c r="K31" s="7">
        <f>_xlfn.STDEV.P(I31:I34)/SQRT(4)</f>
        <v>5.3172053074615091</v>
      </c>
      <c r="L31" s="14"/>
      <c r="M31" s="9">
        <f>AVERAGE(L31:L34)</f>
        <v>55.537105766391896</v>
      </c>
      <c r="N31" s="9">
        <f>_xlfn.STDEV.P(L31:L34)/SQRT(4)</f>
        <v>7.221081330018146</v>
      </c>
      <c r="O31" s="14"/>
      <c r="P31" s="11">
        <f>AVERAGE(O31:O34)</f>
        <v>4.7408645839818853</v>
      </c>
      <c r="Q31" s="11">
        <f>_xlfn.STDEV.P(O31:O34)/SQRT(4)</f>
        <v>0.85275156677345643</v>
      </c>
      <c r="R31" s="14"/>
      <c r="S31" s="13">
        <f>AVERAGE(R31:R34)</f>
        <v>46.728458940557992</v>
      </c>
      <c r="T31" s="13">
        <f>_xlfn.STDEV.P(R31:R34)/SQRT(4)</f>
        <v>4.9320627832520421</v>
      </c>
    </row>
    <row r="32" spans="1:20" x14ac:dyDescent="0.35">
      <c r="A32">
        <v>30</v>
      </c>
      <c r="B32" t="s">
        <v>28</v>
      </c>
      <c r="C32" t="s">
        <v>29</v>
      </c>
      <c r="D32" t="s">
        <v>34</v>
      </c>
      <c r="E32" t="s">
        <v>33</v>
      </c>
      <c r="F32">
        <v>2</v>
      </c>
      <c r="G32" s="6">
        <v>17.151794385794528</v>
      </c>
      <c r="H32" s="6">
        <v>1.7202481260521643</v>
      </c>
      <c r="I32" s="6">
        <f t="shared" ref="I32:I39" si="1">G32+H32</f>
        <v>18.872042511846693</v>
      </c>
      <c r="J32" s="7"/>
      <c r="K32" s="7"/>
      <c r="L32" s="8">
        <v>37.685897403811367</v>
      </c>
      <c r="M32" s="9"/>
      <c r="N32" s="9"/>
      <c r="O32" s="10">
        <v>2.8169311328368076</v>
      </c>
      <c r="P32" s="11"/>
      <c r="Q32" s="11"/>
      <c r="R32" s="12">
        <v>35.79393292116761</v>
      </c>
      <c r="S32" s="13"/>
      <c r="T32" s="13"/>
    </row>
    <row r="33" spans="1:20" x14ac:dyDescent="0.35">
      <c r="A33">
        <v>31</v>
      </c>
      <c r="B33" t="s">
        <v>28</v>
      </c>
      <c r="C33" t="s">
        <v>29</v>
      </c>
      <c r="D33" t="s">
        <v>34</v>
      </c>
      <c r="E33" t="s">
        <v>33</v>
      </c>
      <c r="F33">
        <v>3</v>
      </c>
      <c r="G33" s="6">
        <v>41.820520909275544</v>
      </c>
      <c r="H33" s="6">
        <v>3.0979705184867301</v>
      </c>
      <c r="I33" s="6">
        <f t="shared" si="1"/>
        <v>44.918491427762277</v>
      </c>
      <c r="J33" s="7"/>
      <c r="K33" s="7"/>
      <c r="L33" s="8">
        <v>73.057176972764182</v>
      </c>
      <c r="M33" s="9"/>
      <c r="N33" s="9"/>
      <c r="O33" s="10">
        <v>6.9625818660064756</v>
      </c>
      <c r="P33" s="11"/>
      <c r="Q33" s="11"/>
      <c r="R33" s="12">
        <v>59.697626064282879</v>
      </c>
      <c r="S33" s="13"/>
      <c r="T33" s="13"/>
    </row>
    <row r="34" spans="1:20" x14ac:dyDescent="0.35">
      <c r="A34">
        <v>32</v>
      </c>
      <c r="B34" t="s">
        <v>28</v>
      </c>
      <c r="C34" t="s">
        <v>29</v>
      </c>
      <c r="D34" t="s">
        <v>34</v>
      </c>
      <c r="E34" t="s">
        <v>33</v>
      </c>
      <c r="F34">
        <v>4</v>
      </c>
      <c r="G34" s="6">
        <v>30.015500671105421</v>
      </c>
      <c r="H34" s="6">
        <v>1.5715857939733646</v>
      </c>
      <c r="I34" s="6">
        <f t="shared" si="1"/>
        <v>31.587086465078787</v>
      </c>
      <c r="J34" s="7"/>
      <c r="K34" s="7"/>
      <c r="L34" s="8">
        <v>55.868242922600125</v>
      </c>
      <c r="M34" s="9"/>
      <c r="N34" s="9"/>
      <c r="O34" s="10">
        <v>4.4430807531023717</v>
      </c>
      <c r="P34" s="11"/>
      <c r="Q34" s="11"/>
      <c r="R34" s="12">
        <v>44.693817836223474</v>
      </c>
      <c r="S34" s="13"/>
      <c r="T34" s="13"/>
    </row>
    <row r="35" spans="1:20" x14ac:dyDescent="0.35">
      <c r="A35">
        <v>33</v>
      </c>
      <c r="B35" t="s">
        <v>28</v>
      </c>
      <c r="C35" t="s">
        <v>35</v>
      </c>
      <c r="D35" t="s">
        <v>30</v>
      </c>
      <c r="E35" t="s">
        <v>31</v>
      </c>
      <c r="F35">
        <v>1</v>
      </c>
      <c r="G35" s="6">
        <v>3.7779679332500797</v>
      </c>
      <c r="H35" s="6">
        <v>0.25758429835094304</v>
      </c>
      <c r="I35" s="6">
        <f t="shared" si="1"/>
        <v>4.0355522316010228</v>
      </c>
      <c r="J35" s="7">
        <f>AVERAGE(I35:I38)</f>
        <v>18.745458151721657</v>
      </c>
      <c r="K35" s="7">
        <f>_xlfn.STDEV.P(I35:I38)/SQRT(4)</f>
        <v>9.9234405920684363</v>
      </c>
      <c r="L35" s="8">
        <v>4.8895959372961979</v>
      </c>
      <c r="M35" s="9">
        <f>AVERAGE(L35:L38)</f>
        <v>35.600705995203285</v>
      </c>
      <c r="N35" s="9">
        <f>_xlfn.STDEV.P(L35:L38)/SQRT(4)</f>
        <v>19.041086944298979</v>
      </c>
      <c r="O35" s="10">
        <v>0.44488043987373377</v>
      </c>
      <c r="P35" s="11">
        <f>AVERAGE(O35:O38)</f>
        <v>2.9608879186147101</v>
      </c>
      <c r="Q35" s="11">
        <f>_xlfn.STDEV.P(O35:O38)/SQRT(4)</f>
        <v>2.1513710484405926</v>
      </c>
      <c r="R35" s="12">
        <v>5.2346942894998927</v>
      </c>
      <c r="S35" s="13">
        <f>AVERAGE(R35:R38)</f>
        <v>29.179428448293525</v>
      </c>
      <c r="T35" s="13">
        <f>_xlfn.STDEV.P(R35:R38)/SQRT(4)</f>
        <v>15.558871277571996</v>
      </c>
    </row>
    <row r="36" spans="1:20" x14ac:dyDescent="0.35">
      <c r="A36">
        <v>34</v>
      </c>
      <c r="B36" t="s">
        <v>28</v>
      </c>
      <c r="C36" t="s">
        <v>35</v>
      </c>
      <c r="D36" t="s">
        <v>30</v>
      </c>
      <c r="E36" t="s">
        <v>31</v>
      </c>
      <c r="F36">
        <v>2</v>
      </c>
      <c r="G36" s="6">
        <v>49.375622546113945</v>
      </c>
      <c r="H36" s="6">
        <v>3.5606109922477334</v>
      </c>
      <c r="I36" s="6">
        <f t="shared" si="1"/>
        <v>52.936233538361677</v>
      </c>
      <c r="J36" s="7"/>
      <c r="K36" s="7"/>
      <c r="L36" s="8">
        <v>100.65642302591232</v>
      </c>
      <c r="M36" s="9"/>
      <c r="N36" s="9"/>
      <c r="O36" s="10">
        <v>10.387566398334959</v>
      </c>
      <c r="P36" s="11"/>
      <c r="Q36" s="11"/>
      <c r="R36" s="12">
        <v>82.668927481948629</v>
      </c>
      <c r="S36" s="13"/>
      <c r="T36" s="13"/>
    </row>
    <row r="37" spans="1:20" x14ac:dyDescent="0.35">
      <c r="A37">
        <v>35</v>
      </c>
      <c r="B37" t="s">
        <v>28</v>
      </c>
      <c r="C37" t="s">
        <v>35</v>
      </c>
      <c r="D37" t="s">
        <v>30</v>
      </c>
      <c r="E37" t="s">
        <v>31</v>
      </c>
      <c r="F37">
        <v>3</v>
      </c>
      <c r="G37" s="6">
        <v>7.8232282063855481</v>
      </c>
      <c r="H37" s="6">
        <v>0.7063061771176159</v>
      </c>
      <c r="I37" s="6">
        <f t="shared" si="1"/>
        <v>8.5295343835031634</v>
      </c>
      <c r="J37" s="7"/>
      <c r="K37" s="7"/>
      <c r="L37" s="8">
        <v>22.660025063979198</v>
      </c>
      <c r="M37" s="9"/>
      <c r="N37" s="9"/>
      <c r="O37" s="10">
        <v>0</v>
      </c>
      <c r="P37" s="11"/>
      <c r="Q37" s="11"/>
      <c r="R37" s="12">
        <v>15.486916454658058</v>
      </c>
      <c r="S37" s="13"/>
      <c r="T37" s="13"/>
    </row>
    <row r="38" spans="1:20" x14ac:dyDescent="0.35">
      <c r="A38">
        <v>36</v>
      </c>
      <c r="B38" t="s">
        <v>28</v>
      </c>
      <c r="C38" t="s">
        <v>35</v>
      </c>
      <c r="D38" t="s">
        <v>30</v>
      </c>
      <c r="E38" t="s">
        <v>31</v>
      </c>
      <c r="F38">
        <v>4</v>
      </c>
      <c r="G38" s="6">
        <v>8.9741873188435939</v>
      </c>
      <c r="H38" s="6">
        <v>0.50632513457717176</v>
      </c>
      <c r="I38" s="6">
        <f t="shared" si="1"/>
        <v>9.480512453420765</v>
      </c>
      <c r="J38" s="7"/>
      <c r="K38" s="7"/>
      <c r="L38" s="8">
        <v>14.196779953625416</v>
      </c>
      <c r="M38" s="9"/>
      <c r="N38" s="9"/>
      <c r="O38" s="10">
        <v>1.0111048362501487</v>
      </c>
      <c r="P38" s="11"/>
      <c r="Q38" s="11"/>
      <c r="R38" s="12">
        <v>13.327175567067519</v>
      </c>
      <c r="S38" s="13"/>
      <c r="T38" s="13"/>
    </row>
    <row r="39" spans="1:20" x14ac:dyDescent="0.35">
      <c r="A39">
        <v>37</v>
      </c>
      <c r="B39" t="s">
        <v>28</v>
      </c>
      <c r="C39" t="s">
        <v>35</v>
      </c>
      <c r="D39" t="s">
        <v>30</v>
      </c>
      <c r="E39" t="s">
        <v>32</v>
      </c>
      <c r="F39">
        <v>1</v>
      </c>
      <c r="G39" s="6">
        <v>7.6393023075119926</v>
      </c>
      <c r="H39" s="6">
        <v>0.49025542902617381</v>
      </c>
      <c r="I39" s="6">
        <f t="shared" si="1"/>
        <v>8.1295577365381657</v>
      </c>
      <c r="J39" s="7">
        <f>AVERAGEA(I39:I42)</f>
        <v>5.7705865454957346</v>
      </c>
      <c r="K39" s="7">
        <f>_xlfn.STDEV.P(I39:I42)/SQRT(4)</f>
        <v>1.1137749333598521</v>
      </c>
      <c r="L39" s="8">
        <v>13.709771618207345</v>
      </c>
      <c r="M39" s="9">
        <f>AVERAGEA(L39:L42)</f>
        <v>9.5713257403165688</v>
      </c>
      <c r="N39" s="9">
        <f>_xlfn.STDEV.P(L39:L42)/SQRT(4)</f>
        <v>1.5917047585990582</v>
      </c>
      <c r="O39" s="10">
        <v>1.2189622369860511</v>
      </c>
      <c r="P39" s="11">
        <f>AVERAGE(O39:O42)</f>
        <v>0.50204740976471862</v>
      </c>
      <c r="Q39" s="11">
        <f>_xlfn.STDEV.P(O39:O42)/SQRT(4)</f>
        <v>0.26015804142638166</v>
      </c>
      <c r="R39" s="12">
        <v>12.304293569820631</v>
      </c>
      <c r="S39" s="13">
        <f>AVERAGE(R39:R42)</f>
        <v>8.9995313732628635</v>
      </c>
      <c r="T39" s="13">
        <f>_xlfn.STDEV.P(R39:R42)/SQRT(4)</f>
        <v>1.185458866752775</v>
      </c>
    </row>
    <row r="40" spans="1:20" x14ac:dyDescent="0.35">
      <c r="A40">
        <v>38</v>
      </c>
      <c r="B40" t="s">
        <v>28</v>
      </c>
      <c r="C40" t="s">
        <v>35</v>
      </c>
      <c r="D40" t="s">
        <v>30</v>
      </c>
      <c r="E40" t="s">
        <v>32</v>
      </c>
      <c r="F40">
        <v>2</v>
      </c>
      <c r="G40" s="14"/>
      <c r="H40" s="14"/>
      <c r="I40" s="6"/>
      <c r="J40" s="7"/>
      <c r="K40" s="7"/>
      <c r="L40" s="14"/>
      <c r="M40" s="9"/>
      <c r="N40" s="9"/>
      <c r="O40" s="14"/>
      <c r="P40" s="11"/>
      <c r="Q40" s="11"/>
      <c r="R40" s="14"/>
      <c r="S40" s="13"/>
      <c r="T40" s="13"/>
    </row>
    <row r="41" spans="1:20" x14ac:dyDescent="0.35">
      <c r="A41">
        <v>39</v>
      </c>
      <c r="B41" t="s">
        <v>28</v>
      </c>
      <c r="C41" t="s">
        <v>35</v>
      </c>
      <c r="D41" t="s">
        <v>30</v>
      </c>
      <c r="E41" t="s">
        <v>32</v>
      </c>
      <c r="F41">
        <v>3</v>
      </c>
      <c r="G41" s="6">
        <v>2.4994201004654215</v>
      </c>
      <c r="H41" s="6">
        <v>0.28353019125123308</v>
      </c>
      <c r="I41" s="6">
        <f t="shared" ref="I41:I50" si="2">G41+H41</f>
        <v>2.7829502917166544</v>
      </c>
      <c r="J41" s="7"/>
      <c r="K41" s="7"/>
      <c r="L41" s="8">
        <v>5.9671456299465371</v>
      </c>
      <c r="M41" s="9"/>
      <c r="N41" s="9"/>
      <c r="O41" s="10">
        <v>0</v>
      </c>
      <c r="P41" s="11"/>
      <c r="Q41" s="11"/>
      <c r="R41" s="12">
        <v>6.8564502986963483</v>
      </c>
      <c r="S41" s="13"/>
      <c r="T41" s="13"/>
    </row>
    <row r="42" spans="1:20" x14ac:dyDescent="0.35">
      <c r="A42">
        <v>40</v>
      </c>
      <c r="B42" t="s">
        <v>28</v>
      </c>
      <c r="C42" t="s">
        <v>35</v>
      </c>
      <c r="D42" t="s">
        <v>30</v>
      </c>
      <c r="E42" t="s">
        <v>32</v>
      </c>
      <c r="F42">
        <v>4</v>
      </c>
      <c r="G42" s="6">
        <v>6.0208840225748403</v>
      </c>
      <c r="H42" s="6">
        <v>0.37836758565754386</v>
      </c>
      <c r="I42" s="6">
        <f t="shared" si="2"/>
        <v>6.399251608232384</v>
      </c>
      <c r="J42" s="7"/>
      <c r="K42" s="7"/>
      <c r="L42" s="8">
        <v>9.0370599727958236</v>
      </c>
      <c r="M42" s="9"/>
      <c r="N42" s="9"/>
      <c r="O42" s="10">
        <v>0.28717999230810465</v>
      </c>
      <c r="P42" s="11"/>
      <c r="Q42" s="11"/>
      <c r="R42" s="12">
        <v>7.8378502512716119</v>
      </c>
      <c r="S42" s="13"/>
      <c r="T42" s="13"/>
    </row>
    <row r="43" spans="1:20" x14ac:dyDescent="0.35">
      <c r="A43">
        <v>41</v>
      </c>
      <c r="B43" t="s">
        <v>28</v>
      </c>
      <c r="C43" t="s">
        <v>35</v>
      </c>
      <c r="D43" t="s">
        <v>34</v>
      </c>
      <c r="E43" t="s">
        <v>31</v>
      </c>
      <c r="F43">
        <v>1</v>
      </c>
      <c r="G43" s="6">
        <v>20.542345588668649</v>
      </c>
      <c r="H43" s="6">
        <v>1.3375577299315742</v>
      </c>
      <c r="I43" s="6">
        <f t="shared" si="2"/>
        <v>21.879903318600224</v>
      </c>
      <c r="J43" s="7">
        <f>AVERAGE(I43:I46)</f>
        <v>7.3763754160561987</v>
      </c>
      <c r="K43" s="7">
        <f>_xlfn.STDEV.P(I43:I46)/SQRT(4)</f>
        <v>4.1968667821082191</v>
      </c>
      <c r="L43" s="8">
        <v>32.044281223635281</v>
      </c>
      <c r="M43" s="9">
        <f>AVERAGE(L43:L46)</f>
        <v>10.59661005963774</v>
      </c>
      <c r="N43" s="9">
        <f>_xlfn.STDEV.P(L43:L46)/SQRT(4)</f>
        <v>6.2019031455259634</v>
      </c>
      <c r="O43" s="10">
        <v>0</v>
      </c>
      <c r="P43" s="11">
        <f>AVERAGE(O43:O46)</f>
        <v>0.15708617523950852</v>
      </c>
      <c r="Q43" s="11">
        <f>_xlfn.STDEV.P(O43:O46)/SQRT(4)</f>
        <v>6.6085142297846691E-2</v>
      </c>
      <c r="R43" s="12">
        <v>38.055008195858989</v>
      </c>
      <c r="S43" s="13">
        <f>AVERAGE(R43:R46)</f>
        <v>12.910642197147901</v>
      </c>
      <c r="T43" s="13">
        <f>_xlfn.STDEV.P(R43:R46)/SQRT(4)</f>
        <v>7.2786874295582162</v>
      </c>
    </row>
    <row r="44" spans="1:20" x14ac:dyDescent="0.35">
      <c r="A44">
        <v>42</v>
      </c>
      <c r="B44" t="s">
        <v>28</v>
      </c>
      <c r="C44" t="s">
        <v>35</v>
      </c>
      <c r="D44" t="s">
        <v>34</v>
      </c>
      <c r="E44" t="s">
        <v>31</v>
      </c>
      <c r="F44">
        <v>2</v>
      </c>
      <c r="G44" s="6">
        <v>2.2571583861472848</v>
      </c>
      <c r="H44" s="6">
        <v>0.15884018017015225</v>
      </c>
      <c r="I44" s="6">
        <f t="shared" si="2"/>
        <v>2.415998566317437</v>
      </c>
      <c r="J44" s="7"/>
      <c r="K44" s="7"/>
      <c r="L44" s="8">
        <v>3.8064430356248193</v>
      </c>
      <c r="M44" s="9"/>
      <c r="N44" s="9"/>
      <c r="O44" s="10">
        <v>0.34961810440149316</v>
      </c>
      <c r="P44" s="11"/>
      <c r="Q44" s="11"/>
      <c r="R44" s="12">
        <v>5.2000240794658401</v>
      </c>
      <c r="S44" s="13"/>
      <c r="T44" s="13"/>
    </row>
    <row r="45" spans="1:20" x14ac:dyDescent="0.35">
      <c r="A45">
        <v>43</v>
      </c>
      <c r="B45" t="s">
        <v>28</v>
      </c>
      <c r="C45" t="s">
        <v>35</v>
      </c>
      <c r="D45" t="s">
        <v>34</v>
      </c>
      <c r="E45" t="s">
        <v>31</v>
      </c>
      <c r="F45">
        <v>3</v>
      </c>
      <c r="G45" s="6">
        <v>1.6844945505866824</v>
      </c>
      <c r="H45" s="6">
        <v>0.10620262177996979</v>
      </c>
      <c r="I45" s="6">
        <f t="shared" si="2"/>
        <v>1.7906971723666523</v>
      </c>
      <c r="J45" s="7"/>
      <c r="K45" s="7"/>
      <c r="L45" s="8">
        <v>2.2963998989487155</v>
      </c>
      <c r="M45" s="9"/>
      <c r="N45" s="9"/>
      <c r="O45" s="10">
        <v>7.8113295883793177E-2</v>
      </c>
      <c r="P45" s="11"/>
      <c r="Q45" s="11"/>
      <c r="R45" s="12">
        <v>2.7781243515792808</v>
      </c>
      <c r="S45" s="13"/>
      <c r="T45" s="13"/>
    </row>
    <row r="46" spans="1:20" x14ac:dyDescent="0.35">
      <c r="A46">
        <v>44</v>
      </c>
      <c r="B46" t="s">
        <v>28</v>
      </c>
      <c r="C46" t="s">
        <v>35</v>
      </c>
      <c r="D46" t="s">
        <v>34</v>
      </c>
      <c r="E46" t="s">
        <v>31</v>
      </c>
      <c r="F46">
        <v>4</v>
      </c>
      <c r="G46" s="6">
        <v>3.2162279823593791</v>
      </c>
      <c r="H46" s="6">
        <v>0.20267462458110036</v>
      </c>
      <c r="I46" s="6">
        <f t="shared" si="2"/>
        <v>3.4189026069404793</v>
      </c>
      <c r="J46" s="7"/>
      <c r="K46" s="7"/>
      <c r="L46" s="8">
        <v>4.2393160803421459</v>
      </c>
      <c r="M46" s="9"/>
      <c r="N46" s="9"/>
      <c r="O46" s="10">
        <v>0.20061330067274771</v>
      </c>
      <c r="P46" s="11"/>
      <c r="Q46" s="11"/>
      <c r="R46" s="12">
        <v>5.6094121616874917</v>
      </c>
      <c r="S46" s="13"/>
      <c r="T46" s="13"/>
    </row>
    <row r="47" spans="1:20" x14ac:dyDescent="0.35">
      <c r="A47">
        <v>45</v>
      </c>
      <c r="B47" t="s">
        <v>28</v>
      </c>
      <c r="C47" t="s">
        <v>35</v>
      </c>
      <c r="D47" t="s">
        <v>34</v>
      </c>
      <c r="E47" t="s">
        <v>32</v>
      </c>
      <c r="F47">
        <v>1</v>
      </c>
      <c r="G47" s="6">
        <v>0</v>
      </c>
      <c r="H47" s="6">
        <v>0</v>
      </c>
      <c r="I47" s="6">
        <f t="shared" si="2"/>
        <v>0</v>
      </c>
      <c r="J47" s="7">
        <f>AVERAGE(I47:I50)</f>
        <v>2.5366315854213393</v>
      </c>
      <c r="K47" s="7">
        <f>_xlfn.STDEV.P(I47:I50)/SQRT(4)</f>
        <v>0.8796882121567392</v>
      </c>
      <c r="L47" s="8">
        <v>0</v>
      </c>
      <c r="M47" s="9">
        <f>AVERAGE(L47:L50)</f>
        <v>3.6425432330380167</v>
      </c>
      <c r="N47" s="9">
        <f>_xlfn.STDEV.P(L47:L50)/SQRT(4)</f>
        <v>1.8223303093882428</v>
      </c>
      <c r="O47" s="10">
        <v>0</v>
      </c>
      <c r="P47" s="11">
        <f>AVERAGE(O47:O50)</f>
        <v>0</v>
      </c>
      <c r="Q47" s="11">
        <f>_xlfn.STDEV.P(O47:O50)/SQRT(4)</f>
        <v>0</v>
      </c>
      <c r="R47" s="12">
        <v>2.967474894280282</v>
      </c>
      <c r="S47" s="13">
        <f>AVERAGE(R47:R50)</f>
        <v>19.191651254121666</v>
      </c>
      <c r="T47" s="13">
        <f>_xlfn.STDEV.P(R47:R50)/SQRT(4)</f>
        <v>8.7968066510457614</v>
      </c>
    </row>
    <row r="48" spans="1:20" x14ac:dyDescent="0.35">
      <c r="A48">
        <v>46</v>
      </c>
      <c r="B48" t="s">
        <v>28</v>
      </c>
      <c r="C48" t="s">
        <v>35</v>
      </c>
      <c r="D48" t="s">
        <v>34</v>
      </c>
      <c r="E48" t="s">
        <v>32</v>
      </c>
      <c r="F48">
        <v>2</v>
      </c>
      <c r="G48" s="6">
        <v>4.0163488558649902</v>
      </c>
      <c r="H48" s="6">
        <v>0.45150620432731148</v>
      </c>
      <c r="I48" s="6">
        <f t="shared" si="2"/>
        <v>4.4678550601923019</v>
      </c>
      <c r="J48" s="7"/>
      <c r="K48" s="7"/>
      <c r="L48" s="8">
        <v>7.1094173366927169</v>
      </c>
      <c r="M48" s="9"/>
      <c r="N48" s="9"/>
      <c r="O48" s="10">
        <v>0</v>
      </c>
      <c r="P48" s="11"/>
      <c r="Q48" s="11"/>
      <c r="R48" s="12">
        <v>18.488315803667351</v>
      </c>
      <c r="S48" s="13"/>
      <c r="T48" s="13"/>
    </row>
    <row r="49" spans="1:20" x14ac:dyDescent="0.35">
      <c r="A49">
        <v>47</v>
      </c>
      <c r="B49" t="s">
        <v>28</v>
      </c>
      <c r="C49" t="s">
        <v>35</v>
      </c>
      <c r="D49" t="s">
        <v>34</v>
      </c>
      <c r="E49" t="s">
        <v>32</v>
      </c>
      <c r="F49">
        <v>3</v>
      </c>
      <c r="G49" s="6">
        <v>1.8308124110100759</v>
      </c>
      <c r="H49" s="6">
        <v>0</v>
      </c>
      <c r="I49" s="6">
        <f t="shared" si="2"/>
        <v>1.8308124110100759</v>
      </c>
      <c r="J49" s="7"/>
      <c r="K49" s="7"/>
      <c r="L49" s="8">
        <v>0</v>
      </c>
      <c r="M49" s="9"/>
      <c r="N49" s="9"/>
      <c r="O49" s="10">
        <v>0</v>
      </c>
      <c r="P49" s="11"/>
      <c r="Q49" s="11"/>
      <c r="R49" s="12">
        <v>7.2697258027490133</v>
      </c>
      <c r="S49" s="13"/>
      <c r="T49" s="13"/>
    </row>
    <row r="50" spans="1:20" x14ac:dyDescent="0.35">
      <c r="A50">
        <v>48</v>
      </c>
      <c r="B50" t="s">
        <v>28</v>
      </c>
      <c r="C50" t="s">
        <v>35</v>
      </c>
      <c r="D50" t="s">
        <v>34</v>
      </c>
      <c r="E50" t="s">
        <v>32</v>
      </c>
      <c r="F50">
        <v>4</v>
      </c>
      <c r="G50" s="6">
        <v>3.8478588704829795</v>
      </c>
      <c r="H50" s="6">
        <v>0</v>
      </c>
      <c r="I50" s="6">
        <f t="shared" si="2"/>
        <v>3.8478588704829795</v>
      </c>
      <c r="J50" s="7"/>
      <c r="L50" s="8">
        <v>7.4607555954593501</v>
      </c>
      <c r="M50" s="9"/>
      <c r="N50" s="9"/>
      <c r="O50" s="10">
        <v>0</v>
      </c>
      <c r="P50" s="11"/>
      <c r="Q50" s="11"/>
      <c r="R50" s="12">
        <v>48.041088515790015</v>
      </c>
      <c r="S50" s="13"/>
      <c r="T5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Onyije</dc:creator>
  <cp:lastModifiedBy>Charles Onyije</cp:lastModifiedBy>
  <dcterms:created xsi:type="dcterms:W3CDTF">2025-01-11T10:19:16Z</dcterms:created>
  <dcterms:modified xsi:type="dcterms:W3CDTF">2025-01-11T10:26:12Z</dcterms:modified>
</cp:coreProperties>
</file>