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0" documentId="8_{CB472B39-6A2D-4FEC-91C7-6422E625AB4B}" xr6:coauthVersionLast="36" xr6:coauthVersionMax="36" xr10:uidLastSave="{00000000-0000-0000-0000-000000000000}"/>
  <bookViews>
    <workbookView xWindow="0" yWindow="0" windowWidth="20490" windowHeight="8130" xr2:uid="{091F0261-967E-4492-BEB3-A7226976BC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8" i="1" l="1"/>
  <c r="R18" i="1"/>
  <c r="P18" i="1"/>
  <c r="O18" i="1"/>
  <c r="M18" i="1"/>
  <c r="L18" i="1"/>
  <c r="J18" i="1"/>
  <c r="I18" i="1"/>
  <c r="S14" i="1"/>
  <c r="R14" i="1"/>
  <c r="P14" i="1"/>
  <c r="O14" i="1"/>
  <c r="M14" i="1"/>
  <c r="L14" i="1"/>
  <c r="J14" i="1"/>
  <c r="I14" i="1"/>
  <c r="S10" i="1"/>
  <c r="R10" i="1"/>
  <c r="P10" i="1"/>
  <c r="O10" i="1"/>
  <c r="M10" i="1"/>
  <c r="L10" i="1"/>
  <c r="J10" i="1"/>
  <c r="I10" i="1"/>
  <c r="S6" i="1"/>
  <c r="R6" i="1"/>
  <c r="P6" i="1"/>
  <c r="O6" i="1"/>
  <c r="M6" i="1"/>
  <c r="L6" i="1"/>
  <c r="J6" i="1"/>
  <c r="I6" i="1"/>
  <c r="S2" i="1"/>
  <c r="R2" i="1"/>
  <c r="P2" i="1"/>
  <c r="O2" i="1"/>
  <c r="M2" i="1"/>
  <c r="L2" i="1"/>
  <c r="J2" i="1"/>
  <c r="I2" i="1"/>
</calcChain>
</file>

<file path=xl/sharedStrings.xml><?xml version="1.0" encoding="utf-8"?>
<sst xmlns="http://schemas.openxmlformats.org/spreadsheetml/2006/main" count="99" uniqueCount="47">
  <si>
    <t>Bristol ID</t>
  </si>
  <si>
    <t xml:space="preserve">Plastic/Treatment </t>
  </si>
  <si>
    <t>Plot</t>
  </si>
  <si>
    <t>Dept/Season</t>
  </si>
  <si>
    <t>Location</t>
  </si>
  <si>
    <t>Firmicutes</t>
  </si>
  <si>
    <t>Actinobacteria</t>
  </si>
  <si>
    <t>Total Gram +</t>
  </si>
  <si>
    <t>Average Gram +</t>
  </si>
  <si>
    <t>Gram + SEM</t>
  </si>
  <si>
    <t>Gram-</t>
  </si>
  <si>
    <t>Average Gram -</t>
  </si>
  <si>
    <t>Gram -  SEM</t>
  </si>
  <si>
    <t>Fungal</t>
  </si>
  <si>
    <t>Average Fungal</t>
  </si>
  <si>
    <t>Fungal  SEM</t>
  </si>
  <si>
    <t>Unspecified</t>
  </si>
  <si>
    <t>Average Unspecified</t>
  </si>
  <si>
    <t>Unspecified SEM</t>
  </si>
  <si>
    <t>PMM-2023-172</t>
  </si>
  <si>
    <t>control</t>
  </si>
  <si>
    <t>1m</t>
  </si>
  <si>
    <t>Vietnam</t>
  </si>
  <si>
    <t>PMM-2023-179</t>
  </si>
  <si>
    <t>PMM-2023-183</t>
  </si>
  <si>
    <t>PMM-2023-190</t>
  </si>
  <si>
    <t>PMM-2023-173</t>
  </si>
  <si>
    <t>PEVB</t>
  </si>
  <si>
    <t>PMM-2023-181</t>
  </si>
  <si>
    <t>PMM-2023-185</t>
  </si>
  <si>
    <t>PMM-2023-189</t>
  </si>
  <si>
    <t>PMM-2023-174</t>
  </si>
  <si>
    <t>BioUK</t>
  </si>
  <si>
    <t>PMM-2023-180</t>
  </si>
  <si>
    <t>BioUk</t>
  </si>
  <si>
    <t>PMM-2023-186</t>
  </si>
  <si>
    <t>PMM-2023-187</t>
  </si>
  <si>
    <t>PMM-2023-175</t>
  </si>
  <si>
    <t>PEVW</t>
  </si>
  <si>
    <t>PMM-2023-178</t>
  </si>
  <si>
    <t>PMM-2023-182</t>
  </si>
  <si>
    <t>PMM-2023-191</t>
  </si>
  <si>
    <t>PMM-2023-176</t>
  </si>
  <si>
    <t>PEUK</t>
  </si>
  <si>
    <t>PMM-2023-177</t>
  </si>
  <si>
    <t>PMM-2023-184</t>
  </si>
  <si>
    <t>PMM-2023-188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</si>
</sst>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left"/>
    </xf>
    <xf numFmtId="0" fontId="10" fillId="0" borderId="0" xfId="0" applyFont="1"/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F9BAC-60C6-4B88-A44D-2B52812B63FE}">
  <dimension ref="A1:S21"/>
  <sheetViews>
    <sheetView tabSelected="1" workbookViewId="0">
      <selection activeCell="M22" sqref="M22"/>
    </sheetView>
  </sheetViews>
  <sheetFormatPr defaultRowHeight="15" x14ac:dyDescent="0.25"/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6" t="s">
        <v>14</v>
      </c>
      <c r="P1" s="6" t="s">
        <v>15</v>
      </c>
      <c r="Q1" s="7" t="s">
        <v>16</v>
      </c>
      <c r="R1" s="7" t="s">
        <v>17</v>
      </c>
      <c r="S1" s="7" t="s">
        <v>18</v>
      </c>
    </row>
    <row r="2" spans="1:19" x14ac:dyDescent="0.25">
      <c r="A2" s="1" t="s">
        <v>19</v>
      </c>
      <c r="B2" s="1" t="s">
        <v>20</v>
      </c>
      <c r="C2" s="8">
        <v>1</v>
      </c>
      <c r="D2" s="1" t="s">
        <v>21</v>
      </c>
      <c r="E2" s="1" t="s">
        <v>22</v>
      </c>
      <c r="F2" s="3">
        <v>51.837792261370893</v>
      </c>
      <c r="G2" s="3">
        <v>5.2022991358911375</v>
      </c>
      <c r="H2" s="3">
        <v>57.040091397262032</v>
      </c>
      <c r="I2" s="3">
        <f>AVERAGE(H2:H5)</f>
        <v>28.316810674570132</v>
      </c>
      <c r="J2" s="3">
        <f>_xlfn.STDEV.P(H2:H5)/SQRT(4)</f>
        <v>10.899407471598508</v>
      </c>
      <c r="K2" s="4">
        <v>37.585259855467243</v>
      </c>
      <c r="L2" s="4">
        <f>AVERAGE(K2:K5)</f>
        <v>30.575422392503757</v>
      </c>
      <c r="M2" s="4">
        <f>_xlfn.STDEV.P(K2:K5)/SQRT(4)</f>
        <v>3.3602381109876642</v>
      </c>
      <c r="N2" s="5">
        <v>6.725046886069622</v>
      </c>
      <c r="O2" s="5">
        <f>AVERAGE(N2:N5)</f>
        <v>4.5304136429901574</v>
      </c>
      <c r="P2" s="5">
        <f>_xlfn.STDEV.P(N2:N5)/SQRT(4)</f>
        <v>1.1758671649326651</v>
      </c>
      <c r="Q2" s="7">
        <v>76.064102033174294</v>
      </c>
      <c r="R2" s="7">
        <f>AVERAGE(Q2:Q5)</f>
        <v>46.847804154370728</v>
      </c>
      <c r="S2" s="7">
        <f>_xlfn.STDEV.P(Q2:Q5)/SQRT(4)</f>
        <v>11.494927908236047</v>
      </c>
    </row>
    <row r="3" spans="1:19" x14ac:dyDescent="0.25">
      <c r="A3" s="1" t="s">
        <v>23</v>
      </c>
      <c r="B3" s="1" t="s">
        <v>20</v>
      </c>
      <c r="C3" s="8">
        <v>8</v>
      </c>
      <c r="D3" s="1" t="s">
        <v>21</v>
      </c>
      <c r="E3" s="1" t="s">
        <v>22</v>
      </c>
      <c r="F3" s="3">
        <v>2.9562736183134</v>
      </c>
      <c r="G3" s="3">
        <v>1.3028996968862407</v>
      </c>
      <c r="H3" s="3">
        <v>4.2591733151996412</v>
      </c>
      <c r="I3" s="3"/>
      <c r="J3" s="3"/>
      <c r="K3" s="4">
        <v>21.512281370367489</v>
      </c>
      <c r="L3" s="4"/>
      <c r="M3" s="4"/>
      <c r="N3" s="5">
        <v>1.2689181393617488</v>
      </c>
      <c r="O3" s="5"/>
      <c r="P3" s="5"/>
      <c r="Q3" s="7">
        <v>19.886268659613879</v>
      </c>
    </row>
    <row r="4" spans="1:19" x14ac:dyDescent="0.25">
      <c r="A4" s="1" t="s">
        <v>24</v>
      </c>
      <c r="B4" s="1" t="s">
        <v>20</v>
      </c>
      <c r="C4" s="8">
        <v>12</v>
      </c>
      <c r="D4" s="1" t="s">
        <v>21</v>
      </c>
      <c r="E4" s="1" t="s">
        <v>22</v>
      </c>
      <c r="H4" s="3"/>
    </row>
    <row r="5" spans="1:19" x14ac:dyDescent="0.25">
      <c r="A5" s="1" t="s">
        <v>25</v>
      </c>
      <c r="B5" s="1" t="s">
        <v>20</v>
      </c>
      <c r="C5" s="8">
        <v>19</v>
      </c>
      <c r="D5" s="1" t="s">
        <v>21</v>
      </c>
      <c r="E5" s="1" t="s">
        <v>22</v>
      </c>
      <c r="F5" s="3">
        <v>21.638944128893716</v>
      </c>
      <c r="G5" s="3">
        <v>2.0122231823550072</v>
      </c>
      <c r="H5" s="3">
        <v>23.651167311248724</v>
      </c>
      <c r="I5" s="3"/>
      <c r="J5" s="3"/>
      <c r="K5" s="4">
        <v>32.628725951676543</v>
      </c>
      <c r="L5" s="4"/>
      <c r="M5" s="4"/>
      <c r="N5" s="5">
        <v>5.597275903539102</v>
      </c>
      <c r="O5" s="5"/>
      <c r="P5" s="5"/>
      <c r="Q5" s="7">
        <v>44.593041770324035</v>
      </c>
    </row>
    <row r="6" spans="1:19" x14ac:dyDescent="0.25">
      <c r="A6" s="9" t="s">
        <v>26</v>
      </c>
      <c r="B6" s="9" t="s">
        <v>27</v>
      </c>
      <c r="C6" s="10">
        <v>2</v>
      </c>
      <c r="D6" s="9" t="s">
        <v>21</v>
      </c>
      <c r="E6" s="9" t="s">
        <v>22</v>
      </c>
      <c r="I6" s="3">
        <f>AVERAGE(H6:H9)</f>
        <v>74.351542343111021</v>
      </c>
      <c r="J6" s="3">
        <f>_xlfn.STDEV.P(H6:H9)/SQRT(4)</f>
        <v>2.4038171478805026</v>
      </c>
      <c r="L6" s="4">
        <f>AVERAGE(K6:K9)</f>
        <v>59.460241790896475</v>
      </c>
      <c r="M6" s="4">
        <f>_xlfn.STDEV.P(K6:K9)/SQRT(4)</f>
        <v>2.0199774502751051</v>
      </c>
      <c r="O6" s="5">
        <f>AVERAGE(N6:N9)</f>
        <v>11.283324712906063</v>
      </c>
      <c r="P6" s="5">
        <f>_xlfn.STDEV.P(N6:N9)/SQRT(4)</f>
        <v>1.058780542047304</v>
      </c>
      <c r="R6" s="7">
        <f>AVERAGE(Q6:Q9)</f>
        <v>113.62779405994368</v>
      </c>
      <c r="S6" s="7">
        <f>_xlfn.STDEV.P(Q6:Q9)/SQRT(4)</f>
        <v>2.8477400953156464</v>
      </c>
    </row>
    <row r="7" spans="1:19" x14ac:dyDescent="0.25">
      <c r="A7" s="9" t="s">
        <v>28</v>
      </c>
      <c r="B7" s="9" t="s">
        <v>27</v>
      </c>
      <c r="C7" s="10">
        <v>10</v>
      </c>
      <c r="D7" s="9" t="s">
        <v>21</v>
      </c>
      <c r="E7" s="9" t="s">
        <v>22</v>
      </c>
      <c r="F7" s="3">
        <v>63.096700911120593</v>
      </c>
      <c r="G7" s="3">
        <v>6.4472071362294248</v>
      </c>
      <c r="H7" s="3">
        <v>69.543908047350016</v>
      </c>
      <c r="I7" s="3"/>
      <c r="J7" s="3"/>
      <c r="K7" s="4">
        <v>55.420286890346269</v>
      </c>
      <c r="L7" s="4"/>
      <c r="M7" s="4"/>
      <c r="N7" s="5">
        <v>9.1657636288114581</v>
      </c>
      <c r="O7" s="5"/>
      <c r="P7" s="5"/>
      <c r="Q7" s="7">
        <v>107.9323138693124</v>
      </c>
    </row>
    <row r="8" spans="1:19" x14ac:dyDescent="0.25">
      <c r="A8" s="9" t="s">
        <v>29</v>
      </c>
      <c r="B8" s="9" t="s">
        <v>27</v>
      </c>
      <c r="C8" s="10">
        <v>14</v>
      </c>
      <c r="D8" s="9" t="s">
        <v>21</v>
      </c>
      <c r="E8" s="9" t="s">
        <v>22</v>
      </c>
      <c r="F8" s="3">
        <v>72.631316818056334</v>
      </c>
      <c r="G8" s="3">
        <v>6.5278598208156851</v>
      </c>
      <c r="H8" s="3">
        <v>79.159176638872026</v>
      </c>
      <c r="I8" s="3"/>
      <c r="J8" s="3"/>
      <c r="K8" s="4">
        <v>63.500196691446689</v>
      </c>
      <c r="L8" s="4"/>
      <c r="M8" s="4"/>
      <c r="N8" s="5">
        <v>13.400885797000669</v>
      </c>
      <c r="O8" s="5"/>
      <c r="P8" s="5"/>
      <c r="Q8" s="7">
        <v>119.32327425057498</v>
      </c>
    </row>
    <row r="9" spans="1:19" x14ac:dyDescent="0.25">
      <c r="A9" s="9" t="s">
        <v>30</v>
      </c>
      <c r="B9" s="9" t="s">
        <v>27</v>
      </c>
      <c r="C9" s="10">
        <v>18</v>
      </c>
      <c r="D9" s="9" t="s">
        <v>21</v>
      </c>
      <c r="E9" s="9" t="s">
        <v>22</v>
      </c>
    </row>
    <row r="10" spans="1:19" x14ac:dyDescent="0.25">
      <c r="A10" s="11" t="s">
        <v>31</v>
      </c>
      <c r="B10" s="11" t="s">
        <v>32</v>
      </c>
      <c r="C10" s="12">
        <v>3</v>
      </c>
      <c r="D10" s="11" t="s">
        <v>21</v>
      </c>
      <c r="E10" s="11" t="s">
        <v>22</v>
      </c>
      <c r="F10" s="3">
        <v>15.271124725828278</v>
      </c>
      <c r="G10" s="3">
        <v>1.8360108109572364</v>
      </c>
      <c r="H10" s="3">
        <v>17.107135536785513</v>
      </c>
      <c r="I10" s="3">
        <f>AVERAGE(H10:H13)</f>
        <v>13.649528785583124</v>
      </c>
      <c r="J10" s="3">
        <f>_xlfn.STDEV.P(H10:H13)/SQRT(4)</f>
        <v>3.3198200647628369</v>
      </c>
      <c r="K10" s="4">
        <v>25.145946970164978</v>
      </c>
      <c r="L10" s="4">
        <f>AVERAGE(K10:K13)</f>
        <v>13.906401711019583</v>
      </c>
      <c r="M10" s="4">
        <f>_xlfn.STDEV.P(K10:K13)/SQRT(4)</f>
        <v>4.1843289295716701</v>
      </c>
      <c r="N10" s="5">
        <v>2.6677377885256597</v>
      </c>
      <c r="O10" s="5">
        <f>AVERAGE(N10:N13)</f>
        <v>1.7841638851839381</v>
      </c>
      <c r="P10" s="5">
        <f>_xlfn.STDEV.P(N10:N13)/SQRT(4)</f>
        <v>0.41511239993420895</v>
      </c>
      <c r="Q10" s="7">
        <v>36.278997061391323</v>
      </c>
      <c r="R10" s="7">
        <f>AVERAGE(Q10:Q13)</f>
        <v>22.567324512293357</v>
      </c>
      <c r="S10" s="7">
        <f>_xlfn.STDEV.P(Q10:Q13)/SQRT(4)</f>
        <v>5.6885208685572008</v>
      </c>
    </row>
    <row r="11" spans="1:19" x14ac:dyDescent="0.25">
      <c r="A11" s="11" t="s">
        <v>33</v>
      </c>
      <c r="B11" s="11" t="s">
        <v>34</v>
      </c>
      <c r="C11" s="12">
        <v>9</v>
      </c>
      <c r="D11" s="11" t="s">
        <v>21</v>
      </c>
      <c r="E11" s="11" t="s">
        <v>22</v>
      </c>
      <c r="H11" s="3"/>
    </row>
    <row r="12" spans="1:19" x14ac:dyDescent="0.25">
      <c r="A12" s="11" t="s">
        <v>35</v>
      </c>
      <c r="B12" s="11" t="s">
        <v>34</v>
      </c>
      <c r="C12" s="12">
        <v>15</v>
      </c>
      <c r="D12" s="11" t="s">
        <v>21</v>
      </c>
      <c r="E12" s="11" t="s">
        <v>22</v>
      </c>
      <c r="F12" s="3">
        <v>4.0425218913801864</v>
      </c>
      <c r="G12" s="3">
        <v>0.31771753951671949</v>
      </c>
      <c r="H12" s="3">
        <v>4.3602394308969057</v>
      </c>
      <c r="I12" s="3"/>
      <c r="J12" s="3"/>
      <c r="K12" s="4">
        <v>5.0763147166503408</v>
      </c>
      <c r="L12" s="4"/>
      <c r="M12" s="4"/>
      <c r="N12" s="5">
        <v>0.67276309294902703</v>
      </c>
      <c r="O12" s="5"/>
      <c r="P12" s="5"/>
      <c r="Q12" s="7">
        <v>8.4212108108010515</v>
      </c>
    </row>
    <row r="13" spans="1:19" x14ac:dyDescent="0.25">
      <c r="A13" s="11" t="s">
        <v>36</v>
      </c>
      <c r="B13" s="11" t="s">
        <v>34</v>
      </c>
      <c r="C13" s="12">
        <v>16</v>
      </c>
      <c r="D13" s="11" t="s">
        <v>21</v>
      </c>
      <c r="E13" s="11" t="s">
        <v>22</v>
      </c>
      <c r="F13" s="3">
        <v>17.865519935100984</v>
      </c>
      <c r="G13" s="3">
        <v>1.6156914539659728</v>
      </c>
      <c r="H13" s="3">
        <v>19.481211389066956</v>
      </c>
      <c r="I13" s="3"/>
      <c r="J13" s="3"/>
      <c r="K13" s="4">
        <v>11.496943446243435</v>
      </c>
      <c r="L13" s="4"/>
      <c r="M13" s="4"/>
      <c r="N13" s="5">
        <v>2.0119907740771272</v>
      </c>
      <c r="O13" s="5"/>
      <c r="P13" s="5"/>
      <c r="Q13" s="7">
        <v>23.001765664687706</v>
      </c>
    </row>
    <row r="14" spans="1:19" x14ac:dyDescent="0.25">
      <c r="A14" s="13" t="s">
        <v>37</v>
      </c>
      <c r="B14" s="13" t="s">
        <v>38</v>
      </c>
      <c r="C14" s="14">
        <v>4</v>
      </c>
      <c r="D14" s="13" t="s">
        <v>21</v>
      </c>
      <c r="E14" s="13" t="s">
        <v>22</v>
      </c>
      <c r="F14" s="3">
        <v>71.919205537910898</v>
      </c>
      <c r="G14" s="3">
        <v>5.2305165115185694</v>
      </c>
      <c r="H14" s="3">
        <v>77.149722049429471</v>
      </c>
      <c r="I14" s="3">
        <f>AVERAGE(H14:H17)</f>
        <v>43.226847076559416</v>
      </c>
      <c r="J14" s="3">
        <f>_xlfn.STDEV.P(H14:H17)/SQRT(4)</f>
        <v>17.658306338170377</v>
      </c>
      <c r="K14" s="4">
        <v>52.533430004902478</v>
      </c>
      <c r="L14" s="4">
        <f>AVERAGE(K14:K17)</f>
        <v>33.772206552461775</v>
      </c>
      <c r="M14" s="4">
        <f>_xlfn.STDEV.P(K14:K17)/SQRT(4)</f>
        <v>11.944562800095094</v>
      </c>
      <c r="N14" s="5">
        <v>7.2921170676044795</v>
      </c>
      <c r="O14" s="5">
        <f>AVERAGE(N14:N17)</f>
        <v>5.7344101304044939</v>
      </c>
      <c r="P14" s="5">
        <f>_xlfn.STDEV.P(N14:N17)/SQRT(4)</f>
        <v>2.1459454334011658</v>
      </c>
      <c r="Q14" s="7">
        <v>111.55666569888051</v>
      </c>
      <c r="R14" s="7">
        <f>AVERAGE(Q14:Q17)</f>
        <v>62.893658521420853</v>
      </c>
      <c r="S14" s="7">
        <f>_xlfn.STDEV.P(Q14:Q17)/SQRT(4)</f>
        <v>23.903158721296023</v>
      </c>
    </row>
    <row r="15" spans="1:19" x14ac:dyDescent="0.25">
      <c r="A15" s="13" t="s">
        <v>39</v>
      </c>
      <c r="B15" s="13" t="s">
        <v>38</v>
      </c>
      <c r="C15" s="14">
        <v>7</v>
      </c>
      <c r="D15" s="13" t="s">
        <v>21</v>
      </c>
      <c r="E15" s="13" t="s">
        <v>22</v>
      </c>
      <c r="F15" s="3">
        <v>72.058154512513852</v>
      </c>
      <c r="G15" s="3">
        <v>7.8070125919960907</v>
      </c>
      <c r="H15" s="3">
        <v>79.865167104509936</v>
      </c>
      <c r="I15" s="3"/>
      <c r="J15" s="3"/>
      <c r="K15" s="4">
        <v>61.976278328062705</v>
      </c>
      <c r="L15" s="4"/>
      <c r="M15" s="4"/>
      <c r="N15" s="5">
        <v>11.989204344798461</v>
      </c>
      <c r="O15" s="5"/>
      <c r="P15" s="5"/>
      <c r="Q15" s="7">
        <v>109.54297334782981</v>
      </c>
    </row>
    <row r="16" spans="1:19" x14ac:dyDescent="0.25">
      <c r="A16" s="13" t="s">
        <v>40</v>
      </c>
      <c r="B16" s="13" t="s">
        <v>38</v>
      </c>
      <c r="C16" s="14">
        <v>11</v>
      </c>
      <c r="D16" s="13" t="s">
        <v>21</v>
      </c>
      <c r="E16" s="13" t="s">
        <v>22</v>
      </c>
      <c r="F16" s="3">
        <v>5.5091899488580509</v>
      </c>
      <c r="G16" s="3">
        <v>0.63657873940529153</v>
      </c>
      <c r="H16" s="3">
        <v>6.1457686882633427</v>
      </c>
      <c r="I16" s="3"/>
      <c r="J16" s="3"/>
      <c r="K16" s="4">
        <v>6.262237267501721</v>
      </c>
      <c r="L16" s="4"/>
      <c r="M16" s="4"/>
      <c r="N16" s="5">
        <v>0.92959955056789123</v>
      </c>
      <c r="O16" s="5"/>
      <c r="P16" s="5"/>
      <c r="Q16" s="7">
        <v>9.9787074744267379</v>
      </c>
    </row>
    <row r="17" spans="1:19" x14ac:dyDescent="0.25">
      <c r="A17" s="13" t="s">
        <v>41</v>
      </c>
      <c r="B17" s="13" t="s">
        <v>38</v>
      </c>
      <c r="C17" s="14">
        <v>20</v>
      </c>
      <c r="D17" s="13" t="s">
        <v>21</v>
      </c>
      <c r="E17" s="13" t="s">
        <v>22</v>
      </c>
      <c r="F17" s="3">
        <v>8.8754401910649534</v>
      </c>
      <c r="G17" s="3">
        <v>0.87129027296996509</v>
      </c>
      <c r="H17" s="3">
        <v>9.7467304640349184</v>
      </c>
      <c r="I17" s="3"/>
      <c r="J17" s="3"/>
      <c r="K17" s="4">
        <v>14.316880609380213</v>
      </c>
      <c r="L17" s="4"/>
      <c r="M17" s="4"/>
      <c r="N17" s="5">
        <v>2.726719558647146</v>
      </c>
      <c r="O17" s="5"/>
      <c r="P17" s="5"/>
      <c r="Q17" s="7">
        <v>20.496287564546385</v>
      </c>
    </row>
    <row r="18" spans="1:19" x14ac:dyDescent="0.25">
      <c r="A18" s="15" t="s">
        <v>42</v>
      </c>
      <c r="B18" s="15" t="s">
        <v>43</v>
      </c>
      <c r="C18" s="16">
        <v>5</v>
      </c>
      <c r="D18" s="15" t="s">
        <v>21</v>
      </c>
      <c r="E18" s="15" t="s">
        <v>22</v>
      </c>
      <c r="F18" s="3">
        <v>116.47873663726664</v>
      </c>
      <c r="G18" s="3">
        <v>11.906780917345685</v>
      </c>
      <c r="H18" s="3">
        <v>128.38551755461231</v>
      </c>
      <c r="I18" s="3">
        <f>AVERAGE(H18:H21)</f>
        <v>47.287626095720263</v>
      </c>
      <c r="J18" s="3">
        <f>_xlfn.STDEV.P(H18:H21)/SQRT(4)</f>
        <v>24.497947365430448</v>
      </c>
      <c r="K18" s="4">
        <v>102.12156843458534</v>
      </c>
      <c r="L18" s="4">
        <f>AVERAGE(K18:K21)</f>
        <v>42.575438614930022</v>
      </c>
      <c r="M18" s="4">
        <f>_xlfn.STDEV.P(K18:K21)/SQRT(4)</f>
        <v>18.214019156420257</v>
      </c>
      <c r="N18" s="5">
        <v>16.807550676360883</v>
      </c>
      <c r="O18" s="5">
        <f>AVERAGE(N18:N21)</f>
        <v>6.7303738248446541</v>
      </c>
      <c r="P18" s="5">
        <f>_xlfn.STDEV.P(N18:N21)/SQRT(4)</f>
        <v>3.0818546478170457</v>
      </c>
      <c r="Q18" s="7">
        <v>162.00477581230783</v>
      </c>
      <c r="R18" s="7">
        <f>AVERAGE(Q18:Q21)</f>
        <v>71.357657443241436</v>
      </c>
      <c r="S18" s="7">
        <f>_xlfn.STDEV.P(Q18:Q21)/SQRT(4)</f>
        <v>27.985313933717578</v>
      </c>
    </row>
    <row r="19" spans="1:19" x14ac:dyDescent="0.25">
      <c r="A19" s="15" t="s">
        <v>44</v>
      </c>
      <c r="B19" s="15" t="s">
        <v>43</v>
      </c>
      <c r="C19" s="16">
        <v>6</v>
      </c>
      <c r="D19" s="15" t="s">
        <v>21</v>
      </c>
      <c r="E19" s="15" t="s">
        <v>22</v>
      </c>
      <c r="F19" s="3">
        <v>38.890718565302848</v>
      </c>
      <c r="G19" s="3">
        <v>3.9892614935106372</v>
      </c>
      <c r="H19" s="3">
        <v>42.879980058813487</v>
      </c>
      <c r="I19" s="3"/>
      <c r="J19" s="3"/>
      <c r="K19" s="4">
        <v>39.036237571364211</v>
      </c>
      <c r="L19" s="4"/>
      <c r="M19" s="4"/>
      <c r="N19" s="5">
        <v>6.2048132714865343</v>
      </c>
      <c r="O19" s="5"/>
      <c r="P19" s="5"/>
      <c r="Q19" s="7">
        <v>65.708159827324806</v>
      </c>
    </row>
    <row r="20" spans="1:19" x14ac:dyDescent="0.25">
      <c r="A20" s="15" t="s">
        <v>45</v>
      </c>
      <c r="B20" s="15" t="s">
        <v>43</v>
      </c>
      <c r="C20" s="16">
        <v>13</v>
      </c>
      <c r="D20" s="15" t="s">
        <v>21</v>
      </c>
      <c r="E20" s="15" t="s">
        <v>22</v>
      </c>
      <c r="F20" s="3">
        <v>2.8353504923567781</v>
      </c>
      <c r="G20" s="3">
        <v>0.38882324975008936</v>
      </c>
      <c r="H20" s="3">
        <v>3.2241737421068675</v>
      </c>
      <c r="I20" s="3"/>
      <c r="J20" s="3"/>
      <c r="K20" s="4">
        <v>5.0495705047124195</v>
      </c>
      <c r="L20" s="4"/>
      <c r="M20" s="4"/>
      <c r="N20" s="5">
        <v>0.45076133697282117</v>
      </c>
      <c r="O20" s="5"/>
      <c r="P20" s="5"/>
      <c r="Q20" s="7">
        <v>10.559529091346912</v>
      </c>
    </row>
    <row r="21" spans="1:19" x14ac:dyDescent="0.25">
      <c r="A21" s="15" t="s">
        <v>46</v>
      </c>
      <c r="B21" s="15" t="s">
        <v>43</v>
      </c>
      <c r="C21" s="16">
        <v>17</v>
      </c>
      <c r="D21" s="15" t="s">
        <v>21</v>
      </c>
      <c r="E21" s="15" t="s">
        <v>22</v>
      </c>
      <c r="F21" s="3">
        <v>13.151667267013488</v>
      </c>
      <c r="G21" s="3">
        <v>1.509165760334908</v>
      </c>
      <c r="H21" s="3">
        <v>14.660833027348396</v>
      </c>
      <c r="I21" s="3"/>
      <c r="J21" s="3"/>
      <c r="K21" s="4">
        <v>24.094377949058114</v>
      </c>
      <c r="L21" s="4"/>
      <c r="M21" s="4"/>
      <c r="N21" s="5">
        <v>3.4583700145583753</v>
      </c>
      <c r="O21" s="5"/>
      <c r="P21" s="5"/>
      <c r="Q21" s="7">
        <v>47.158165041986209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2025-01-12T14:21:55Z</dcterms:created>
  <dcterms:modified xsi:type="dcterms:W3CDTF">2025-01-12T14:24:44Z</dcterms:modified>
</cp:coreProperties>
</file>