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" sheetId="1" state="visible" r:id="rId2"/>
    <sheet name="Quarterl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<sst xmlns="http://schemas.openxmlformats.org/spreadsheetml/2006/main" count="528" uniqueCount="220">
  <si>
    <t xml:space="preserve">REIT Name</t>
  </si>
  <si>
    <t xml:space="preserve">REIT Stock Code</t>
  </si>
  <si>
    <t xml:space="preserve">Listed Exchange</t>
  </si>
  <si>
    <t xml:space="preserve">REIT Sector</t>
  </si>
  <si>
    <t xml:space="preserve">Year</t>
  </si>
  <si>
    <t xml:space="preserve">Financial Year</t>
  </si>
  <si>
    <t xml:space="preserve">Reporting Period</t>
  </si>
  <si>
    <t xml:space="preserve">As At Date</t>
  </si>
  <si>
    <t xml:space="preserve">Annoucement Date</t>
  </si>
  <si>
    <t xml:space="preserve">Ex-Dividend Date</t>
  </si>
  <si>
    <t xml:space="preserve">Reporting Frequency</t>
  </si>
  <si>
    <t xml:space="preserve">Audited</t>
  </si>
  <si>
    <t xml:space="preserve">Currency</t>
  </si>
  <si>
    <t xml:space="preserve">Units</t>
  </si>
  <si>
    <t xml:space="preserve">Income Statement / Statements of Total Return</t>
  </si>
  <si>
    <t xml:space="preserve">Balance Sheet</t>
  </si>
  <si>
    <t xml:space="preserve">Cash Flow Statement</t>
  </si>
  <si>
    <t xml:space="preserve">Distribution Statement</t>
  </si>
  <si>
    <t xml:space="preserve">Share Price (Closed)</t>
  </si>
  <si>
    <t xml:space="preserve">Price Metrics</t>
  </si>
  <si>
    <t xml:space="preserve">Current Assets</t>
  </si>
  <si>
    <t xml:space="preserve">Non-Current Assets</t>
  </si>
  <si>
    <t xml:space="preserve">Current Liabilities</t>
  </si>
  <si>
    <t xml:space="preserve">Non-Current Liabilities</t>
  </si>
  <si>
    <t xml:space="preserve">Equity</t>
  </si>
  <si>
    <t xml:space="preserve">Operating</t>
  </si>
  <si>
    <t xml:space="preserve">Investing</t>
  </si>
  <si>
    <t xml:space="preserve">Financing</t>
  </si>
  <si>
    <t xml:space="preserve">Units (Basic)</t>
  </si>
  <si>
    <t xml:space="preserve">Units (Diluted)</t>
  </si>
  <si>
    <t xml:space="preserve">Revenue</t>
  </si>
  <si>
    <t xml:space="preserve">Property Expenses</t>
  </si>
  <si>
    <t xml:space="preserve">Net Property Income (NPI)</t>
  </si>
  <si>
    <t xml:space="preserve">Income Support</t>
  </si>
  <si>
    <t xml:space="preserve">Finance Cost</t>
  </si>
  <si>
    <t xml:space="preserve">Management Fee</t>
  </si>
  <si>
    <t xml:space="preserve">Trustee Fee</t>
  </si>
  <si>
    <t xml:space="preserve">Results from Associates</t>
  </si>
  <si>
    <t xml:space="preserve">Results from JVs</t>
  </si>
  <si>
    <t xml:space="preserve">Total</t>
  </si>
  <si>
    <t xml:space="preserve">Investment properties</t>
  </si>
  <si>
    <t xml:space="preserve">Investment in Associates</t>
  </si>
  <si>
    <t xml:space="preserve">Investment in JVs</t>
  </si>
  <si>
    <t xml:space="preserve">Short-term Debts</t>
  </si>
  <si>
    <t xml:space="preserve">Long-term Debts</t>
  </si>
  <si>
    <t xml:space="preserve">Unitholders Equity</t>
  </si>
  <si>
    <t xml:space="preserve">Perpetual Securities</t>
  </si>
  <si>
    <t xml:space="preserve">Operating-CF</t>
  </si>
  <si>
    <t xml:space="preserve">CAPEX</t>
  </si>
  <si>
    <t xml:space="preserve">Acquisition</t>
  </si>
  <si>
    <t xml:space="preserve">Investing-CF</t>
  </si>
  <si>
    <t xml:space="preserve">Financing Cost</t>
  </si>
  <si>
    <t xml:space="preserve">Distributions Paid</t>
  </si>
  <si>
    <t xml:space="preserve">Distribution to Perpetual Securities Holders</t>
  </si>
  <si>
    <t xml:space="preserve">Financing-CF</t>
  </si>
  <si>
    <t xml:space="preserve">Mgmt Fee Paid in Units</t>
  </si>
  <si>
    <t xml:space="preserve">Trustee Fee Paid in Units</t>
  </si>
  <si>
    <t xml:space="preserve">Share price at As At Date</t>
  </si>
  <si>
    <t xml:space="preserve">Share price at Annoucement Date</t>
  </si>
  <si>
    <t xml:space="preserve">Share price at Ex-Dividend Date</t>
  </si>
  <si>
    <t xml:space="preserve">Current</t>
  </si>
  <si>
    <t xml:space="preserve">NAV</t>
  </si>
  <si>
    <t xml:space="preserve">Derived NAV per Unit</t>
  </si>
  <si>
    <t xml:space="preserve">Free Cash Flow</t>
  </si>
  <si>
    <t xml:space="preserve">Operational Cash Flow per Unit</t>
  </si>
  <si>
    <t xml:space="preserve">Free Cash Flow per Unit</t>
  </si>
  <si>
    <t xml:space="preserve">Distribution Paid per Unit</t>
  </si>
  <si>
    <t xml:space="preserve">Perpetuals per Unit</t>
  </si>
  <si>
    <t xml:space="preserve">Gearing (excl. Perps)</t>
  </si>
  <si>
    <t xml:space="preserve">Gearing (incl. Perps)</t>
  </si>
  <si>
    <t xml:space="preserve">NPI Interest Cover</t>
  </si>
  <si>
    <t xml:space="preserve">NPI CapRate</t>
  </si>
  <si>
    <t xml:space="preserve">NPI Yield</t>
  </si>
  <si>
    <t xml:space="preserve">Mgmt Fee Ratio</t>
  </si>
  <si>
    <t xml:space="preserve">Mgmt Fee In Units Ratio</t>
  </si>
  <si>
    <t xml:space="preserve">Trustee Fee In Units Ratio</t>
  </si>
  <si>
    <t xml:space="preserve">Income Support Ratio</t>
  </si>
  <si>
    <t xml:space="preserve">Expected Distributed DPU</t>
  </si>
  <si>
    <t xml:space="preserve">Declared DPU</t>
  </si>
  <si>
    <t xml:space="preserve">Audited NAV per Unit</t>
  </si>
  <si>
    <t xml:space="preserve">Audited Gearing</t>
  </si>
  <si>
    <t xml:space="preserve">WALE (by NLA)</t>
  </si>
  <si>
    <t xml:space="preserve">WALE (by Gross Rent)</t>
  </si>
  <si>
    <t xml:space="preserve">Rental Reversions</t>
  </si>
  <si>
    <t xml:space="preserve">Weighted Average Debt Maturity</t>
  </si>
  <si>
    <t xml:space="preserve">Audited Borrowing % Fixed Rate</t>
  </si>
  <si>
    <t xml:space="preserve">Derived Interest Cost</t>
  </si>
  <si>
    <t xml:space="preserve">Audited Weighted Average Interest Cost</t>
  </si>
  <si>
    <t xml:space="preserve">Audited Interest Cover</t>
  </si>
  <si>
    <t xml:space="preserve">Occupancy Rate</t>
  </si>
  <si>
    <t xml:space="preserve">Price/NAV per Unit (As At Date)</t>
  </si>
  <si>
    <t xml:space="preserve">Price/NAV per Unit (Annoucement Date)</t>
  </si>
  <si>
    <t xml:space="preserve">Price/NAV per Unit (Ex-Dividend Date)</t>
  </si>
  <si>
    <t xml:space="preserve">Price/NAV per Unit (Current Price)</t>
  </si>
  <si>
    <t xml:space="preserve">DPU Yield (As At Date)</t>
  </si>
  <si>
    <t xml:space="preserve">DPU Yield (Annoucement Date)</t>
  </si>
  <si>
    <t xml:space="preserve">DPU Yield (Ex-Dividend Date)</t>
  </si>
  <si>
    <t xml:space="preserve">DPU Yield (Current Price)</t>
  </si>
  <si>
    <t xml:space="preserve">Quarters</t>
  </si>
  <si>
    <t xml:space="preserve">Sabana Shari'ah Compliant Industrial REIT</t>
  </si>
  <si>
    <t xml:space="preserve">M1GU.SI</t>
  </si>
  <si>
    <t xml:space="preserve">SGX </t>
  </si>
  <si>
    <t xml:space="preserve">Healthcare</t>
  </si>
  <si>
    <t xml:space="preserve">FY 2011</t>
  </si>
  <si>
    <t xml:space="preserve">Annual</t>
  </si>
  <si>
    <t xml:space="preserve">Yes</t>
  </si>
  <si>
    <t xml:space="preserve">SGD</t>
  </si>
  <si>
    <t xml:space="preserve">FY 2012</t>
  </si>
  <si>
    <t xml:space="preserve">FY 2013</t>
  </si>
  <si>
    <t xml:space="preserve">FY 2014</t>
  </si>
  <si>
    <t xml:space="preserve">FY 2015</t>
  </si>
  <si>
    <t xml:space="preserve">FY 2016</t>
  </si>
  <si>
    <t xml:space="preserve">FY 2017</t>
  </si>
  <si>
    <t xml:space="preserve">FY2018</t>
  </si>
  <si>
    <t xml:space="preserve">FY 2018</t>
  </si>
  <si>
    <t xml:space="preserve">Forecast FY2019</t>
  </si>
  <si>
    <t xml:space="preserve">FY2019</t>
  </si>
  <si>
    <t xml:space="preserve">No</t>
  </si>
  <si>
    <t xml:space="preserve">Financial Statement PDF</t>
  </si>
  <si>
    <t xml:space="preserve">Press Release PDF</t>
  </si>
  <si>
    <t xml:space="preserve">FY2011-Q1</t>
  </si>
  <si>
    <t xml:space="preserve">Quarterly</t>
  </si>
  <si>
    <t xml:space="preserve">http://ir.listedcompany.com/tracker.pl?type=5&amp;id=30066&amp;m=06bb3c47f94a4a8188d9b331e6f35eed3b8ebef196ad5191bf62633cd6db610b&amp;redirect=http%3A%2F%2Fplifereit.listedcompany.com%2Fnewsroom%2F20110505_071228_C2PU_011FAE053F93617B48257886002F8D38.1.pdf</t>
  </si>
  <si>
    <t xml:space="preserve">http://plifereit.listedcompany.com/newsroom/Ann_Press_release_PLifeREIT_1Q11.pdf</t>
  </si>
  <si>
    <t xml:space="preserve">FY2011-Q2</t>
  </si>
  <si>
    <t xml:space="preserve">http://ir.listedcompany.com/tracker.pl?type=5&amp;id=31326&amp;m=09ca0ebe976ab4a56f668bced5447e3519491e9b76c167966203c59f4fea42e4&amp;redirect=http%3A%2F%2Fplifereit.listedcompany.com%2Fnewsroom%2F20110804_071059_C2PU_8EEB78FEB55A40EA482578E1002EE8AE.1.pdf</t>
  </si>
  <si>
    <t xml:space="preserve">http://plifereit.listedcompany.com/newsroom/Ann_Press_release_PLifeREIT_2Q11.pdf</t>
  </si>
  <si>
    <t xml:space="preserve">FY2011-Q3</t>
  </si>
  <si>
    <t xml:space="preserve">http://ir.listedcompany.com/tracker.pl?type=5&amp;id=33026&amp;m=19560c9e5602c03cef16d1cfd325e6e64858215aa13a491c61bbe147749607eb&amp;redirect=http%3A%2F%2Fplifereit.listedcompany.com%2Fnewsroom%2F20111103_071450_C2PU_C2BCF0B4E7148DDB4825793C002F2763.1.pdf</t>
  </si>
  <si>
    <t xml:space="preserve">http://plifereit.listedcompany.com/newsroom/Ann_Press_release_PLifeREIT_3Q11.pdf</t>
  </si>
  <si>
    <t xml:space="preserve">FY2011-Q4</t>
  </si>
  <si>
    <t xml:space="preserve">http://ir.listedcompany.com/tracker.pl?type=5&amp;id=35357&amp;m=ae9f954493ef7691e0b6b95c95d8f841b8e1fdf9dce91d7cb82934b939256293&amp;redirect=http%3A%2F%2Fplifereit.listedcompany.com%2Fnewsroom%2F20120127_202411_C2PU_4471CAC81791706048257992002F2F2C.1.pdf</t>
  </si>
  <si>
    <t xml:space="preserve">http://plifereit.listedcompany.com/newsroom/Ann_PLIFEREIT_Press_release_31Dec11.pdf</t>
  </si>
  <si>
    <t xml:space="preserve">FY 2012-Q1</t>
  </si>
  <si>
    <t xml:space="preserve">http://ir.listedcompany.com/tracker.pl?type=5&amp;id=38079&amp;m=71df6c3ac0ef667c0f7490ea46669767563ef3c3d823cdade38617aa94905610&amp;redirect=http%3A%2F%2Fplifereit.listedcompany.com%2Fnewsroom%2F20120503_072049_C2PU_797A58862E16AA3A482579F2002449A3.1.pdf</t>
  </si>
  <si>
    <t xml:space="preserve">http://plifereit.listedcompany.com/newsroom/Ann_Press_release_PLifeREIT_1Q12.pdf</t>
  </si>
  <si>
    <t xml:space="preserve">FY 2012-Q2</t>
  </si>
  <si>
    <t xml:space="preserve">http://ir.listedcompany.com/tracker.pl?type=5&amp;id=41169&amp;m=7add0b4fafa8ec2a8395db5e301a170caa3f607d2248ccc8dd1230a74ba124f6&amp;redirect=http%3A%2F%2Fplifereit.listedcompany.com%2Fnewsroom%2F20120802_072249_C2PU_DC7EC798B74CE5C648257A4D003095A5.1.pdf</t>
  </si>
  <si>
    <t xml:space="preserve">http://plifereit.listedcompany.com/newsroom/pl020812.pdf</t>
  </si>
  <si>
    <t xml:space="preserve">FY 2012-Q3</t>
  </si>
  <si>
    <t xml:space="preserve">http://ir.listedcompany.com/tracker.pl?type=5&amp;id=43429&amp;m=92688b6542bd10b6494d082f30260ce3af2e37cbafb37aa7083735d626bec806&amp;redirect=http%3A%2F%2Fplifereit.listedcompany.com%2Fnewsroom%2F20121108_071359_C2PU_5CFB8342641E24DF48257AAF002B18C7.2.pdf</t>
  </si>
  <si>
    <t xml:space="preserve">http://plifereit.listedcompany.com/newsroom/plr081112.pdf</t>
  </si>
  <si>
    <t xml:space="preserve">FY 2012-Q4</t>
  </si>
  <si>
    <t xml:space="preserve">http://ir.listedcompany.com/tracker.pl?type=5&amp;id=45909&amp;m=04a7412e19713ba31b741e713118719ea3ead8d68e132814fdcdf3c4cca5533e&amp;redirect=http%3A%2F%2Fplifereit.listedcompany.com%2Fnewsroom%2F20130125_171213_C2PU_7D3B0C5494CBD7C548257AFE001DE558.2.pdf</t>
  </si>
  <si>
    <t xml:space="preserve">http://plifereit.listedcompany.com/newsroom/Ann_Press_release_PLifeREIT_4Q12.pdf</t>
  </si>
  <si>
    <t xml:space="preserve">FY 2013-Q1</t>
  </si>
  <si>
    <t xml:space="preserve">http://ir.listedcompany.com/tracker.pl?type=5&amp;id=48867&amp;m=8636a86e0766eff7323fe6dcda5529c53a61b21e8e0a24227add4f7358778a81&amp;redirect=http%3A%2F%2Fplifereit.listedcompany.com%2Fnewsroom%2F20130509_072506_C2PU_C5FA94C68DDE5E9648257B65002392DF.1.pdf</t>
  </si>
  <si>
    <t xml:space="preserve">http://plifereit.listedcompany.com/newsroom/pl090513.pdf</t>
  </si>
  <si>
    <t xml:space="preserve">FY 2013-Q2</t>
  </si>
  <si>
    <t xml:space="preserve">http://ir.listedcompany.com/tracker.pl?type=5&amp;id=51280&amp;m=b01721c2954cf2395594f8151395475a144375af123e01cd2af04905b2ed54c8&amp;redirect=http%3A%2F%2Fplifereit.listedcompany.com%2Fnewsroom%2F20130801_070302_C2PU_AB07ECE31C38257E48257BB7003D9746.1.pdf</t>
  </si>
  <si>
    <t xml:space="preserve">http://plifereit.listedcompany.com/newsroom/20130801_070302_C2PU_AB07ECE31C38257E48257BB7003D9746.3.pdf</t>
  </si>
  <si>
    <t xml:space="preserve">FY 2013-Q3</t>
  </si>
  <si>
    <t xml:space="preserve">http://ir.listedcompany.com/tracker.pl?type=5&amp;id=53570&amp;m=7d93f6b76f8a9d4c069290f3676b249c6084a5691198ec73b181353b66075a70&amp;redirect=http%3A%2F%2Fplifereit.listedcompany.com%2Fnewsroom%2F20131107_073440_C2PU_B1DB796B871162F548257C1A002274EC.1.pdf</t>
  </si>
  <si>
    <t xml:space="preserve">http://plifereit.listedcompany.com/newsroom/pl071113.pdf</t>
  </si>
  <si>
    <t xml:space="preserve">FY 2013-Q4</t>
  </si>
  <si>
    <t xml:space="preserve">http://ir.listedcompany.com/tracker.pl?type=5&amp;id=55158&amp;m=d40e27c5313750fdf7e93b493d2a28dd0bc1e634a8aea359d2ddc2252ea92050&amp;redirect=http%3A%2F%2Fplifereit.listedcompany.com%2Fnewsroom%2F20140124_171715_C2PU_DFE329968F3E915948257C6A0024BDE3.1.pdf</t>
  </si>
  <si>
    <t xml:space="preserve">http://plifereit.listedcompany.com/newsroom/pl240114.pdf</t>
  </si>
  <si>
    <t xml:space="preserve">FY 2014-Q1</t>
  </si>
  <si>
    <t xml:space="preserve">http://ir.listedcompany.com/tracker.pl?type=5&amp;id=57912&amp;m=1b7a40a567a75344aeeee5695aeb9c2656d25b5a17df09f3eb9aacf49c23c53a&amp;redirect=http%3A%2F%2Fplifereit.listedcompany.com%2Fnewsroom%2F20140502_072611_C2PU_6WY7QY6KV6B77LPU.1.pdf</t>
  </si>
  <si>
    <t xml:space="preserve">http://plifereit.listedcompany.com/newsroom/pl020514pr.pdf</t>
  </si>
  <si>
    <t xml:space="preserve">FY 2014-Q2</t>
  </si>
  <si>
    <t xml:space="preserve">http://ir.listedcompany.com/tracker.pl?type=5&amp;id=60367&amp;m=492ec885adbe241bd84a19a448aa880d87c3a65cb25b4a5823e1805fc102d5b0&amp;redirect=http%3A%2F%2Fplifereit.listedcompany.com%2Fnewsroom%2F20140804_073057_C2PU_U8N7VJD89QUFNDTV.1.pdf</t>
  </si>
  <si>
    <t xml:space="preserve">http://plifereit.listedcompany.com/newsroom/pw040814.pdf</t>
  </si>
  <si>
    <t xml:space="preserve">FY 2014-Q3</t>
  </si>
  <si>
    <t xml:space="preserve">http://ir.listedcompany.com/tracker.pl?type=5&amp;id=62385&amp;m=0c9f6beaf773491c72e6184d7d2084ebb4d5adf3d6bd8dcab6be084f6589a75d&amp;redirect=http%3A%2F%2Fplifereit.listedcompany.com%2Fnewsroom%2F20141030_070528_C2PU_SUWZU8CCNMZGD5YG.1.pdf</t>
  </si>
  <si>
    <t xml:space="preserve">http://plifereit.listedcompany.com/newsroom/pl301014pr.pdf</t>
  </si>
  <si>
    <t xml:space="preserve">FY 2014/Q4</t>
  </si>
  <si>
    <t xml:space="preserve">http://ir.listedcompany.com/tracker.pl?type=5&amp;id=64421&amp;m=96d99d1f57615e4f17ceceb7906fe3c4e59305009d649016f2cd07d115c28bf7&amp;redirect=http%3A%2F%2Fplifereit.listedcompany.com%2Fnewsroom%2F20150127_183337_C2PU_KV5WSGN0DW0BAAIR.1.pdf</t>
  </si>
  <si>
    <t xml:space="preserve">http://plifereit.listedcompany.com/newsroom/20150127_183337_C2PU_KV5WSGN0DW0BAAIR.3.pdf</t>
  </si>
  <si>
    <t xml:space="preserve">FY 2015-Q1</t>
  </si>
  <si>
    <t xml:space="preserve">http://ir.listedcompany.com/tracker.pl?type=5&amp;id=67249&amp;m=eb006dc5ddaf27a380c0d9ac9247d9412d19db7c5d92c788cf9363ddffd3ac94&amp;redirect=http%3A%2F%2Fplifereit.listedcompany.com%2Fnewsroom%2F20150429_070512_C2PU_QQR16JP1L6637URK.1.pdf</t>
  </si>
  <si>
    <t xml:space="preserve">http://plifereit.listedcompany.com/newsroom/20150429_070512_C2PU_QQR16JP1L6637URK.3.pdf</t>
  </si>
  <si>
    <t xml:space="preserve">FY 2015/Q2</t>
  </si>
  <si>
    <t xml:space="preserve">http://ir.listedcompany.com/tracker.pl?type=5&amp;id=70089&amp;m=f40055f54fe8cf675cfdd1e7b51807e2740f8a64d117cd89692ac14cd31763cf&amp;redirect=http%3A%2F%2Fplifereit.listedcompany.com%2Fnewsroom%2F20150728_073738_C2PU_SKNR2H6CBL1Z3LIC.1.pdf</t>
  </si>
  <si>
    <t xml:space="preserve">http://plifereit.listedcompany.com/newsroom/20150728_073738_C2PU_SKNR2H6CBL1Z3LIC.3.pdf</t>
  </si>
  <si>
    <t xml:space="preserve">FY 2015-Q3</t>
  </si>
  <si>
    <t xml:space="preserve">http://ir.listedcompany.com/tracker.pl?type=5&amp;id=72806&amp;m=918fe2375c8f0637e12beaa1e30a74a8020b8d34b48fdd23de54b0391f086502&amp;redirect=http%3A%2F%2Fplifereit.listedcompany.com%2Fnewsroom%2F20151105_073601_C2PU_5P64QRA0XCQ1I45J.1.pdf</t>
  </si>
  <si>
    <t xml:space="preserve">http://plifereit.listedcompany.com/newsroom/20151105_073601_C2PU_5P64QRA0XCQ1I45J.3.pdf</t>
  </si>
  <si>
    <t xml:space="preserve">FY 2015-Q4</t>
  </si>
  <si>
    <t xml:space="preserve">http://ir.listedcompany.com/tracker.pl?type=5&amp;id=74714&amp;m=32db713da66e8b647051e5fb8244a3ae4bca1bfaf1637fed2f611f2c1558b8be&amp;redirect=http%3A%2F%2Fplifereit.listedcompany.com%2Fnewsroom%2F20160126_203554_C2PU_E6UL7JT53PJ9NWQ6.1.pdf</t>
  </si>
  <si>
    <t xml:space="preserve">http://plifereit.listedcompany.com/newsroom/20160126_203554_C2PU_E6UL7JT53PJ9NWQ6.3.pdf</t>
  </si>
  <si>
    <t xml:space="preserve">FY 2016-Q1</t>
  </si>
  <si>
    <t xml:space="preserve">http://ir.listedcompany.com/tracker.pl?type=5&amp;id=77598&amp;m=15880c87772c7365d35b790cec6d1fd4422c1dd8a6f5cd37a9d4ac1f559f97fa&amp;redirect=http%3A%2F%2Fplifereit.listedcompany.com%2Fnewsroom%2F20160426_072013_C2PU_XYXOD5L0N5ACKSFE.1.pdf</t>
  </si>
  <si>
    <t xml:space="preserve">http://plifereit.listedcompany.com/newsroom/20160426_072013_C2PU_XYXOD5L0N5ACKSFE.3.pdf</t>
  </si>
  <si>
    <t xml:space="preserve">FY 2016-Q2</t>
  </si>
  <si>
    <t xml:space="preserve">http://ir.listedcompany.com/tracker.pl?type=5&amp;id=80399&amp;m=0a9719502ca28f57fa594b2b2636382c3a028ef9b4d849862f14c30ce5ddec38&amp;redirect=http%3A%2F%2Fplifereit.listedcompany.com%2Fnewsroom%2F20160726_071020_C2PU_X7NZOO4UKGQQWLYR.3.pdf</t>
  </si>
  <si>
    <t xml:space="preserve">http://plifereit.listedcompany.com/newsroom/20160726_071020_C2PU_X7NZOO4UKGQQWLYR.1.pdf</t>
  </si>
  <si>
    <t xml:space="preserve">FY 2016-Q3</t>
  </si>
  <si>
    <t xml:space="preserve">http://ir.listedcompany.com/tracker.pl?type=5&amp;id=83017&amp;m=fd776e7eff29346370f2aebc177f457d00bc9f4f73c69d87093a02494beaffb2&amp;redirect=http%3A%2F%2Fplifereit.listedcompany.com%2Fnewsroom%2F20161027_072002_C2PU_SBH6W183XMKP661G.1.pdf</t>
  </si>
  <si>
    <t xml:space="preserve">http://plifereit.listedcompany.com/newsroom/20161027_072002_C2PU_SBH6W183XMKP661G.2.pdf</t>
  </si>
  <si>
    <t xml:space="preserve">FY 2016-Q4</t>
  </si>
  <si>
    <t xml:space="preserve">http://ir.listedcompany.com/tracker.pl?type=5&amp;id=85341&amp;m=e1158d734dc30ebdc83a2c528e21a2b3872f1b3862714c85f4cc5d9f9aa5f49a&amp;redirect=http%3A%2F%2Fplifereit.listedcompany.com%2Fnewsroom%2F20170125_074610_C2PU_T8HLE100DJFH6E8X.1.pdf</t>
  </si>
  <si>
    <t xml:space="preserve">http://plifereit.listedcompany.com/newsroom/20170125_074610_C2PU_T8HLE100DJFH6E8X.2.pdf</t>
  </si>
  <si>
    <t xml:space="preserve">FY 2017-Q1</t>
  </si>
  <si>
    <t xml:space="preserve">http://ir.listedcompany.com/tracker.pl?type=5&amp;id=88503&amp;m=ea29b639155d00e3afab3199148bb6222833cc5820e9655ab6c54e99dda5a6af&amp;redirect=http%3A%2F%2Fplifereit.listedcompany.com%2Fnewsroom%2F20170425_071651_C2PU_TOJNTMPWRGFF1V89.1.pdf</t>
  </si>
  <si>
    <t xml:space="preserve">http://plifereit.listedcompany.com/newsroom/20170425_071651_C2PU_TOJNTMPWRGFF1V89.3.pdf</t>
  </si>
  <si>
    <t xml:space="preserve">FY 2017-Q2</t>
  </si>
  <si>
    <t xml:space="preserve">http://ir.listedcompany.com/tracker.pl?type=5&amp;id=91408&amp;m=1a951e959d88f13d5484604568c2195071e6b864eece0ae7495fd9d991679cd6&amp;redirect=http%3A%2F%2Fplifereit.listedcompany.com%2Fnewsroom%2F20170725_072854_C2PU_8FMXAO48X4HQYC1T.1.pdf</t>
  </si>
  <si>
    <t xml:space="preserve">http://plifereit.listedcompany.com/newsroom/20170725_072854_C2PU_8FMXAO48X4HQYC1T.3.pdf</t>
  </si>
  <si>
    <t xml:space="preserve">FY 2017-Q3</t>
  </si>
  <si>
    <t xml:space="preserve">http://ir.listedcompany.com/tracker.pl?type=5&amp;id=94184&amp;m=5d644a5969a2532b325d56cbfa583002148ea463925052e55167be16714a0c6f&amp;redirect=http%3A%2F%2Fplifereit.listedcompany.com%2Fnewsroom%2F20171109_072520_C2PU_G65VJ7ETGLYEVWYP.1.pdf</t>
  </si>
  <si>
    <t xml:space="preserve">http://plifereit.listedcompany.com/newsroom/20171109_072520_C2PU_G65VJ7ETGLYEVWYP.2.pdf</t>
  </si>
  <si>
    <t xml:space="preserve">FY 2017-Q4</t>
  </si>
  <si>
    <t xml:space="preserve">http://ir.listedcompany.com/tracker.pl?type=5&amp;id=96661&amp;m=1ec07bc8988329a26edf4e2bd0c918f87b127724e5adff7c930ac46da6816c51&amp;redirect=http%3A%2F%2Fplifereit.listedcompany.com%2Fnewsroom%2F20180126_070146_C2PU_GQXHPX9I3JR2AYX4.1.pdf</t>
  </si>
  <si>
    <t xml:space="preserve">http://plifereit.listedcompany.com/newsroom/20180126_070146_C2PU_GQXHPX9I3JR2AYX4.2.pdf</t>
  </si>
  <si>
    <t xml:space="preserve">FY 2018-Q1</t>
  </si>
  <si>
    <t xml:space="preserve">http://ir.listedcompany.com/tracker.pl?type=5&amp;id=101589&amp;m=7441a710617e3c4d14a372453b2674562ddae18b901d6fffcbd675973a47c687&amp;redirect=http%3A%2F%2Fplifereit.listedcompany.com%2Fnewsroom%2F20180430_192008_C2PU_WSH3FFMZN213DWD1.1.pdf</t>
  </si>
  <si>
    <t xml:space="preserve">http://plifereit.listedcompany.com/newsroom/20180430_192008_C2PU_WSH3FFMZN213DWD1.2.pdf</t>
  </si>
  <si>
    <t xml:space="preserve">FY 2018-Q2</t>
  </si>
  <si>
    <t xml:space="preserve">http://plifereit.listedcompany.com/newsroom/20180726_072343_C2PU_GFI4WNQ54ZY8VEUK.1.pdf</t>
  </si>
  <si>
    <t xml:space="preserve">http://plifereit.listedcompany.com/newsroom/20180726_072343_C2PU_GFI4WNQ54ZY8VEUK.3.pdf</t>
  </si>
  <si>
    <t xml:space="preserve">FY 2018-Q3</t>
  </si>
  <si>
    <t xml:space="preserve">http://ir.listedcompany.com/tracker.pl?type=5&amp;id=108174&amp;m=93b27add86a624fa2d2123db4e90ede9075a78d079d1c8d3475440a2fd49a5fd&amp;redirect=http%3A%2F%2Fplifereit.listedcompany.com%2Fnewsroom%2F20181025_070723_C2PU_3GQPM5P04MWLXJEH.1.pdf</t>
  </si>
  <si>
    <t xml:space="preserve">http://plifereit.listedcompany.com/newsroom/20181025_070723_C2PU_3GQPM5P04MWLXJEH.2.pdf</t>
  </si>
  <si>
    <t xml:space="preserve">FY 2018-Q4</t>
  </si>
  <si>
    <t xml:space="preserve">http://ir.listedcompany.com/tracker.pl?type=5&amp;id=112207&amp;m=94e45e8aa8c1a09d5aa226a690bdb7c98de8c85ea92c6b1f5d93280567b9589f&amp;redirect=http%3A%2F%2Fplifereit.listedcompany.com%2Fnewsroom%2F20190128_190952_C2PU_KQQQ2AVQC1BWDJP5.1.pdf</t>
  </si>
  <si>
    <t xml:space="preserve">http://plifereit.listedcompany.com/newsroom/20190128_190952_C2PU_KQQQ2AVQC1BWDJP5.2.pdf</t>
  </si>
  <si>
    <t xml:space="preserve">FY 2019-Q1</t>
  </si>
  <si>
    <t xml:space="preserve">http://plifereit.listedcompany.com/newsroom/20190426_191218_C2PU_S2VTQ6IRHU22K4O4.1.pdf</t>
  </si>
  <si>
    <t xml:space="preserve">http://plifereit.listedcompany.com/newsroom/20190426_191218_C2PU_S2VTQ6IRHU22K4O4.3.pdf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</si>
</sst>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YYYY\-MM\-DD"/>
    <numFmt numFmtId="167" formatCode="#,##0"/>
    <numFmt numFmtId="168" formatCode="0.0000"/>
    <numFmt numFmtId="169" formatCode="0%"/>
    <numFmt numFmtId="170" formatCode="0.00"/>
  </numFmts>
  <fonts count="10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0"/>
      <name val="Open Sans"/>
      <family val="0"/>
      <charset val="134"/>
    </font>
    <font>
      <sz val="10"/>
      <name val="Arial"/>
      <family val="0"/>
      <charset val="134"/>
    </font>
    <font>
      <u val="single"/>
      <sz val="10"/>
      <color rgb="FF1155CC"/>
      <name val="Arial"/>
      <family val="0"/>
      <charset val="134"/>
    </font>
    <font>
      <u val="single"/>
      <sz val="10"/>
      <color rgb="FF800080"/>
      <name val="Arial"/>
      <family val="0"/>
      <charset val="134"/>
    </font>
    <font>
      <u val="single"/>
      <sz val="10"/>
      <color rgb="FF0000FF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lifereit.listedcompany.com/newsroom/20190329_193405_C2PU_7OLOOUWYSNIJ3I3J.2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r.listedcompany.com/tracker.pl?type=5&amp;id=30066&amp;m=06bb3c47f94a4a8188d9b331e6f35eed3b8ebef196ad5191bf62633cd6db610b&amp;redirect=http%3A%2F%2Fplifereit.listedcompany.com%2Fnewsroom%2F20110505_071228_C2PU_011FAE053F93617B48257886002F8D38.1.pdf" TargetMode="External"/><Relationship Id="rId2" Type="http://schemas.openxmlformats.org/officeDocument/2006/relationships/hyperlink" Target="http://plifereit.listedcompany.com/newsroom/Ann_Press_release_PLifeREIT_1Q11.pdf" TargetMode="External"/><Relationship Id="rId3" Type="http://schemas.openxmlformats.org/officeDocument/2006/relationships/hyperlink" Target="http://ir.listedcompany.com/tracker.pl?type=5&amp;id=31326&amp;m=09ca0ebe976ab4a56f668bced5447e3519491e9b76c167966203c59f4fea42e4&amp;redirect=http%3A%2F%2Fplifereit.listedcompany.com%2Fnewsroom%2F20110804_071059_C2PU_8EEB78FEB55A40EA482578E1002EE8AE.1.pdf" TargetMode="External"/><Relationship Id="rId4" Type="http://schemas.openxmlformats.org/officeDocument/2006/relationships/hyperlink" Target="http://plifereit.listedcompany.com/newsroom/Ann_Press_release_PLifeREIT_2Q11.pdf" TargetMode="External"/><Relationship Id="rId5" Type="http://schemas.openxmlformats.org/officeDocument/2006/relationships/hyperlink" Target="http://ir.listedcompany.com/tracker.pl?type=5&amp;id=33026&amp;m=19560c9e5602c03cef16d1cfd325e6e64858215aa13a491c61bbe147749607eb&amp;redirect=http%3A%2F%2Fplifereit.listedcompany.com%2Fnewsroom%2F20111103_071450_C2PU_C2BCF0B4E7148DDB4825793C002F2763.1.pdf" TargetMode="External"/><Relationship Id="rId6" Type="http://schemas.openxmlformats.org/officeDocument/2006/relationships/hyperlink" Target="http://plifereit.listedcompany.com/newsroom/Ann_Press_release_PLifeREIT_3Q11.pdf" TargetMode="External"/><Relationship Id="rId7" Type="http://schemas.openxmlformats.org/officeDocument/2006/relationships/hyperlink" Target="http://ir.listedcompany.com/tracker.pl?type=5&amp;id=35357&amp;m=ae9f954493ef7691e0b6b95c95d8f841b8e1fdf9dce91d7cb82934b939256293&amp;redirect=http%3A%2F%2Fplifereit.listedcompany.com%2Fnewsroom%2F20120127_202411_C2PU_4471CAC81791706048257992002F2F2C.1.pdf" TargetMode="External"/><Relationship Id="rId8" Type="http://schemas.openxmlformats.org/officeDocument/2006/relationships/hyperlink" Target="http://plifereit.listedcompany.com/newsroom/Ann_PLIFEREIT_Press_release_31Dec11.pdf" TargetMode="External"/><Relationship Id="rId9" Type="http://schemas.openxmlformats.org/officeDocument/2006/relationships/hyperlink" Target="http://ir.listedcompany.com/tracker.pl?type=5&amp;id=38079&amp;m=71df6c3ac0ef667c0f7490ea46669767563ef3c3d823cdade38617aa94905610&amp;redirect=http%3A%2F%2Fplifereit.listedcompany.com%2Fnewsroom%2F20120503_072049_C2PU_797A58862E16AA3A482579F2002449A3.1.pdf" TargetMode="External"/><Relationship Id="rId10" Type="http://schemas.openxmlformats.org/officeDocument/2006/relationships/hyperlink" Target="http://plifereit.listedcompany.com/newsroom/Ann_Press_release_PLifeREIT_1Q12.pdf" TargetMode="External"/><Relationship Id="rId11" Type="http://schemas.openxmlformats.org/officeDocument/2006/relationships/hyperlink" Target="http://ir.listedcompany.com/tracker.pl?type=5&amp;id=41169&amp;m=7add0b4fafa8ec2a8395db5e301a170caa3f607d2248ccc8dd1230a74ba124f6&amp;redirect=http%3A%2F%2Fplifereit.listedcompany.com%2Fnewsroom%2F20120802_072249_C2PU_DC7EC798B74CE5C648257A4D003095A5.1.pdf" TargetMode="External"/><Relationship Id="rId12" Type="http://schemas.openxmlformats.org/officeDocument/2006/relationships/hyperlink" Target="http://plifereit.listedcompany.com/newsroom/pl020812.pdf" TargetMode="External"/><Relationship Id="rId13" Type="http://schemas.openxmlformats.org/officeDocument/2006/relationships/hyperlink" Target="http://ir.listedcompany.com/tracker.pl?type=5&amp;id=43429&amp;m=92688b6542bd10b6494d082f30260ce3af2e37cbafb37aa7083735d626bec806&amp;redirect=http%3A%2F%2Fplifereit.listedcompany.com%2Fnewsroom%2F20121108_071359_C2PU_5CFB8342641E24DF48257AAF002B18C7.2.pdf" TargetMode="External"/><Relationship Id="rId14" Type="http://schemas.openxmlformats.org/officeDocument/2006/relationships/hyperlink" Target="http://plifereit.listedcompany.com/newsroom/plr081112.pdf" TargetMode="External"/><Relationship Id="rId15" Type="http://schemas.openxmlformats.org/officeDocument/2006/relationships/hyperlink" Target="http://ir.listedcompany.com/tracker.pl?type=5&amp;id=45909&amp;m=04a7412e19713ba31b741e713118719ea3ead8d68e132814fdcdf3c4cca5533e&amp;redirect=http%3A%2F%2Fplifereit.listedcompany.com%2Fnewsroom%2F20130125_171213_C2PU_7D3B0C5494CBD7C548257AFE001DE558.2.pdf" TargetMode="External"/><Relationship Id="rId16" Type="http://schemas.openxmlformats.org/officeDocument/2006/relationships/hyperlink" Target="http://plifereit.listedcompany.com/newsroom/Ann_Press_release_PLifeREIT_4Q12.pdf" TargetMode="External"/><Relationship Id="rId17" Type="http://schemas.openxmlformats.org/officeDocument/2006/relationships/hyperlink" Target="http://ir.listedcompany.com/tracker.pl?type=5&amp;id=48867&amp;m=8636a86e0766eff7323fe6dcda5529c53a61b21e8e0a24227add4f7358778a81&amp;redirect=http%3A%2F%2Fplifereit.listedcompany.com%2Fnewsroom%2F20130509_072506_C2PU_C5FA94C68DDE5E9648257B65002392DF.1.pdf" TargetMode="External"/><Relationship Id="rId18" Type="http://schemas.openxmlformats.org/officeDocument/2006/relationships/hyperlink" Target="http://plifereit.listedcompany.com/newsroom/pl090513.pdf" TargetMode="External"/><Relationship Id="rId19" Type="http://schemas.openxmlformats.org/officeDocument/2006/relationships/hyperlink" Target="http://ir.listedcompany.com/tracker.pl?type=5&amp;id=51280&amp;m=b01721c2954cf2395594f8151395475a144375af123e01cd2af04905b2ed54c8&amp;redirect=http%3A%2F%2Fplifereit.listedcompany.com%2Fnewsroom%2F20130801_070302_C2PU_AB07ECE31C38257E48257BB7003D9746.1.pdf" TargetMode="External"/><Relationship Id="rId20" Type="http://schemas.openxmlformats.org/officeDocument/2006/relationships/hyperlink" Target="http://plifereit.listedcompany.com/newsroom/20130801_070302_C2PU_AB07ECE31C38257E48257BB7003D9746.3.pdf" TargetMode="External"/><Relationship Id="rId21" Type="http://schemas.openxmlformats.org/officeDocument/2006/relationships/hyperlink" Target="http://ir.listedcompany.com/tracker.pl?type=5&amp;id=53570&amp;m=7d93f6b76f8a9d4c069290f3676b249c6084a5691198ec73b181353b66075a70&amp;redirect=http%3A%2F%2Fplifereit.listedcompany.com%2Fnewsroom%2F20131107_073440_C2PU_B1DB796B871162F548257C1A002274EC.1.pdf" TargetMode="External"/><Relationship Id="rId22" Type="http://schemas.openxmlformats.org/officeDocument/2006/relationships/hyperlink" Target="http://plifereit.listedcompany.com/newsroom/pl071113.pdf" TargetMode="External"/><Relationship Id="rId23" Type="http://schemas.openxmlformats.org/officeDocument/2006/relationships/hyperlink" Target="http://ir.listedcompany.com/tracker.pl?type=5&amp;id=55158&amp;m=d40e27c5313750fdf7e93b493d2a28dd0bc1e634a8aea359d2ddc2252ea92050&amp;redirect=http%3A%2F%2Fplifereit.listedcompany.com%2Fnewsroom%2F20140124_171715_C2PU_DFE329968F3E915948257C6A0024BDE3.1.pdf" TargetMode="External"/><Relationship Id="rId24" Type="http://schemas.openxmlformats.org/officeDocument/2006/relationships/hyperlink" Target="http://plifereit.listedcompany.com/newsroom/pl240114.pdf" TargetMode="External"/><Relationship Id="rId25" Type="http://schemas.openxmlformats.org/officeDocument/2006/relationships/hyperlink" Target="http://ir.listedcompany.com/tracker.pl?type=5&amp;id=57912&amp;m=1b7a40a567a75344aeeee5695aeb9c2656d25b5a17df09f3eb9aacf49c23c53a&amp;redirect=http%3A%2F%2Fplifereit.listedcompany.com%2Fnewsroom%2F20140502_072611_C2PU_6WY7QY6KV6B77LPU.1.pdf" TargetMode="External"/><Relationship Id="rId26" Type="http://schemas.openxmlformats.org/officeDocument/2006/relationships/hyperlink" Target="http://plifereit.listedcompany.com/newsroom/pl020514pr.pdf" TargetMode="External"/><Relationship Id="rId27" Type="http://schemas.openxmlformats.org/officeDocument/2006/relationships/hyperlink" Target="http://ir.listedcompany.com/tracker.pl?type=5&amp;id=60367&amp;m=492ec885adbe241bd84a19a448aa880d87c3a65cb25b4a5823e1805fc102d5b0&amp;redirect=http%3A%2F%2Fplifereit.listedcompany.com%2Fnewsroom%2F20140804_073057_C2PU_U8N7VJD89QUFNDTV.1.pdf" TargetMode="External"/><Relationship Id="rId28" Type="http://schemas.openxmlformats.org/officeDocument/2006/relationships/hyperlink" Target="http://plifereit.listedcompany.com/newsroom/pw040814.pdf" TargetMode="External"/><Relationship Id="rId29" Type="http://schemas.openxmlformats.org/officeDocument/2006/relationships/hyperlink" Target="http://ir.listedcompany.com/tracker.pl?type=5&amp;id=62385&amp;m=0c9f6beaf773491c72e6184d7d2084ebb4d5adf3d6bd8dcab6be084f6589a75d&amp;redirect=http%3A%2F%2Fplifereit.listedcompany.com%2Fnewsroom%2F20141030_070528_C2PU_SUWZU8CCNMZGD5YG.1.pdf" TargetMode="External"/><Relationship Id="rId30" Type="http://schemas.openxmlformats.org/officeDocument/2006/relationships/hyperlink" Target="http://plifereit.listedcompany.com/newsroom/pl301014pr.pdf" TargetMode="External"/><Relationship Id="rId31" Type="http://schemas.openxmlformats.org/officeDocument/2006/relationships/hyperlink" Target="http://ir.listedcompany.com/tracker.pl?type=5&amp;id=64421&amp;m=96d99d1f57615e4f17ceceb7906fe3c4e59305009d649016f2cd07d115c28bf7&amp;redirect=http%3A%2F%2Fplifereit.listedcompany.com%2Fnewsroom%2F20150127_183337_C2PU_KV5WSGN0DW0BAAIR.1.pdf" TargetMode="External"/><Relationship Id="rId32" Type="http://schemas.openxmlformats.org/officeDocument/2006/relationships/hyperlink" Target="http://plifereit.listedcompany.com/newsroom/20150127_183337_C2PU_KV5WSGN0DW0BAAIR.3.pdf" TargetMode="External"/><Relationship Id="rId33" Type="http://schemas.openxmlformats.org/officeDocument/2006/relationships/hyperlink" Target="http://ir.listedcompany.com/tracker.pl?type=5&amp;id=67249&amp;m=eb006dc5ddaf27a380c0d9ac9247d9412d19db7c5d92c788cf9363ddffd3ac94&amp;redirect=http%3A%2F%2Fplifereit.listedcompany.com%2Fnewsroom%2F20150429_070512_C2PU_QQR16JP1L6637URK.1.pdf" TargetMode="External"/><Relationship Id="rId34" Type="http://schemas.openxmlformats.org/officeDocument/2006/relationships/hyperlink" Target="http://plifereit.listedcompany.com/newsroom/20150429_070512_C2PU_QQR16JP1L6637URK.3.pdf" TargetMode="External"/><Relationship Id="rId35" Type="http://schemas.openxmlformats.org/officeDocument/2006/relationships/hyperlink" Target="http://ir.listedcompany.com/tracker.pl?type=5&amp;id=70089&amp;m=f40055f54fe8cf675cfdd1e7b51807e2740f8a64d117cd89692ac14cd31763cf&amp;redirect=http%3A%2F%2Fplifereit.listedcompany.com%2Fnewsroom%2F20150728_073738_C2PU_SKNR2H6CBL1Z3LIC.1.pdf" TargetMode="External"/><Relationship Id="rId36" Type="http://schemas.openxmlformats.org/officeDocument/2006/relationships/hyperlink" Target="http://plifereit.listedcompany.com/newsroom/20150728_073738_C2PU_SKNR2H6CBL1Z3LIC.3.pdf" TargetMode="External"/><Relationship Id="rId37" Type="http://schemas.openxmlformats.org/officeDocument/2006/relationships/hyperlink" Target="http://ir.listedcompany.com/tracker.pl?type=5&amp;id=72806&amp;m=918fe2375c8f0637e12beaa1e30a74a8020b8d34b48fdd23de54b0391f086502&amp;redirect=http%3A%2F%2Fplifereit.listedcompany.com%2Fnewsroom%2F20151105_073601_C2PU_5P64QRA0XCQ1I45J.1.pdf" TargetMode="External"/><Relationship Id="rId38" Type="http://schemas.openxmlformats.org/officeDocument/2006/relationships/hyperlink" Target="http://plifereit.listedcompany.com/newsroom/20151105_073601_C2PU_5P64QRA0XCQ1I45J.3.pdf" TargetMode="External"/><Relationship Id="rId39" Type="http://schemas.openxmlformats.org/officeDocument/2006/relationships/hyperlink" Target="http://ir.listedcompany.com/tracker.pl?type=5&amp;id=74714&amp;m=32db713da66e8b647051e5fb8244a3ae4bca1bfaf1637fed2f611f2c1558b8be&amp;redirect=http%3A%2F%2Fplifereit.listedcompany.com%2Fnewsroom%2F20160126_203554_C2PU_E6UL7JT53PJ9NWQ6.1.pdf" TargetMode="External"/><Relationship Id="rId40" Type="http://schemas.openxmlformats.org/officeDocument/2006/relationships/hyperlink" Target="http://plifereit.listedcompany.com/newsroom/20160126_203554_C2PU_E6UL7JT53PJ9NWQ6.3.pdf" TargetMode="External"/><Relationship Id="rId41" Type="http://schemas.openxmlformats.org/officeDocument/2006/relationships/hyperlink" Target="http://ir.listedcompany.com/tracker.pl?type=5&amp;id=77598&amp;m=15880c87772c7365d35b790cec6d1fd4422c1dd8a6f5cd37a9d4ac1f559f97fa&amp;redirect=http%3A%2F%2Fplifereit.listedcompany.com%2Fnewsroom%2F20160426_072013_C2PU_XYXOD5L0N5ACKSFE.1.pdf" TargetMode="External"/><Relationship Id="rId42" Type="http://schemas.openxmlformats.org/officeDocument/2006/relationships/hyperlink" Target="http://plifereit.listedcompany.com/newsroom/20160426_072013_C2PU_XYXOD5L0N5ACKSFE.3.pdf" TargetMode="External"/><Relationship Id="rId43" Type="http://schemas.openxmlformats.org/officeDocument/2006/relationships/hyperlink" Target="http://ir.listedcompany.com/tracker.pl?type=5&amp;id=80399&amp;m=0a9719502ca28f57fa594b2b2636382c3a028ef9b4d849862f14c30ce5ddec38&amp;redirect=http%3A%2F%2Fplifereit.listedcompany.com%2Fnewsroom%2F20160726_071020_C2PU_X7NZOO4UKGQQWLYR.3.pdf" TargetMode="External"/><Relationship Id="rId44" Type="http://schemas.openxmlformats.org/officeDocument/2006/relationships/hyperlink" Target="http://plifereit.listedcompany.com/newsroom/20160726_071020_C2PU_X7NZOO4UKGQQWLYR.1.pdf" TargetMode="External"/><Relationship Id="rId45" Type="http://schemas.openxmlformats.org/officeDocument/2006/relationships/hyperlink" Target="http://ir.listedcompany.com/tracker.pl?type=5&amp;id=83017&amp;m=fd776e7eff29346370f2aebc177f457d00bc9f4f73c69d87093a02494beaffb2&amp;redirect=http%3A%2F%2Fplifereit.listedcompany.com%2Fnewsroom%2F20161027_072002_C2PU_SBH6W183XMKP661G.1.pdf" TargetMode="External"/><Relationship Id="rId46" Type="http://schemas.openxmlformats.org/officeDocument/2006/relationships/hyperlink" Target="http://plifereit.listedcompany.com/newsroom/20161027_072002_C2PU_SBH6W183XMKP661G.2.pdf" TargetMode="External"/><Relationship Id="rId47" Type="http://schemas.openxmlformats.org/officeDocument/2006/relationships/hyperlink" Target="http://ir.listedcompany.com/tracker.pl?type=5&amp;id=85341&amp;m=e1158d734dc30ebdc83a2c528e21a2b3872f1b3862714c85f4cc5d9f9aa5f49a&amp;redirect=http%3A%2F%2Fplifereit.listedcompany.com%2Fnewsroom%2F20170125_074610_C2PU_T8HLE100DJFH6E8X.1.pdf" TargetMode="External"/><Relationship Id="rId48" Type="http://schemas.openxmlformats.org/officeDocument/2006/relationships/hyperlink" Target="http://plifereit.listedcompany.com/newsroom/20170125_074610_C2PU_T8HLE100DJFH6E8X.2.pdf" TargetMode="External"/><Relationship Id="rId49" Type="http://schemas.openxmlformats.org/officeDocument/2006/relationships/hyperlink" Target="http://ir.listedcompany.com/tracker.pl?type=5&amp;id=88503&amp;m=ea29b639155d00e3afab3199148bb6222833cc5820e9655ab6c54e99dda5a6af&amp;redirect=http%3A%2F%2Fplifereit.listedcompany.com%2Fnewsroom%2F20170425_071651_C2PU_TOJNTMPWRGFF1V89.1.pdf" TargetMode="External"/><Relationship Id="rId50" Type="http://schemas.openxmlformats.org/officeDocument/2006/relationships/hyperlink" Target="http://plifereit.listedcompany.com/newsroom/20170425_071651_C2PU_TOJNTMPWRGFF1V89.3.pdf" TargetMode="External"/><Relationship Id="rId51" Type="http://schemas.openxmlformats.org/officeDocument/2006/relationships/hyperlink" Target="http://ir.listedcompany.com/tracker.pl?type=5&amp;id=91408&amp;m=1a951e959d88f13d5484604568c2195071e6b864eece0ae7495fd9d991679cd6&amp;redirect=http%3A%2F%2Fplifereit.listedcompany.com%2Fnewsroom%2F20170725_072854_C2PU_8FMXAO48X4HQYC1T.1.pdf" TargetMode="External"/><Relationship Id="rId52" Type="http://schemas.openxmlformats.org/officeDocument/2006/relationships/hyperlink" Target="http://plifereit.listedcompany.com/newsroom/20170725_072854_C2PU_8FMXAO48X4HQYC1T.3.pdf" TargetMode="External"/><Relationship Id="rId53" Type="http://schemas.openxmlformats.org/officeDocument/2006/relationships/hyperlink" Target="http://ir.listedcompany.com/tracker.pl?type=5&amp;id=94184&amp;m=5d644a5969a2532b325d56cbfa583002148ea463925052e55167be16714a0c6f&amp;redirect=http%3A%2F%2Fplifereit.listedcompany.com%2Fnewsroom%2F20171109_072520_C2PU_G65VJ7ETGLYEVWYP.1.pdf" TargetMode="External"/><Relationship Id="rId54" Type="http://schemas.openxmlformats.org/officeDocument/2006/relationships/hyperlink" Target="http://plifereit.listedcompany.com/newsroom/20171109_072520_C2PU_G65VJ7ETGLYEVWYP.2.pdf" TargetMode="External"/><Relationship Id="rId55" Type="http://schemas.openxmlformats.org/officeDocument/2006/relationships/hyperlink" Target="http://ir.listedcompany.com/tracker.pl?type=5&amp;id=96661&amp;m=1ec07bc8988329a26edf4e2bd0c918f87b127724e5adff7c930ac46da6816c51&amp;redirect=http%3A%2F%2Fplifereit.listedcompany.com%2Fnewsroom%2F20180126_070146_C2PU_GQXHPX9I3JR2AYX4.1.pdf" TargetMode="External"/><Relationship Id="rId56" Type="http://schemas.openxmlformats.org/officeDocument/2006/relationships/hyperlink" Target="http://plifereit.listedcompany.com/newsroom/20180126_070146_C2PU_GQXHPX9I3JR2AYX4.2.pdf" TargetMode="External"/><Relationship Id="rId57" Type="http://schemas.openxmlformats.org/officeDocument/2006/relationships/hyperlink" Target="http://ir.listedcompany.com/tracker.pl?type=5&amp;id=101589&amp;m=7441a710617e3c4d14a372453b2674562ddae18b901d6fffcbd675973a47c687&amp;redirect=http%3A%2F%2Fplifereit.listedcompany.com%2Fnewsroom%2F20180430_192008_C2PU_WSH3FFMZN213DWD1.1.pdf" TargetMode="External"/><Relationship Id="rId58" Type="http://schemas.openxmlformats.org/officeDocument/2006/relationships/hyperlink" Target="http://plifereit.listedcompany.com/newsroom/20180430_192008_C2PU_WSH3FFMZN213DWD1.2.pdf" TargetMode="External"/><Relationship Id="rId59" Type="http://schemas.openxmlformats.org/officeDocument/2006/relationships/hyperlink" Target="http://plifereit.listedcompany.com/newsroom/20180726_072343_C2PU_GFI4WNQ54ZY8VEUK.1.pdf" TargetMode="External"/><Relationship Id="rId60" Type="http://schemas.openxmlformats.org/officeDocument/2006/relationships/hyperlink" Target="http://plifereit.listedcompany.com/newsroom/20180726_072343_C2PU_GFI4WNQ54ZY8VEUK.3.pdf" TargetMode="External"/><Relationship Id="rId61" Type="http://schemas.openxmlformats.org/officeDocument/2006/relationships/hyperlink" Target="http://plifereit.listedcompany.com/newsroom/20181025_070756_C2PU_0MS89Y03C9GQKDFA.1.pdf" TargetMode="External"/><Relationship Id="rId62" Type="http://schemas.openxmlformats.org/officeDocument/2006/relationships/hyperlink" Target="http://ir.listedcompany.com/tracker.pl?type=5&amp;id=108174&amp;m=93b27add86a624fa2d2123db4e90ede9075a78d079d1c8d3475440a2fd49a5fd&amp;redirect=http%3A%2F%2Fplifereit.listedcompany.com%2Fnewsroom%2F20181025_070723_C2PU_3GQPM5P04MWLXJEH.1.pdf" TargetMode="External"/><Relationship Id="rId63" Type="http://schemas.openxmlformats.org/officeDocument/2006/relationships/hyperlink" Target="http://plifereit.listedcompany.com/newsroom/20181025_070723_C2PU_3GQPM5P04MWLXJEH.2.pdf" TargetMode="External"/><Relationship Id="rId64" Type="http://schemas.openxmlformats.org/officeDocument/2006/relationships/hyperlink" Target="http://plifereit.listedcompany.com/newsroom/20190128_190952_C2PU_KQQQ2AVQC1BWDJP5.3.pdf" TargetMode="External"/><Relationship Id="rId65" Type="http://schemas.openxmlformats.org/officeDocument/2006/relationships/hyperlink" Target="http://ir.listedcompany.com/tracker.pl?type=5&amp;id=112207&amp;m=94e45e8aa8c1a09d5aa226a690bdb7c98de8c85ea92c6b1f5d93280567b9589f&amp;redirect=http%3A%2F%2Fplifereit.listedcompany.com%2Fnewsroom%2F20190128_190952_C2PU_KQQQ2AVQC1BWDJP5.1.pdf" TargetMode="External"/><Relationship Id="rId66" Type="http://schemas.openxmlformats.org/officeDocument/2006/relationships/hyperlink" Target="http://plifereit.listedcompany.com/newsroom/20190128_190952_C2PU_KQQQ2AVQC1BWDJP5.2.pdf" TargetMode="External"/><Relationship Id="rId67" Type="http://schemas.openxmlformats.org/officeDocument/2006/relationships/hyperlink" Target="http://plifereit.listedcompany.com/newsroom/20190426_191218_C2PU_S2VTQ6IRHU22K4O4.2.pdf" TargetMode="External"/><Relationship Id="rId68" Type="http://schemas.openxmlformats.org/officeDocument/2006/relationships/hyperlink" Target="http://plifereit.listedcompany.com/newsroom/20190426_191218_C2PU_S2VTQ6IRHU22K4O4.1.pdf" TargetMode="External"/><Relationship Id="rId69" Type="http://schemas.openxmlformats.org/officeDocument/2006/relationships/hyperlink" Target="http://plifereit.listedcompany.com/newsroom/20190426_191218_C2PU_S2VTQ6IRHU22K4O4.3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/>
      <c r="P1" s="4" t="s">
        <v>14</v>
      </c>
      <c r="Q1" s="4"/>
      <c r="R1" s="4"/>
      <c r="S1" s="4"/>
      <c r="T1" s="4"/>
      <c r="U1" s="4"/>
      <c r="V1" s="4"/>
      <c r="W1" s="4"/>
      <c r="X1" s="4"/>
      <c r="Y1" s="1" t="s">
        <v>15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3" t="s">
        <v>16</v>
      </c>
      <c r="AL1" s="3"/>
      <c r="AM1" s="3"/>
      <c r="AN1" s="3"/>
      <c r="AO1" s="3"/>
      <c r="AP1" s="3"/>
      <c r="AQ1" s="3"/>
      <c r="AR1" s="3"/>
      <c r="AS1" s="3" t="s">
        <v>17</v>
      </c>
      <c r="AT1" s="3"/>
      <c r="AU1" s="5" t="s">
        <v>18</v>
      </c>
      <c r="AV1" s="5"/>
      <c r="AW1" s="5"/>
      <c r="AX1" s="5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3" t="s">
        <v>19</v>
      </c>
      <c r="CC1" s="3"/>
      <c r="CD1" s="3"/>
      <c r="CE1" s="3"/>
      <c r="CF1" s="3"/>
      <c r="CG1" s="3"/>
      <c r="CH1" s="3"/>
      <c r="CI1" s="3"/>
    </row>
    <row r="2" customFormat="false" ht="14.4" hidden="false" customHeight="fals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7" t="s">
        <v>20</v>
      </c>
      <c r="Z2" s="1" t="s">
        <v>21</v>
      </c>
      <c r="AA2" s="1"/>
      <c r="AB2" s="1"/>
      <c r="AC2" s="1"/>
      <c r="AD2" s="8" t="s">
        <v>22</v>
      </c>
      <c r="AE2" s="8"/>
      <c r="AF2" s="8" t="s">
        <v>23</v>
      </c>
      <c r="AG2" s="8"/>
      <c r="AH2" s="1" t="s">
        <v>24</v>
      </c>
      <c r="AI2" s="1"/>
      <c r="AJ2" s="1"/>
      <c r="AK2" s="7" t="s">
        <v>25</v>
      </c>
      <c r="AL2" s="8" t="s">
        <v>26</v>
      </c>
      <c r="AM2" s="8"/>
      <c r="AN2" s="8"/>
      <c r="AO2" s="8" t="s">
        <v>27</v>
      </c>
      <c r="AP2" s="8"/>
      <c r="AQ2" s="8"/>
      <c r="AR2" s="8"/>
      <c r="AS2" s="3"/>
      <c r="AT2" s="3"/>
      <c r="AU2" s="5"/>
      <c r="AV2" s="5"/>
      <c r="AW2" s="5"/>
      <c r="AX2" s="5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3"/>
      <c r="CC2" s="3"/>
      <c r="CD2" s="3"/>
      <c r="CE2" s="3"/>
      <c r="CF2" s="3"/>
      <c r="CG2" s="3"/>
      <c r="CH2" s="3"/>
      <c r="CI2" s="3"/>
    </row>
    <row r="3" customFormat="false" ht="57.6" hidden="false" customHeight="false" outlineLevel="0" collapsed="false">
      <c r="A3" s="1"/>
      <c r="B3" s="1"/>
      <c r="C3" s="2"/>
      <c r="D3" s="3"/>
      <c r="E3" s="3"/>
      <c r="F3" s="3"/>
      <c r="G3" s="2"/>
      <c r="H3" s="3"/>
      <c r="I3" s="3"/>
      <c r="J3" s="3"/>
      <c r="K3" s="1"/>
      <c r="L3" s="2"/>
      <c r="M3" s="3"/>
      <c r="N3" s="7" t="s">
        <v>28</v>
      </c>
      <c r="O3" s="7" t="s">
        <v>29</v>
      </c>
      <c r="P3" s="9" t="s">
        <v>30</v>
      </c>
      <c r="Q3" s="7" t="s">
        <v>31</v>
      </c>
      <c r="R3" s="10" t="s">
        <v>32</v>
      </c>
      <c r="S3" s="7" t="s">
        <v>33</v>
      </c>
      <c r="T3" s="7" t="s">
        <v>34</v>
      </c>
      <c r="U3" s="7" t="s">
        <v>35</v>
      </c>
      <c r="V3" s="7" t="s">
        <v>36</v>
      </c>
      <c r="W3" s="7" t="s">
        <v>37</v>
      </c>
      <c r="X3" s="7" t="s">
        <v>38</v>
      </c>
      <c r="Y3" s="7" t="s">
        <v>39</v>
      </c>
      <c r="Z3" s="7" t="s">
        <v>40</v>
      </c>
      <c r="AA3" s="7" t="s">
        <v>41</v>
      </c>
      <c r="AB3" s="7" t="s">
        <v>42</v>
      </c>
      <c r="AC3" s="7" t="s">
        <v>39</v>
      </c>
      <c r="AD3" s="7" t="s">
        <v>43</v>
      </c>
      <c r="AE3" s="7" t="s">
        <v>39</v>
      </c>
      <c r="AF3" s="7" t="s">
        <v>44</v>
      </c>
      <c r="AG3" s="7" t="s">
        <v>39</v>
      </c>
      <c r="AH3" s="7" t="s">
        <v>45</v>
      </c>
      <c r="AI3" s="7" t="s">
        <v>46</v>
      </c>
      <c r="AJ3" s="7" t="s">
        <v>39</v>
      </c>
      <c r="AK3" s="7" t="s">
        <v>47</v>
      </c>
      <c r="AL3" s="7" t="s">
        <v>48</v>
      </c>
      <c r="AM3" s="7" t="s">
        <v>49</v>
      </c>
      <c r="AN3" s="7" t="s">
        <v>50</v>
      </c>
      <c r="AO3" s="7" t="s">
        <v>51</v>
      </c>
      <c r="AP3" s="7" t="s">
        <v>52</v>
      </c>
      <c r="AQ3" s="11" t="s">
        <v>53</v>
      </c>
      <c r="AR3" s="7" t="s">
        <v>54</v>
      </c>
      <c r="AS3" s="7" t="s">
        <v>55</v>
      </c>
      <c r="AT3" s="7" t="s">
        <v>56</v>
      </c>
      <c r="AU3" s="10" t="s">
        <v>57</v>
      </c>
      <c r="AV3" s="10" t="s">
        <v>58</v>
      </c>
      <c r="AW3" s="10" t="s">
        <v>59</v>
      </c>
      <c r="AX3" s="10" t="s">
        <v>60</v>
      </c>
      <c r="AY3" s="10" t="s">
        <v>61</v>
      </c>
      <c r="AZ3" s="10" t="s">
        <v>62</v>
      </c>
      <c r="BA3" s="10" t="s">
        <v>63</v>
      </c>
      <c r="BB3" s="10" t="s">
        <v>64</v>
      </c>
      <c r="BC3" s="10" t="s">
        <v>65</v>
      </c>
      <c r="BD3" s="10" t="s">
        <v>66</v>
      </c>
      <c r="BE3" s="10" t="s">
        <v>67</v>
      </c>
      <c r="BF3" s="10" t="s">
        <v>68</v>
      </c>
      <c r="BG3" s="10" t="s">
        <v>69</v>
      </c>
      <c r="BH3" s="10" t="s">
        <v>70</v>
      </c>
      <c r="BI3" s="10" t="s">
        <v>71</v>
      </c>
      <c r="BJ3" s="10" t="s">
        <v>72</v>
      </c>
      <c r="BK3" s="10" t="s">
        <v>73</v>
      </c>
      <c r="BL3" s="10" t="s">
        <v>74</v>
      </c>
      <c r="BM3" s="10" t="s">
        <v>75</v>
      </c>
      <c r="BN3" s="10" t="s">
        <v>76</v>
      </c>
      <c r="BO3" s="10" t="s">
        <v>77</v>
      </c>
      <c r="BP3" s="7" t="s">
        <v>78</v>
      </c>
      <c r="BQ3" s="7" t="s">
        <v>79</v>
      </c>
      <c r="BR3" s="7" t="s">
        <v>80</v>
      </c>
      <c r="BS3" s="7" t="s">
        <v>81</v>
      </c>
      <c r="BT3" s="7" t="s">
        <v>82</v>
      </c>
      <c r="BU3" s="7" t="s">
        <v>83</v>
      </c>
      <c r="BV3" s="7" t="s">
        <v>84</v>
      </c>
      <c r="BW3" s="7" t="s">
        <v>85</v>
      </c>
      <c r="BX3" s="10" t="s">
        <v>86</v>
      </c>
      <c r="BY3" s="7" t="s">
        <v>87</v>
      </c>
      <c r="BZ3" s="7" t="s">
        <v>88</v>
      </c>
      <c r="CA3" s="7" t="s">
        <v>89</v>
      </c>
      <c r="CB3" s="10" t="s">
        <v>90</v>
      </c>
      <c r="CC3" s="10" t="s">
        <v>91</v>
      </c>
      <c r="CD3" s="10" t="s">
        <v>92</v>
      </c>
      <c r="CE3" s="10" t="s">
        <v>93</v>
      </c>
      <c r="CF3" s="10" t="s">
        <v>94</v>
      </c>
      <c r="CG3" s="10" t="s">
        <v>95</v>
      </c>
      <c r="CH3" s="10" t="s">
        <v>96</v>
      </c>
      <c r="CI3" s="10" t="s">
        <v>97</v>
      </c>
      <c r="CJ3" s="12" t="s">
        <v>98</v>
      </c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4" t="s">
        <v>102</v>
      </c>
      <c r="E4" s="14" t="n">
        <v>2011</v>
      </c>
      <c r="F4" s="14" t="s">
        <v>103</v>
      </c>
      <c r="G4" s="15" t="str">
        <f aca="false">HYPERLINK("http://plifereit.listedcompany.com/misc/ar2011/ar2011.pdf","FY 2011")</f>
        <v>FY 2011</v>
      </c>
      <c r="H4" s="16" t="n">
        <v>40908</v>
      </c>
      <c r="I4" s="17" t="n">
        <v>40935</v>
      </c>
      <c r="J4" s="17" t="n">
        <v>40941</v>
      </c>
      <c r="K4" s="18" t="s">
        <v>104</v>
      </c>
      <c r="L4" s="14" t="s">
        <v>105</v>
      </c>
      <c r="M4" s="14" t="s">
        <v>106</v>
      </c>
      <c r="N4" s="19" t="n">
        <v>604970000</v>
      </c>
      <c r="O4" s="19" t="n">
        <v>604970000</v>
      </c>
      <c r="P4" s="19" t="n">
        <v>87763000</v>
      </c>
      <c r="Q4" s="19" t="n">
        <v>7455000</v>
      </c>
      <c r="R4" s="20"/>
      <c r="S4" s="20" t="n">
        <v>0</v>
      </c>
      <c r="T4" s="19" t="n">
        <v>8861000</v>
      </c>
      <c r="U4" s="19" t="n">
        <v>7724000</v>
      </c>
      <c r="V4" s="19" t="n">
        <v>254000</v>
      </c>
      <c r="W4" s="20" t="n">
        <v>0</v>
      </c>
      <c r="X4" s="20" t="n">
        <v>0</v>
      </c>
      <c r="Y4" s="19" t="n">
        <v>44577000</v>
      </c>
      <c r="Z4" s="19" t="n">
        <v>1384032000</v>
      </c>
      <c r="AA4" s="20" t="n">
        <v>0</v>
      </c>
      <c r="AB4" s="20" t="n">
        <v>0</v>
      </c>
      <c r="AC4" s="19" t="n">
        <v>1385036000</v>
      </c>
      <c r="AD4" s="19" t="n">
        <v>5800000</v>
      </c>
      <c r="AE4" s="19" t="n">
        <v>20686000</v>
      </c>
      <c r="AF4" s="19" t="n">
        <v>489181000</v>
      </c>
      <c r="AG4" s="19" t="n">
        <v>512751000</v>
      </c>
      <c r="AH4" s="19" t="n">
        <v>896176000</v>
      </c>
      <c r="AI4" s="20" t="n">
        <v>0</v>
      </c>
      <c r="AJ4" s="19" t="n">
        <v>896176000</v>
      </c>
      <c r="AK4" s="19" t="n">
        <v>66812000</v>
      </c>
      <c r="AL4" s="19" t="n">
        <v>11770000</v>
      </c>
      <c r="AM4" s="19" t="n">
        <v>1056000</v>
      </c>
      <c r="AN4" s="19" t="n">
        <v>11770000</v>
      </c>
      <c r="AO4" s="21" t="n">
        <v>56000</v>
      </c>
      <c r="AP4" s="19" t="n">
        <v>57533000</v>
      </c>
      <c r="AQ4" s="20" t="n">
        <v>0</v>
      </c>
      <c r="AR4" s="19" t="n">
        <v>60842000</v>
      </c>
      <c r="AS4" s="20" t="n">
        <v>0</v>
      </c>
      <c r="AT4" s="21" t="n">
        <v>254000</v>
      </c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22"/>
      <c r="BG4" s="18"/>
      <c r="BH4" s="18"/>
      <c r="BI4" s="18"/>
      <c r="BJ4" s="18"/>
      <c r="BK4" s="18"/>
      <c r="BL4" s="18"/>
      <c r="BM4" s="18"/>
      <c r="BN4" s="18"/>
      <c r="BO4" s="18"/>
      <c r="BP4" s="23" t="n">
        <v>0.096</v>
      </c>
      <c r="BQ4" s="21" t="n">
        <v>1.48</v>
      </c>
      <c r="BR4" s="24" t="n">
        <v>0.348</v>
      </c>
      <c r="BS4" s="18"/>
      <c r="BT4" s="21" t="n">
        <v>12.22</v>
      </c>
      <c r="BU4" s="22"/>
      <c r="BV4" s="21" t="n">
        <v>2.92</v>
      </c>
      <c r="BW4" s="18"/>
      <c r="BX4" s="18"/>
      <c r="BY4" s="24" t="n">
        <v>0.0164</v>
      </c>
      <c r="BZ4" s="21" t="n">
        <v>7.9</v>
      </c>
      <c r="CA4" s="24" t="n">
        <v>1</v>
      </c>
      <c r="CB4" s="18"/>
      <c r="CC4" s="18"/>
      <c r="CD4" s="18"/>
      <c r="CE4" s="18"/>
      <c r="CF4" s="18"/>
      <c r="CG4" s="18"/>
      <c r="CH4" s="18"/>
      <c r="CI4" s="18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4" t="s">
        <v>102</v>
      </c>
      <c r="E5" s="14" t="n">
        <v>2012</v>
      </c>
      <c r="F5" s="14" t="s">
        <v>107</v>
      </c>
      <c r="G5" s="15" t="str">
        <f aca="false">HYPERLINK("http://plifereit.listedcompany.com/misc/ar2012.pdf","FY 2012")</f>
        <v>FY 2012</v>
      </c>
      <c r="H5" s="16" t="n">
        <v>41274</v>
      </c>
      <c r="I5" s="17" t="n">
        <v>41299</v>
      </c>
      <c r="J5" s="25" t="n">
        <v>41333</v>
      </c>
      <c r="K5" s="18" t="s">
        <v>104</v>
      </c>
      <c r="L5" s="14" t="s">
        <v>105</v>
      </c>
      <c r="M5" s="14" t="s">
        <v>106</v>
      </c>
      <c r="N5" s="19" t="n">
        <v>605002000</v>
      </c>
      <c r="O5" s="19" t="n">
        <v>605002000</v>
      </c>
      <c r="P5" s="19" t="n">
        <v>94074000</v>
      </c>
      <c r="Q5" s="19" t="n">
        <v>6466000</v>
      </c>
      <c r="R5" s="20"/>
      <c r="S5" s="20" t="n">
        <v>0</v>
      </c>
      <c r="T5" s="19" t="n">
        <v>8647000</v>
      </c>
      <c r="U5" s="19" t="n">
        <v>8273000</v>
      </c>
      <c r="V5" s="19" t="n">
        <v>265000</v>
      </c>
      <c r="W5" s="20" t="n">
        <v>0</v>
      </c>
      <c r="X5" s="20" t="n">
        <v>0</v>
      </c>
      <c r="Y5" s="19" t="n">
        <v>39924000</v>
      </c>
      <c r="Z5" s="19" t="n">
        <v>1427331000</v>
      </c>
      <c r="AA5" s="20" t="n">
        <v>0</v>
      </c>
      <c r="AB5" s="20" t="n">
        <v>0</v>
      </c>
      <c r="AC5" s="19" t="n">
        <v>1430415000</v>
      </c>
      <c r="AD5" s="19" t="n">
        <v>14250000</v>
      </c>
      <c r="AE5" s="19" t="n">
        <v>29321000</v>
      </c>
      <c r="AF5" s="19" t="n">
        <v>467422000</v>
      </c>
      <c r="AG5" s="19" t="n">
        <v>489664000</v>
      </c>
      <c r="AH5" s="19" t="n">
        <v>951354000</v>
      </c>
      <c r="AI5" s="20" t="n">
        <v>0</v>
      </c>
      <c r="AJ5" s="19" t="n">
        <v>951354000</v>
      </c>
      <c r="AK5" s="19" t="n">
        <v>75645000</v>
      </c>
      <c r="AL5" s="19" t="n">
        <v>3733000</v>
      </c>
      <c r="AM5" s="19" t="n">
        <v>56884000</v>
      </c>
      <c r="AN5" s="19" t="n">
        <v>60607000</v>
      </c>
      <c r="AO5" s="20" t="n">
        <v>1206000</v>
      </c>
      <c r="AP5" s="19" t="n">
        <v>62405000</v>
      </c>
      <c r="AQ5" s="20" t="n">
        <v>0</v>
      </c>
      <c r="AR5" s="19" t="n">
        <v>13778000</v>
      </c>
      <c r="AS5" s="21" t="n">
        <v>63000</v>
      </c>
      <c r="AT5" s="21" t="n">
        <v>265000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21" t="n">
        <v>0.1031</v>
      </c>
      <c r="BQ5" s="21" t="n">
        <v>1.57</v>
      </c>
      <c r="BR5" s="24" t="n">
        <v>0.329</v>
      </c>
      <c r="BS5" s="18"/>
      <c r="BT5" s="21" t="n">
        <v>11.29</v>
      </c>
      <c r="BU5" s="18"/>
      <c r="BV5" s="21" t="n">
        <v>2.45</v>
      </c>
      <c r="BW5" s="18"/>
      <c r="BX5" s="18"/>
      <c r="BY5" s="24" t="n">
        <v>0.0162</v>
      </c>
      <c r="BZ5" s="21" t="n">
        <v>8.8</v>
      </c>
      <c r="CA5" s="24" t="n">
        <v>1</v>
      </c>
      <c r="CB5" s="18"/>
      <c r="CC5" s="18"/>
      <c r="CD5" s="18"/>
      <c r="CE5" s="18"/>
      <c r="CF5" s="18"/>
      <c r="CG5" s="18"/>
      <c r="CH5" s="18"/>
      <c r="CI5" s="18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4" t="s">
        <v>102</v>
      </c>
      <c r="E6" s="14" t="n">
        <v>2013</v>
      </c>
      <c r="F6" s="14" t="s">
        <v>108</v>
      </c>
      <c r="G6" s="15" t="str">
        <f aca="false">HYPERLINK("http://plifereit.listedcompany.com/misc/ar2013/ar2013.pdf","FY 2013")</f>
        <v>FY 2013</v>
      </c>
      <c r="H6" s="16" t="n">
        <v>41639</v>
      </c>
      <c r="I6" s="17" t="n">
        <v>41663</v>
      </c>
      <c r="J6" s="25" t="n">
        <v>41698</v>
      </c>
      <c r="K6" s="18" t="s">
        <v>104</v>
      </c>
      <c r="L6" s="14" t="s">
        <v>105</v>
      </c>
      <c r="M6" s="14" t="s">
        <v>106</v>
      </c>
      <c r="N6" s="19" t="n">
        <v>605002000</v>
      </c>
      <c r="O6" s="19" t="n">
        <v>605002000</v>
      </c>
      <c r="P6" s="19" t="n">
        <v>93693000</v>
      </c>
      <c r="Q6" s="19" t="n">
        <v>6094000</v>
      </c>
      <c r="R6" s="20"/>
      <c r="S6" s="20" t="n">
        <v>0</v>
      </c>
      <c r="T6" s="19" t="n">
        <v>8133000</v>
      </c>
      <c r="U6" s="19" t="n">
        <v>9376000</v>
      </c>
      <c r="V6" s="19" t="n">
        <v>266000</v>
      </c>
      <c r="W6" s="20" t="n">
        <v>0</v>
      </c>
      <c r="X6" s="20" t="n">
        <v>0</v>
      </c>
      <c r="Y6" s="26" t="n">
        <v>37424000</v>
      </c>
      <c r="Z6" s="19" t="n">
        <v>1483820000</v>
      </c>
      <c r="AA6" s="20" t="n">
        <v>0</v>
      </c>
      <c r="AB6" s="20" t="n">
        <v>0</v>
      </c>
      <c r="AC6" s="19" t="n">
        <v>1490731000</v>
      </c>
      <c r="AD6" s="19" t="n">
        <v>4472000</v>
      </c>
      <c r="AE6" s="19" t="n">
        <v>21174000</v>
      </c>
      <c r="AF6" s="26" t="n">
        <v>496959000</v>
      </c>
      <c r="AG6" s="19" t="n">
        <v>521183000</v>
      </c>
      <c r="AH6" s="19" t="n">
        <v>985798000</v>
      </c>
      <c r="AI6" s="20" t="n">
        <v>0</v>
      </c>
      <c r="AJ6" s="19" t="n">
        <v>985798000</v>
      </c>
      <c r="AK6" s="19" t="n">
        <v>98279000</v>
      </c>
      <c r="AL6" s="19" t="n">
        <v>3771000</v>
      </c>
      <c r="AM6" s="19" t="n">
        <v>86275000</v>
      </c>
      <c r="AN6" s="19" t="n">
        <v>90040000</v>
      </c>
      <c r="AO6" s="19" t="n">
        <v>1274000</v>
      </c>
      <c r="AP6" s="19" t="n">
        <v>64251000</v>
      </c>
      <c r="AQ6" s="20" t="n">
        <v>0</v>
      </c>
      <c r="AR6" s="19" t="n">
        <v>15229000</v>
      </c>
      <c r="AS6" s="20" t="n">
        <v>0</v>
      </c>
      <c r="AT6" s="21" t="n">
        <v>266000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21" t="n">
        <v>0.1075</v>
      </c>
      <c r="BQ6" s="21" t="n">
        <v>1.63</v>
      </c>
      <c r="BR6" s="24" t="n">
        <v>0.33</v>
      </c>
      <c r="BS6" s="18"/>
      <c r="BT6" s="21" t="n">
        <v>10.56</v>
      </c>
      <c r="BU6" s="18"/>
      <c r="BV6" s="21" t="n">
        <v>3.16</v>
      </c>
      <c r="BW6" s="24" t="n">
        <v>0.906</v>
      </c>
      <c r="BX6" s="18"/>
      <c r="BY6" s="24" t="n">
        <v>0.0147</v>
      </c>
      <c r="BZ6" s="21" t="n">
        <v>9.01</v>
      </c>
      <c r="CA6" s="24" t="n">
        <v>1</v>
      </c>
      <c r="CB6" s="18"/>
      <c r="CC6" s="18"/>
      <c r="CD6" s="18"/>
      <c r="CE6" s="18"/>
      <c r="CF6" s="18"/>
      <c r="CG6" s="18"/>
      <c r="CH6" s="18"/>
      <c r="CI6" s="18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4" t="s">
        <v>102</v>
      </c>
      <c r="E7" s="14" t="n">
        <v>2014</v>
      </c>
      <c r="F7" s="14" t="s">
        <v>109</v>
      </c>
      <c r="G7" s="15" t="str">
        <f aca="false">HYPERLINK("http://plifereit.listedcompany.com/misc/ar2014/ar2014.pdf","FY 2014")</f>
        <v>FY 2014</v>
      </c>
      <c r="H7" s="16" t="n">
        <v>42004</v>
      </c>
      <c r="I7" s="17" t="n">
        <v>42031</v>
      </c>
      <c r="J7" s="25" t="n">
        <v>42062</v>
      </c>
      <c r="K7" s="18" t="s">
        <v>104</v>
      </c>
      <c r="L7" s="14" t="s">
        <v>105</v>
      </c>
      <c r="M7" s="14" t="s">
        <v>106</v>
      </c>
      <c r="N7" s="19" t="n">
        <v>605002000</v>
      </c>
      <c r="O7" s="19" t="n">
        <v>605002000</v>
      </c>
      <c r="P7" s="19" t="n">
        <v>100382000</v>
      </c>
      <c r="Q7" s="19" t="n">
        <v>6607000</v>
      </c>
      <c r="R7" s="20"/>
      <c r="S7" s="20" t="n">
        <v>0</v>
      </c>
      <c r="T7" s="19" t="n">
        <v>8255000</v>
      </c>
      <c r="U7" s="19" t="n">
        <v>10051000</v>
      </c>
      <c r="V7" s="19" t="n">
        <v>280000</v>
      </c>
      <c r="W7" s="20" t="n">
        <v>0</v>
      </c>
      <c r="X7" s="20" t="n">
        <v>0</v>
      </c>
      <c r="Y7" s="19" t="n">
        <v>157164000</v>
      </c>
      <c r="Z7" s="19" t="n">
        <v>1500610000</v>
      </c>
      <c r="AA7" s="20" t="n">
        <v>0</v>
      </c>
      <c r="AB7" s="20" t="n">
        <v>0</v>
      </c>
      <c r="AC7" s="19" t="n">
        <v>1511787000</v>
      </c>
      <c r="AD7" s="19" t="n">
        <v>80864000</v>
      </c>
      <c r="AE7" s="19" t="n">
        <v>103599000</v>
      </c>
      <c r="AF7" s="19" t="n">
        <v>503347000</v>
      </c>
      <c r="AG7" s="19" t="n">
        <v>530003000</v>
      </c>
      <c r="AH7" s="19" t="n">
        <v>1035349000</v>
      </c>
      <c r="AI7" s="20" t="n">
        <v>0</v>
      </c>
      <c r="AJ7" s="19" t="n">
        <v>1035349000</v>
      </c>
      <c r="AK7" s="19" t="n">
        <v>79651000</v>
      </c>
      <c r="AL7" s="19" t="n">
        <v>4191000</v>
      </c>
      <c r="AM7" s="19" t="n">
        <v>82665000</v>
      </c>
      <c r="AN7" s="19" t="n">
        <v>4637000</v>
      </c>
      <c r="AO7" s="19" t="n">
        <v>7401000</v>
      </c>
      <c r="AP7" s="19" t="n">
        <v>69212000</v>
      </c>
      <c r="AQ7" s="20" t="n">
        <v>0</v>
      </c>
      <c r="AR7" s="19" t="n">
        <v>39017000</v>
      </c>
      <c r="AS7" s="20" t="n">
        <v>0</v>
      </c>
      <c r="AT7" s="21" t="n">
        <v>280000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21" t="n">
        <v>0.1152</v>
      </c>
      <c r="BQ7" s="21" t="n">
        <v>1.71</v>
      </c>
      <c r="BR7" s="24" t="n">
        <v>0.352</v>
      </c>
      <c r="BS7" s="18"/>
      <c r="BT7" s="21" t="n">
        <v>9.42</v>
      </c>
      <c r="BU7" s="18"/>
      <c r="BV7" s="21" t="n">
        <v>3.7</v>
      </c>
      <c r="BW7" s="27" t="n">
        <v>1</v>
      </c>
      <c r="BX7" s="18"/>
      <c r="BY7" s="24" t="n">
        <v>0.014</v>
      </c>
      <c r="BZ7" s="21" t="n">
        <v>7.3</v>
      </c>
      <c r="CA7" s="24" t="n">
        <v>1</v>
      </c>
      <c r="CB7" s="18"/>
      <c r="CC7" s="18"/>
      <c r="CD7" s="18"/>
      <c r="CE7" s="18"/>
      <c r="CF7" s="18"/>
      <c r="CG7" s="18"/>
      <c r="CH7" s="18"/>
      <c r="CI7" s="18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4" t="s">
        <v>102</v>
      </c>
      <c r="E8" s="14" t="n">
        <v>2015</v>
      </c>
      <c r="F8" s="14" t="s">
        <v>110</v>
      </c>
      <c r="G8" s="15" t="str">
        <f aca="false">HYPERLINK("http://plifereit.listedcompany.com/misc/ar2015/ar-2015.pdf","FY 2015")</f>
        <v>FY 2015</v>
      </c>
      <c r="H8" s="16" t="n">
        <v>42369</v>
      </c>
      <c r="I8" s="17" t="n">
        <v>42395</v>
      </c>
      <c r="J8" s="25" t="n">
        <v>42426</v>
      </c>
      <c r="K8" s="18" t="s">
        <v>104</v>
      </c>
      <c r="L8" s="14" t="s">
        <v>105</v>
      </c>
      <c r="M8" s="14" t="s">
        <v>106</v>
      </c>
      <c r="N8" s="19" t="n">
        <v>605002000</v>
      </c>
      <c r="O8" s="19" t="n">
        <v>605002000</v>
      </c>
      <c r="P8" s="19" t="n">
        <v>102694000</v>
      </c>
      <c r="Q8" s="19" t="n">
        <v>6697000</v>
      </c>
      <c r="R8" s="18"/>
      <c r="S8" s="20" t="n">
        <v>0</v>
      </c>
      <c r="T8" s="19" t="n">
        <v>8778000</v>
      </c>
      <c r="U8" s="19" t="n">
        <v>10412000</v>
      </c>
      <c r="V8" s="19" t="n">
        <v>290000</v>
      </c>
      <c r="W8" s="20" t="n">
        <v>0</v>
      </c>
      <c r="X8" s="20" t="n">
        <v>0</v>
      </c>
      <c r="Y8" s="19" t="n">
        <v>30743000</v>
      </c>
      <c r="Z8" s="19" t="n">
        <v>1635308000</v>
      </c>
      <c r="AA8" s="20" t="n">
        <v>0</v>
      </c>
      <c r="AB8" s="20" t="n">
        <v>0</v>
      </c>
      <c r="AC8" s="19" t="n">
        <v>1638661000</v>
      </c>
      <c r="AD8" s="19" t="n">
        <v>1000000</v>
      </c>
      <c r="AE8" s="19" t="n">
        <v>18454000</v>
      </c>
      <c r="AF8" s="19" t="n">
        <v>586188000</v>
      </c>
      <c r="AG8" s="19" t="n">
        <v>627763000</v>
      </c>
      <c r="AH8" s="19" t="n">
        <v>1023187000</v>
      </c>
      <c r="AI8" s="20" t="n">
        <v>0</v>
      </c>
      <c r="AJ8" s="19" t="n">
        <v>1023187000</v>
      </c>
      <c r="AK8" s="19" t="n">
        <v>82013000</v>
      </c>
      <c r="AL8" s="19" t="n">
        <v>5716000</v>
      </c>
      <c r="AM8" s="19" t="n">
        <v>97583000</v>
      </c>
      <c r="AN8" s="19" t="n">
        <v>-105000000</v>
      </c>
      <c r="AO8" s="19" t="n">
        <v>7845000</v>
      </c>
      <c r="AP8" s="19" t="n">
        <v>77561000</v>
      </c>
      <c r="AQ8" s="20" t="n">
        <v>0</v>
      </c>
      <c r="AR8" s="19" t="n">
        <v>-109753000</v>
      </c>
      <c r="AS8" s="20" t="n">
        <v>0</v>
      </c>
      <c r="AT8" s="21" t="n">
        <v>290000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21" t="n">
        <v>0.1329</v>
      </c>
      <c r="BQ8" s="21" t="n">
        <v>1.69</v>
      </c>
      <c r="BR8" s="24" t="n">
        <v>0.353</v>
      </c>
      <c r="BS8" s="18"/>
      <c r="BT8" s="21" t="n">
        <v>9.12</v>
      </c>
      <c r="BU8" s="18"/>
      <c r="BV8" s="21" t="n">
        <v>3.5</v>
      </c>
      <c r="BW8" s="27" t="n">
        <v>0.95</v>
      </c>
      <c r="BX8" s="18"/>
      <c r="BY8" s="24" t="n">
        <v>0.016</v>
      </c>
      <c r="BZ8" s="21" t="n">
        <v>9.8</v>
      </c>
      <c r="CA8" s="24" t="n">
        <v>1</v>
      </c>
      <c r="CB8" s="18"/>
      <c r="CC8" s="18"/>
      <c r="CD8" s="18"/>
      <c r="CE8" s="18"/>
      <c r="CF8" s="18"/>
      <c r="CG8" s="18"/>
      <c r="CH8" s="18"/>
      <c r="CI8" s="18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4" t="s">
        <v>102</v>
      </c>
      <c r="E9" s="14" t="n">
        <v>2016</v>
      </c>
      <c r="F9" s="14" t="s">
        <v>111</v>
      </c>
      <c r="G9" s="15" t="str">
        <f aca="false">HYPERLINK("http://plifereit.listedcompany.com/misc/ar2016/PLife_AR2016.pdf","FY 2016")</f>
        <v>FY 2016</v>
      </c>
      <c r="H9" s="16" t="n">
        <v>42735</v>
      </c>
      <c r="I9" s="17" t="n">
        <v>42760</v>
      </c>
      <c r="J9" s="25" t="n">
        <v>42790</v>
      </c>
      <c r="K9" s="18" t="s">
        <v>104</v>
      </c>
      <c r="L9" s="14" t="s">
        <v>105</v>
      </c>
      <c r="M9" s="14" t="s">
        <v>106</v>
      </c>
      <c r="N9" s="19" t="n">
        <v>605002000</v>
      </c>
      <c r="O9" s="19" t="n">
        <v>605002000</v>
      </c>
      <c r="P9" s="19" t="n">
        <v>110123000</v>
      </c>
      <c r="Q9" s="19" t="n">
        <v>7697000</v>
      </c>
      <c r="R9" s="18"/>
      <c r="S9" s="20" t="n">
        <v>0</v>
      </c>
      <c r="T9" s="19" t="n">
        <v>9910000</v>
      </c>
      <c r="U9" s="19" t="n">
        <v>11113000</v>
      </c>
      <c r="V9" s="19" t="n">
        <v>300000</v>
      </c>
      <c r="W9" s="20" t="n">
        <v>0</v>
      </c>
      <c r="X9" s="20" t="n">
        <v>0</v>
      </c>
      <c r="Y9" s="19" t="n">
        <v>81935000</v>
      </c>
      <c r="Z9" s="19" t="n">
        <v>1657209000</v>
      </c>
      <c r="AA9" s="20" t="n">
        <v>0</v>
      </c>
      <c r="AB9" s="20" t="n">
        <v>0</v>
      </c>
      <c r="AC9" s="19" t="n">
        <v>1657419000</v>
      </c>
      <c r="AD9" s="19" t="n">
        <v>16246000</v>
      </c>
      <c r="AE9" s="19" t="n">
        <v>42740000</v>
      </c>
      <c r="AF9" s="19" t="n">
        <v>612539000</v>
      </c>
      <c r="AG9" s="19" t="n">
        <v>658978000</v>
      </c>
      <c r="AH9" s="19" t="n">
        <v>1037636000</v>
      </c>
      <c r="AI9" s="20" t="n">
        <v>0</v>
      </c>
      <c r="AJ9" s="19" t="n">
        <v>1037636000</v>
      </c>
      <c r="AK9" s="19" t="n">
        <v>87517000</v>
      </c>
      <c r="AL9" s="19" t="n">
        <v>6060000</v>
      </c>
      <c r="AM9" s="19" t="n">
        <v>14995000</v>
      </c>
      <c r="AN9" s="19" t="n">
        <v>27354000</v>
      </c>
      <c r="AO9" s="19" t="n">
        <v>9035000</v>
      </c>
      <c r="AP9" s="19" t="n">
        <v>75202000</v>
      </c>
      <c r="AQ9" s="20" t="n">
        <v>0</v>
      </c>
      <c r="AR9" s="19" t="n">
        <v>-65940000</v>
      </c>
      <c r="AS9" s="20" t="n">
        <v>0</v>
      </c>
      <c r="AT9" s="21" t="n">
        <v>300000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21" t="n">
        <v>0.1212</v>
      </c>
      <c r="BQ9" s="21" t="n">
        <v>1.72</v>
      </c>
      <c r="BR9" s="24" t="n">
        <v>0.363</v>
      </c>
      <c r="BS9" s="18"/>
      <c r="BT9" s="21" t="n">
        <v>8.45</v>
      </c>
      <c r="BU9" s="18"/>
      <c r="BV9" s="21" t="n">
        <v>3.6</v>
      </c>
      <c r="BW9" s="27" t="n">
        <v>0.99</v>
      </c>
      <c r="BX9" s="18"/>
      <c r="BY9" s="24" t="n">
        <v>0.014</v>
      </c>
      <c r="BZ9" s="21" t="n">
        <v>8.7</v>
      </c>
      <c r="CA9" s="24" t="n">
        <v>1</v>
      </c>
      <c r="CB9" s="18"/>
      <c r="CC9" s="18"/>
      <c r="CD9" s="18"/>
      <c r="CE9" s="18"/>
      <c r="CF9" s="18"/>
      <c r="CG9" s="18"/>
      <c r="CH9" s="18"/>
      <c r="CI9" s="18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4" t="s">
        <v>102</v>
      </c>
      <c r="E10" s="14" t="n">
        <v>2017</v>
      </c>
      <c r="F10" s="14" t="s">
        <v>112</v>
      </c>
      <c r="G10" s="15" t="str">
        <f aca="false">HYPERLINK("http://plifereit.listedcompany.com/newsroom/20180329_071423_C2PU_I7X5B90NW7NODWJ6.1.pdf","FY 2017")</f>
        <v>FY 2017</v>
      </c>
      <c r="H10" s="16" t="n">
        <v>43100</v>
      </c>
      <c r="I10" s="17" t="n">
        <v>43126</v>
      </c>
      <c r="J10" s="25" t="n">
        <v>43158</v>
      </c>
      <c r="K10" s="18" t="s">
        <v>104</v>
      </c>
      <c r="L10" s="14" t="s">
        <v>105</v>
      </c>
      <c r="M10" s="14" t="s">
        <v>106</v>
      </c>
      <c r="N10" s="19" t="n">
        <v>605002000</v>
      </c>
      <c r="O10" s="19" t="n">
        <v>605002000</v>
      </c>
      <c r="P10" s="19" t="n">
        <v>109881000</v>
      </c>
      <c r="Q10" s="19" t="n">
        <v>7232000</v>
      </c>
      <c r="R10" s="18"/>
      <c r="S10" s="20" t="n">
        <v>0</v>
      </c>
      <c r="T10" s="19" t="n">
        <v>7952000</v>
      </c>
      <c r="U10" s="19" t="n">
        <v>11151000</v>
      </c>
      <c r="V10" s="19" t="n">
        <v>303000</v>
      </c>
      <c r="W10" s="20" t="n">
        <v>0</v>
      </c>
      <c r="X10" s="20" t="n">
        <v>0</v>
      </c>
      <c r="Y10" s="19" t="n">
        <v>36627000</v>
      </c>
      <c r="Z10" s="19" t="n">
        <v>1731063000</v>
      </c>
      <c r="AA10" s="20" t="n">
        <v>0</v>
      </c>
      <c r="AB10" s="20" t="n">
        <v>0</v>
      </c>
      <c r="AC10" s="19" t="n">
        <v>1734594000</v>
      </c>
      <c r="AD10" s="19" t="n">
        <v>15900000</v>
      </c>
      <c r="AE10" s="19" t="n">
        <v>36455000</v>
      </c>
      <c r="AF10" s="19" t="n">
        <v>626382000</v>
      </c>
      <c r="AG10" s="19" t="n">
        <v>669426000</v>
      </c>
      <c r="AH10" s="19" t="n">
        <v>1065340000</v>
      </c>
      <c r="AI10" s="20" t="n">
        <v>0</v>
      </c>
      <c r="AJ10" s="19" t="n">
        <v>1065340000</v>
      </c>
      <c r="AK10" s="19" t="n">
        <v>80746000</v>
      </c>
      <c r="AL10" s="19" t="n">
        <v>5261000</v>
      </c>
      <c r="AM10" s="19" t="n">
        <v>65189000</v>
      </c>
      <c r="AN10" s="19" t="n">
        <v>-71170000</v>
      </c>
      <c r="AO10" s="19" t="n">
        <v>7256000</v>
      </c>
      <c r="AP10" s="19" t="n">
        <v>78832000</v>
      </c>
      <c r="AQ10" s="20" t="n">
        <v>0</v>
      </c>
      <c r="AR10" s="19" t="n">
        <v>-52876000</v>
      </c>
      <c r="AS10" s="20" t="n">
        <v>0</v>
      </c>
      <c r="AT10" s="21" t="n">
        <v>303000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21" t="n">
        <v>0.1335</v>
      </c>
      <c r="BQ10" s="21" t="n">
        <v>1.76</v>
      </c>
      <c r="BR10" s="24" t="n">
        <v>0.364</v>
      </c>
      <c r="BS10" s="18"/>
      <c r="BT10" s="21" t="n">
        <v>7.91</v>
      </c>
      <c r="BU10" s="18"/>
      <c r="BV10" s="21" t="n">
        <v>3.1</v>
      </c>
      <c r="BW10" s="27" t="n">
        <v>1</v>
      </c>
      <c r="BX10" s="18"/>
      <c r="BY10" s="24" t="n">
        <v>0.01</v>
      </c>
      <c r="BZ10" s="21" t="n">
        <v>11.3</v>
      </c>
      <c r="CA10" s="24" t="n">
        <v>1</v>
      </c>
      <c r="CB10" s="18"/>
      <c r="CC10" s="18"/>
      <c r="CD10" s="18"/>
      <c r="CE10" s="18"/>
      <c r="CF10" s="18"/>
      <c r="CG10" s="18"/>
      <c r="CH10" s="18"/>
      <c r="CI10" s="18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4" t="s">
        <v>102</v>
      </c>
      <c r="E11" s="14" t="n">
        <v>2018</v>
      </c>
      <c r="F11" s="14" t="s">
        <v>113</v>
      </c>
      <c r="G11" s="28" t="s">
        <v>114</v>
      </c>
      <c r="H11" s="16" t="n">
        <v>43465</v>
      </c>
      <c r="I11" s="17" t="n">
        <v>43553</v>
      </c>
      <c r="J11" s="17" t="n">
        <v>43524</v>
      </c>
      <c r="K11" s="18" t="s">
        <v>104</v>
      </c>
      <c r="L11" s="14" t="s">
        <v>105</v>
      </c>
      <c r="M11" s="14" t="s">
        <v>106</v>
      </c>
      <c r="N11" s="29" t="n">
        <v>605002000</v>
      </c>
      <c r="O11" s="29" t="n">
        <v>605002000</v>
      </c>
      <c r="P11" s="29" t="n">
        <v>112838000</v>
      </c>
      <c r="Q11" s="29" t="n">
        <v>7434000</v>
      </c>
      <c r="S11" s="20" t="n">
        <v>0</v>
      </c>
      <c r="T11" s="29" t="n">
        <v>6734000</v>
      </c>
      <c r="U11" s="19" t="n">
        <v>11402000</v>
      </c>
      <c r="V11" s="29" t="n">
        <v>309000</v>
      </c>
      <c r="W11" s="20" t="n">
        <v>0</v>
      </c>
      <c r="X11" s="20" t="n">
        <v>0</v>
      </c>
      <c r="Y11" s="29" t="n">
        <v>33357000</v>
      </c>
      <c r="Z11" s="29" t="n">
        <v>1860534000</v>
      </c>
      <c r="AA11" s="20" t="n">
        <v>0</v>
      </c>
      <c r="AB11" s="20" t="n">
        <v>0</v>
      </c>
      <c r="AC11" s="19" t="n">
        <v>1894128000</v>
      </c>
      <c r="AD11" s="29" t="n">
        <v>0</v>
      </c>
      <c r="AE11" s="29" t="n">
        <v>22153000</v>
      </c>
      <c r="AF11" s="29" t="n">
        <v>683183000</v>
      </c>
      <c r="AG11" s="29" t="n">
        <v>735582000</v>
      </c>
      <c r="AH11" s="29" t="n">
        <v>1136393000</v>
      </c>
      <c r="AI11" s="20" t="n">
        <v>0</v>
      </c>
      <c r="AJ11" s="29" t="n">
        <v>1136393000</v>
      </c>
      <c r="AK11" s="29" t="n">
        <v>88350000</v>
      </c>
      <c r="AL11" s="29" t="n">
        <v>6629000</v>
      </c>
      <c r="AM11" s="29" t="n">
        <v>0</v>
      </c>
      <c r="AN11" s="29" t="n">
        <v>-27776000</v>
      </c>
      <c r="AO11" s="19" t="n">
        <v>6133000</v>
      </c>
      <c r="AP11" s="29" t="n">
        <v>78469000</v>
      </c>
      <c r="AQ11" s="20" t="n">
        <v>0</v>
      </c>
      <c r="AR11" s="29" t="n">
        <v>-64709000</v>
      </c>
      <c r="AS11" s="20" t="n">
        <v>0</v>
      </c>
      <c r="AT11" s="21" t="n">
        <v>309000</v>
      </c>
      <c r="BP11" s="21" t="n">
        <v>0.1287</v>
      </c>
      <c r="BQ11" s="21" t="n">
        <v>1.88</v>
      </c>
      <c r="BR11" s="30" t="n">
        <v>0.361</v>
      </c>
      <c r="BT11" s="21" t="n">
        <v>7.11</v>
      </c>
      <c r="BU11" s="30"/>
      <c r="BV11" s="21" t="n">
        <v>2.9</v>
      </c>
      <c r="BY11" s="30" t="n">
        <v>0.0097</v>
      </c>
      <c r="BZ11" s="21" t="n">
        <v>13.7</v>
      </c>
      <c r="CA11" s="30" t="n">
        <v>0.9997</v>
      </c>
    </row>
    <row r="12" customFormat="false" ht="15.75" hidden="false" customHeight="true" outlineLevel="0" collapsed="false">
      <c r="A12" s="13" t="s">
        <v>99</v>
      </c>
      <c r="B12" s="14" t="s">
        <v>100</v>
      </c>
      <c r="C12" s="14" t="s">
        <v>101</v>
      </c>
      <c r="D12" s="14" t="s">
        <v>102</v>
      </c>
      <c r="E12" s="14" t="n">
        <v>2019</v>
      </c>
      <c r="F12" s="14" t="s">
        <v>115</v>
      </c>
      <c r="G12" s="0" t="s">
        <v>116</v>
      </c>
      <c r="H12" s="17" t="n">
        <v>43555</v>
      </c>
      <c r="I12" s="17" t="n">
        <v>43581</v>
      </c>
      <c r="J12" s="17" t="n">
        <v>43592</v>
      </c>
      <c r="K12" s="18" t="s">
        <v>104</v>
      </c>
      <c r="L12" s="14" t="s">
        <v>117</v>
      </c>
      <c r="M12" s="14" t="s">
        <v>106</v>
      </c>
      <c r="N12" s="29" t="n">
        <v>605002000</v>
      </c>
      <c r="O12" s="29" t="n">
        <v>605002000</v>
      </c>
      <c r="P12" s="29" t="n">
        <v>28390000</v>
      </c>
      <c r="Q12" s="29" t="n">
        <v>1848000</v>
      </c>
      <c r="S12" s="20" t="n">
        <v>0</v>
      </c>
      <c r="T12" s="29" t="n">
        <v>1747000</v>
      </c>
      <c r="U12" s="29" t="n">
        <v>2898000</v>
      </c>
      <c r="V12" s="19" t="n">
        <v>689000</v>
      </c>
      <c r="W12" s="20" t="n">
        <v>0</v>
      </c>
      <c r="X12" s="20" t="n">
        <v>0</v>
      </c>
      <c r="Y12" s="29" t="n">
        <v>36590000</v>
      </c>
      <c r="Z12" s="29" t="n">
        <v>1855096000</v>
      </c>
      <c r="AA12" s="20" t="n">
        <v>0</v>
      </c>
      <c r="AB12" s="20" t="n">
        <v>0</v>
      </c>
      <c r="AC12" s="29" t="n">
        <v>1855568000</v>
      </c>
      <c r="AD12" s="29" t="n">
        <v>6987000</v>
      </c>
      <c r="AE12" s="29" t="n">
        <v>23791000</v>
      </c>
      <c r="AF12" s="29" t="n">
        <v>680150000</v>
      </c>
      <c r="AG12" s="29" t="n">
        <v>730618000</v>
      </c>
      <c r="AH12" s="29" t="n">
        <v>1137749000</v>
      </c>
      <c r="AI12" s="20" t="n">
        <v>0</v>
      </c>
      <c r="AJ12" s="29" t="n">
        <v>1137749000</v>
      </c>
      <c r="AK12" s="29" t="n">
        <v>17783000</v>
      </c>
      <c r="AL12" s="29" t="n">
        <v>3492000</v>
      </c>
      <c r="AM12" s="19" t="n">
        <v>0</v>
      </c>
      <c r="AN12" s="29" t="n">
        <v>-3489000</v>
      </c>
      <c r="AO12" s="29" t="n">
        <v>1586000</v>
      </c>
      <c r="AP12" s="29" t="n">
        <v>19844000</v>
      </c>
      <c r="AQ12" s="20" t="n">
        <v>0</v>
      </c>
      <c r="AR12" s="29" t="n">
        <v>-11005000</v>
      </c>
      <c r="AS12" s="20" t="n">
        <v>0</v>
      </c>
      <c r="AT12" s="21" t="n">
        <v>79000</v>
      </c>
      <c r="BP12" s="21" t="n">
        <v>0.0382</v>
      </c>
      <c r="BQ12" s="0" t="n">
        <v>1.88</v>
      </c>
      <c r="BR12" s="24" t="n">
        <v>0.364</v>
      </c>
      <c r="BV12" s="21" t="n">
        <v>3.3</v>
      </c>
      <c r="BW12" s="27" t="n">
        <v>0.88</v>
      </c>
      <c r="BY12" s="30" t="n">
        <v>0.0091</v>
      </c>
      <c r="BZ12" s="21" t="n">
        <v>13.2</v>
      </c>
      <c r="CA12" s="24" t="n">
        <v>1</v>
      </c>
      <c r="CJ12" s="0" t="n">
        <v>1</v>
      </c>
    </row>
  </sheetData>
  <mergeCells count="27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O2"/>
    <mergeCell ref="P1:X2"/>
    <mergeCell ref="Y1:AJ1"/>
    <mergeCell ref="AK1:AR1"/>
    <mergeCell ref="AS1:AT2"/>
    <mergeCell ref="AU1:AX2"/>
    <mergeCell ref="AY1:CA2"/>
    <mergeCell ref="CB1:CI2"/>
    <mergeCell ref="Z2:AC2"/>
    <mergeCell ref="AD2:AE2"/>
    <mergeCell ref="AF2:AG2"/>
    <mergeCell ref="AH2:AJ2"/>
    <mergeCell ref="AL2:AN2"/>
    <mergeCell ref="AO2:AR2"/>
  </mergeCells>
  <hyperlinks>
    <hyperlink ref="G11" r:id="rId1" display="FY 2018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6"/>
      <c r="O1" s="6"/>
      <c r="P1" s="6"/>
      <c r="Q1" s="34" t="s">
        <v>118</v>
      </c>
      <c r="R1" s="35" t="s">
        <v>119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</row>
    <row r="2" customFormat="false" ht="15.75" hidden="false" customHeight="true" outlineLevel="0" collapsed="false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6"/>
      <c r="O2" s="6"/>
      <c r="P2" s="6"/>
      <c r="Q2" s="34"/>
      <c r="R2" s="35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</row>
    <row r="3" customFormat="false" ht="14.4" hidden="false" customHeight="false" outlineLevel="0" collapsed="false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3"/>
      <c r="N3" s="36" t="s">
        <v>78</v>
      </c>
      <c r="O3" s="36" t="s">
        <v>79</v>
      </c>
      <c r="P3" s="37" t="s">
        <v>80</v>
      </c>
      <c r="Q3" s="34"/>
      <c r="R3" s="35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4" t="s">
        <v>102</v>
      </c>
      <c r="E4" s="14" t="n">
        <v>2011</v>
      </c>
      <c r="F4" s="14" t="s">
        <v>120</v>
      </c>
      <c r="G4" s="38" t="str">
        <f aca="false">HYPERLINK("http://plifereit.listedcompany.com/newsroom/20110505_071228_C2PU_011FAE053F93617B48257886002F8D38.2.pdf","FY2011-Q1")</f>
        <v>FY2011-Q1</v>
      </c>
      <c r="H4" s="25" t="n">
        <v>40633</v>
      </c>
      <c r="I4" s="17" t="n">
        <v>40668</v>
      </c>
      <c r="J4" s="17" t="n">
        <v>40676</v>
      </c>
      <c r="K4" s="18" t="s">
        <v>121</v>
      </c>
      <c r="L4" s="18" t="s">
        <v>117</v>
      </c>
      <c r="M4" s="18" t="s">
        <v>106</v>
      </c>
      <c r="N4" s="21" t="n">
        <v>0.0236</v>
      </c>
      <c r="O4" s="21" t="n">
        <v>1.39</v>
      </c>
      <c r="P4" s="24" t="n">
        <v>0.343</v>
      </c>
      <c r="Q4" s="39" t="s">
        <v>122</v>
      </c>
      <c r="R4" s="39" t="s">
        <v>123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4" t="s">
        <v>102</v>
      </c>
      <c r="E5" s="14" t="n">
        <v>2011</v>
      </c>
      <c r="F5" s="14" t="s">
        <v>124</v>
      </c>
      <c r="G5" s="38" t="str">
        <f aca="false">HYPERLINK("http://plifereit.listedcompany.com/newsroom/20110804_071059_C2PU_8EEB78FEB55A40EA482578E1002EE8AE.2.pdf","FY2011-Q2")</f>
        <v>FY2011-Q2</v>
      </c>
      <c r="H5" s="25" t="n">
        <v>40724</v>
      </c>
      <c r="I5" s="17" t="n">
        <v>40759</v>
      </c>
      <c r="J5" s="17" t="n">
        <v>40770</v>
      </c>
      <c r="K5" s="18" t="s">
        <v>121</v>
      </c>
      <c r="L5" s="18" t="s">
        <v>117</v>
      </c>
      <c r="M5" s="18" t="s">
        <v>106</v>
      </c>
      <c r="N5" s="21" t="n">
        <v>0.0237</v>
      </c>
      <c r="O5" s="21" t="n">
        <v>1.41</v>
      </c>
      <c r="P5" s="24" t="n">
        <v>0.343</v>
      </c>
      <c r="Q5" s="39" t="s">
        <v>125</v>
      </c>
      <c r="R5" s="39" t="s">
        <v>126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4" t="s">
        <v>102</v>
      </c>
      <c r="E6" s="14" t="n">
        <v>2011</v>
      </c>
      <c r="F6" s="14" t="s">
        <v>127</v>
      </c>
      <c r="G6" s="38" t="str">
        <f aca="false">HYPERLINK("http://plifereit.listedcompany.com/newsroom/20111103_071450_C2PU_C2BCF0B4E7148DDB4825793C002F2763.2.pdf","FY2011-Q3")</f>
        <v>FY2011-Q3</v>
      </c>
      <c r="H6" s="25" t="n">
        <v>40816</v>
      </c>
      <c r="I6" s="17" t="n">
        <v>40850</v>
      </c>
      <c r="J6" s="17" t="n">
        <v>40861</v>
      </c>
      <c r="K6" s="18" t="s">
        <v>121</v>
      </c>
      <c r="L6" s="18" t="s">
        <v>117</v>
      </c>
      <c r="M6" s="18" t="s">
        <v>106</v>
      </c>
      <c r="N6" s="23" t="n">
        <v>0.024</v>
      </c>
      <c r="O6" s="40" t="n">
        <v>1.4</v>
      </c>
      <c r="P6" s="24" t="n">
        <v>0.366</v>
      </c>
      <c r="Q6" s="39" t="s">
        <v>128</v>
      </c>
      <c r="R6" s="39" t="s">
        <v>129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4" t="s">
        <v>102</v>
      </c>
      <c r="E7" s="14" t="n">
        <v>2011</v>
      </c>
      <c r="F7" s="14" t="s">
        <v>130</v>
      </c>
      <c r="G7" s="38" t="str">
        <f aca="false">HYPERLINK("http://plifereit.listedcompany.com/newsroom/20120127_202411_C2PU_4471CAC81791706048257992002F2F2C.2.pdf","FY2011-Q4")</f>
        <v>FY2011-Q4</v>
      </c>
      <c r="H7" s="25" t="n">
        <v>40908</v>
      </c>
      <c r="I7" s="17" t="n">
        <v>40935</v>
      </c>
      <c r="J7" s="17" t="n">
        <v>40945</v>
      </c>
      <c r="K7" s="18" t="s">
        <v>121</v>
      </c>
      <c r="L7" s="18" t="s">
        <v>117</v>
      </c>
      <c r="M7" s="18" t="s">
        <v>106</v>
      </c>
      <c r="N7" s="21" t="n">
        <v>0.0247</v>
      </c>
      <c r="O7" s="0" t="n">
        <v>1.48</v>
      </c>
      <c r="P7" s="24" t="n">
        <v>0.348</v>
      </c>
      <c r="Q7" s="39" t="s">
        <v>131</v>
      </c>
      <c r="R7" s="39" t="s">
        <v>132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4" t="s">
        <v>102</v>
      </c>
      <c r="E8" s="14" t="n">
        <v>2012</v>
      </c>
      <c r="F8" s="14" t="s">
        <v>133</v>
      </c>
      <c r="G8" s="38" t="str">
        <f aca="false">HYPERLINK("http://plifereit.listedcompany.com/newsroom/20120503_072049_C2PU_797A58862E16AA3A482579F2002449A3.2.pdf","FY 2012-Q1")</f>
        <v>FY 2012-Q1</v>
      </c>
      <c r="H8" s="25" t="n">
        <v>40999</v>
      </c>
      <c r="I8" s="17" t="n">
        <v>41032</v>
      </c>
      <c r="J8" s="17" t="n">
        <v>41040</v>
      </c>
      <c r="K8" s="18" t="s">
        <v>121</v>
      </c>
      <c r="L8" s="18" t="s">
        <v>117</v>
      </c>
      <c r="M8" s="18" t="s">
        <v>106</v>
      </c>
      <c r="N8" s="21" t="n">
        <v>0.0256</v>
      </c>
      <c r="O8" s="0" t="n">
        <v>1.49</v>
      </c>
      <c r="P8" s="24" t="n">
        <v>0.353</v>
      </c>
      <c r="Q8" s="39" t="s">
        <v>134</v>
      </c>
      <c r="R8" s="39" t="s">
        <v>135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4" t="s">
        <v>102</v>
      </c>
      <c r="E9" s="14" t="n">
        <v>2012</v>
      </c>
      <c r="F9" s="14" t="s">
        <v>136</v>
      </c>
      <c r="G9" s="38" t="str">
        <f aca="false">HYPERLINK("http://plifereit.listedcompany.com/newsroom/20120802_072249_C2PU_DC7EC798B74CE5C648257A4D003095A5.3.pdf","FY 2012-Q2")</f>
        <v>FY 2012-Q2</v>
      </c>
      <c r="H9" s="25" t="n">
        <v>41089</v>
      </c>
      <c r="I9" s="17" t="n">
        <v>41123</v>
      </c>
      <c r="J9" s="17" t="n">
        <v>41134</v>
      </c>
      <c r="K9" s="18" t="s">
        <v>121</v>
      </c>
      <c r="L9" s="18" t="s">
        <v>117</v>
      </c>
      <c r="M9" s="18" t="s">
        <v>106</v>
      </c>
      <c r="N9" s="21" t="n">
        <v>0.0248</v>
      </c>
      <c r="O9" s="0" t="n">
        <v>1.48</v>
      </c>
      <c r="P9" s="24" t="n">
        <v>0.364</v>
      </c>
      <c r="Q9" s="39" t="s">
        <v>137</v>
      </c>
      <c r="R9" s="39" t="s">
        <v>138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4" t="s">
        <v>102</v>
      </c>
      <c r="E10" s="14" t="n">
        <v>2012</v>
      </c>
      <c r="F10" s="14" t="s">
        <v>139</v>
      </c>
      <c r="G10" s="38" t="str">
        <f aca="false">HYPERLINK("http://plifereit.listedcompany.com/misc/investor_1112.pdf","FY 2012-Q3")</f>
        <v>FY 2012-Q3</v>
      </c>
      <c r="H10" s="25" t="n">
        <v>41182</v>
      </c>
      <c r="I10" s="17" t="n">
        <v>41221</v>
      </c>
      <c r="J10" s="17" t="n">
        <v>41255</v>
      </c>
      <c r="K10" s="18" t="s">
        <v>121</v>
      </c>
      <c r="L10" s="18" t="s">
        <v>117</v>
      </c>
      <c r="M10" s="18" t="s">
        <v>106</v>
      </c>
      <c r="N10" s="21" t="n">
        <v>0.0258</v>
      </c>
      <c r="O10" s="0" t="n">
        <v>1.48</v>
      </c>
      <c r="P10" s="24" t="n">
        <v>0.364</v>
      </c>
      <c r="Q10" s="39" t="s">
        <v>140</v>
      </c>
      <c r="R10" s="39" t="s">
        <v>141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4" t="s">
        <v>102</v>
      </c>
      <c r="E11" s="14" t="n">
        <v>2012</v>
      </c>
      <c r="F11" s="14" t="s">
        <v>142</v>
      </c>
      <c r="G11" s="38" t="str">
        <f aca="false">HYPERLINK("http://plifereit.listedcompany.com/misc/investor_260213.pdf","FY 2012-Q4")</f>
        <v>FY 2012-Q4</v>
      </c>
      <c r="H11" s="25" t="n">
        <v>41274</v>
      </c>
      <c r="I11" s="17" t="n">
        <v>41299</v>
      </c>
      <c r="J11" s="17" t="n">
        <v>41333</v>
      </c>
      <c r="K11" s="18" t="s">
        <v>121</v>
      </c>
      <c r="L11" s="18" t="s">
        <v>117</v>
      </c>
      <c r="M11" s="18" t="s">
        <v>106</v>
      </c>
      <c r="N11" s="21" t="n">
        <v>0.0269</v>
      </c>
      <c r="O11" s="0" t="n">
        <v>1.57</v>
      </c>
      <c r="P11" s="24" t="n">
        <v>0.329</v>
      </c>
      <c r="Q11" s="39" t="s">
        <v>143</v>
      </c>
      <c r="R11" s="39" t="s">
        <v>144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</row>
    <row r="12" customFormat="false" ht="15.75" hidden="false" customHeight="true" outlineLevel="0" collapsed="false">
      <c r="A12" s="13" t="s">
        <v>99</v>
      </c>
      <c r="B12" s="14" t="s">
        <v>100</v>
      </c>
      <c r="C12" s="14" t="s">
        <v>101</v>
      </c>
      <c r="D12" s="14" t="s">
        <v>102</v>
      </c>
      <c r="E12" s="14" t="n">
        <v>2013</v>
      </c>
      <c r="F12" s="14" t="s">
        <v>145</v>
      </c>
      <c r="G12" s="38" t="str">
        <f aca="false">HYPERLINK("http://plifereit.listedcompany.com/misc/investor_9may2013.pdf","FY 2013-Q1")</f>
        <v>FY 2013-Q1</v>
      </c>
      <c r="H12" s="25" t="n">
        <v>41364</v>
      </c>
      <c r="I12" s="17" t="n">
        <v>41403</v>
      </c>
      <c r="J12" s="17" t="n">
        <v>41436</v>
      </c>
      <c r="K12" s="18" t="s">
        <v>121</v>
      </c>
      <c r="L12" s="18" t="s">
        <v>117</v>
      </c>
      <c r="M12" s="18" t="s">
        <v>106</v>
      </c>
      <c r="N12" s="21" t="n">
        <v>0.0264</v>
      </c>
      <c r="O12" s="0" t="n">
        <v>1.58</v>
      </c>
      <c r="P12" s="24" t="n">
        <v>0.316</v>
      </c>
      <c r="Q12" s="39" t="s">
        <v>146</v>
      </c>
      <c r="R12" s="39" t="s">
        <v>147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</row>
    <row r="13" customFormat="false" ht="15.75" hidden="false" customHeight="true" outlineLevel="0" collapsed="false">
      <c r="A13" s="13" t="s">
        <v>99</v>
      </c>
      <c r="B13" s="14" t="s">
        <v>100</v>
      </c>
      <c r="C13" s="14" t="s">
        <v>101</v>
      </c>
      <c r="D13" s="14" t="s">
        <v>102</v>
      </c>
      <c r="E13" s="14" t="n">
        <v>2013</v>
      </c>
      <c r="F13" s="14" t="s">
        <v>148</v>
      </c>
      <c r="G13" s="38" t="str">
        <f aca="false">HYPERLINK("http://plifereit.listedcompany.com/misc/PLifeQ22013Investor%20Relations_Final.pdf","FY 2013-Q2")</f>
        <v>FY 2013-Q2</v>
      </c>
      <c r="H13" s="25" t="n">
        <v>41455</v>
      </c>
      <c r="I13" s="17" t="n">
        <v>41487</v>
      </c>
      <c r="J13" s="17" t="n">
        <v>41522</v>
      </c>
      <c r="K13" s="18" t="s">
        <v>121</v>
      </c>
      <c r="L13" s="18" t="s">
        <v>117</v>
      </c>
      <c r="M13" s="18" t="s">
        <v>106</v>
      </c>
      <c r="N13" s="21" t="n">
        <v>0.0263</v>
      </c>
      <c r="O13" s="0" t="n">
        <v>1.58</v>
      </c>
      <c r="P13" s="24" t="n">
        <v>0.312</v>
      </c>
      <c r="Q13" s="39" t="s">
        <v>149</v>
      </c>
      <c r="R13" s="39" t="s">
        <v>150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</row>
    <row r="14" customFormat="false" ht="15.75" hidden="false" customHeight="true" outlineLevel="0" collapsed="false">
      <c r="A14" s="13" t="s">
        <v>99</v>
      </c>
      <c r="B14" s="14" t="s">
        <v>100</v>
      </c>
      <c r="C14" s="14" t="s">
        <v>101</v>
      </c>
      <c r="D14" s="14" t="s">
        <v>102</v>
      </c>
      <c r="E14" s="14" t="n">
        <v>2013</v>
      </c>
      <c r="F14" s="14" t="s">
        <v>151</v>
      </c>
      <c r="G14" s="38" t="str">
        <f aca="false">HYPERLINK("http://plifereit.listedcompany.com/misc/investor_07112013.pdf","FY 2013-Q3")</f>
        <v>FY 2013-Q3</v>
      </c>
      <c r="H14" s="25" t="n">
        <v>41547</v>
      </c>
      <c r="I14" s="17" t="n">
        <v>41585</v>
      </c>
      <c r="J14" s="17" t="n">
        <v>41618</v>
      </c>
      <c r="K14" s="18" t="s">
        <v>121</v>
      </c>
      <c r="L14" s="18" t="s">
        <v>117</v>
      </c>
      <c r="M14" s="18" t="s">
        <v>106</v>
      </c>
      <c r="N14" s="21" t="n">
        <v>0.0266</v>
      </c>
      <c r="O14" s="0" t="n">
        <v>1.58</v>
      </c>
      <c r="P14" s="24" t="n">
        <v>0.352</v>
      </c>
      <c r="Q14" s="39" t="s">
        <v>152</v>
      </c>
      <c r="R14" s="39" t="s">
        <v>153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</row>
    <row r="15" customFormat="false" ht="15.75" hidden="false" customHeight="true" outlineLevel="0" collapsed="false">
      <c r="A15" s="13" t="s">
        <v>99</v>
      </c>
      <c r="B15" s="14" t="s">
        <v>100</v>
      </c>
      <c r="C15" s="14" t="s">
        <v>101</v>
      </c>
      <c r="D15" s="14" t="s">
        <v>102</v>
      </c>
      <c r="E15" s="14" t="n">
        <v>2013</v>
      </c>
      <c r="F15" s="14" t="s">
        <v>154</v>
      </c>
      <c r="G15" s="38" t="str">
        <f aca="false">HYPERLINK("http://plifereit.listedcompany.com/misc/investor_05022014.pdf","FY 2013-Q4")</f>
        <v>FY 2013-Q4</v>
      </c>
      <c r="H15" s="25" t="n">
        <v>41639</v>
      </c>
      <c r="I15" s="17" t="n">
        <v>41663</v>
      </c>
      <c r="J15" s="17" t="n">
        <v>41698</v>
      </c>
      <c r="K15" s="18" t="s">
        <v>121</v>
      </c>
      <c r="L15" s="18" t="s">
        <v>117</v>
      </c>
      <c r="M15" s="18" t="s">
        <v>106</v>
      </c>
      <c r="N15" s="21" t="n">
        <v>0.0282</v>
      </c>
      <c r="O15" s="0" t="n">
        <v>1.63</v>
      </c>
      <c r="P15" s="24" t="n">
        <v>0.33</v>
      </c>
      <c r="Q15" s="39" t="s">
        <v>155</v>
      </c>
      <c r="R15" s="39" t="s">
        <v>156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</row>
    <row r="16" customFormat="false" ht="15.75" hidden="false" customHeight="true" outlineLevel="0" collapsed="false">
      <c r="A16" s="13" t="s">
        <v>99</v>
      </c>
      <c r="B16" s="14" t="s">
        <v>100</v>
      </c>
      <c r="C16" s="14" t="s">
        <v>101</v>
      </c>
      <c r="D16" s="14" t="s">
        <v>102</v>
      </c>
      <c r="E16" s="14" t="n">
        <v>2014</v>
      </c>
      <c r="F16" s="14" t="s">
        <v>157</v>
      </c>
      <c r="G16" s="38" t="str">
        <f aca="false">HYPERLINK("http://plifereit.listedcompany.com/misc/investor_020514.pdf","FY 2014-Q1")</f>
        <v>FY 2014-Q1</v>
      </c>
      <c r="H16" s="25" t="n">
        <v>41729</v>
      </c>
      <c r="I16" s="17" t="n">
        <v>41761</v>
      </c>
      <c r="J16" s="17" t="n">
        <v>41795</v>
      </c>
      <c r="K16" s="18" t="s">
        <v>121</v>
      </c>
      <c r="L16" s="18" t="s">
        <v>117</v>
      </c>
      <c r="M16" s="18" t="s">
        <v>106</v>
      </c>
      <c r="N16" s="21" t="n">
        <v>0.0282</v>
      </c>
      <c r="O16" s="0" t="n">
        <v>1.63</v>
      </c>
      <c r="P16" s="24" t="n">
        <v>0.35</v>
      </c>
      <c r="Q16" s="39" t="s">
        <v>158</v>
      </c>
      <c r="R16" s="39" t="s">
        <v>159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</row>
    <row r="17" customFormat="false" ht="15.75" hidden="false" customHeight="true" outlineLevel="0" collapsed="false">
      <c r="A17" s="13" t="s">
        <v>99</v>
      </c>
      <c r="B17" s="14" t="s">
        <v>100</v>
      </c>
      <c r="C17" s="14" t="s">
        <v>101</v>
      </c>
      <c r="D17" s="14" t="s">
        <v>102</v>
      </c>
      <c r="E17" s="14" t="n">
        <v>2014</v>
      </c>
      <c r="F17" s="14" t="s">
        <v>160</v>
      </c>
      <c r="G17" s="38" t="str">
        <f aca="false">HYPERLINK("http://plifereit.listedcompany.com/misc/Q22014PLifeInvestorRelationsPresentation_Final.pdf","FY 2014-Q2")</f>
        <v>FY 2014-Q2</v>
      </c>
      <c r="H17" s="25" t="n">
        <v>41820</v>
      </c>
      <c r="I17" s="17" t="n">
        <v>41855</v>
      </c>
      <c r="J17" s="17" t="n">
        <v>41884</v>
      </c>
      <c r="K17" s="18" t="s">
        <v>121</v>
      </c>
      <c r="L17" s="18" t="s">
        <v>117</v>
      </c>
      <c r="M17" s="18" t="s">
        <v>106</v>
      </c>
      <c r="N17" s="23" t="n">
        <v>0.029</v>
      </c>
      <c r="O17" s="0" t="n">
        <v>1.63</v>
      </c>
      <c r="P17" s="24" t="n">
        <v>0.353</v>
      </c>
      <c r="Q17" s="39" t="s">
        <v>161</v>
      </c>
      <c r="R17" s="39" t="s">
        <v>162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</row>
    <row r="18" customFormat="false" ht="15.75" hidden="false" customHeight="true" outlineLevel="0" collapsed="false">
      <c r="A18" s="13" t="s">
        <v>99</v>
      </c>
      <c r="B18" s="14" t="s">
        <v>100</v>
      </c>
      <c r="C18" s="14" t="s">
        <v>101</v>
      </c>
      <c r="D18" s="14" t="s">
        <v>102</v>
      </c>
      <c r="E18" s="14" t="n">
        <v>2014</v>
      </c>
      <c r="F18" s="14" t="s">
        <v>163</v>
      </c>
      <c r="G18" s="38" t="str">
        <f aca="false">HYPERLINK("http://plifereit.listedcompany.com/misc/Q32014PLifeInvestorRelationsPresentation_Final.pdf","FY 2014-Q3")</f>
        <v>FY 2014-Q3</v>
      </c>
      <c r="H18" s="25" t="n">
        <v>41912</v>
      </c>
      <c r="I18" s="17" t="n">
        <v>41942</v>
      </c>
      <c r="J18" s="17" t="n">
        <v>41971</v>
      </c>
      <c r="K18" s="18" t="s">
        <v>121</v>
      </c>
      <c r="L18" s="18" t="s">
        <v>117</v>
      </c>
      <c r="M18" s="18" t="s">
        <v>106</v>
      </c>
      <c r="N18" s="23" t="n">
        <v>0.029</v>
      </c>
      <c r="O18" s="0" t="n">
        <v>1.63</v>
      </c>
      <c r="P18" s="24" t="n">
        <v>0.346</v>
      </c>
      <c r="Q18" s="39" t="s">
        <v>164</v>
      </c>
      <c r="R18" s="39" t="s">
        <v>165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</row>
    <row r="19" customFormat="false" ht="15.75" hidden="false" customHeight="true" outlineLevel="0" collapsed="false">
      <c r="A19" s="13" t="s">
        <v>99</v>
      </c>
      <c r="B19" s="14" t="s">
        <v>100</v>
      </c>
      <c r="C19" s="14" t="s">
        <v>101</v>
      </c>
      <c r="D19" s="14" t="s">
        <v>102</v>
      </c>
      <c r="E19" s="14" t="n">
        <v>2014</v>
      </c>
      <c r="F19" s="14" t="s">
        <v>166</v>
      </c>
      <c r="G19" s="38" t="str">
        <f aca="false">HYPERLINK("http://plifereit.listedcompany.com/misc/Full_year_2014_PLife_Investor_Relations_Presentation_Final.pdf","FY 2014-Q4")</f>
        <v>FY 2014-Q4</v>
      </c>
      <c r="H19" s="25" t="n">
        <v>42004</v>
      </c>
      <c r="I19" s="17" t="n">
        <v>42031</v>
      </c>
      <c r="J19" s="17" t="n">
        <v>42062</v>
      </c>
      <c r="K19" s="18" t="s">
        <v>121</v>
      </c>
      <c r="L19" s="18" t="s">
        <v>117</v>
      </c>
      <c r="M19" s="18" t="s">
        <v>106</v>
      </c>
      <c r="N19" s="23" t="n">
        <v>0.029</v>
      </c>
      <c r="O19" s="0" t="n">
        <v>1.71</v>
      </c>
      <c r="P19" s="24" t="n">
        <v>0.352</v>
      </c>
      <c r="Q19" s="39" t="s">
        <v>167</v>
      </c>
      <c r="R19" s="39" t="s">
        <v>168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</row>
    <row r="20" customFormat="false" ht="15.75" hidden="false" customHeight="true" outlineLevel="0" collapsed="false">
      <c r="A20" s="13" t="s">
        <v>99</v>
      </c>
      <c r="B20" s="14" t="s">
        <v>100</v>
      </c>
      <c r="C20" s="14" t="s">
        <v>101</v>
      </c>
      <c r="D20" s="14" t="s">
        <v>102</v>
      </c>
      <c r="E20" s="14" t="n">
        <v>2015</v>
      </c>
      <c r="F20" s="14" t="s">
        <v>169</v>
      </c>
      <c r="G20" s="38" t="str">
        <f aca="false">HYPERLINK("http://plifereit.listedcompany.com/misc/Q12015PLifeInvestorRelationsPresentation_Final.pdf","FY 2015-Q1")</f>
        <v>FY 2015-Q1</v>
      </c>
      <c r="H20" s="25" t="n">
        <v>42094</v>
      </c>
      <c r="I20" s="17" t="n">
        <v>42123</v>
      </c>
      <c r="J20" s="17" t="n">
        <v>42153</v>
      </c>
      <c r="K20" s="18" t="s">
        <v>121</v>
      </c>
      <c r="L20" s="18" t="s">
        <v>117</v>
      </c>
      <c r="M20" s="18" t="s">
        <v>106</v>
      </c>
      <c r="N20" s="21" t="n">
        <v>0.0321</v>
      </c>
      <c r="O20" s="0" t="n">
        <v>1.71</v>
      </c>
      <c r="P20" s="24" t="n">
        <v>0.344</v>
      </c>
      <c r="Q20" s="39" t="s">
        <v>170</v>
      </c>
      <c r="R20" s="39" t="s">
        <v>171</v>
      </c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</row>
    <row r="21" customFormat="false" ht="15.75" hidden="false" customHeight="true" outlineLevel="0" collapsed="false">
      <c r="A21" s="13" t="s">
        <v>99</v>
      </c>
      <c r="B21" s="14" t="s">
        <v>100</v>
      </c>
      <c r="C21" s="14" t="s">
        <v>101</v>
      </c>
      <c r="D21" s="14" t="s">
        <v>102</v>
      </c>
      <c r="E21" s="14" t="n">
        <v>2015</v>
      </c>
      <c r="F21" s="14" t="s">
        <v>172</v>
      </c>
      <c r="G21" s="38" t="str">
        <f aca="false">HYPERLINK("http://plifereit.listedcompany.com/misc/2Q2015_PLife_Investor_Relations_Presentation_Final_28July2015.pdf","FY 2015-Q2")</f>
        <v>FY 2015-Q2</v>
      </c>
      <c r="H21" s="25" t="n">
        <v>42185</v>
      </c>
      <c r="I21" s="17" t="n">
        <v>42213</v>
      </c>
      <c r="J21" s="17" t="n">
        <v>42244</v>
      </c>
      <c r="K21" s="18" t="s">
        <v>121</v>
      </c>
      <c r="L21" s="18" t="s">
        <v>117</v>
      </c>
      <c r="M21" s="18" t="s">
        <v>106</v>
      </c>
      <c r="N21" s="21" t="n">
        <v>0.0335</v>
      </c>
      <c r="O21" s="0" t="n">
        <v>1.71</v>
      </c>
      <c r="P21" s="24" t="n">
        <v>0.341</v>
      </c>
      <c r="Q21" s="39" t="s">
        <v>173</v>
      </c>
      <c r="R21" s="39" t="s">
        <v>174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</row>
    <row r="22" customFormat="false" ht="15.75" hidden="false" customHeight="true" outlineLevel="0" collapsed="false">
      <c r="A22" s="13" t="s">
        <v>99</v>
      </c>
      <c r="B22" s="14" t="s">
        <v>100</v>
      </c>
      <c r="C22" s="14" t="s">
        <v>101</v>
      </c>
      <c r="D22" s="14" t="s">
        <v>102</v>
      </c>
      <c r="E22" s="14" t="n">
        <v>2015</v>
      </c>
      <c r="F22" s="14" t="s">
        <v>175</v>
      </c>
      <c r="G22" s="38" t="str">
        <f aca="false">HYPERLINK("http://plifereit.listedcompany.com/misc/Q3_2015_PLife_InvestorRelationsPresentation_Final_5Nov2015.pdf","FY 2015-Q3")</f>
        <v>FY 2015-Q3</v>
      </c>
      <c r="H22" s="25" t="n">
        <v>42277</v>
      </c>
      <c r="I22" s="17" t="n">
        <v>42313</v>
      </c>
      <c r="J22" s="17" t="n">
        <v>42345</v>
      </c>
      <c r="K22" s="18" t="s">
        <v>121</v>
      </c>
      <c r="L22" s="18" t="s">
        <v>117</v>
      </c>
      <c r="M22" s="18" t="s">
        <v>106</v>
      </c>
      <c r="N22" s="21" t="n">
        <v>0.0336</v>
      </c>
      <c r="O22" s="40" t="n">
        <v>1.7</v>
      </c>
      <c r="P22" s="24" t="n">
        <v>0.358</v>
      </c>
      <c r="Q22" s="39" t="s">
        <v>176</v>
      </c>
      <c r="R22" s="39" t="s">
        <v>177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</row>
    <row r="23" customFormat="false" ht="15.75" hidden="false" customHeight="true" outlineLevel="0" collapsed="false">
      <c r="A23" s="13" t="s">
        <v>99</v>
      </c>
      <c r="B23" s="14" t="s">
        <v>100</v>
      </c>
      <c r="C23" s="14" t="s">
        <v>101</v>
      </c>
      <c r="D23" s="14" t="s">
        <v>102</v>
      </c>
      <c r="E23" s="14" t="n">
        <v>2015</v>
      </c>
      <c r="F23" s="14" t="s">
        <v>178</v>
      </c>
      <c r="G23" s="38" t="str">
        <f aca="false">HYPERLINK("http://plifereit.listedcompany.com/misc/Q4_2015_PLife_Investor_Relations_Presentation_Final_26_Jan_2016.pdf","FY 2015-Q4")</f>
        <v>FY 2015-Q4</v>
      </c>
      <c r="H23" s="25" t="n">
        <v>42369</v>
      </c>
      <c r="I23" s="17" t="n">
        <v>42395</v>
      </c>
      <c r="J23" s="17" t="n">
        <v>42426</v>
      </c>
      <c r="K23" s="18" t="s">
        <v>121</v>
      </c>
      <c r="L23" s="18" t="s">
        <v>117</v>
      </c>
      <c r="M23" s="18" t="s">
        <v>106</v>
      </c>
      <c r="N23" s="21" t="n">
        <v>0.0337</v>
      </c>
      <c r="O23" s="0" t="n">
        <v>1.69</v>
      </c>
      <c r="P23" s="24" t="n">
        <v>0.353</v>
      </c>
      <c r="Q23" s="39" t="s">
        <v>179</v>
      </c>
      <c r="R23" s="39" t="s">
        <v>180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</row>
    <row r="24" customFormat="false" ht="12.8" hidden="false" customHeight="false" outlineLevel="0" collapsed="false">
      <c r="A24" s="13" t="s">
        <v>99</v>
      </c>
      <c r="B24" s="14" t="s">
        <v>100</v>
      </c>
      <c r="C24" s="14" t="s">
        <v>101</v>
      </c>
      <c r="D24" s="14" t="s">
        <v>102</v>
      </c>
      <c r="E24" s="14" t="n">
        <v>2016</v>
      </c>
      <c r="F24" s="14" t="s">
        <v>181</v>
      </c>
      <c r="G24" s="38" t="str">
        <f aca="false">HYPERLINK("http://plifereit.listedcompany.com/misc/InvestorPresentation_26April2016_PN3.pdf","FY 2016-Q1")</f>
        <v>FY 2016-Q1</v>
      </c>
      <c r="H24" s="25" t="n">
        <v>42460</v>
      </c>
      <c r="I24" s="17" t="n">
        <v>42486</v>
      </c>
      <c r="J24" s="17" t="n">
        <v>42516</v>
      </c>
      <c r="K24" s="18" t="s">
        <v>121</v>
      </c>
      <c r="L24" s="18" t="s">
        <v>117</v>
      </c>
      <c r="M24" s="18" t="s">
        <v>106</v>
      </c>
      <c r="N24" s="21" t="n">
        <v>0.0299</v>
      </c>
      <c r="O24" s="0" t="n">
        <v>1.68</v>
      </c>
      <c r="P24" s="24" t="n">
        <v>0.364</v>
      </c>
      <c r="Q24" s="39" t="s">
        <v>182</v>
      </c>
      <c r="R24" s="39" t="s">
        <v>183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</row>
    <row r="25" customFormat="false" ht="12.8" hidden="false" customHeight="false" outlineLevel="0" collapsed="false">
      <c r="A25" s="13" t="s">
        <v>99</v>
      </c>
      <c r="B25" s="14" t="s">
        <v>100</v>
      </c>
      <c r="C25" s="14" t="s">
        <v>101</v>
      </c>
      <c r="D25" s="14" t="s">
        <v>102</v>
      </c>
      <c r="E25" s="14" t="n">
        <v>2016</v>
      </c>
      <c r="F25" s="14" t="s">
        <v>184</v>
      </c>
      <c r="G25" s="38" t="str">
        <f aca="false">HYPERLINK("http://plifereit.listedcompany.com/newsroom/20160726_071542_C2PU_BKAMTZTBL97EPE9W.1.pdf","FY 2016-Q2")</f>
        <v>FY 2016-Q2</v>
      </c>
      <c r="H25" s="25" t="n">
        <v>42551</v>
      </c>
      <c r="I25" s="17" t="n">
        <v>42577</v>
      </c>
      <c r="J25" s="17" t="n">
        <v>42607</v>
      </c>
      <c r="K25" s="18" t="s">
        <v>121</v>
      </c>
      <c r="L25" s="18" t="s">
        <v>117</v>
      </c>
      <c r="M25" s="18" t="s">
        <v>106</v>
      </c>
      <c r="N25" s="21" t="n">
        <v>0.0301</v>
      </c>
      <c r="O25" s="21" t="n">
        <v>1.64</v>
      </c>
      <c r="P25" s="24" t="n">
        <v>0.378</v>
      </c>
      <c r="Q25" s="39" t="s">
        <v>185</v>
      </c>
      <c r="R25" s="39" t="s">
        <v>186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</row>
    <row r="26" customFormat="false" ht="12.8" hidden="false" customHeight="false" outlineLevel="0" collapsed="false">
      <c r="A26" s="13" t="s">
        <v>99</v>
      </c>
      <c r="B26" s="14" t="s">
        <v>100</v>
      </c>
      <c r="C26" s="14" t="s">
        <v>101</v>
      </c>
      <c r="D26" s="14" t="s">
        <v>102</v>
      </c>
      <c r="E26" s="14" t="n">
        <v>2016</v>
      </c>
      <c r="F26" s="14" t="s">
        <v>187</v>
      </c>
      <c r="G26" s="38" t="str">
        <f aca="false">HYPERLINK("http://plifereit.listedcompany.com/newsroom/20161027_072056_C2PU_Z77NT8HNNMEBYD80.1.pdf","FY 2016-Q3")</f>
        <v>FY 2016-Q3</v>
      </c>
      <c r="H26" s="25" t="n">
        <v>42643</v>
      </c>
      <c r="I26" s="17" t="n">
        <v>42670</v>
      </c>
      <c r="J26" s="17" t="n">
        <v>42699</v>
      </c>
      <c r="K26" s="18" t="s">
        <v>121</v>
      </c>
      <c r="L26" s="18" t="s">
        <v>117</v>
      </c>
      <c r="M26" s="18" t="s">
        <v>106</v>
      </c>
      <c r="N26" s="21" t="n">
        <v>0.0306</v>
      </c>
      <c r="O26" s="0" t="n">
        <v>1.67</v>
      </c>
      <c r="P26" s="24" t="n">
        <v>0.382</v>
      </c>
      <c r="Q26" s="39" t="s">
        <v>188</v>
      </c>
      <c r="R26" s="39" t="s">
        <v>189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</row>
    <row r="27" customFormat="false" ht="12.8" hidden="false" customHeight="false" outlineLevel="0" collapsed="false">
      <c r="A27" s="13" t="s">
        <v>99</v>
      </c>
      <c r="B27" s="14" t="s">
        <v>100</v>
      </c>
      <c r="C27" s="14" t="s">
        <v>101</v>
      </c>
      <c r="D27" s="14" t="s">
        <v>102</v>
      </c>
      <c r="E27" s="14" t="n">
        <v>2016</v>
      </c>
      <c r="F27" s="14" t="s">
        <v>190</v>
      </c>
      <c r="G27" s="38" t="str">
        <f aca="false">HYPERLINK("http://plifereit.listedcompany.com/newsroom/20170125_074639_C2PU_K3U6PX9OVBR803SG.1.pdf","FY 2016-Q4")</f>
        <v>FY 2016-Q4</v>
      </c>
      <c r="H27" s="25" t="n">
        <v>42735</v>
      </c>
      <c r="I27" s="17" t="n">
        <v>42760</v>
      </c>
      <c r="J27" s="17" t="n">
        <v>42790</v>
      </c>
      <c r="K27" s="18" t="s">
        <v>121</v>
      </c>
      <c r="L27" s="18" t="s">
        <v>117</v>
      </c>
      <c r="M27" s="18" t="s">
        <v>106</v>
      </c>
      <c r="N27" s="21" t="n">
        <v>0.0306</v>
      </c>
      <c r="O27" s="0" t="n">
        <v>1.72</v>
      </c>
      <c r="P27" s="24" t="n">
        <v>0.363</v>
      </c>
      <c r="Q27" s="39" t="s">
        <v>191</v>
      </c>
      <c r="R27" s="39" t="s">
        <v>192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</row>
    <row r="28" customFormat="false" ht="12.8" hidden="false" customHeight="false" outlineLevel="0" collapsed="false">
      <c r="A28" s="13" t="s">
        <v>99</v>
      </c>
      <c r="B28" s="14" t="s">
        <v>100</v>
      </c>
      <c r="C28" s="14" t="s">
        <v>101</v>
      </c>
      <c r="D28" s="14" t="s">
        <v>102</v>
      </c>
      <c r="E28" s="14" t="n">
        <v>2017</v>
      </c>
      <c r="F28" s="14" t="s">
        <v>193</v>
      </c>
      <c r="G28" s="38" t="str">
        <f aca="false">HYPERLINK("http://plifereit.listedcompany.com/newsroom/20170425_072347_C2PU_7VGHPFHUKTYS3CDZ.1.pdf","FY 2017-Q1")</f>
        <v>FY 2017-Q1</v>
      </c>
      <c r="H28" s="25" t="n">
        <v>42825</v>
      </c>
      <c r="I28" s="17" t="n">
        <v>42850</v>
      </c>
      <c r="J28" s="17" t="n">
        <v>42880</v>
      </c>
      <c r="K28" s="18" t="s">
        <v>121</v>
      </c>
      <c r="L28" s="18" t="s">
        <v>117</v>
      </c>
      <c r="M28" s="18" t="s">
        <v>106</v>
      </c>
      <c r="N28" s="21" t="n">
        <v>0.0328</v>
      </c>
      <c r="O28" s="0" t="n">
        <v>1.72</v>
      </c>
      <c r="P28" s="24" t="n">
        <v>0.376</v>
      </c>
      <c r="Q28" s="39" t="s">
        <v>194</v>
      </c>
      <c r="R28" s="39" t="s">
        <v>195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</row>
    <row r="29" customFormat="false" ht="12.8" hidden="false" customHeight="false" outlineLevel="0" collapsed="false">
      <c r="A29" s="13" t="s">
        <v>99</v>
      </c>
      <c r="B29" s="14" t="s">
        <v>100</v>
      </c>
      <c r="C29" s="14" t="s">
        <v>101</v>
      </c>
      <c r="D29" s="14" t="s">
        <v>102</v>
      </c>
      <c r="E29" s="14" t="n">
        <v>2017</v>
      </c>
      <c r="F29" s="14" t="s">
        <v>196</v>
      </c>
      <c r="G29" s="38" t="str">
        <f aca="false">HYPERLINK("http://plifereit.listedcompany.com/newsroom/Investor_Presentation_2Q2017_25July_Final.pdf","FY 2017-Q2")</f>
        <v>FY 2017-Q2</v>
      </c>
      <c r="H29" s="25" t="n">
        <v>42916</v>
      </c>
      <c r="I29" s="17" t="n">
        <v>42941</v>
      </c>
      <c r="J29" s="17" t="n">
        <v>42971</v>
      </c>
      <c r="K29" s="18" t="s">
        <v>121</v>
      </c>
      <c r="L29" s="18" t="s">
        <v>117</v>
      </c>
      <c r="M29" s="18" t="s">
        <v>106</v>
      </c>
      <c r="N29" s="21" t="n">
        <v>0.0332</v>
      </c>
      <c r="O29" s="0" t="n">
        <v>1.72</v>
      </c>
      <c r="P29" s="24" t="n">
        <v>0.374</v>
      </c>
      <c r="Q29" s="39" t="s">
        <v>197</v>
      </c>
      <c r="R29" s="39" t="s">
        <v>198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</row>
    <row r="30" customFormat="false" ht="12.8" hidden="false" customHeight="false" outlineLevel="0" collapsed="false">
      <c r="A30" s="13" t="s">
        <v>99</v>
      </c>
      <c r="B30" s="14" t="s">
        <v>100</v>
      </c>
      <c r="C30" s="14" t="s">
        <v>101</v>
      </c>
      <c r="D30" s="14" t="s">
        <v>102</v>
      </c>
      <c r="E30" s="14" t="n">
        <v>2017</v>
      </c>
      <c r="F30" s="14" t="s">
        <v>199</v>
      </c>
      <c r="G30" s="38" t="str">
        <f aca="false">HYPERLINK("http://plifereit.listedcompany.com/newsroom/20171109_072825_C2PU_1D99SX4A3DUS57UY.1.pdf","FY 2017-Q3")</f>
        <v>FY 2017-Q3</v>
      </c>
      <c r="H30" s="25" t="n">
        <v>43008</v>
      </c>
      <c r="I30" s="17" t="n">
        <v>43048</v>
      </c>
      <c r="J30" s="17" t="n">
        <v>43077</v>
      </c>
      <c r="K30" s="18" t="s">
        <v>121</v>
      </c>
      <c r="L30" s="18" t="s">
        <v>117</v>
      </c>
      <c r="M30" s="18" t="s">
        <v>106</v>
      </c>
      <c r="N30" s="21" t="n">
        <v>0.0337</v>
      </c>
      <c r="O30" s="0" t="n">
        <v>1.72</v>
      </c>
      <c r="P30" s="24" t="n">
        <v>0.373</v>
      </c>
      <c r="Q30" s="39" t="s">
        <v>200</v>
      </c>
      <c r="R30" s="39" t="s">
        <v>201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</row>
    <row r="31" customFormat="false" ht="12.8" hidden="false" customHeight="false" outlineLevel="0" collapsed="false">
      <c r="A31" s="13" t="s">
        <v>99</v>
      </c>
      <c r="B31" s="14" t="s">
        <v>100</v>
      </c>
      <c r="C31" s="14" t="s">
        <v>101</v>
      </c>
      <c r="D31" s="14" t="s">
        <v>102</v>
      </c>
      <c r="E31" s="14" t="n">
        <v>2017</v>
      </c>
      <c r="F31" s="14" t="s">
        <v>202</v>
      </c>
      <c r="G31" s="38" t="str">
        <f aca="false">HYPERLINK("http://plifereit.listedcompany.com/newsroom/20180126_070224_C2PU_89R3BB8J7QW1H3MJ.1.pdf","FY 2017-Q4")</f>
        <v>FY 2017-Q4</v>
      </c>
      <c r="H31" s="25" t="n">
        <v>43100</v>
      </c>
      <c r="I31" s="17" t="n">
        <v>43126</v>
      </c>
      <c r="J31" s="17" t="n">
        <v>43136</v>
      </c>
      <c r="K31" s="18" t="s">
        <v>121</v>
      </c>
      <c r="L31" s="18" t="s">
        <v>117</v>
      </c>
      <c r="M31" s="18" t="s">
        <v>106</v>
      </c>
      <c r="N31" s="21" t="n">
        <v>0.0338</v>
      </c>
      <c r="O31" s="0" t="n">
        <v>1.76</v>
      </c>
      <c r="P31" s="24" t="n">
        <v>0.364</v>
      </c>
      <c r="Q31" s="39" t="s">
        <v>203</v>
      </c>
      <c r="R31" s="39" t="s">
        <v>204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</row>
    <row r="32" customFormat="false" ht="12.8" hidden="false" customHeight="false" outlineLevel="0" collapsed="false">
      <c r="A32" s="13" t="s">
        <v>99</v>
      </c>
      <c r="B32" s="14" t="s">
        <v>100</v>
      </c>
      <c r="C32" s="14" t="s">
        <v>101</v>
      </c>
      <c r="D32" s="14" t="s">
        <v>102</v>
      </c>
      <c r="E32" s="14" t="n">
        <v>2018</v>
      </c>
      <c r="F32" s="14" t="s">
        <v>205</v>
      </c>
      <c r="G32" s="38" t="str">
        <f aca="false">HYPERLINK("http://plifereit.listedcompany.com/newsroom/20180430_192526_C2PU_GBO5Z2GAAF6XJK4M.1.pdf","FY 2018-Q1")</f>
        <v>FY 2018-Q1</v>
      </c>
      <c r="H32" s="25" t="n">
        <v>43190</v>
      </c>
      <c r="I32" s="17" t="n">
        <v>43220</v>
      </c>
      <c r="J32" s="17" t="n">
        <v>43252</v>
      </c>
      <c r="K32" s="18" t="s">
        <v>121</v>
      </c>
      <c r="L32" s="18" t="s">
        <v>117</v>
      </c>
      <c r="M32" s="18" t="s">
        <v>106</v>
      </c>
      <c r="N32" s="21" t="n">
        <v>0.0317</v>
      </c>
      <c r="O32" s="18" t="n">
        <v>1.75</v>
      </c>
      <c r="P32" s="24" t="n">
        <v>0.38</v>
      </c>
      <c r="Q32" s="39" t="s">
        <v>206</v>
      </c>
      <c r="R32" s="39" t="s">
        <v>207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</row>
    <row r="33" customFormat="false" ht="12.8" hidden="false" customHeight="false" outlineLevel="0" collapsed="false">
      <c r="A33" s="13" t="s">
        <v>99</v>
      </c>
      <c r="B33" s="14" t="s">
        <v>100</v>
      </c>
      <c r="C33" s="14" t="s">
        <v>101</v>
      </c>
      <c r="D33" s="14" t="s">
        <v>102</v>
      </c>
      <c r="E33" s="14" t="n">
        <v>2018</v>
      </c>
      <c r="F33" s="14" t="s">
        <v>208</v>
      </c>
      <c r="G33" s="38" t="str">
        <f aca="false">HYPERLINK("http://plifereit.listedcompany.com/newsroom/20180726_072343_C2PU_GFI4WNQ54ZY8VEUK.2.pdf","FY 2018-Q2")</f>
        <v>FY 2018-Q2</v>
      </c>
      <c r="H33" s="25" t="n">
        <v>43281</v>
      </c>
      <c r="I33" s="17" t="n">
        <v>43307</v>
      </c>
      <c r="J33" s="17" t="n">
        <v>43313</v>
      </c>
      <c r="K33" s="18" t="s">
        <v>121</v>
      </c>
      <c r="L33" s="18" t="s">
        <v>117</v>
      </c>
      <c r="M33" s="18" t="s">
        <v>106</v>
      </c>
      <c r="N33" s="21" t="n">
        <v>0.0319</v>
      </c>
      <c r="O33" s="18" t="n">
        <v>1.75</v>
      </c>
      <c r="P33" s="22" t="n">
        <v>0.381</v>
      </c>
      <c r="Q33" s="41" t="s">
        <v>209</v>
      </c>
      <c r="R33" s="39" t="s">
        <v>210</v>
      </c>
    </row>
    <row r="34" customFormat="false" ht="15.75" hidden="false" customHeight="true" outlineLevel="0" collapsed="false">
      <c r="A34" s="13" t="s">
        <v>99</v>
      </c>
      <c r="B34" s="14" t="s">
        <v>100</v>
      </c>
      <c r="C34" s="14" t="s">
        <v>101</v>
      </c>
      <c r="D34" s="14" t="s">
        <v>102</v>
      </c>
      <c r="E34" s="14" t="n">
        <v>2018</v>
      </c>
      <c r="F34" s="14" t="s">
        <v>211</v>
      </c>
      <c r="G34" s="28" t="s">
        <v>211</v>
      </c>
      <c r="H34" s="25" t="n">
        <v>43373</v>
      </c>
      <c r="I34" s="17" t="n">
        <v>43398</v>
      </c>
      <c r="J34" s="17" t="n">
        <v>43430</v>
      </c>
      <c r="K34" s="18" t="s">
        <v>121</v>
      </c>
      <c r="L34" s="18" t="s">
        <v>117</v>
      </c>
      <c r="M34" s="18" t="s">
        <v>106</v>
      </c>
      <c r="N34" s="0" t="n">
        <v>0.0323</v>
      </c>
      <c r="O34" s="0" t="n">
        <v>1.76</v>
      </c>
      <c r="P34" s="30" t="n">
        <v>0.377</v>
      </c>
      <c r="Q34" s="41" t="s">
        <v>212</v>
      </c>
      <c r="R34" s="41" t="s">
        <v>213</v>
      </c>
    </row>
    <row r="35" customFormat="false" ht="15.75" hidden="false" customHeight="true" outlineLevel="0" collapsed="false">
      <c r="A35" s="13" t="s">
        <v>99</v>
      </c>
      <c r="B35" s="14" t="s">
        <v>100</v>
      </c>
      <c r="C35" s="14" t="s">
        <v>101</v>
      </c>
      <c r="D35" s="14" t="s">
        <v>102</v>
      </c>
      <c r="E35" s="14" t="n">
        <v>2018</v>
      </c>
      <c r="F35" s="14" t="s">
        <v>214</v>
      </c>
      <c r="G35" s="28" t="s">
        <v>214</v>
      </c>
      <c r="H35" s="17" t="n">
        <v>43465</v>
      </c>
      <c r="I35" s="17" t="n">
        <v>43493</v>
      </c>
      <c r="J35" s="17" t="n">
        <v>43500</v>
      </c>
      <c r="K35" s="18" t="s">
        <v>121</v>
      </c>
      <c r="L35" s="18" t="s">
        <v>117</v>
      </c>
      <c r="M35" s="18" t="s">
        <v>106</v>
      </c>
      <c r="N35" s="0" t="n">
        <v>0.0328</v>
      </c>
      <c r="O35" s="0" t="n">
        <v>1.88</v>
      </c>
      <c r="P35" s="30" t="n">
        <v>0.361</v>
      </c>
      <c r="Q35" s="41" t="s">
        <v>215</v>
      </c>
      <c r="R35" s="41" t="s">
        <v>216</v>
      </c>
    </row>
    <row r="36" customFormat="false" ht="15.75" hidden="false" customHeight="true" outlineLevel="0" collapsed="false">
      <c r="A36" s="13" t="s">
        <v>99</v>
      </c>
      <c r="B36" s="14" t="s">
        <v>100</v>
      </c>
      <c r="C36" s="14" t="s">
        <v>101</v>
      </c>
      <c r="D36" s="14" t="s">
        <v>102</v>
      </c>
      <c r="E36" s="14" t="n">
        <v>2019</v>
      </c>
      <c r="F36" s="14" t="s">
        <v>217</v>
      </c>
      <c r="G36" s="38" t="s">
        <v>217</v>
      </c>
      <c r="H36" s="17" t="n">
        <v>43555</v>
      </c>
      <c r="I36" s="17" t="n">
        <v>43581</v>
      </c>
      <c r="J36" s="17" t="n">
        <v>43592</v>
      </c>
      <c r="K36" s="18" t="s">
        <v>121</v>
      </c>
      <c r="L36" s="18" t="s">
        <v>117</v>
      </c>
      <c r="M36" s="18" t="s">
        <v>106</v>
      </c>
      <c r="N36" s="21" t="n">
        <v>0.0382</v>
      </c>
      <c r="O36" s="0" t="n">
        <v>1.88</v>
      </c>
      <c r="P36" s="30" t="n">
        <v>0.364</v>
      </c>
      <c r="Q36" s="41" t="s">
        <v>218</v>
      </c>
      <c r="R36" s="41" t="s">
        <v>219</v>
      </c>
    </row>
  </sheetData>
  <mergeCells count="16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P2"/>
    <mergeCell ref="Q1:Q3"/>
    <mergeCell ref="R1:R3"/>
  </mergeCells>
  <hyperlinks>
    <hyperlink ref="Q4" r:id="rId1" display="http://ir.listedcompany.com/tracker.pl?type=5&amp;id=30066&amp;m=06bb3c47f94a4a8188d9b331e6f35eed3b8ebef196ad5191bf62633cd6db610b&amp;redirect=http%3A%2F%2Fplifereit.listedcompany.com%2Fnewsroom%2F20110505_071228_C2PU_011FAE053F93617B48257886002F8D38.1.pdf"/>
    <hyperlink ref="R4" r:id="rId2" display="http://plifereit.listedcompany.com/newsroom/Ann_Press_release_PLifeREIT_1Q11.pdf"/>
    <hyperlink ref="Q5" r:id="rId3" display="http://ir.listedcompany.com/tracker.pl?type=5&amp;id=31326&amp;m=09ca0ebe976ab4a56f668bced5447e3519491e9b76c167966203c59f4fea42e4&amp;redirect=http%3A%2F%2Fplifereit.listedcompany.com%2Fnewsroom%2F20110804_071059_C2PU_8EEB78FEB55A40EA482578E1002EE8AE.1.pdf"/>
    <hyperlink ref="R5" r:id="rId4" display="http://plifereit.listedcompany.com/newsroom/Ann_Press_release_PLifeREIT_2Q11.pdf"/>
    <hyperlink ref="Q6" r:id="rId5" display="http://ir.listedcompany.com/tracker.pl?type=5&amp;id=33026&amp;m=19560c9e5602c03cef16d1cfd325e6e64858215aa13a491c61bbe147749607eb&amp;redirect=http%3A%2F%2Fplifereit.listedcompany.com%2Fnewsroom%2F20111103_071450_C2PU_C2BCF0B4E7148DDB4825793C002F2763.1.pdf"/>
    <hyperlink ref="R6" r:id="rId6" display="http://plifereit.listedcompany.com/newsroom/Ann_Press_release_PLifeREIT_3Q11.pdf"/>
    <hyperlink ref="Q7" r:id="rId7" display="http://ir.listedcompany.com/tracker.pl?type=5&amp;id=35357&amp;m=ae9f954493ef7691e0b6b95c95d8f841b8e1fdf9dce91d7cb82934b939256293&amp;redirect=http%3A%2F%2Fplifereit.listedcompany.com%2Fnewsroom%2F20120127_202411_C2PU_4471CAC81791706048257992002F2F2C.1.pdf"/>
    <hyperlink ref="R7" r:id="rId8" display="http://plifereit.listedcompany.com/newsroom/Ann_PLIFEREIT_Press_release_31Dec11.pdf"/>
    <hyperlink ref="Q8" r:id="rId9" display="http://ir.listedcompany.com/tracker.pl?type=5&amp;id=38079&amp;m=71df6c3ac0ef667c0f7490ea46669767563ef3c3d823cdade38617aa94905610&amp;redirect=http%3A%2F%2Fplifereit.listedcompany.com%2Fnewsroom%2F20120503_072049_C2PU_797A58862E16AA3A482579F2002449A3.1.pdf"/>
    <hyperlink ref="R8" r:id="rId10" display="http://plifereit.listedcompany.com/newsroom/Ann_Press_release_PLifeREIT_1Q12.pdf"/>
    <hyperlink ref="Q9" r:id="rId11" display="http://ir.listedcompany.com/tracker.pl?type=5&amp;id=41169&amp;m=7add0b4fafa8ec2a8395db5e301a170caa3f607d2248ccc8dd1230a74ba124f6&amp;redirect=http%3A%2F%2Fplifereit.listedcompany.com%2Fnewsroom%2F20120802_072249_C2PU_DC7EC798B74CE5C648257A4D003095A5.1.pdf"/>
    <hyperlink ref="R9" r:id="rId12" display="http://plifereit.listedcompany.com/newsroom/pl020812.pdf"/>
    <hyperlink ref="Q10" r:id="rId13" display="http://ir.listedcompany.com/tracker.pl?type=5&amp;id=43429&amp;m=92688b6542bd10b6494d082f30260ce3af2e37cbafb37aa7083735d626bec806&amp;redirect=http%3A%2F%2Fplifereit.listedcompany.com%2Fnewsroom%2F20121108_071359_C2PU_5CFB8342641E24DF48257AAF002B18C7.2.pdf"/>
    <hyperlink ref="R10" r:id="rId14" display="http://plifereit.listedcompany.com/newsroom/plr081112.pdf"/>
    <hyperlink ref="Q11" r:id="rId15" display="http://ir.listedcompany.com/tracker.pl?type=5&amp;id=45909&amp;m=04a7412e19713ba31b741e713118719ea3ead8d68e132814fdcdf3c4cca5533e&amp;redirect=http%3A%2F%2Fplifereit.listedcompany.com%2Fnewsroom%2F20130125_171213_C2PU_7D3B0C5494CBD7C548257AFE001DE558.2.pdf"/>
    <hyperlink ref="R11" r:id="rId16" display="http://plifereit.listedcompany.com/newsroom/Ann_Press_release_PLifeREIT_4Q12.pdf"/>
    <hyperlink ref="Q12" r:id="rId17" display="http://ir.listedcompany.com/tracker.pl?type=5&amp;id=48867&amp;m=8636a86e0766eff7323fe6dcda5529c53a61b21e8e0a24227add4f7358778a81&amp;redirect=http%3A%2F%2Fplifereit.listedcompany.com%2Fnewsroom%2F20130509_072506_C2PU_C5FA94C68DDE5E9648257B65002392DF.1.pdf"/>
    <hyperlink ref="R12" r:id="rId18" display="http://plifereit.listedcompany.com/newsroom/pl090513.pdf"/>
    <hyperlink ref="Q13" r:id="rId19" display="http://ir.listedcompany.com/tracker.pl?type=5&amp;id=51280&amp;m=b01721c2954cf2395594f8151395475a144375af123e01cd2af04905b2ed54c8&amp;redirect=http%3A%2F%2Fplifereit.listedcompany.com%2Fnewsroom%2F20130801_070302_C2PU_AB07ECE31C38257E48257BB7003D9746.1.pdf"/>
    <hyperlink ref="R13" r:id="rId20" display="http://plifereit.listedcompany.com/newsroom/20130801_070302_C2PU_AB07ECE31C38257E48257BB7003D9746.3.pdf"/>
    <hyperlink ref="Q14" r:id="rId21" display="http://ir.listedcompany.com/tracker.pl?type=5&amp;id=53570&amp;m=7d93f6b76f8a9d4c069290f3676b249c6084a5691198ec73b181353b66075a70&amp;redirect=http%3A%2F%2Fplifereit.listedcompany.com%2Fnewsroom%2F20131107_073440_C2PU_B1DB796B871162F548257C1A002274EC.1.pdf"/>
    <hyperlink ref="R14" r:id="rId22" display="http://plifereit.listedcompany.com/newsroom/pl071113.pdf"/>
    <hyperlink ref="Q15" r:id="rId23" display="http://ir.listedcompany.com/tracker.pl?type=5&amp;id=55158&amp;m=d40e27c5313750fdf7e93b493d2a28dd0bc1e634a8aea359d2ddc2252ea92050&amp;redirect=http%3A%2F%2Fplifereit.listedcompany.com%2Fnewsroom%2F20140124_171715_C2PU_DFE329968F3E915948257C6A0024BDE3.1.pdf"/>
    <hyperlink ref="R15" r:id="rId24" display="http://plifereit.listedcompany.com/newsroom/pl240114.pdf"/>
    <hyperlink ref="Q16" r:id="rId25" display="http://ir.listedcompany.com/tracker.pl?type=5&amp;id=57912&amp;m=1b7a40a567a75344aeeee5695aeb9c2656d25b5a17df09f3eb9aacf49c23c53a&amp;redirect=http%3A%2F%2Fplifereit.listedcompany.com%2Fnewsroom%2F20140502_072611_C2PU_6WY7QY6KV6B77LPU.1.pdf"/>
    <hyperlink ref="R16" r:id="rId26" display="http://plifereit.listedcompany.com/newsroom/pl020514pr.pdf"/>
    <hyperlink ref="Q17" r:id="rId27" display="http://ir.listedcompany.com/tracker.pl?type=5&amp;id=60367&amp;m=492ec885adbe241bd84a19a448aa880d87c3a65cb25b4a5823e1805fc102d5b0&amp;redirect=http%3A%2F%2Fplifereit.listedcompany.com%2Fnewsroom%2F20140804_073057_C2PU_U8N7VJD89QUFNDTV.1.pdf"/>
    <hyperlink ref="R17" r:id="rId28" display="http://plifereit.listedcompany.com/newsroom/pw040814.pdf"/>
    <hyperlink ref="Q18" r:id="rId29" display="http://ir.listedcompany.com/tracker.pl?type=5&amp;id=62385&amp;m=0c9f6beaf773491c72e6184d7d2084ebb4d5adf3d6bd8dcab6be084f6589a75d&amp;redirect=http%3A%2F%2Fplifereit.listedcompany.com%2Fnewsroom%2F20141030_070528_C2PU_SUWZU8CCNMZGD5YG.1.pdf"/>
    <hyperlink ref="R18" r:id="rId30" display="http://plifereit.listedcompany.com/newsroom/pl301014pr.pdf"/>
    <hyperlink ref="Q19" r:id="rId31" display="http://ir.listedcompany.com/tracker.pl?type=5&amp;id=64421&amp;m=96d99d1f57615e4f17ceceb7906fe3c4e59305009d649016f2cd07d115c28bf7&amp;redirect=http%3A%2F%2Fplifereit.listedcompany.com%2Fnewsroom%2F20150127_183337_C2PU_KV5WSGN0DW0BAAIR.1.pdf"/>
    <hyperlink ref="R19" r:id="rId32" display="http://plifereit.listedcompany.com/newsroom/20150127_183337_C2PU_KV5WSGN0DW0BAAIR.3.pdf"/>
    <hyperlink ref="Q20" r:id="rId33" display="http://ir.listedcompany.com/tracker.pl?type=5&amp;id=67249&amp;m=eb006dc5ddaf27a380c0d9ac9247d9412d19db7c5d92c788cf9363ddffd3ac94&amp;redirect=http%3A%2F%2Fplifereit.listedcompany.com%2Fnewsroom%2F20150429_070512_C2PU_QQR16JP1L6637URK.1.pdf"/>
    <hyperlink ref="R20" r:id="rId34" display="http://plifereit.listedcompany.com/newsroom/20150429_070512_C2PU_QQR16JP1L6637URK.3.pdf"/>
    <hyperlink ref="Q21" r:id="rId35" display="http://ir.listedcompany.com/tracker.pl?type=5&amp;id=70089&amp;m=f40055f54fe8cf675cfdd1e7b51807e2740f8a64d117cd89692ac14cd31763cf&amp;redirect=http%3A%2F%2Fplifereit.listedcompany.com%2Fnewsroom%2F20150728_073738_C2PU_SKNR2H6CBL1Z3LIC.1.pdf"/>
    <hyperlink ref="R21" r:id="rId36" display="http://plifereit.listedcompany.com/newsroom/20150728_073738_C2PU_SKNR2H6CBL1Z3LIC.3.pdf"/>
    <hyperlink ref="Q22" r:id="rId37" display="http://ir.listedcompany.com/tracker.pl?type=5&amp;id=72806&amp;m=918fe2375c8f0637e12beaa1e30a74a8020b8d34b48fdd23de54b0391f086502&amp;redirect=http%3A%2F%2Fplifereit.listedcompany.com%2Fnewsroom%2F20151105_073601_C2PU_5P64QRA0XCQ1I45J.1.pdf"/>
    <hyperlink ref="R22" r:id="rId38" display="http://plifereit.listedcompany.com/newsroom/20151105_073601_C2PU_5P64QRA0XCQ1I45J.3.pdf"/>
    <hyperlink ref="Q23" r:id="rId39" display="http://ir.listedcompany.com/tracker.pl?type=5&amp;id=74714&amp;m=32db713da66e8b647051e5fb8244a3ae4bca1bfaf1637fed2f611f2c1558b8be&amp;redirect=http%3A%2F%2Fplifereit.listedcompany.com%2Fnewsroom%2F20160126_203554_C2PU_E6UL7JT53PJ9NWQ6.1.pdf"/>
    <hyperlink ref="R23" r:id="rId40" display="http://plifereit.listedcompany.com/newsroom/20160126_203554_C2PU_E6UL7JT53PJ9NWQ6.3.pdf"/>
    <hyperlink ref="Q24" r:id="rId41" display="http://ir.listedcompany.com/tracker.pl?type=5&amp;id=77598&amp;m=15880c87772c7365d35b790cec6d1fd4422c1dd8a6f5cd37a9d4ac1f559f97fa&amp;redirect=http%3A%2F%2Fplifereit.listedcompany.com%2Fnewsroom%2F20160426_072013_C2PU_XYXOD5L0N5ACKSFE.1.pdf"/>
    <hyperlink ref="R24" r:id="rId42" display="http://plifereit.listedcompany.com/newsroom/20160426_072013_C2PU_XYXOD5L0N5ACKSFE.3.pdf"/>
    <hyperlink ref="Q25" r:id="rId43" display="http://ir.listedcompany.com/tracker.pl?type=5&amp;id=80399&amp;m=0a9719502ca28f57fa594b2b2636382c3a028ef9b4d849862f14c30ce5ddec38&amp;redirect=http%3A%2F%2Fplifereit.listedcompany.com%2Fnewsroom%2F20160726_071020_C2PU_X7NZOO4UKGQQWLYR.3.pdf"/>
    <hyperlink ref="R25" r:id="rId44" display="http://plifereit.listedcompany.com/newsroom/20160726_071020_C2PU_X7NZOO4UKGQQWLYR.1.pdf"/>
    <hyperlink ref="Q26" r:id="rId45" display="http://ir.listedcompany.com/tracker.pl?type=5&amp;id=83017&amp;m=fd776e7eff29346370f2aebc177f457d00bc9f4f73c69d87093a02494beaffb2&amp;redirect=http%3A%2F%2Fplifereit.listedcompany.com%2Fnewsroom%2F20161027_072002_C2PU_SBH6W183XMKP661G.1.pdf"/>
    <hyperlink ref="R26" r:id="rId46" display="http://plifereit.listedcompany.com/newsroom/20161027_072002_C2PU_SBH6W183XMKP661G.2.pdf"/>
    <hyperlink ref="Q27" r:id="rId47" display="http://ir.listedcompany.com/tracker.pl?type=5&amp;id=85341&amp;m=e1158d734dc30ebdc83a2c528e21a2b3872f1b3862714c85f4cc5d9f9aa5f49a&amp;redirect=http%3A%2F%2Fplifereit.listedcompany.com%2Fnewsroom%2F20170125_074610_C2PU_T8HLE100DJFH6E8X.1.pdf"/>
    <hyperlink ref="R27" r:id="rId48" display="http://plifereit.listedcompany.com/newsroom/20170125_074610_C2PU_T8HLE100DJFH6E8X.2.pdf"/>
    <hyperlink ref="Q28" r:id="rId49" display="http://ir.listedcompany.com/tracker.pl?type=5&amp;id=88503&amp;m=ea29b639155d00e3afab3199148bb6222833cc5820e9655ab6c54e99dda5a6af&amp;redirect=http%3A%2F%2Fplifereit.listedcompany.com%2Fnewsroom%2F20170425_071651_C2PU_TOJNTMPWRGFF1V89.1.pdf"/>
    <hyperlink ref="R28" r:id="rId50" display="http://plifereit.listedcompany.com/newsroom/20170425_071651_C2PU_TOJNTMPWRGFF1V89.3.pdf"/>
    <hyperlink ref="Q29" r:id="rId51" display="http://ir.listedcompany.com/tracker.pl?type=5&amp;id=91408&amp;m=1a951e959d88f13d5484604568c2195071e6b864eece0ae7495fd9d991679cd6&amp;redirect=http%3A%2F%2Fplifereit.listedcompany.com%2Fnewsroom%2F20170725_072854_C2PU_8FMXAO48X4HQYC1T.1.pdf"/>
    <hyperlink ref="R29" r:id="rId52" display="http://plifereit.listedcompany.com/newsroom/20170725_072854_C2PU_8FMXAO48X4HQYC1T.3.pdf"/>
    <hyperlink ref="Q30" r:id="rId53" display="http://ir.listedcompany.com/tracker.pl?type=5&amp;id=94184&amp;m=5d644a5969a2532b325d56cbfa583002148ea463925052e55167be16714a0c6f&amp;redirect=http%3A%2F%2Fplifereit.listedcompany.com%2Fnewsroom%2F20171109_072520_C2PU_G65VJ7ETGLYEVWYP.1.pdf"/>
    <hyperlink ref="R30" r:id="rId54" display="http://plifereit.listedcompany.com/newsroom/20171109_072520_C2PU_G65VJ7ETGLYEVWYP.2.pdf"/>
    <hyperlink ref="Q31" r:id="rId55" display="http://ir.listedcompany.com/tracker.pl?type=5&amp;id=96661&amp;m=1ec07bc8988329a26edf4e2bd0c918f87b127724e5adff7c930ac46da6816c51&amp;redirect=http%3A%2F%2Fplifereit.listedcompany.com%2Fnewsroom%2F20180126_070146_C2PU_GQXHPX9I3JR2AYX4.1.pdf"/>
    <hyperlink ref="R31" r:id="rId56" display="http://plifereit.listedcompany.com/newsroom/20180126_070146_C2PU_GQXHPX9I3JR2AYX4.2.pdf"/>
    <hyperlink ref="Q32" r:id="rId57" display="http://ir.listedcompany.com/tracker.pl?type=5&amp;id=101589&amp;m=7441a710617e3c4d14a372453b2674562ddae18b901d6fffcbd675973a47c687&amp;redirect=http%3A%2F%2Fplifereit.listedcompany.com%2Fnewsroom%2F20180430_192008_C2PU_WSH3FFMZN213DWD1.1.pdf"/>
    <hyperlink ref="R32" r:id="rId58" display="http://plifereit.listedcompany.com/newsroom/20180430_192008_C2PU_WSH3FFMZN213DWD1.2.pdf"/>
    <hyperlink ref="Q33" r:id="rId59" display="http://plifereit.listedcompany.com/newsroom/20180726_072343_C2PU_GFI4WNQ54ZY8VEUK.1.pdf"/>
    <hyperlink ref="R33" r:id="rId60" display="http://plifereit.listedcompany.com/newsroom/20180726_072343_C2PU_GFI4WNQ54ZY8VEUK.3.pdf"/>
    <hyperlink ref="G34" r:id="rId61" display="FY 2018-Q3"/>
    <hyperlink ref="Q34" r:id="rId62" display="http://ir.listedcompany.com/tracker.pl?type=5&amp;id=108174&amp;m=93b27add86a624fa2d2123db4e90ede9075a78d079d1c8d3475440a2fd49a5fd&amp;redirect=http%3A%2F%2Fplifereit.listedcompany.com%2Fnewsroom%2F20181025_070723_C2PU_3GQPM5P04MWLXJEH.1.pdf"/>
    <hyperlink ref="R34" r:id="rId63" display="http://plifereit.listedcompany.com/newsroom/20181025_070723_C2PU_3GQPM5P04MWLXJEH.2.pdf"/>
    <hyperlink ref="G35" r:id="rId64" display="FY 2018-Q4"/>
    <hyperlink ref="Q35" r:id="rId65" display="http://ir.listedcompany.com/tracker.pl?type=5&amp;id=112207&amp;m=94e45e8aa8c1a09d5aa226a690bdb7c98de8c85ea92c6b1f5d93280567b9589f&amp;redirect=http%3A%2F%2Fplifereit.listedcompany.com%2Fnewsroom%2F20190128_190952_C2PU_KQQQ2AVQC1BWDJP5.1.pdf"/>
    <hyperlink ref="R35" r:id="rId66" display="http://plifereit.listedcompany.com/newsroom/20190128_190952_C2PU_KQQQ2AVQC1BWDJP5.2.pdf"/>
    <hyperlink ref="G36" r:id="rId67" display="FY 2019-Q1"/>
    <hyperlink ref="Q36" r:id="rId68" display="http://plifereit.listedcompany.com/newsroom/20190426_191218_C2PU_S2VTQ6IRHU22K4O4.1.pdf"/>
    <hyperlink ref="R36" r:id="rId69" display="http://plifereit.listedcompany.com/newsroom/20190426_191218_C2PU_S2VTQ6IRHU22K4O4.3.pdf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2018-10-28T04:23:00Z</dcterms:created>
  <dc:creator/>
  <dc:description/>
  <dc:language>en-PH</dc:language>
  <cp:lastModifiedBy/>
  <dcterms:modified xsi:type="dcterms:W3CDTF">2019-06-14T10:52:54Z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