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toQSAR\GENERATE_MODELS_3_0\data\TK_HLM_us\intermediate_files_clustering\"/>
    </mc:Choice>
  </mc:AlternateContent>
  <xr:revisionPtr revIDLastSave="0" documentId="13_ncr:1_{A6041337-F243-4A54-9935-F691099938A3}" xr6:coauthVersionLast="47" xr6:coauthVersionMax="47" xr10:uidLastSave="{00000000-0000-0000-0000-000000000000}"/>
  <bookViews>
    <workbookView xWindow="-120" yWindow="-120" windowWidth="29040" windowHeight="15840" xr2:uid="{0031E72B-6605-4132-9DC9-29663DFF4FB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K13" i="1"/>
  <c r="J13" i="1"/>
  <c r="L10" i="1"/>
  <c r="M10" i="1" s="1"/>
  <c r="K10" i="1"/>
  <c r="J10" i="1"/>
  <c r="K19" i="1"/>
  <c r="I19" i="1"/>
  <c r="L13" i="1"/>
  <c r="P13" i="1" s="1"/>
  <c r="M19" i="1"/>
  <c r="O13" i="1"/>
  <c r="H15" i="1"/>
  <c r="H5" i="1"/>
  <c r="E3" i="1"/>
  <c r="M13" i="1" l="1"/>
  <c r="J16" i="1" l="1"/>
  <c r="J19" i="1"/>
  <c r="I22" i="1" s="1"/>
  <c r="J22" i="1" s="1"/>
</calcChain>
</file>

<file path=xl/sharedStrings.xml><?xml version="1.0" encoding="utf-8"?>
<sst xmlns="http://schemas.openxmlformats.org/spreadsheetml/2006/main" count="55" uniqueCount="43">
  <si>
    <t>partes</t>
  </si>
  <si>
    <t>cojo de cada parte</t>
  </si>
  <si>
    <t>positivas</t>
  </si>
  <si>
    <t>negativas</t>
  </si>
  <si>
    <t># Take only the Cluester 0 values</t>
  </si>
  <si>
    <t>df_filtered_0 = df[df['Cluster'] == 0]</t>
  </si>
  <si>
    <t># Define number of split parts</t>
  </si>
  <si>
    <t>parts = np.array_split(df_filtered_0, 5)</t>
  </si>
  <si>
    <t># Save the results in a new DataFrame</t>
  </si>
  <si>
    <t>result_df_0 = pd.DataFrame()</t>
  </si>
  <si>
    <t># Remove values</t>
  </si>
  <si>
    <t>for part in parts:</t>
  </si>
  <si>
    <t xml:space="preserve">    num_values_to_remove = len(part) - 228</t>
  </si>
  <si>
    <t xml:space="preserve">    index_to_remove = np.random.choice(part.index, size=num_values_to_remove, replace=False)</t>
  </si>
  <si>
    <t xml:space="preserve">    part = part.drop(index_to_remove)</t>
  </si>
  <si>
    <t xml:space="preserve">    result_df_0 = pd.concat([result_df_0, part])</t>
  </si>
  <si>
    <t># # -------------- 1 CLUSTER ---------------- #</t>
  </si>
  <si>
    <t># # Take only the Cluester 1 values</t>
  </si>
  <si>
    <t># df_filtered_1 = df[df['Cluster'] == 1]</t>
  </si>
  <si>
    <t># # Define number of split parts</t>
  </si>
  <si>
    <t># parts = np.array_split(df_filtered_1, 10)</t>
  </si>
  <si>
    <t># # Save the results in a new DataFrame</t>
  </si>
  <si>
    <t># result_df_1 = pd.DataFrame()</t>
  </si>
  <si>
    <t># # Remove values</t>
  </si>
  <si>
    <t># for part in parts:</t>
  </si>
  <si>
    <t>#     num_values_to_remove = len(part) - 1</t>
  </si>
  <si>
    <t>#     index_to_remove = np.random.choice(part.index, size=num_values_to_remove, replace=False)</t>
  </si>
  <si>
    <t>#     part = part.drop(index_to_remove)</t>
  </si>
  <si>
    <t>#     result_df_1 = pd.concat([result_df_1, part])</t>
  </si>
  <si>
    <t># -------------- 2 CLUSTER ---------------- #</t>
  </si>
  <si>
    <t># Take only the Cluester 2 values</t>
  </si>
  <si>
    <t>df_filtered_2 = df[df['Cluster'] == 2]</t>
  </si>
  <si>
    <t>parts = np.array_split(df_filtered_2, 2)</t>
  </si>
  <si>
    <t>result_df_2 = pd.DataFrame()</t>
  </si>
  <si>
    <t xml:space="preserve">    num_values_to_remove = len(part) - 13</t>
  </si>
  <si>
    <t xml:space="preserve">    result_df_2 = pd.concat([result_df_2, part])</t>
  </si>
  <si>
    <t># # -------------- 3 CLUSTER ---------------- #</t>
  </si>
  <si>
    <t># Take only the Cluester 3 values</t>
  </si>
  <si>
    <t>df_filtered_3 = df[df['Cluster'] == 3]</t>
  </si>
  <si>
    <t>parts = np.array_split(df_filtered_3, 5)</t>
  </si>
  <si>
    <t>result_df_3 = pd.DataFrame()</t>
  </si>
  <si>
    <t xml:space="preserve">    num_values_to_remove = len(part) - 24</t>
  </si>
  <si>
    <t xml:space="preserve">    result_df_3 = pd.concat([result_df_3, part])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</si>
</sst>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69B68-2448-4CA4-81C5-25ACDD631708}">
  <dimension ref="E3:R88"/>
  <sheetViews>
    <sheetView tabSelected="1" workbookViewId="0">
      <selection activeCell="M22" sqref="M22"/>
    </sheetView>
  </sheetViews>
  <sheetFormatPr baseColWidth="10" defaultRowHeight="15" x14ac:dyDescent="0.25"/>
  <sheetData>
    <row r="3" spans="5:18" x14ac:dyDescent="0.25">
      <c r="E3">
        <f>1203/180</f>
        <v>6.6833333333333336</v>
      </c>
    </row>
    <row r="4" spans="5:18" x14ac:dyDescent="0.25">
      <c r="R4" t="s">
        <v>4</v>
      </c>
    </row>
    <row r="5" spans="5:18" x14ac:dyDescent="0.25">
      <c r="H5">
        <f>5000/110</f>
        <v>45.454545454545453</v>
      </c>
      <c r="R5" t="s">
        <v>5</v>
      </c>
    </row>
    <row r="7" spans="5:18" x14ac:dyDescent="0.25">
      <c r="K7" t="s">
        <v>0</v>
      </c>
      <c r="L7" t="s">
        <v>1</v>
      </c>
      <c r="R7" t="s">
        <v>6</v>
      </c>
    </row>
    <row r="8" spans="5:18" x14ac:dyDescent="0.25">
      <c r="R8" t="s">
        <v>7</v>
      </c>
    </row>
    <row r="9" spans="5:18" x14ac:dyDescent="0.25">
      <c r="K9">
        <v>5</v>
      </c>
    </row>
    <row r="10" spans="5:18" x14ac:dyDescent="0.25">
      <c r="G10">
        <v>0</v>
      </c>
      <c r="H10">
        <v>1382</v>
      </c>
      <c r="J10">
        <f>H10-J11-24-115-J14</f>
        <v>1214</v>
      </c>
      <c r="K10">
        <f>H10/K9</f>
        <v>276.39999999999998</v>
      </c>
      <c r="L10">
        <f>J10/K9</f>
        <v>242.8</v>
      </c>
      <c r="M10">
        <f>K10-L10</f>
        <v>33.599999999999966</v>
      </c>
      <c r="R10" t="s">
        <v>8</v>
      </c>
    </row>
    <row r="11" spans="5:18" x14ac:dyDescent="0.25">
      <c r="G11">
        <v>1</v>
      </c>
      <c r="H11">
        <v>208</v>
      </c>
      <c r="J11">
        <v>15</v>
      </c>
      <c r="R11" t="s">
        <v>9</v>
      </c>
    </row>
    <row r="12" spans="5:18" x14ac:dyDescent="0.25">
      <c r="G12">
        <v>2</v>
      </c>
      <c r="H12">
        <v>51</v>
      </c>
      <c r="J12">
        <v>51</v>
      </c>
      <c r="K12">
        <v>2</v>
      </c>
      <c r="L12">
        <v>12</v>
      </c>
    </row>
    <row r="13" spans="5:18" x14ac:dyDescent="0.25">
      <c r="G13">
        <v>3</v>
      </c>
      <c r="H13">
        <v>620</v>
      </c>
      <c r="J13">
        <f>H13/K9</f>
        <v>124</v>
      </c>
      <c r="K13">
        <f>J13/K9</f>
        <v>24.8</v>
      </c>
      <c r="L13">
        <f>J13/K9</f>
        <v>24.8</v>
      </c>
      <c r="M13">
        <f>K13-L13</f>
        <v>0</v>
      </c>
      <c r="O13">
        <f>620/5</f>
        <v>124</v>
      </c>
      <c r="P13">
        <f>L13*5</f>
        <v>124</v>
      </c>
      <c r="R13" t="s">
        <v>10</v>
      </c>
    </row>
    <row r="14" spans="5:18" x14ac:dyDescent="0.25">
      <c r="G14">
        <v>4</v>
      </c>
      <c r="H14">
        <v>14</v>
      </c>
      <c r="J14">
        <v>14</v>
      </c>
      <c r="R14" t="s">
        <v>11</v>
      </c>
    </row>
    <row r="15" spans="5:18" x14ac:dyDescent="0.25">
      <c r="H15" s="1">
        <f>H10+H11+H12+H13</f>
        <v>2261</v>
      </c>
    </row>
    <row r="16" spans="5:18" x14ac:dyDescent="0.25">
      <c r="J16">
        <f>SUM(J10:J14)</f>
        <v>1418</v>
      </c>
      <c r="R16" t="s">
        <v>12</v>
      </c>
    </row>
    <row r="18" spans="7:18" x14ac:dyDescent="0.25">
      <c r="I18" t="s">
        <v>3</v>
      </c>
      <c r="R18" t="s">
        <v>13</v>
      </c>
    </row>
    <row r="19" spans="7:18" x14ac:dyDescent="0.25">
      <c r="G19" t="s">
        <v>2</v>
      </c>
      <c r="H19">
        <v>1330</v>
      </c>
      <c r="I19">
        <f>H19*1.2</f>
        <v>1596</v>
      </c>
      <c r="J19">
        <f>H15-SUM(J10:J15)</f>
        <v>843</v>
      </c>
      <c r="K19">
        <f>I19+H19</f>
        <v>2926</v>
      </c>
      <c r="M19">
        <f>280+24+115+J11+J14</f>
        <v>448</v>
      </c>
    </row>
    <row r="20" spans="7:18" x14ac:dyDescent="0.25">
      <c r="R20" t="s">
        <v>14</v>
      </c>
    </row>
    <row r="22" spans="7:18" x14ac:dyDescent="0.25">
      <c r="I22">
        <f>100*354/J19</f>
        <v>41.992882562277579</v>
      </c>
      <c r="J22">
        <f>I22*H15/100</f>
        <v>949.45907473309603</v>
      </c>
      <c r="M22">
        <f>1210+26+124+15+14</f>
        <v>1389</v>
      </c>
      <c r="R22" t="s">
        <v>15</v>
      </c>
    </row>
    <row r="24" spans="7:18" x14ac:dyDescent="0.25">
      <c r="R24" t="s">
        <v>16</v>
      </c>
    </row>
    <row r="26" spans="7:18" x14ac:dyDescent="0.25">
      <c r="R26" t="s">
        <v>17</v>
      </c>
    </row>
    <row r="27" spans="7:18" x14ac:dyDescent="0.25">
      <c r="R27" t="s">
        <v>18</v>
      </c>
    </row>
    <row r="29" spans="7:18" x14ac:dyDescent="0.25">
      <c r="R29" t="s">
        <v>19</v>
      </c>
    </row>
    <row r="30" spans="7:18" x14ac:dyDescent="0.25">
      <c r="R30" t="s">
        <v>20</v>
      </c>
    </row>
    <row r="32" spans="7:18" x14ac:dyDescent="0.25">
      <c r="R32" t="s">
        <v>21</v>
      </c>
    </row>
    <row r="33" spans="18:18" x14ac:dyDescent="0.25">
      <c r="R33" t="s">
        <v>22</v>
      </c>
    </row>
    <row r="35" spans="18:18" x14ac:dyDescent="0.25">
      <c r="R35" t="s">
        <v>23</v>
      </c>
    </row>
    <row r="36" spans="18:18" x14ac:dyDescent="0.25">
      <c r="R36" t="s">
        <v>24</v>
      </c>
    </row>
    <row r="38" spans="18:18" x14ac:dyDescent="0.25">
      <c r="R38" t="s">
        <v>25</v>
      </c>
    </row>
    <row r="40" spans="18:18" x14ac:dyDescent="0.25">
      <c r="R40" t="s">
        <v>26</v>
      </c>
    </row>
    <row r="42" spans="18:18" x14ac:dyDescent="0.25">
      <c r="R42" t="s">
        <v>27</v>
      </c>
    </row>
    <row r="44" spans="18:18" x14ac:dyDescent="0.25">
      <c r="R44" t="s">
        <v>28</v>
      </c>
    </row>
    <row r="46" spans="18:18" x14ac:dyDescent="0.25">
      <c r="R46" t="s">
        <v>29</v>
      </c>
    </row>
    <row r="48" spans="18:18" x14ac:dyDescent="0.25">
      <c r="R48" t="s">
        <v>30</v>
      </c>
    </row>
    <row r="49" spans="18:18" x14ac:dyDescent="0.25">
      <c r="R49" t="s">
        <v>31</v>
      </c>
    </row>
    <row r="51" spans="18:18" x14ac:dyDescent="0.25">
      <c r="R51" t="s">
        <v>6</v>
      </c>
    </row>
    <row r="52" spans="18:18" x14ac:dyDescent="0.25">
      <c r="R52" t="s">
        <v>32</v>
      </c>
    </row>
    <row r="54" spans="18:18" x14ac:dyDescent="0.25">
      <c r="R54" t="s">
        <v>8</v>
      </c>
    </row>
    <row r="55" spans="18:18" x14ac:dyDescent="0.25">
      <c r="R55" t="s">
        <v>33</v>
      </c>
    </row>
    <row r="57" spans="18:18" x14ac:dyDescent="0.25">
      <c r="R57" t="s">
        <v>10</v>
      </c>
    </row>
    <row r="58" spans="18:18" x14ac:dyDescent="0.25">
      <c r="R58" t="s">
        <v>11</v>
      </c>
    </row>
    <row r="60" spans="18:18" x14ac:dyDescent="0.25">
      <c r="R60" t="s">
        <v>34</v>
      </c>
    </row>
    <row r="62" spans="18:18" x14ac:dyDescent="0.25">
      <c r="R62" t="s">
        <v>13</v>
      </c>
    </row>
    <row r="64" spans="18:18" x14ac:dyDescent="0.25">
      <c r="R64" t="s">
        <v>14</v>
      </c>
    </row>
    <row r="66" spans="18:18" x14ac:dyDescent="0.25">
      <c r="R66" t="s">
        <v>35</v>
      </c>
    </row>
    <row r="68" spans="18:18" x14ac:dyDescent="0.25">
      <c r="R68" t="s">
        <v>36</v>
      </c>
    </row>
    <row r="70" spans="18:18" x14ac:dyDescent="0.25">
      <c r="R70" t="s">
        <v>37</v>
      </c>
    </row>
    <row r="71" spans="18:18" x14ac:dyDescent="0.25">
      <c r="R71" t="s">
        <v>38</v>
      </c>
    </row>
    <row r="73" spans="18:18" x14ac:dyDescent="0.25">
      <c r="R73" t="s">
        <v>6</v>
      </c>
    </row>
    <row r="74" spans="18:18" x14ac:dyDescent="0.25">
      <c r="R74" t="s">
        <v>39</v>
      </c>
    </row>
    <row r="76" spans="18:18" x14ac:dyDescent="0.25">
      <c r="R76" t="s">
        <v>8</v>
      </c>
    </row>
    <row r="77" spans="18:18" x14ac:dyDescent="0.25">
      <c r="R77" t="s">
        <v>40</v>
      </c>
    </row>
    <row r="79" spans="18:18" x14ac:dyDescent="0.25">
      <c r="R79" t="s">
        <v>10</v>
      </c>
    </row>
    <row r="80" spans="18:18" x14ac:dyDescent="0.25">
      <c r="R80" t="s">
        <v>11</v>
      </c>
    </row>
    <row r="82" spans="18:18" x14ac:dyDescent="0.25">
      <c r="R82" t="s">
        <v>41</v>
      </c>
    </row>
    <row r="84" spans="18:18" x14ac:dyDescent="0.25">
      <c r="R84" t="s">
        <v>13</v>
      </c>
    </row>
    <row r="86" spans="18:18" x14ac:dyDescent="0.25">
      <c r="R86" t="s">
        <v>14</v>
      </c>
    </row>
    <row r="88" spans="18:18" x14ac:dyDescent="0.25">
      <c r="R88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EvaSC_ProtoQSAR SL</dc:creator>
  <cp:lastModifiedBy>EvaSC_ProtoQSAR SL</cp:lastModifiedBy>
  <dcterms:created xsi:type="dcterms:W3CDTF">2024-10-21T06:38:11Z</dcterms:created>
  <dcterms:modified xsi:type="dcterms:W3CDTF">2024-10-28T10:07:03Z</dcterms:modified>
</cp:coreProperties>
</file>