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цукен
	-Станислав Дудковский</t>
      </text>
    </comment>
  </commentList>
</comments>
</file>

<file path=xl/sharedStrings.xml><?xml version="1.0" encoding="utf-8"?>
<sst xmlns="http://schemas.openxmlformats.org/spreadsheetml/2006/main" count="366" uniqueCount="185">
  <si>
    <t>Название</t>
  </si>
  <si>
    <t>Ссылка на сайт</t>
  </si>
  <si>
    <t>Цена ОПТ
бел.руб</t>
  </si>
  <si>
    <t>Цена ОПТ     акция c 22.03. по  31.08.</t>
  </si>
  <si>
    <t>Цена МРЦ
бел.руб</t>
  </si>
  <si>
    <t>Цена МРЦ     акция c 22.03. по  31.08.</t>
  </si>
  <si>
    <t>Склад 1 (Минск)</t>
  </si>
  <si>
    <t>Вес</t>
  </si>
  <si>
    <t>Объем</t>
  </si>
  <si>
    <r>
      <rPr>
        <rFont val="Calibri"/>
        <color rgb="FF0F243E"/>
        <sz val="12.0"/>
      </rPr>
      <t>Модульные Коляски</t>
    </r>
  </si>
  <si>
    <t>Детская модульная коляска CAM Dinamico Up Smart (2 в 1)  ART. V90 + 650</t>
  </si>
  <si>
    <t>Нет в наличии</t>
  </si>
  <si>
    <t>Детская модульная коляска CAM Dinamico Up Smart (2 в 1)  ART. V95 + 650</t>
  </si>
  <si>
    <t>Детская модульная коляска CAM Dinamico Up Top (2 в 1) ART. V90 + 687</t>
  </si>
  <si>
    <t>Детская модульная коляска CAM Dinamico Up Top (2 в 1) ART. V95 + 687</t>
  </si>
  <si>
    <t>Детская модульная коляска CAM Dinamico Up Top (3 в 1) ART. V95 + 687</t>
  </si>
  <si>
    <t>Детская модульная коляска CAM Dinamico Up Top (3 в 1) ART. V90 + 687</t>
  </si>
  <si>
    <t>Детская модульная коляска CAM Dinamico Up Top (2 в 1) ART. V90 + 707</t>
  </si>
  <si>
    <t>Детская модульная коляска CAM Dinamico Up Top (2 в 1) ART. V95 + 707</t>
  </si>
  <si>
    <t>Детская модульная коляска CAM Dinamico Up Top (3 в 1) ART. V95 + 707</t>
  </si>
  <si>
    <t>Детская модульная коляска CAM Dinamico Up Top (3 в 1) ART. V90 + 707</t>
  </si>
  <si>
    <t>Детская модульная коляска CAM Dinamico Up Top (2 в 1) ART. V90 + 709</t>
  </si>
  <si>
    <t>Детская модульная коляска CAM Dinamico Up Top (2 в 1) ART. V95 + 709</t>
  </si>
  <si>
    <t>Детская модульная коляска CAM Dinamico Up Top (3 в 1) ART. V95 + 709</t>
  </si>
  <si>
    <t>Детская модульная коляска CAM Dinamico Up Top (3 в 1) ART. V90 + 709</t>
  </si>
  <si>
    <t>Детская модульная коляска CAM Dinamico Up Deco V10 + 833 (2 в 1)</t>
  </si>
  <si>
    <t>Детская модульная коляска CAM Dinamico Up Deco V10 + 834 (2 в 1)</t>
  </si>
  <si>
    <t>Детская модульная коляска CAM Dinamico Up Stone (2 в 1) ART. V90 + 703</t>
  </si>
  <si>
    <t>Детская модульная коляска CAM Dinamico Up Stone (2 в 1) ART. V95 + 703</t>
  </si>
  <si>
    <t>Детская модульная коляска CAM Dinamico Up Smart (3 в 1)  ART. V90 + 650</t>
  </si>
  <si>
    <t>Детская модульная коляска CAM Dinamico Up Smart (3 в 1)  ART. V95 + 650</t>
  </si>
  <si>
    <t>Детская модульная коляска CAM Fluido City Smart V90 + 784 (2 в 1) 2019</t>
  </si>
  <si>
    <t>Детская модульная коляска CAM Fluido City Stone V90 + 703  (2 в 1)</t>
  </si>
  <si>
    <t>Детская модульная коляска CAM Fluido City Smart V90 + 784 (3 в 1) 2019</t>
  </si>
  <si>
    <t>Детская модульная коляска CAM Fluido City Smart V90 + 769 (3 в 1) 2019</t>
  </si>
  <si>
    <t>Детская модульная коляска CAM Fluido City Stone V90 + 703 (3 в 1)</t>
  </si>
  <si>
    <t>Детская модульная коляска CAM Dinamico Up Stone (3 в 1) ART. V90 + 703</t>
  </si>
  <si>
    <t>Детская модульная коляска CAM Dinamico Up Stone (3 в 1) ART. V95 + 703</t>
  </si>
  <si>
    <t>Детская модульная коляска CAM Taski Sport (3 в 1) COL. 697</t>
  </si>
  <si>
    <t>Детская модульная коляска CAM Taski Sport (3 в 1) COL. 698</t>
  </si>
  <si>
    <t>Детская модульная коляска CAM Dinamico Up Deco (3 в 1) COL. 833</t>
  </si>
  <si>
    <t>Детская модульная коляска CAM Dinamico Up Deco (3 в 1) COL. 834</t>
  </si>
  <si>
    <t>Детская модульная коляска CAM Tris Taski Sport (3 в 1) 2019 COL. 796</t>
  </si>
  <si>
    <t>Детская модульная коляска CAM Tris Taski Sport (3 в 1) 2019 COL. 799</t>
  </si>
  <si>
    <t>Детская модульная коляска CAM Tris Taski Sport (3 в 1) 2019 COL. 797</t>
  </si>
  <si>
    <t>Детская модульная коляска CAM Dinamico Up Smart (3 в 1) 2019 ART. V95 + 769</t>
  </si>
  <si>
    <t>Детская модульная коляска CAM Dinamico Up Smart (3 в 1) 2019 ART. V95 + 783</t>
  </si>
  <si>
    <t>Детская модульная коляска CAM Dinamico Up Smart (3 в 1) 2019 ART. V95 + 784</t>
  </si>
  <si>
    <t>Детская модульная коляска CAM Dinamico Up Smart (3 в 1) 2019 ART. V90 + 769</t>
  </si>
  <si>
    <t>Детская модульная коляска CAM Dinamico Up Smart (3 в 1) 2019 ART. V90 + 783</t>
  </si>
  <si>
    <t>Детская модульная коляска CAM Dinamico Up Smart (3 в 1) 2019 ART. V90 + 784</t>
  </si>
  <si>
    <t>Детская модульная коляска CAM Dinamico Up Smart (2 в 1) 2019 ART. V95 + 781</t>
  </si>
  <si>
    <t>Детская модульная коляска CAM Dinamico Up Smart (2 в 1) 2019 ART. V95 + 769</t>
  </si>
  <si>
    <t>Детская модульная коляска CAM Dinamico Up Smart (2 в 1) 2019 ART. V95 + 783</t>
  </si>
  <si>
    <t>Детская модульная коляска CAM Dinamico Up Smart (2 в 1) 2019 ART. V95 + 784</t>
  </si>
  <si>
    <t>Детская модульная коляска CAM Dinamico Up Smart (2 в 1) 2019 ART. V90 + 781</t>
  </si>
  <si>
    <t>Детская модульная коляска CAM Dinamico Up Smart (2 в 1) 2019 ART. V90 + 769</t>
  </si>
  <si>
    <t>Детская модульная коляска CAM Dinamico Up Smart (2 в 1) 2019 ART. V90 + 783</t>
  </si>
  <si>
    <t>Детская модульная коляска CAM Dinamico Up Smart (2 в 1) 2019 ART. V90 + 784</t>
  </si>
  <si>
    <r>
      <rPr>
        <rFont val="Calibri"/>
        <color rgb="FF0F243E"/>
        <sz val="12.0"/>
      </rPr>
      <t>Прогулочные Коляски</t>
    </r>
  </si>
  <si>
    <t>Детская прогулочная коляска CAM Fluido Allegria COL. 625</t>
  </si>
  <si>
    <t>Детская прогулочная коляска CAM Fluido Allegria COL. 759</t>
  </si>
  <si>
    <t>Детская прогулочная коляска CAM Cubo COL. 126</t>
  </si>
  <si>
    <t>Детская прогулочная коляска CAM Cubo COL. 131</t>
  </si>
  <si>
    <t>Детская прогулочная коляска CAM Cubo COL. 127</t>
  </si>
  <si>
    <t>Детская прогулочная коляска CAM Cubo COL. 125</t>
  </si>
  <si>
    <t>Детская прогулочная коляска CAM Cubo COL. 113</t>
  </si>
  <si>
    <t>Детская прогулочная коляска CAM Cubo COL. 114</t>
  </si>
  <si>
    <t>Детская прогулочная коляска CAM Cubo COL. 116</t>
  </si>
  <si>
    <t>Детская прогулочная коляска CAM Cubo COL. 115</t>
  </si>
  <si>
    <t>Автокресла</t>
  </si>
  <si>
    <t>Детское автокресло CAM Gara 0.1 COL. 211</t>
  </si>
  <si>
    <t>Детское автокресло CAM Gara 0.1 COL. 210</t>
  </si>
  <si>
    <t>Детское автокресло CAM Gara 0.1 COL. 213</t>
  </si>
  <si>
    <t>Детское автокресло CAM Gara 0.1 COL. 531</t>
  </si>
  <si>
    <t>Детское автокресло CAM Gara 0.1 COL. 533</t>
  </si>
  <si>
    <t>Детское автокресло CAM Gara 0.1 COL. 212</t>
  </si>
  <si>
    <t>Детское автокресло CAM Area Zero+ 769</t>
  </si>
  <si>
    <t xml:space="preserve"> В наличии</t>
  </si>
  <si>
    <t>Детское автокресло CAM Area Zero+ 707</t>
  </si>
  <si>
    <t>Детское автокресло CAM Area Zero+ 783</t>
  </si>
  <si>
    <t>Детское автокресло CAM Area Zero+ 650</t>
  </si>
  <si>
    <t>Детское автокресло CAM Area Zero+ 833</t>
  </si>
  <si>
    <t>Детское автокресло CAM Quantico COL. 150</t>
  </si>
  <si>
    <t>0.204</t>
  </si>
  <si>
    <t>Детское автокресло CAM Quantico COL. 151</t>
  </si>
  <si>
    <t>Детское автокресло CAM Quantico COL. 152</t>
  </si>
  <si>
    <t>Детское автокресло Cam Regolo IsoFix COL. 497</t>
  </si>
  <si>
    <t>Детское автокресло Cam Regolo IsoFix COL. 498</t>
  </si>
  <si>
    <t>Детское автокресло Cam Regolo IsoFix COL. 499</t>
  </si>
  <si>
    <t>Детское автокресло Cam Combo COL. 150</t>
  </si>
  <si>
    <t>Детское автокресло Cam Combo COL. 151</t>
  </si>
  <si>
    <t>Детское автокресло Cam Combo COL. 152</t>
  </si>
  <si>
    <t>Детское автокресло-бустер Cam Pony Baby Red</t>
  </si>
  <si>
    <t>Детское автокресло-бустер Cam Pony Baby Beige</t>
  </si>
  <si>
    <t>Детское автокресло-бустер Cam Pony Baby Blue</t>
  </si>
  <si>
    <t>Детское автокресло-бустер Cam Pony Baby Light Blue</t>
  </si>
  <si>
    <t>Детское автокресло-бустер Cam Pony Baby Dark Blue</t>
  </si>
  <si>
    <t>Детское автокресло-бустер Cam Pony Baby Dark Jeans</t>
  </si>
  <si>
    <t>Детское автокресло-бустер Cam Pony Baby Grey</t>
  </si>
  <si>
    <t>База для автокресел CAM Area Base</t>
  </si>
  <si>
    <t>Стульчики для кормления</t>
  </si>
  <si>
    <t>Стульчик для кормления CAM Istante COL. 240</t>
  </si>
  <si>
    <t>Стульчик для кормления CAM Istante COL. 241</t>
  </si>
  <si>
    <t>Стульчик для кормления CAM Istante COL. 242</t>
  </si>
  <si>
    <t>Стульчик для кормления CAM Gusto COL. 236</t>
  </si>
  <si>
    <t>Стульчик для кормления CAM Gusto COL. 239</t>
  </si>
  <si>
    <t>Стульчик для кормления CAM Campione COL. 222/C36</t>
  </si>
  <si>
    <t>Стульчик для кормления CAM Campione COL. 240/U38</t>
  </si>
  <si>
    <t>Стульчик для кормления CAM Campione COL. 241/U38</t>
  </si>
  <si>
    <t>Стульчик для кормления CAM Campione COL. 242/C36</t>
  </si>
  <si>
    <t>Стульчик для кормления CAM Mini Plus COL. 222</t>
  </si>
  <si>
    <t>Стульчик для кормления CAM Mini Plus COL. 240</t>
  </si>
  <si>
    <t>Стульчик для кормления CAM Pappananna COL. 240</t>
  </si>
  <si>
    <t>Стульчик для кормления CAM Pappananna COL. 235</t>
  </si>
  <si>
    <t>Стульчик для кормления CAM Pappananna COL. 241</t>
  </si>
  <si>
    <t>Стульчик для кормления CAM Pappananna COL. 242</t>
  </si>
  <si>
    <t>Стульчик для кормления CAM Smarty C36</t>
  </si>
  <si>
    <t>Стульчик для кормления CAM Smarty Pop COL. 240</t>
  </si>
  <si>
    <t>Стульчик для кормления CAM Smarty Pop COL. 222</t>
  </si>
  <si>
    <t>Стульчик для кормления CAM Smarty Pop COL. 242</t>
  </si>
  <si>
    <t>Манежи</t>
  </si>
  <si>
    <t>Детский манеж CAM Sonno COL. 86</t>
  </si>
  <si>
    <t>Детский манеж CAM Sonno COL. 222</t>
  </si>
  <si>
    <t>Детский манеж CAM Lusso COL. 242</t>
  </si>
  <si>
    <t>Детский манеж CAM Lusso COL. 240</t>
  </si>
  <si>
    <t>Детский манеж CAM Lusso Parcogiochi COL. 227</t>
  </si>
  <si>
    <t>Детский манеж CAM Lusso Parcogiochi COL. 222</t>
  </si>
  <si>
    <t>Детский манеж CAM Daily Plus COL. 219</t>
  </si>
  <si>
    <t>Детский манеж CAM Daily Plus COL. 225</t>
  </si>
  <si>
    <t>Электронные качели, шезлонги</t>
  </si>
  <si>
    <t>Детский шезлонг CAM Giocam COL. 219</t>
  </si>
  <si>
    <t>0.056</t>
  </si>
  <si>
    <t>Детский шезлонг CAM Giocam COL. 226</t>
  </si>
  <si>
    <t>Детский шезлонг CAM Giocam COL. 225</t>
  </si>
  <si>
    <t>Детский шезлонг CAM Giocam COL. 222</t>
  </si>
  <si>
    <t>Игровые коврики, Ходунки</t>
  </si>
  <si>
    <t xml:space="preserve"> </t>
  </si>
  <si>
    <t>Ванночки, Пеленальные столы</t>
  </si>
  <si>
    <t>Ванночка Cam Kit Bagno на ножках</t>
  </si>
  <si>
    <t>Ванночка Cam Baby Bagno COL. U02</t>
  </si>
  <si>
    <t>Ванночка Cam Baby Bagno COL. U47</t>
  </si>
  <si>
    <t>Ванночка детская Cam Bollicina COL. U02</t>
  </si>
  <si>
    <t>Ванночка детская Cam Bollicina COL. U47</t>
  </si>
  <si>
    <t>Ванночка детская Cam Bollicina COL. U46</t>
  </si>
  <si>
    <t>В наличии</t>
  </si>
  <si>
    <t>Подставка для ванны Cam Stand Universale</t>
  </si>
  <si>
    <t xml:space="preserve">Пеленальный столик CAM Cambio COL. 240 </t>
  </si>
  <si>
    <t>Пеленальный столик CAM Cambio COL. 241</t>
  </si>
  <si>
    <t>Пеленальный столик CAM Cambio COL. 242</t>
  </si>
  <si>
    <t>Пеленальный столик CAM Cambio COL. 234</t>
  </si>
  <si>
    <t>Пеленальный столик Cam Aqua COL. 240</t>
  </si>
  <si>
    <t>Пеленальный столик Cam Aqua COL. 242</t>
  </si>
  <si>
    <t>Пеленальный столик CAM Volare COL. 240</t>
  </si>
  <si>
    <t>Пеленальный столик CAM Volare COL. 242</t>
  </si>
  <si>
    <t>Горшки</t>
  </si>
  <si>
    <t>Анатомическое сиденье на унитаз Cam Upper COL. U22</t>
  </si>
  <si>
    <t>Анатомическое сиденье на унитаз Cam Upper COL. U32</t>
  </si>
  <si>
    <t>Анатомическое сиденье на унитаз Cam Upper COL. U31</t>
  </si>
  <si>
    <t>Детский горшок Cam Dudu COL. U22</t>
  </si>
  <si>
    <t>Детский горшок Cam Dudu COL. U31</t>
  </si>
  <si>
    <t>Коллекция Orso</t>
  </si>
  <si>
    <t>Детская кроватка CAM Orso ART. G102</t>
  </si>
  <si>
    <t>Детская кроватка CAM Orso ART. G100</t>
  </si>
  <si>
    <t>Детский пеленальный комод CAM Orso</t>
  </si>
  <si>
    <t>Комплект постельного белья CAM Orso</t>
  </si>
  <si>
    <t>Балдахин CAM Orso</t>
  </si>
  <si>
    <t>Коллекция Casetta</t>
  </si>
  <si>
    <t>Коллекция Cullami</t>
  </si>
  <si>
    <t>Детская колыбель CAM Cullami COL. 145</t>
  </si>
  <si>
    <t>Детская колыбель CAM Cullami COL. 140</t>
  </si>
  <si>
    <t>Детская колыбель CAM Cullami COL. 147</t>
  </si>
  <si>
    <t>Комплект постельного белья CAM Cullami COL. 140</t>
  </si>
  <si>
    <t>Комплект постельного белья CAM Cullami COL. 150</t>
  </si>
  <si>
    <t>Комплект постельного белья CAM Cullami COL. 151</t>
  </si>
  <si>
    <t>Мобиль для колыбели CAM Cullami</t>
  </si>
  <si>
    <t>Гигиена</t>
  </si>
  <si>
    <t>Аксессуары</t>
  </si>
  <si>
    <t>Защитный барьер CAM Dolcenanna Pop COL. 240</t>
  </si>
  <si>
    <t>Защитный барьер CAM Dolcenanna Pop COL. 242</t>
  </si>
  <si>
    <t>Пеленальный матрасик Cam Babyblock</t>
  </si>
  <si>
    <t>Пеленальный матрасик Cam Asia changing mat</t>
  </si>
  <si>
    <t>Рама CAM Telaio Dinamico Up COL. V90</t>
  </si>
  <si>
    <t>Рама CAM Telaio Dinamico Up COL. V95</t>
  </si>
  <si>
    <t>Рама CAM Telaio Dinamico Up COL. V10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</si>
</sst>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2.0"/>
      <color rgb="FF3F3151"/>
      <name val="Calibri"/>
    </font>
    <font>
      <b/>
      <sz val="12.0"/>
      <color rgb="FF0F243E"/>
      <name val="Calibri"/>
    </font>
    <font/>
    <font>
      <u/>
      <sz val="11.0"/>
      <color rgb="FF0000FF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sz val="9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color rgb="FF000000"/>
      <name val="Calibri"/>
    </font>
    <font>
      <u/>
      <sz val="11.0"/>
      <color rgb="FF0000FF"/>
      <name val="Calibri"/>
    </font>
    <font>
      <sz val="11.0"/>
      <name val="Calibri"/>
    </font>
    <font>
      <sz val="12.0"/>
      <color rgb="FF0F243E"/>
      <name val="Calibri"/>
    </font>
    <font>
      <b/>
      <sz val="14.0"/>
      <color rgb="FF0F243E"/>
      <name val="Calibri"/>
    </font>
    <font>
      <u/>
      <sz val="11.0"/>
      <color rgb="FF0000FF"/>
      <name val="Calibri"/>
    </font>
    <font>
      <b/>
      <sz val="14.0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4" fontId="0" numFmtId="0" xfId="0" applyAlignment="1" applyBorder="1" applyFill="1" applyFont="1">
      <alignment readingOrder="0" vertical="center"/>
    </xf>
    <xf borderId="1" fillId="4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0" fillId="5" fontId="3" numFmtId="0" xfId="0" applyFill="1" applyFont="1"/>
    <xf borderId="1" fillId="4" fontId="5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1" fillId="4" fontId="0" numFmtId="0" xfId="0" applyAlignment="1" applyBorder="1" applyFont="1">
      <alignment vertical="center"/>
    </xf>
    <xf borderId="0" fillId="6" fontId="3" numFmtId="0" xfId="0" applyFill="1" applyFont="1"/>
    <xf borderId="1" fillId="7" fontId="0" numFmtId="0" xfId="0" applyAlignment="1" applyBorder="1" applyFill="1" applyFont="1">
      <alignment readingOrder="0" vertical="center"/>
    </xf>
    <xf borderId="1" fillId="7" fontId="8" numFmtId="0" xfId="0" applyAlignment="1" applyBorder="1" applyFont="1">
      <alignment horizontal="center" vertical="center"/>
    </xf>
    <xf borderId="1" fillId="7" fontId="5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0" fillId="7" fontId="3" numFmtId="0" xfId="0" applyFont="1"/>
    <xf borderId="1" fillId="8" fontId="0" numFmtId="0" xfId="0" applyAlignment="1" applyBorder="1" applyFill="1" applyFont="1">
      <alignment readingOrder="0" vertical="center"/>
    </xf>
    <xf borderId="1" fillId="8" fontId="10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readingOrder="0" vertical="center"/>
    </xf>
    <xf borderId="1" fillId="8" fontId="6" numFmtId="0" xfId="0" applyAlignment="1" applyBorder="1" applyFont="1">
      <alignment horizontal="center" readingOrder="0" vertical="center"/>
    </xf>
    <xf borderId="1" fillId="4" fontId="0" numFmtId="0" xfId="0" applyAlignment="1" applyBorder="1" applyFont="1">
      <alignment horizontal="center" readingOrder="0" vertical="center"/>
    </xf>
    <xf borderId="1" fillId="8" fontId="0" numFmtId="0" xfId="0" applyAlignment="1" applyBorder="1" applyFont="1">
      <alignment horizontal="center" readingOrder="0" vertical="center"/>
    </xf>
    <xf borderId="1" fillId="4" fontId="11" numFmtId="0" xfId="0" applyAlignment="1" applyBorder="1" applyFont="1">
      <alignment horizontal="center" readingOrder="0" vertical="center"/>
    </xf>
    <xf borderId="1" fillId="4" fontId="0" numFmtId="0" xfId="0" applyAlignment="1" applyBorder="1" applyFont="1">
      <alignment readingOrder="0" shrinkToFit="0" vertical="center" wrapText="1"/>
    </xf>
    <xf borderId="1" fillId="4" fontId="0" numFmtId="0" xfId="0" applyAlignment="1" applyBorder="1" applyFont="1">
      <alignment shrinkToFit="0" vertical="center" wrapText="1"/>
    </xf>
    <xf borderId="1" fillId="4" fontId="0" numFmtId="0" xfId="0" applyAlignment="1" applyBorder="1" applyFont="1">
      <alignment shrinkToFit="0" vertical="center" wrapText="1"/>
    </xf>
    <xf borderId="4" fillId="4" fontId="12" numFmtId="0" xfId="0" applyAlignment="1" applyBorder="1" applyFont="1">
      <alignment horizontal="center" shrinkToFit="0" vertical="center" wrapText="1"/>
    </xf>
    <xf borderId="4" fillId="4" fontId="0" numFmtId="0" xfId="0" applyAlignment="1" applyBorder="1" applyFont="1">
      <alignment horizontal="center" shrinkToFit="0" vertical="center" wrapText="1"/>
    </xf>
    <xf borderId="4" fillId="4" fontId="13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/>
    </xf>
    <xf borderId="1" fillId="4" fontId="5" numFmtId="0" xfId="0" applyAlignment="1" applyBorder="1" applyFont="1">
      <alignment readingOrder="0" vertical="center"/>
    </xf>
    <xf borderId="1" fillId="4" fontId="14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vertical="center"/>
    </xf>
    <xf borderId="1" fillId="8" fontId="5" numFmtId="0" xfId="0" applyAlignment="1" applyBorder="1" applyFont="1">
      <alignment vertical="center"/>
    </xf>
    <xf borderId="1" fillId="8" fontId="14" numFmtId="0" xfId="0" applyAlignment="1" applyBorder="1" applyFont="1">
      <alignment horizontal="center" readingOrder="0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1" fillId="8" fontId="14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readingOrder="0" vertical="center"/>
    </xf>
    <xf borderId="1" fillId="8" fontId="2" numFmtId="0" xfId="0" applyAlignment="1" applyBorder="1" applyFont="1">
      <alignment horizontal="center" shrinkToFit="0" vertical="center" wrapText="1"/>
    </xf>
    <xf borderId="1" fillId="8" fontId="0" numFmtId="0" xfId="0" applyAlignment="1" applyBorder="1" applyFont="1">
      <alignment vertical="center"/>
    </xf>
    <xf borderId="1" fillId="8" fontId="16" numFmtId="0" xfId="0" applyAlignment="1" applyBorder="1" applyFont="1">
      <alignment horizontal="center" vertical="center"/>
    </xf>
    <xf borderId="1" fillId="8" fontId="0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0" fillId="4" fontId="3" numFmtId="0" xfId="0" applyFont="1"/>
    <xf borderId="1" fillId="4" fontId="0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0" fillId="5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" Type="http://schemas.openxmlformats.org/officeDocument/2006/relationships/comments" Target="../comments1.xm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8.57"/>
    <col customWidth="1" min="2" max="2" width="22.71"/>
    <col customWidth="1" min="3" max="7" width="14.29"/>
    <col customWidth="1" min="8" max="8" width="14.71"/>
    <col customWidth="1" min="9" max="9" width="14.57"/>
    <col customWidth="1" min="10" max="28" width="8.71"/>
  </cols>
  <sheetData>
    <row r="1" ht="64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ht="34.5" customHeight="1">
      <c r="A2" s="4" t="s">
        <v>9</v>
      </c>
      <c r="B2" s="5"/>
      <c r="C2" s="5"/>
      <c r="D2" s="5"/>
      <c r="E2" s="5"/>
      <c r="F2" s="5"/>
      <c r="G2" s="5"/>
      <c r="H2" s="5"/>
      <c r="I2" s="6"/>
    </row>
    <row r="3" ht="30.0" customHeight="1">
      <c r="A3" s="7" t="s">
        <v>10</v>
      </c>
      <c r="B3" s="8" t="str">
        <f t="shared" ref="B3:B4" si="1">HYPERLINK("https://алданджой.бел/tovary/kolyaski/detskaya-modulnaya-kolyaska-cam-dinamico-up-smart-2-v-1-650","Ссылка на сайт")</f>
        <v>Ссылка на сайт</v>
      </c>
      <c r="C3" s="9">
        <v>880.0</v>
      </c>
      <c r="D3" s="10"/>
      <c r="E3" s="9">
        <v>1095.0</v>
      </c>
      <c r="F3" s="10"/>
      <c r="G3" s="11" t="s">
        <v>11</v>
      </c>
      <c r="H3" s="9">
        <v>15.2</v>
      </c>
      <c r="I3" s="9">
        <v>0.417</v>
      </c>
    </row>
    <row r="4" ht="30.0" customHeight="1">
      <c r="A4" s="7" t="s">
        <v>12</v>
      </c>
      <c r="B4" s="8" t="str">
        <f t="shared" si="1"/>
        <v>Ссылка на сайт</v>
      </c>
      <c r="C4" s="9">
        <v>880.0</v>
      </c>
      <c r="D4" s="10"/>
      <c r="E4" s="9">
        <v>1095.0</v>
      </c>
      <c r="F4" s="10"/>
      <c r="G4" s="11" t="s">
        <v>11</v>
      </c>
      <c r="H4" s="9">
        <v>15.2</v>
      </c>
      <c r="I4" s="9">
        <v>0.417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30.0" customHeight="1">
      <c r="A5" s="7" t="s">
        <v>13</v>
      </c>
      <c r="B5" s="8" t="str">
        <f t="shared" ref="B5:B6" si="2">HYPERLINK("https://xn--80aalbksjsl.xn--90ais/tovary/kolyaski/detskaya-modulnaya-kolyaska-cam-dinamico-up-top-687-2-v-1","Ссылка на сайт")</f>
        <v>Ссылка на сайт</v>
      </c>
      <c r="C5" s="9">
        <v>935.0</v>
      </c>
      <c r="D5" s="10"/>
      <c r="E5" s="9">
        <v>1145.0</v>
      </c>
      <c r="F5" s="10"/>
      <c r="G5" s="11" t="s">
        <v>11</v>
      </c>
      <c r="H5" s="9">
        <v>15.2</v>
      </c>
      <c r="I5" s="9">
        <v>0.42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30.0" customHeight="1">
      <c r="A6" s="7" t="s">
        <v>14</v>
      </c>
      <c r="B6" s="8" t="str">
        <f t="shared" si="2"/>
        <v>Ссылка на сайт</v>
      </c>
      <c r="C6" s="9">
        <v>935.0</v>
      </c>
      <c r="D6" s="10"/>
      <c r="E6" s="9">
        <v>1145.0</v>
      </c>
      <c r="F6" s="10"/>
      <c r="G6" s="11" t="s">
        <v>11</v>
      </c>
      <c r="H6" s="9">
        <v>15.2</v>
      </c>
      <c r="I6" s="9">
        <v>0.42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30.0" customHeight="1">
      <c r="A7" s="7" t="s">
        <v>15</v>
      </c>
      <c r="B7" s="8" t="str">
        <f t="shared" ref="B7:B8" si="3">HYPERLINK("https://xn--80aalbksjsl.xn--90ais/tovary/kolyaski/detskaya-kolyaska-cam-dinamico-up-top-687-3-v-1","Ссылка на сайт")</f>
        <v>Ссылка на сайт</v>
      </c>
      <c r="C7" s="9">
        <v>1150.0</v>
      </c>
      <c r="D7" s="10"/>
      <c r="E7" s="9">
        <v>1400.0</v>
      </c>
      <c r="F7" s="10"/>
      <c r="G7" s="11" t="s">
        <v>11</v>
      </c>
      <c r="H7" s="13">
        <v>18.9</v>
      </c>
      <c r="I7" s="14">
        <v>0.417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30.0" customHeight="1">
      <c r="A8" s="7" t="s">
        <v>16</v>
      </c>
      <c r="B8" s="8" t="str">
        <f t="shared" si="3"/>
        <v>Ссылка на сайт</v>
      </c>
      <c r="C8" s="9">
        <v>1150.0</v>
      </c>
      <c r="D8" s="10"/>
      <c r="E8" s="9">
        <v>1400.0</v>
      </c>
      <c r="F8" s="10"/>
      <c r="G8" s="11" t="s">
        <v>11</v>
      </c>
      <c r="H8" s="15">
        <v>18.9</v>
      </c>
      <c r="I8" s="16">
        <v>0.417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30.0" customHeight="1">
      <c r="A9" s="7" t="s">
        <v>17</v>
      </c>
      <c r="B9" s="8" t="str">
        <f t="shared" ref="B9:B10" si="4">HYPERLINK("https://xn--80aalbksjsl.xn--90ais/tovary/kolyaski/detskaya-modulnaya-kolyaska-cam-dinamico-up-top-707-2-v-1","Ссылка на сайт")</f>
        <v>Ссылка на сайт</v>
      </c>
      <c r="C9" s="9">
        <v>935.0</v>
      </c>
      <c r="D9" s="10"/>
      <c r="E9" s="9">
        <v>1145.0</v>
      </c>
      <c r="F9" s="10"/>
      <c r="G9" s="11" t="s">
        <v>11</v>
      </c>
      <c r="H9" s="9">
        <v>15.2</v>
      </c>
      <c r="I9" s="9">
        <v>0.42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30.0" customHeight="1">
      <c r="A10" s="7" t="s">
        <v>18</v>
      </c>
      <c r="B10" s="8" t="str">
        <f t="shared" si="4"/>
        <v>Ссылка на сайт</v>
      </c>
      <c r="C10" s="9">
        <v>935.0</v>
      </c>
      <c r="D10" s="10"/>
      <c r="E10" s="9">
        <v>1145.0</v>
      </c>
      <c r="F10" s="10"/>
      <c r="G10" s="11" t="s">
        <v>11</v>
      </c>
      <c r="H10" s="9">
        <v>15.2</v>
      </c>
      <c r="I10" s="9">
        <v>0.42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30.0" customHeight="1">
      <c r="A11" s="7" t="s">
        <v>19</v>
      </c>
      <c r="B11" s="8" t="str">
        <f t="shared" ref="B11:B12" si="5">HYPERLINK("https://xn--80aalbksjsl.xn--90ais/tovary/kolyaski/detskaya-modulnaya-kolyaska-cam-dinamico-up-top-707-3-v-1","Ссылка на сайт")</f>
        <v>Ссылка на сайт</v>
      </c>
      <c r="C11" s="9">
        <v>1150.0</v>
      </c>
      <c r="D11" s="10"/>
      <c r="E11" s="9">
        <v>1400.0</v>
      </c>
      <c r="F11" s="10"/>
      <c r="G11" s="11" t="s">
        <v>11</v>
      </c>
      <c r="H11" s="13">
        <v>18.9</v>
      </c>
      <c r="I11" s="14">
        <v>0.417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30.0" customHeight="1">
      <c r="A12" s="7" t="s">
        <v>20</v>
      </c>
      <c r="B12" s="8" t="str">
        <f t="shared" si="5"/>
        <v>Ссылка на сайт</v>
      </c>
      <c r="C12" s="9">
        <v>1150.0</v>
      </c>
      <c r="D12" s="10"/>
      <c r="E12" s="9">
        <v>1400.0</v>
      </c>
      <c r="F12" s="10"/>
      <c r="G12" s="11" t="s">
        <v>11</v>
      </c>
      <c r="H12" s="15">
        <v>18.9</v>
      </c>
      <c r="I12" s="16">
        <v>0.417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30.0" customHeight="1">
      <c r="A13" s="7" t="s">
        <v>21</v>
      </c>
      <c r="B13" s="8" t="str">
        <f t="shared" ref="B13:B14" si="6">HYPERLINK("https://xn--80aalbksjsl.xn--90ais/tovary/kolyaski/detskaya-modulnaya-kolyaska-cam-dinamico-up-top-709-2-v-1","Ссылка на сайт")</f>
        <v>Ссылка на сайт</v>
      </c>
      <c r="C13" s="9">
        <v>935.0</v>
      </c>
      <c r="D13" s="10"/>
      <c r="E13" s="9">
        <v>1145.0</v>
      </c>
      <c r="F13" s="10"/>
      <c r="G13" s="11" t="s">
        <v>11</v>
      </c>
      <c r="H13" s="9">
        <v>15.2</v>
      </c>
      <c r="I13" s="9">
        <v>0.42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30.0" customHeight="1">
      <c r="A14" s="7" t="s">
        <v>22</v>
      </c>
      <c r="B14" s="8" t="str">
        <f t="shared" si="6"/>
        <v>Ссылка на сайт</v>
      </c>
      <c r="C14" s="9">
        <v>935.0</v>
      </c>
      <c r="D14" s="10"/>
      <c r="E14" s="9">
        <v>1145.0</v>
      </c>
      <c r="F14" s="10"/>
      <c r="G14" s="11" t="s">
        <v>11</v>
      </c>
      <c r="H14" s="9">
        <v>15.2</v>
      </c>
      <c r="I14" s="9">
        <v>0.42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30.0" customHeight="1">
      <c r="A15" s="7" t="s">
        <v>23</v>
      </c>
      <c r="B15" s="8" t="str">
        <f t="shared" ref="B15:B16" si="7">HYPERLINK("https://алданджой.бел/tovary/kolyaski/detskaya-modulnaya-kolyaska-cam-dinamico-up-top-709-3-v-1","Ссылка на сайт")</f>
        <v>Ссылка на сайт</v>
      </c>
      <c r="C15" s="9">
        <v>1150.0</v>
      </c>
      <c r="D15" s="10"/>
      <c r="E15" s="9">
        <v>1400.0</v>
      </c>
      <c r="F15" s="10"/>
      <c r="G15" s="11" t="s">
        <v>11</v>
      </c>
      <c r="H15" s="13">
        <v>18.9</v>
      </c>
      <c r="I15" s="14">
        <v>0.417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30.0" customHeight="1">
      <c r="A16" s="7" t="s">
        <v>24</v>
      </c>
      <c r="B16" s="8" t="str">
        <f t="shared" si="7"/>
        <v>Ссылка на сайт</v>
      </c>
      <c r="C16" s="9">
        <v>1150.0</v>
      </c>
      <c r="D16" s="10"/>
      <c r="E16" s="9">
        <v>1400.0</v>
      </c>
      <c r="F16" s="10"/>
      <c r="G16" s="11" t="s">
        <v>11</v>
      </c>
      <c r="H16" s="15">
        <v>18.9</v>
      </c>
      <c r="I16" s="16">
        <v>0.417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30.0" customHeight="1">
      <c r="A17" s="7" t="s">
        <v>25</v>
      </c>
      <c r="B17" s="8" t="str">
        <f>HYPERLINK("https://алданджой.бел/cam/detskie-kolyaski-cam/detskaya-modulnaya-kolyaska-cam-dinamico-up-deco-v10-833-2-v-1","Ссылка на сайт")</f>
        <v>Ссылка на сайт</v>
      </c>
      <c r="C17" s="9">
        <v>935.0</v>
      </c>
      <c r="D17" s="10"/>
      <c r="E17" s="9">
        <v>1135.0</v>
      </c>
      <c r="F17" s="10"/>
      <c r="G17" s="11" t="s">
        <v>11</v>
      </c>
      <c r="H17" s="9">
        <v>15.2</v>
      </c>
      <c r="I17" s="9">
        <v>0.42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30.0" customHeight="1">
      <c r="A18" s="7" t="s">
        <v>26</v>
      </c>
      <c r="B18" s="8" t="str">
        <f>HYPERLINK("https://алданджой.бел/cam/detskie-kolyaski-cam/detskaya-modulnaya-kolyaska-cam-dinamico-up-deco-v10-834-2-v-1","Ссылка на сайт")</f>
        <v>Ссылка на сайт</v>
      </c>
      <c r="C18" s="9">
        <v>935.0</v>
      </c>
      <c r="D18" s="10"/>
      <c r="E18" s="9">
        <v>1135.0</v>
      </c>
      <c r="F18" s="10"/>
      <c r="G18" s="11" t="s">
        <v>11</v>
      </c>
      <c r="H18" s="9">
        <v>15.2</v>
      </c>
      <c r="I18" s="9">
        <v>0.42</v>
      </c>
    </row>
    <row r="19" ht="30.0" customHeight="1">
      <c r="A19" s="7" t="s">
        <v>27</v>
      </c>
      <c r="B19" s="8" t="str">
        <f t="shared" ref="B19:B20" si="8">HYPERLINK("https://xn--80aalbksjsl.xn--90ais/tovary/kolyaski/detskaya-modulnaya-kolyaska-cam-dinamico-up-stone-703-2-v-1","Ссылка на сайт")</f>
        <v>Ссылка на сайт</v>
      </c>
      <c r="C19" s="9">
        <v>940.0</v>
      </c>
      <c r="D19" s="10"/>
      <c r="E19" s="9">
        <v>1095.0</v>
      </c>
      <c r="F19" s="10"/>
      <c r="G19" s="11" t="s">
        <v>11</v>
      </c>
      <c r="H19" s="9">
        <v>15.2</v>
      </c>
      <c r="I19" s="9">
        <v>0.318</v>
      </c>
    </row>
    <row r="20" ht="30.0" customHeight="1">
      <c r="A20" s="7" t="s">
        <v>28</v>
      </c>
      <c r="B20" s="8" t="str">
        <f t="shared" si="8"/>
        <v>Ссылка на сайт</v>
      </c>
      <c r="C20" s="9">
        <v>940.0</v>
      </c>
      <c r="D20" s="10"/>
      <c r="E20" s="9">
        <v>1095.0</v>
      </c>
      <c r="F20" s="10"/>
      <c r="G20" s="11" t="s">
        <v>11</v>
      </c>
      <c r="H20" s="9">
        <v>15.2</v>
      </c>
      <c r="I20" s="9">
        <v>0.318</v>
      </c>
    </row>
    <row r="21" ht="30.0" customHeight="1">
      <c r="A21" s="17" t="s">
        <v>29</v>
      </c>
      <c r="B21" s="8" t="str">
        <f t="shared" ref="B21:B22" si="9">HYPERLINK("https://xn--80aalbksjsl.xn--90ais/tovary/detskaya-modulnaya-kolyaska-cam-dinamico-up-smart-3-v-1-650","Ссылка на сайт")</f>
        <v>Ссылка на сайт</v>
      </c>
      <c r="C21" s="9">
        <v>1100.0</v>
      </c>
      <c r="D21" s="10"/>
      <c r="E21" s="9">
        <v>1350.0</v>
      </c>
      <c r="F21" s="10"/>
      <c r="G21" s="11" t="s">
        <v>11</v>
      </c>
      <c r="H21" s="9">
        <v>18.9</v>
      </c>
      <c r="I21" s="9">
        <v>0.417</v>
      </c>
    </row>
    <row r="22" ht="30.0" customHeight="1">
      <c r="A22" s="17" t="s">
        <v>30</v>
      </c>
      <c r="B22" s="8" t="str">
        <f t="shared" si="9"/>
        <v>Ссылка на сайт</v>
      </c>
      <c r="C22" s="9">
        <v>1100.0</v>
      </c>
      <c r="D22" s="10"/>
      <c r="E22" s="9">
        <v>1350.0</v>
      </c>
      <c r="F22" s="10"/>
      <c r="G22" s="11" t="s">
        <v>11</v>
      </c>
      <c r="H22" s="9">
        <v>18.9</v>
      </c>
      <c r="I22" s="9">
        <v>0.417</v>
      </c>
    </row>
    <row r="23" ht="30.0" customHeight="1">
      <c r="A23" s="7" t="s">
        <v>31</v>
      </c>
      <c r="B23" s="8" t="str">
        <f>HYPERLINK("https://xn--80aalbksjsl.xn--90ais/cam/detskie-kolyaski-cam/detskaya-modulnaya-kolyaska-cam-fluido-city-smart-v90-784-2-v-1-2019","Ссылка на сайт")</f>
        <v>Ссылка на сайт</v>
      </c>
      <c r="C23" s="9">
        <v>850.0</v>
      </c>
      <c r="D23" s="10"/>
      <c r="E23" s="9">
        <v>1065.0</v>
      </c>
      <c r="F23" s="10"/>
      <c r="G23" s="11" t="s">
        <v>11</v>
      </c>
      <c r="H23" s="9"/>
      <c r="I23" s="9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30.0" customHeight="1">
      <c r="A24" s="7" t="s">
        <v>32</v>
      </c>
      <c r="B24" s="8" t="str">
        <f>HYPERLINK("https://xn--80aalbksjsl.xn--90ais/cam/detskie-kolyaski-cam/detskaya-modulnaya-kolyaska-cam-fluido-city-smart-650-2-v-1","Ссылка на сайт")</f>
        <v>Ссылка на сайт</v>
      </c>
      <c r="C24" s="9">
        <v>850.0</v>
      </c>
      <c r="D24" s="10"/>
      <c r="E24" s="9">
        <v>1065.0</v>
      </c>
      <c r="F24" s="10"/>
      <c r="G24" s="11" t="s">
        <v>11</v>
      </c>
      <c r="H24" s="9"/>
      <c r="I24" s="9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30.0" customHeight="1">
      <c r="A25" s="7" t="s">
        <v>33</v>
      </c>
      <c r="B25" s="8" t="str">
        <f>HYPERLINK("https://xn--80aalbksjsl.xn--90ais/cam/detskie-kolyaski-cam/detskaya-modulnaya-kolyaska-cam-fluido-city-smart-v90-784-3-v-1-2019","Ссылка на сайт")</f>
        <v>Ссылка на сайт</v>
      </c>
      <c r="C25" s="9">
        <v>1070.0</v>
      </c>
      <c r="D25" s="10"/>
      <c r="E25" s="9">
        <v>1320.0</v>
      </c>
      <c r="F25" s="10"/>
      <c r="G25" s="11" t="s">
        <v>11</v>
      </c>
      <c r="H25" s="9"/>
      <c r="I25" s="9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30.0" customHeight="1">
      <c r="A26" s="7" t="s">
        <v>34</v>
      </c>
      <c r="B26" s="8" t="str">
        <f>HYPERLINK("https://xn--80aalbksjsl.xn--90ais/cam/detskie-kolyaski-cam/detskaya-modulnaya-kolyaska-cam-fluido-city-smart-v90-769-3-v-1-2019","Ссылка на сайт")</f>
        <v>Ссылка на сайт</v>
      </c>
      <c r="C26" s="9">
        <v>1070.0</v>
      </c>
      <c r="D26" s="10"/>
      <c r="E26" s="9">
        <v>1320.0</v>
      </c>
      <c r="F26" s="10"/>
      <c r="G26" s="11" t="s">
        <v>11</v>
      </c>
      <c r="H26" s="9"/>
      <c r="I26" s="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30.0" customHeight="1">
      <c r="A27" s="7" t="s">
        <v>35</v>
      </c>
      <c r="B27" s="8" t="str">
        <f>HYPERLINK("https://xn--80aalbksjsl.xn--90ais/cam/detskie-kolyaski-cam/detskaya-modulnaya-kolyaska-cam-fluido-city-smart-650-3-v-1","Ссылка на сайт")</f>
        <v>Ссылка на сайт</v>
      </c>
      <c r="C27" s="9">
        <v>1070.0</v>
      </c>
      <c r="D27" s="10"/>
      <c r="E27" s="9">
        <v>1320.0</v>
      </c>
      <c r="F27" s="10"/>
      <c r="G27" s="11" t="s">
        <v>11</v>
      </c>
      <c r="H27" s="9"/>
      <c r="I27" s="9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30.0" customHeight="1">
      <c r="A28" s="19" t="s">
        <v>36</v>
      </c>
      <c r="B28" s="20" t="s">
        <v>1</v>
      </c>
      <c r="C28" s="21">
        <v>1155.0</v>
      </c>
      <c r="D28" s="22"/>
      <c r="E28" s="21">
        <v>1350.0</v>
      </c>
      <c r="F28" s="22"/>
      <c r="G28" s="11" t="s">
        <v>11</v>
      </c>
      <c r="H28" s="21">
        <v>18.9</v>
      </c>
      <c r="I28" s="21">
        <v>0.318</v>
      </c>
    </row>
    <row r="29" ht="30.0" customHeight="1">
      <c r="A29" s="19" t="s">
        <v>37</v>
      </c>
      <c r="B29" s="20" t="s">
        <v>1</v>
      </c>
      <c r="C29" s="21">
        <v>1155.0</v>
      </c>
      <c r="D29" s="22"/>
      <c r="E29" s="21">
        <v>1350.0</v>
      </c>
      <c r="F29" s="22"/>
      <c r="G29" s="11" t="s">
        <v>11</v>
      </c>
      <c r="H29" s="21">
        <v>18.9</v>
      </c>
      <c r="I29" s="21">
        <v>0.318</v>
      </c>
    </row>
    <row r="30" ht="30.0" customHeight="1">
      <c r="A30" s="17" t="s">
        <v>38</v>
      </c>
      <c r="B30" s="23" t="s">
        <v>1</v>
      </c>
      <c r="C30" s="9">
        <v>945.0</v>
      </c>
      <c r="D30" s="10"/>
      <c r="E30" s="24">
        <v>1045.0</v>
      </c>
      <c r="F30" s="25"/>
      <c r="G30" s="11" t="s">
        <v>11</v>
      </c>
      <c r="H30" s="9">
        <v>19.2</v>
      </c>
      <c r="I30" s="9">
        <v>0.316</v>
      </c>
    </row>
    <row r="31" ht="30.0" customHeight="1">
      <c r="A31" s="17" t="s">
        <v>39</v>
      </c>
      <c r="B31" s="23" t="s">
        <v>1</v>
      </c>
      <c r="C31" s="9">
        <v>945.0</v>
      </c>
      <c r="D31" s="10"/>
      <c r="E31" s="24">
        <v>1045.0</v>
      </c>
      <c r="F31" s="25"/>
      <c r="G31" s="11" t="s">
        <v>11</v>
      </c>
      <c r="H31" s="9">
        <v>19.2</v>
      </c>
      <c r="I31" s="9">
        <v>0.316</v>
      </c>
    </row>
    <row r="32" ht="30.0" customHeight="1">
      <c r="A32" s="7" t="s">
        <v>40</v>
      </c>
      <c r="B32" s="8" t="str">
        <f t="shared" ref="B32:B33" si="10">HYPERLINK("https://xn--80aalbksjsl.xn--90ais/tovary/kolyaski/detskaya-modulnaya-kolyaska-cam-dinamico-up-deco-3-v-1","Ссылка на сайт")</f>
        <v>Ссылка на сайт</v>
      </c>
      <c r="C32" s="9">
        <v>1150.0</v>
      </c>
      <c r="D32" s="10"/>
      <c r="E32" s="24">
        <v>1390.0</v>
      </c>
      <c r="F32" s="25"/>
      <c r="G32" s="11" t="s">
        <v>11</v>
      </c>
      <c r="H32" s="9"/>
      <c r="I32" s="9"/>
    </row>
    <row r="33" ht="30.0" customHeight="1">
      <c r="A33" s="7" t="s">
        <v>41</v>
      </c>
      <c r="B33" s="8" t="str">
        <f t="shared" si="10"/>
        <v>Ссылка на сайт</v>
      </c>
      <c r="C33" s="9">
        <v>1150.0</v>
      </c>
      <c r="D33" s="10"/>
      <c r="E33" s="24">
        <v>1390.0</v>
      </c>
      <c r="F33" s="25"/>
      <c r="G33" s="11" t="s">
        <v>11</v>
      </c>
      <c r="H33" s="9"/>
      <c r="I33" s="9"/>
    </row>
    <row r="34" ht="30.0" customHeight="1">
      <c r="A34" s="7" t="s">
        <v>42</v>
      </c>
      <c r="B34" s="8" t="str">
        <f t="shared" ref="B34:B36" si="11">HYPERLINK("https://xn--80aalbksjsl.xn--90ais/tovary/kolyaski/detskaya-modulnaya-kolyaska-cam-tris-taski-sport-3-v-1-2019","Ссылка на сайт")</f>
        <v>Ссылка на сайт</v>
      </c>
      <c r="C34" s="9">
        <v>945.0</v>
      </c>
      <c r="D34" s="10"/>
      <c r="E34" s="24">
        <v>1045.0</v>
      </c>
      <c r="F34" s="25"/>
      <c r="G34" s="11" t="s">
        <v>11</v>
      </c>
      <c r="H34" s="9"/>
      <c r="I34" s="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30.0" customHeight="1">
      <c r="A35" s="7" t="s">
        <v>43</v>
      </c>
      <c r="B35" s="8" t="str">
        <f t="shared" si="11"/>
        <v>Ссылка на сайт</v>
      </c>
      <c r="C35" s="9">
        <v>945.0</v>
      </c>
      <c r="D35" s="10"/>
      <c r="E35" s="24">
        <v>1045.0</v>
      </c>
      <c r="F35" s="25"/>
      <c r="G35" s="11" t="s">
        <v>11</v>
      </c>
      <c r="H35" s="9"/>
      <c r="I35" s="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30.0" customHeight="1">
      <c r="A36" s="7" t="s">
        <v>44</v>
      </c>
      <c r="B36" s="8" t="str">
        <f t="shared" si="11"/>
        <v>Ссылка на сайт</v>
      </c>
      <c r="C36" s="9">
        <v>945.0</v>
      </c>
      <c r="D36" s="10"/>
      <c r="E36" s="24">
        <v>1045.0</v>
      </c>
      <c r="F36" s="25"/>
      <c r="G36" s="11" t="s">
        <v>11</v>
      </c>
      <c r="H36" s="9"/>
      <c r="I36" s="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30.0" customHeight="1">
      <c r="A37" s="7" t="s">
        <v>45</v>
      </c>
      <c r="B37" s="8" t="str">
        <f t="shared" ref="B37:B40" si="12">HYPERLINK("https://xn--80aalbksjsl.xn--90ais/tovary/kolyaski/detskaya-modulnaya-kolyaska-cam-dinamico-up-smart-3-v-1-2019","Ссылка на сайт")</f>
        <v>Ссылка на сайт</v>
      </c>
      <c r="C37" s="9">
        <v>1100.0</v>
      </c>
      <c r="D37" s="10"/>
      <c r="E37" s="24">
        <v>1350.0</v>
      </c>
      <c r="F37" s="25"/>
      <c r="G37" s="11" t="s">
        <v>11</v>
      </c>
      <c r="H37" s="9"/>
      <c r="I37" s="9"/>
    </row>
    <row r="38" ht="30.0" customHeight="1">
      <c r="A38" s="7" t="s">
        <v>46</v>
      </c>
      <c r="B38" s="8" t="str">
        <f t="shared" si="12"/>
        <v>Ссылка на сайт</v>
      </c>
      <c r="C38" s="9">
        <v>1100.0</v>
      </c>
      <c r="D38" s="10"/>
      <c r="E38" s="24">
        <v>1350.0</v>
      </c>
      <c r="F38" s="25"/>
      <c r="G38" s="11" t="s">
        <v>11</v>
      </c>
      <c r="H38" s="9"/>
      <c r="I38" s="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30.0" customHeight="1">
      <c r="A39" s="7" t="s">
        <v>47</v>
      </c>
      <c r="B39" s="8" t="str">
        <f t="shared" si="12"/>
        <v>Ссылка на сайт</v>
      </c>
      <c r="C39" s="9">
        <v>1100.0</v>
      </c>
      <c r="D39" s="10"/>
      <c r="E39" s="24">
        <v>1350.0</v>
      </c>
      <c r="F39" s="25"/>
      <c r="G39" s="11" t="s">
        <v>11</v>
      </c>
      <c r="H39" s="9"/>
      <c r="I39" s="9"/>
    </row>
    <row r="40" ht="30.0" customHeight="1">
      <c r="A40" s="7" t="s">
        <v>48</v>
      </c>
      <c r="B40" s="8" t="str">
        <f t="shared" si="12"/>
        <v>Ссылка на сайт</v>
      </c>
      <c r="C40" s="9">
        <v>1100.0</v>
      </c>
      <c r="D40" s="10"/>
      <c r="E40" s="24">
        <v>1350.0</v>
      </c>
      <c r="F40" s="25"/>
      <c r="G40" s="11" t="s">
        <v>11</v>
      </c>
      <c r="H40" s="9"/>
      <c r="I40" s="9"/>
    </row>
    <row r="41" ht="30.0" customHeight="1">
      <c r="A41" s="7" t="s">
        <v>49</v>
      </c>
      <c r="B41" s="8" t="str">
        <f>HYPERLINK("https://алданджой.бел/tovary/kolyaski/detskaya-modulnaya-kolyaska-cam-dinamico-up-smart-783-2-v-1-2019","Ссылка на сайт")</f>
        <v>Ссылка на сайт</v>
      </c>
      <c r="C41" s="9">
        <v>1100.0</v>
      </c>
      <c r="D41" s="10"/>
      <c r="E41" s="24">
        <v>1350.0</v>
      </c>
      <c r="F41" s="25"/>
      <c r="G41" s="11" t="s">
        <v>11</v>
      </c>
      <c r="H41" s="9"/>
      <c r="I41" s="9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ht="30.0" customHeight="1">
      <c r="A42" s="7" t="s">
        <v>50</v>
      </c>
      <c r="B42" s="8" t="str">
        <f>HYPERLINK("https://алданджой.бел/tovary/kolyaski/detskaya-modulnaya-kolyaska-cam-dinamico-up-smart-784-2-v-1-2019","Ссылка на сайт")</f>
        <v>Ссылка на сайт</v>
      </c>
      <c r="C42" s="9">
        <v>1100.0</v>
      </c>
      <c r="D42" s="10"/>
      <c r="E42" s="24">
        <v>1350.0</v>
      </c>
      <c r="F42" s="25"/>
      <c r="G42" s="11" t="s">
        <v>11</v>
      </c>
      <c r="H42" s="9"/>
      <c r="I42" s="9"/>
    </row>
    <row r="43" ht="30.0" customHeight="1">
      <c r="A43" s="7" t="s">
        <v>51</v>
      </c>
      <c r="B43" s="8" t="str">
        <f>HYPERLINK("https://алданджой.бел/tovary/kolyaski/detskaya-modulnaya-kolyaska-cam-dinamico-up-smart-781-2-v-1-2019","Ссылка на сайт")</f>
        <v>Ссылка на сайт</v>
      </c>
      <c r="C43" s="9">
        <v>880.0</v>
      </c>
      <c r="D43" s="10"/>
      <c r="E43" s="9">
        <v>1095.0</v>
      </c>
      <c r="F43" s="10"/>
      <c r="G43" s="11" t="s">
        <v>11</v>
      </c>
      <c r="H43" s="9"/>
      <c r="I43" s="9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30.0" customHeight="1">
      <c r="A44" s="7" t="s">
        <v>52</v>
      </c>
      <c r="B44" s="8" t="str">
        <f>HYPERLINK("https://алданджой.бел/tovary/kolyaski/detskaya-modulnaya-kolyaska-cam-dinamico-up-smart-769-2-v-1-2019","Ссылка на сайт")</f>
        <v>Ссылка на сайт</v>
      </c>
      <c r="C44" s="9">
        <v>880.0</v>
      </c>
      <c r="D44" s="10"/>
      <c r="E44" s="9">
        <v>1095.0</v>
      </c>
      <c r="F44" s="10"/>
      <c r="G44" s="11" t="s">
        <v>11</v>
      </c>
      <c r="H44" s="9"/>
      <c r="I44" s="9"/>
    </row>
    <row r="45" ht="30.0" customHeight="1">
      <c r="A45" s="7" t="s">
        <v>53</v>
      </c>
      <c r="B45" s="8" t="str">
        <f>HYPERLINK("https://алданджой.бел/tovary/kolyaski/detskaya-modulnaya-kolyaska-cam-dinamico-up-smart-783-2-v-1-2019","Ссылка на сайт")</f>
        <v>Ссылка на сайт</v>
      </c>
      <c r="C45" s="9">
        <v>880.0</v>
      </c>
      <c r="D45" s="10"/>
      <c r="E45" s="9">
        <v>1095.0</v>
      </c>
      <c r="F45" s="10"/>
      <c r="G45" s="11" t="s">
        <v>11</v>
      </c>
      <c r="H45" s="9"/>
      <c r="I45" s="9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30.0" customHeight="1">
      <c r="A46" s="7" t="s">
        <v>54</v>
      </c>
      <c r="B46" s="8" t="str">
        <f>HYPERLINK("https://алданджой.бел/tovary/kolyaski/detskaya-modulnaya-kolyaska-cam-dinamico-up-smart-784-2-v-1-2019","Ссылка на сайт")</f>
        <v>Ссылка на сайт</v>
      </c>
      <c r="C46" s="9">
        <v>880.0</v>
      </c>
      <c r="D46" s="10"/>
      <c r="E46" s="9">
        <v>1095.0</v>
      </c>
      <c r="F46" s="10"/>
      <c r="G46" s="11" t="s">
        <v>11</v>
      </c>
      <c r="H46" s="9"/>
      <c r="I46" s="9"/>
    </row>
    <row r="47" ht="30.0" customHeight="1">
      <c r="A47" s="7" t="s">
        <v>55</v>
      </c>
      <c r="B47" s="8" t="str">
        <f>HYPERLINK("https://алданджой.бел/tovary/kolyaski/detskaya-modulnaya-kolyaska-cam-dinamico-up-smart-781-2-v-1-2019","Ссылка на сайт")</f>
        <v>Ссылка на сайт</v>
      </c>
      <c r="C47" s="9">
        <v>880.0</v>
      </c>
      <c r="D47" s="10"/>
      <c r="E47" s="9">
        <v>1095.0</v>
      </c>
      <c r="F47" s="10"/>
      <c r="G47" s="11" t="s">
        <v>11</v>
      </c>
      <c r="H47" s="9"/>
      <c r="I47" s="9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30.0" customHeight="1">
      <c r="A48" s="7" t="s">
        <v>56</v>
      </c>
      <c r="B48" s="8" t="str">
        <f>HYPERLINK("https://алданджой.бел/tovary/kolyaski/detskaya-modulnaya-kolyaska-cam-dinamico-up-smart-769-2-v-1-2019","Ссылка на сайт")</f>
        <v>Ссылка на сайт</v>
      </c>
      <c r="C48" s="9">
        <v>880.0</v>
      </c>
      <c r="D48" s="10"/>
      <c r="E48" s="9">
        <v>1095.0</v>
      </c>
      <c r="F48" s="10"/>
      <c r="G48" s="11" t="s">
        <v>11</v>
      </c>
      <c r="H48" s="9"/>
      <c r="I48" s="9"/>
    </row>
    <row r="49" ht="30.0" customHeight="1">
      <c r="A49" s="7" t="s">
        <v>57</v>
      </c>
      <c r="B49" s="8" t="str">
        <f>HYPERLINK("https://алданджой.бел/tovary/kolyaski/detskaya-modulnaya-kolyaska-cam-dinamico-up-smart-783-2-v-1-2019","Ссылка на сайт")</f>
        <v>Ссылка на сайт</v>
      </c>
      <c r="C49" s="9">
        <v>880.0</v>
      </c>
      <c r="D49" s="10"/>
      <c r="E49" s="9">
        <v>1095.0</v>
      </c>
      <c r="F49" s="10"/>
      <c r="G49" s="11" t="s">
        <v>11</v>
      </c>
      <c r="H49" s="9"/>
      <c r="I49" s="9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30.0" customHeight="1">
      <c r="A50" s="7" t="s">
        <v>58</v>
      </c>
      <c r="B50" s="8" t="str">
        <f>HYPERLINK("https://алданджой.бел/tovary/kolyaski/detskaya-modulnaya-kolyaska-cam-dinamico-up-smart-784-2-v-1-2019","Ссылка на сайт")</f>
        <v>Ссылка на сайт</v>
      </c>
      <c r="C50" s="9">
        <v>880.0</v>
      </c>
      <c r="D50" s="10"/>
      <c r="E50" s="9">
        <v>1095.0</v>
      </c>
      <c r="F50" s="10"/>
      <c r="G50" s="11" t="s">
        <v>11</v>
      </c>
      <c r="H50" s="9"/>
      <c r="I50" s="9"/>
    </row>
    <row r="51" ht="34.5" customHeight="1">
      <c r="A51" s="4" t="s">
        <v>59</v>
      </c>
      <c r="B51" s="5"/>
      <c r="C51" s="5"/>
      <c r="D51" s="5"/>
      <c r="E51" s="5"/>
      <c r="F51" s="5"/>
      <c r="G51" s="5"/>
      <c r="H51" s="5"/>
      <c r="I51" s="6"/>
    </row>
    <row r="52" ht="30.0" customHeight="1">
      <c r="A52" s="17" t="s">
        <v>60</v>
      </c>
      <c r="B52" s="23" t="s">
        <v>1</v>
      </c>
      <c r="C52" s="9">
        <v>440.0</v>
      </c>
      <c r="D52" s="10"/>
      <c r="E52" s="9">
        <v>490.0</v>
      </c>
      <c r="F52" s="10"/>
      <c r="G52" s="11" t="s">
        <v>11</v>
      </c>
      <c r="H52" s="9">
        <v>8.8</v>
      </c>
      <c r="I52" s="9">
        <v>0.146</v>
      </c>
    </row>
    <row r="53" ht="30.0" customHeight="1">
      <c r="A53" s="17" t="s">
        <v>61</v>
      </c>
      <c r="B53" s="23" t="s">
        <v>1</v>
      </c>
      <c r="C53" s="9">
        <v>440.0</v>
      </c>
      <c r="D53" s="10"/>
      <c r="E53" s="9">
        <v>490.0</v>
      </c>
      <c r="F53" s="10"/>
      <c r="G53" s="11" t="s">
        <v>11</v>
      </c>
      <c r="H53" s="9">
        <v>8.8</v>
      </c>
      <c r="I53" s="9">
        <v>0.146</v>
      </c>
    </row>
    <row r="54" ht="30.0" customHeight="1">
      <c r="A54" s="17" t="s">
        <v>62</v>
      </c>
      <c r="B54" s="23" t="s">
        <v>1</v>
      </c>
      <c r="C54" s="9">
        <v>316.0</v>
      </c>
      <c r="D54" s="10"/>
      <c r="E54" s="9">
        <v>410.0</v>
      </c>
      <c r="F54" s="10"/>
      <c r="G54" s="11" t="s">
        <v>11</v>
      </c>
      <c r="H54" s="9">
        <v>6.8</v>
      </c>
      <c r="I54" s="9">
        <v>0.074</v>
      </c>
    </row>
    <row r="55" ht="30.0" customHeight="1">
      <c r="A55" s="17" t="s">
        <v>63</v>
      </c>
      <c r="B55" s="23" t="s">
        <v>1</v>
      </c>
      <c r="C55" s="9">
        <v>316.0</v>
      </c>
      <c r="D55" s="10"/>
      <c r="E55" s="9">
        <v>410.0</v>
      </c>
      <c r="F55" s="10"/>
      <c r="G55" s="11" t="s">
        <v>11</v>
      </c>
      <c r="H55" s="9">
        <v>6.8</v>
      </c>
      <c r="I55" s="9">
        <v>0.074</v>
      </c>
    </row>
    <row r="56" ht="30.0" customHeight="1">
      <c r="A56" s="17" t="s">
        <v>64</v>
      </c>
      <c r="B56" s="23" t="s">
        <v>1</v>
      </c>
      <c r="C56" s="9">
        <v>316.0</v>
      </c>
      <c r="D56" s="10"/>
      <c r="E56" s="9">
        <v>410.0</v>
      </c>
      <c r="F56" s="10"/>
      <c r="G56" s="11" t="s">
        <v>11</v>
      </c>
      <c r="H56" s="9">
        <v>6.8</v>
      </c>
      <c r="I56" s="9">
        <v>0.074</v>
      </c>
    </row>
    <row r="57" ht="30.0" customHeight="1">
      <c r="A57" s="17" t="s">
        <v>65</v>
      </c>
      <c r="B57" s="23" t="s">
        <v>1</v>
      </c>
      <c r="C57" s="9">
        <v>316.0</v>
      </c>
      <c r="D57" s="10"/>
      <c r="E57" s="9">
        <v>410.0</v>
      </c>
      <c r="F57" s="10"/>
      <c r="G57" s="11" t="s">
        <v>11</v>
      </c>
      <c r="H57" s="9">
        <v>6.8</v>
      </c>
      <c r="I57" s="9">
        <v>0.074</v>
      </c>
    </row>
    <row r="58" ht="30.0" customHeight="1">
      <c r="A58" s="17" t="s">
        <v>66</v>
      </c>
      <c r="B58" s="23" t="s">
        <v>1</v>
      </c>
      <c r="C58" s="9">
        <v>290.0</v>
      </c>
      <c r="D58" s="10"/>
      <c r="E58" s="9">
        <v>355.0</v>
      </c>
      <c r="F58" s="10"/>
      <c r="G58" s="11" t="s">
        <v>11</v>
      </c>
      <c r="H58" s="9">
        <v>6.8</v>
      </c>
      <c r="I58" s="9">
        <v>0.074</v>
      </c>
    </row>
    <row r="59" ht="30.0" customHeight="1">
      <c r="A59" s="17" t="s">
        <v>67</v>
      </c>
      <c r="B59" s="23" t="s">
        <v>1</v>
      </c>
      <c r="C59" s="9">
        <v>290.0</v>
      </c>
      <c r="D59" s="10"/>
      <c r="E59" s="9">
        <v>355.0</v>
      </c>
      <c r="F59" s="10"/>
      <c r="G59" s="11" t="s">
        <v>11</v>
      </c>
      <c r="H59" s="9">
        <v>6.8</v>
      </c>
      <c r="I59" s="9">
        <v>0.074</v>
      </c>
    </row>
    <row r="60" ht="30.0" customHeight="1">
      <c r="A60" s="17" t="s">
        <v>68</v>
      </c>
      <c r="B60" s="23" t="s">
        <v>1</v>
      </c>
      <c r="C60" s="9">
        <v>290.0</v>
      </c>
      <c r="D60" s="10"/>
      <c r="E60" s="9">
        <v>355.0</v>
      </c>
      <c r="F60" s="10"/>
      <c r="G60" s="11" t="s">
        <v>11</v>
      </c>
      <c r="H60" s="9">
        <v>6.8</v>
      </c>
      <c r="I60" s="9">
        <v>0.074</v>
      </c>
    </row>
    <row r="61" ht="30.0" customHeight="1">
      <c r="A61" s="17" t="s">
        <v>69</v>
      </c>
      <c r="B61" s="23" t="s">
        <v>1</v>
      </c>
      <c r="C61" s="9">
        <v>290.0</v>
      </c>
      <c r="D61" s="10"/>
      <c r="E61" s="9">
        <v>355.0</v>
      </c>
      <c r="F61" s="10"/>
      <c r="G61" s="11" t="s">
        <v>11</v>
      </c>
      <c r="H61" s="9">
        <v>6.8</v>
      </c>
      <c r="I61" s="9">
        <v>0.074</v>
      </c>
    </row>
    <row r="62" ht="34.5" customHeight="1">
      <c r="A62" s="4" t="s">
        <v>70</v>
      </c>
      <c r="B62" s="5"/>
      <c r="C62" s="5"/>
      <c r="D62" s="5"/>
      <c r="E62" s="5"/>
      <c r="F62" s="5"/>
      <c r="G62" s="5"/>
      <c r="H62" s="5"/>
      <c r="I62" s="6"/>
    </row>
    <row r="63" ht="30.0" customHeight="1">
      <c r="A63" s="17" t="s">
        <v>71</v>
      </c>
      <c r="B63" s="23" t="s">
        <v>1</v>
      </c>
      <c r="C63" s="9">
        <v>220.0</v>
      </c>
      <c r="D63" s="10"/>
      <c r="E63" s="9">
        <v>285.0</v>
      </c>
      <c r="F63" s="10"/>
      <c r="G63" s="11" t="s">
        <v>11</v>
      </c>
      <c r="H63" s="9">
        <v>5.5</v>
      </c>
      <c r="I63" s="9">
        <v>0.227</v>
      </c>
    </row>
    <row r="64" ht="30.0" customHeight="1">
      <c r="A64" s="7" t="s">
        <v>72</v>
      </c>
      <c r="B64" s="23" t="s">
        <v>1</v>
      </c>
      <c r="C64" s="9">
        <v>220.0</v>
      </c>
      <c r="D64" s="10"/>
      <c r="E64" s="9">
        <v>285.0</v>
      </c>
      <c r="F64" s="10"/>
      <c r="G64" s="11" t="s">
        <v>11</v>
      </c>
      <c r="H64" s="9">
        <v>5.5</v>
      </c>
      <c r="I64" s="9">
        <v>0.227</v>
      </c>
    </row>
    <row r="65" ht="30.0" customHeight="1">
      <c r="A65" s="17" t="s">
        <v>73</v>
      </c>
      <c r="B65" s="23" t="s">
        <v>1</v>
      </c>
      <c r="C65" s="9">
        <v>220.0</v>
      </c>
      <c r="D65" s="10"/>
      <c r="E65" s="9">
        <v>285.0</v>
      </c>
      <c r="F65" s="10"/>
      <c r="G65" s="11" t="s">
        <v>11</v>
      </c>
      <c r="H65" s="9">
        <v>5.5</v>
      </c>
      <c r="I65" s="9">
        <v>0.227</v>
      </c>
    </row>
    <row r="66" ht="30.0" customHeight="1">
      <c r="A66" s="17" t="s">
        <v>74</v>
      </c>
      <c r="B66" s="23" t="s">
        <v>1</v>
      </c>
      <c r="C66" s="9">
        <v>220.0</v>
      </c>
      <c r="D66" s="10"/>
      <c r="E66" s="9">
        <v>285.0</v>
      </c>
      <c r="F66" s="10"/>
      <c r="G66" s="11" t="s">
        <v>11</v>
      </c>
      <c r="H66" s="9">
        <v>5.5</v>
      </c>
      <c r="I66" s="9">
        <v>0.227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30.0" customHeight="1">
      <c r="A67" s="17" t="s">
        <v>75</v>
      </c>
      <c r="B67" s="23" t="s">
        <v>1</v>
      </c>
      <c r="C67" s="9">
        <v>220.0</v>
      </c>
      <c r="D67" s="10"/>
      <c r="E67" s="9">
        <v>285.0</v>
      </c>
      <c r="F67" s="10"/>
      <c r="G67" s="11" t="s">
        <v>11</v>
      </c>
      <c r="H67" s="9">
        <v>5.5</v>
      </c>
      <c r="I67" s="9">
        <v>0.227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30.0" customHeight="1">
      <c r="A68" s="7" t="s">
        <v>76</v>
      </c>
      <c r="B68" s="23" t="s">
        <v>1</v>
      </c>
      <c r="C68" s="9">
        <v>220.0</v>
      </c>
      <c r="D68" s="10"/>
      <c r="E68" s="9">
        <v>285.0</v>
      </c>
      <c r="F68" s="10"/>
      <c r="G68" s="11" t="s">
        <v>11</v>
      </c>
      <c r="H68" s="9">
        <v>5.5</v>
      </c>
      <c r="I68" s="9">
        <v>0.227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30.0" customHeight="1">
      <c r="A69" s="27" t="s">
        <v>77</v>
      </c>
      <c r="B69" s="28" t="str">
        <f t="shared" ref="B69:B73" si="13">HYPERLINK("https://xn--80aalbksjsl.xn--90ais/tovary/avtokresla/detskoe-avtokreslo-cam-area-zero","Ссылка на сайт")</f>
        <v>Ссылка на сайт</v>
      </c>
      <c r="C69" s="29">
        <v>215.0</v>
      </c>
      <c r="D69" s="30"/>
      <c r="E69" s="29">
        <v>255.0</v>
      </c>
      <c r="F69" s="30"/>
      <c r="G69" s="29" t="s">
        <v>78</v>
      </c>
      <c r="H69" s="29">
        <v>3.7</v>
      </c>
      <c r="I69" s="29">
        <v>0.168</v>
      </c>
    </row>
    <row r="70" ht="30.0" customHeight="1">
      <c r="A70" s="7" t="s">
        <v>79</v>
      </c>
      <c r="B70" s="8" t="str">
        <f t="shared" si="13"/>
        <v>Ссылка на сайт</v>
      </c>
      <c r="C70" s="9">
        <v>215.0</v>
      </c>
      <c r="D70" s="10"/>
      <c r="E70" s="9">
        <v>255.0</v>
      </c>
      <c r="F70" s="10"/>
      <c r="G70" s="11" t="s">
        <v>11</v>
      </c>
      <c r="H70" s="9">
        <v>3.7</v>
      </c>
      <c r="I70" s="9">
        <v>0.168</v>
      </c>
    </row>
    <row r="71" ht="30.0" customHeight="1">
      <c r="A71" s="27" t="s">
        <v>80</v>
      </c>
      <c r="B71" s="28" t="str">
        <f t="shared" si="13"/>
        <v>Ссылка на сайт</v>
      </c>
      <c r="C71" s="29">
        <v>215.0</v>
      </c>
      <c r="D71" s="30"/>
      <c r="E71" s="29">
        <v>255.0</v>
      </c>
      <c r="F71" s="30"/>
      <c r="G71" s="29" t="s">
        <v>78</v>
      </c>
      <c r="H71" s="29">
        <v>3.7</v>
      </c>
      <c r="I71" s="29">
        <v>0.168</v>
      </c>
    </row>
    <row r="72" ht="30.0" customHeight="1">
      <c r="A72" s="27" t="s">
        <v>81</v>
      </c>
      <c r="B72" s="28" t="str">
        <f t="shared" si="13"/>
        <v>Ссылка на сайт</v>
      </c>
      <c r="C72" s="29">
        <v>215.0</v>
      </c>
      <c r="D72" s="30"/>
      <c r="E72" s="29">
        <v>255.0</v>
      </c>
      <c r="F72" s="30"/>
      <c r="G72" s="29" t="s">
        <v>78</v>
      </c>
      <c r="H72" s="29">
        <v>3.7</v>
      </c>
      <c r="I72" s="29">
        <v>0.168</v>
      </c>
    </row>
    <row r="73" ht="30.0" customHeight="1">
      <c r="A73" s="27" t="s">
        <v>82</v>
      </c>
      <c r="B73" s="28" t="str">
        <f t="shared" si="13"/>
        <v>Ссылка на сайт</v>
      </c>
      <c r="C73" s="29">
        <v>215.0</v>
      </c>
      <c r="D73" s="30"/>
      <c r="E73" s="29">
        <v>255.0</v>
      </c>
      <c r="F73" s="30"/>
      <c r="G73" s="29" t="s">
        <v>78</v>
      </c>
      <c r="H73" s="29">
        <v>3.7</v>
      </c>
      <c r="I73" s="29">
        <v>0.168</v>
      </c>
    </row>
    <row r="74" ht="30.0" customHeight="1">
      <c r="A74" s="17" t="s">
        <v>83</v>
      </c>
      <c r="B74" s="8" t="str">
        <f t="shared" ref="B74:B76" si="14">HYPERLINK("https://xn--80aalbksjsl.xn--90ais/tovary/avtokresla/detskoe-avtokreslo-cam-quantico","Ссылка на сайт")</f>
        <v>Ссылка на сайт</v>
      </c>
      <c r="C74" s="9">
        <v>215.0</v>
      </c>
      <c r="D74" s="10"/>
      <c r="E74" s="9">
        <v>325.0</v>
      </c>
      <c r="F74" s="10"/>
      <c r="G74" s="11" t="s">
        <v>11</v>
      </c>
      <c r="H74" s="31">
        <v>5.7</v>
      </c>
      <c r="I74" s="31" t="s">
        <v>84</v>
      </c>
    </row>
    <row r="75" ht="30.0" customHeight="1">
      <c r="A75" s="17" t="s">
        <v>85</v>
      </c>
      <c r="B75" s="8" t="str">
        <f t="shared" si="14"/>
        <v>Ссылка на сайт</v>
      </c>
      <c r="C75" s="9">
        <v>215.0</v>
      </c>
      <c r="D75" s="10"/>
      <c r="E75" s="9">
        <v>325.0</v>
      </c>
      <c r="F75" s="10"/>
      <c r="G75" s="11" t="s">
        <v>11</v>
      </c>
      <c r="H75" s="31">
        <v>5.7</v>
      </c>
      <c r="I75" s="31" t="s">
        <v>84</v>
      </c>
    </row>
    <row r="76" ht="30.0" customHeight="1">
      <c r="A76" s="17" t="s">
        <v>86</v>
      </c>
      <c r="B76" s="8" t="str">
        <f t="shared" si="14"/>
        <v>Ссылка на сайт</v>
      </c>
      <c r="C76" s="9">
        <v>215.0</v>
      </c>
      <c r="D76" s="10"/>
      <c r="E76" s="9">
        <v>325.0</v>
      </c>
      <c r="F76" s="10"/>
      <c r="G76" s="11" t="s">
        <v>11</v>
      </c>
      <c r="H76" s="31">
        <v>5.7</v>
      </c>
      <c r="I76" s="31" t="s">
        <v>84</v>
      </c>
    </row>
    <row r="77" ht="30.0" customHeight="1">
      <c r="A77" s="27" t="s">
        <v>87</v>
      </c>
      <c r="B77" s="28" t="str">
        <f t="shared" ref="B77:B79" si="15">HYPERLINK("https://xn--80aalbksjsl.xn--90ais/tovary/avtokresla/detskoe-avtokreslo-cam-regolo-isofix","Ссылка на сайт")</f>
        <v>Ссылка на сайт</v>
      </c>
      <c r="C77" s="29">
        <v>350.0</v>
      </c>
      <c r="D77" s="30"/>
      <c r="E77" s="29">
        <v>435.0</v>
      </c>
      <c r="F77" s="30"/>
      <c r="G77" s="29" t="s">
        <v>78</v>
      </c>
      <c r="H77" s="32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30.0" customHeight="1">
      <c r="A78" s="7" t="s">
        <v>88</v>
      </c>
      <c r="B78" s="8" t="str">
        <f t="shared" si="15"/>
        <v>Ссылка на сайт</v>
      </c>
      <c r="C78" s="9">
        <v>350.0</v>
      </c>
      <c r="D78" s="10"/>
      <c r="E78" s="9">
        <v>435.0</v>
      </c>
      <c r="F78" s="10"/>
      <c r="G78" s="11" t="s">
        <v>11</v>
      </c>
      <c r="H78" s="31"/>
      <c r="I78" s="3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30.0" customHeight="1">
      <c r="A79" s="7" t="s">
        <v>89</v>
      </c>
      <c r="B79" s="8" t="str">
        <f t="shared" si="15"/>
        <v>Ссылка на сайт</v>
      </c>
      <c r="C79" s="9">
        <v>350.0</v>
      </c>
      <c r="D79" s="10"/>
      <c r="E79" s="9">
        <v>435.0</v>
      </c>
      <c r="F79" s="10"/>
      <c r="G79" s="33" t="s">
        <v>11</v>
      </c>
      <c r="H79" s="31"/>
      <c r="I79" s="3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30.0" customHeight="1">
      <c r="A80" s="7" t="s">
        <v>90</v>
      </c>
      <c r="B80" s="8" t="str">
        <f t="shared" ref="B80:B82" si="16">HYPERLINK("https://xn--80aalbksjsl.xn--90ais/tovary/avtokresla/detskoe-avtokreslo-cam-combo","Ссылка на сайт")</f>
        <v>Ссылка на сайт</v>
      </c>
      <c r="C80" s="9">
        <v>145.0</v>
      </c>
      <c r="D80" s="10"/>
      <c r="E80" s="9">
        <v>185.0</v>
      </c>
      <c r="F80" s="10"/>
      <c r="G80" s="33" t="s">
        <v>11</v>
      </c>
      <c r="H80" s="31"/>
      <c r="I80" s="3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30.0" customHeight="1">
      <c r="A81" s="7" t="s">
        <v>91</v>
      </c>
      <c r="B81" s="8" t="str">
        <f t="shared" si="16"/>
        <v>Ссылка на сайт</v>
      </c>
      <c r="C81" s="9">
        <v>145.0</v>
      </c>
      <c r="D81" s="10"/>
      <c r="E81" s="9">
        <v>185.0</v>
      </c>
      <c r="F81" s="10"/>
      <c r="G81" s="33" t="s">
        <v>11</v>
      </c>
      <c r="H81" s="31"/>
      <c r="I81" s="3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30.0" customHeight="1">
      <c r="A82" s="7" t="s">
        <v>92</v>
      </c>
      <c r="B82" s="8" t="str">
        <f t="shared" si="16"/>
        <v>Ссылка на сайт</v>
      </c>
      <c r="C82" s="9">
        <v>145.0</v>
      </c>
      <c r="D82" s="10"/>
      <c r="E82" s="9">
        <v>185.0</v>
      </c>
      <c r="F82" s="10"/>
      <c r="G82" s="33" t="s">
        <v>11</v>
      </c>
      <c r="H82" s="31"/>
      <c r="I82" s="3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30.0" customHeight="1">
      <c r="A83" s="7" t="s">
        <v>93</v>
      </c>
      <c r="B83" s="8" t="str">
        <f t="shared" ref="B83:B89" si="17">HYPERLINK("https://xn--80aalbksjsl.xn--90ais/tovary/avtokresla/detskoe-avtokreslo-buster-cam-pony-baby","Ссылка на сайт")</f>
        <v>Ссылка на сайт</v>
      </c>
      <c r="C83" s="9">
        <v>25.0</v>
      </c>
      <c r="D83" s="10"/>
      <c r="E83" s="9">
        <v>40.0</v>
      </c>
      <c r="F83" s="10"/>
      <c r="G83" s="33" t="s">
        <v>11</v>
      </c>
      <c r="H83" s="31"/>
      <c r="I83" s="3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30.0" customHeight="1">
      <c r="A84" s="7" t="s">
        <v>94</v>
      </c>
      <c r="B84" s="8" t="str">
        <f t="shared" si="17"/>
        <v>Ссылка на сайт</v>
      </c>
      <c r="C84" s="9">
        <v>25.0</v>
      </c>
      <c r="D84" s="10"/>
      <c r="E84" s="9">
        <v>40.0</v>
      </c>
      <c r="F84" s="10"/>
      <c r="G84" s="33" t="s">
        <v>11</v>
      </c>
      <c r="H84" s="31"/>
      <c r="I84" s="3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30.0" customHeight="1">
      <c r="A85" s="7" t="s">
        <v>95</v>
      </c>
      <c r="B85" s="8" t="str">
        <f t="shared" si="17"/>
        <v>Ссылка на сайт</v>
      </c>
      <c r="C85" s="9">
        <v>25.0</v>
      </c>
      <c r="D85" s="10"/>
      <c r="E85" s="9">
        <v>40.0</v>
      </c>
      <c r="F85" s="10"/>
      <c r="G85" s="33" t="s">
        <v>11</v>
      </c>
      <c r="H85" s="31"/>
      <c r="I85" s="3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30.0" customHeight="1">
      <c r="A86" s="7" t="s">
        <v>96</v>
      </c>
      <c r="B86" s="8" t="str">
        <f t="shared" si="17"/>
        <v>Ссылка на сайт</v>
      </c>
      <c r="C86" s="9">
        <v>25.0</v>
      </c>
      <c r="D86" s="10"/>
      <c r="E86" s="9">
        <v>40.0</v>
      </c>
      <c r="F86" s="10"/>
      <c r="G86" s="33" t="s">
        <v>11</v>
      </c>
      <c r="H86" s="31"/>
      <c r="I86" s="3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30.0" customHeight="1">
      <c r="A87" s="7" t="s">
        <v>97</v>
      </c>
      <c r="B87" s="8" t="str">
        <f t="shared" si="17"/>
        <v>Ссылка на сайт</v>
      </c>
      <c r="C87" s="9">
        <v>25.0</v>
      </c>
      <c r="D87" s="10"/>
      <c r="E87" s="9">
        <v>40.0</v>
      </c>
      <c r="F87" s="10"/>
      <c r="G87" s="33" t="s">
        <v>11</v>
      </c>
      <c r="H87" s="31"/>
      <c r="I87" s="3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30.0" customHeight="1">
      <c r="A88" s="7" t="s">
        <v>98</v>
      </c>
      <c r="B88" s="8" t="str">
        <f t="shared" si="17"/>
        <v>Ссылка на сайт</v>
      </c>
      <c r="C88" s="9">
        <v>25.0</v>
      </c>
      <c r="D88" s="10"/>
      <c r="E88" s="9">
        <v>40.0</v>
      </c>
      <c r="F88" s="10"/>
      <c r="G88" s="33" t="s">
        <v>11</v>
      </c>
      <c r="H88" s="31"/>
      <c r="I88" s="3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30.0" customHeight="1">
      <c r="A89" s="7" t="s">
        <v>99</v>
      </c>
      <c r="B89" s="8" t="str">
        <f t="shared" si="17"/>
        <v>Ссылка на сайт</v>
      </c>
      <c r="C89" s="9">
        <v>25.0</v>
      </c>
      <c r="D89" s="10"/>
      <c r="E89" s="9">
        <v>40.0</v>
      </c>
      <c r="F89" s="10"/>
      <c r="G89" s="33" t="s">
        <v>11</v>
      </c>
      <c r="H89" s="31"/>
      <c r="I89" s="3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30.0" customHeight="1">
      <c r="A90" s="27" t="s">
        <v>100</v>
      </c>
      <c r="B90" s="28" t="str">
        <f>HYPERLINK("https://xn--80aalbksjsl.xn--90ais/tovary/aksessuary/baza-dlya-avtokresel-cam-area-base","Ссылка на сайт")</f>
        <v>Ссылка на сайт</v>
      </c>
      <c r="C90" s="29">
        <v>80.0</v>
      </c>
      <c r="D90" s="30"/>
      <c r="E90" s="29">
        <v>125.0</v>
      </c>
      <c r="F90" s="30"/>
      <c r="G90" s="29" t="s">
        <v>78</v>
      </c>
      <c r="H90" s="32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34.5" customHeight="1">
      <c r="A91" s="4" t="s">
        <v>101</v>
      </c>
      <c r="B91" s="5"/>
      <c r="C91" s="5"/>
      <c r="D91" s="5"/>
      <c r="E91" s="5"/>
      <c r="F91" s="5"/>
      <c r="G91" s="5"/>
      <c r="H91" s="5"/>
      <c r="I91" s="6"/>
    </row>
    <row r="92" ht="30.0" customHeight="1">
      <c r="A92" s="34" t="s">
        <v>102</v>
      </c>
      <c r="B92" s="8" t="str">
        <f t="shared" ref="B92:B94" si="18">HYPERLINK("https://xn--80aalbksjsl.xn--90ais/detskaya-mebel/stul-dlya-kormleniya/stulchik-dlya-kormleniya-cam-istante","Ссылка на сайт")</f>
        <v>Ссылка на сайт</v>
      </c>
      <c r="C92" s="31">
        <v>350.0</v>
      </c>
      <c r="D92" s="10"/>
      <c r="E92" s="31">
        <v>407.0</v>
      </c>
      <c r="F92" s="10"/>
      <c r="G92" s="11" t="s">
        <v>11</v>
      </c>
      <c r="H92" s="31">
        <v>11.3</v>
      </c>
      <c r="I92" s="31">
        <v>0.168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30.0" customHeight="1">
      <c r="A93" s="34" t="s">
        <v>103</v>
      </c>
      <c r="B93" s="8" t="str">
        <f t="shared" si="18"/>
        <v>Ссылка на сайт</v>
      </c>
      <c r="C93" s="31">
        <v>350.0</v>
      </c>
      <c r="D93" s="10"/>
      <c r="E93" s="31">
        <v>407.0</v>
      </c>
      <c r="F93" s="10"/>
      <c r="G93" s="11" t="s">
        <v>11</v>
      </c>
      <c r="H93" s="31">
        <v>11.3</v>
      </c>
      <c r="I93" s="31">
        <v>0.168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30.0" customHeight="1">
      <c r="A94" s="34" t="s">
        <v>104</v>
      </c>
      <c r="B94" s="8" t="str">
        <f t="shared" si="18"/>
        <v>Ссылка на сайт</v>
      </c>
      <c r="C94" s="31">
        <v>350.0</v>
      </c>
      <c r="D94" s="10"/>
      <c r="E94" s="31">
        <v>407.0</v>
      </c>
      <c r="F94" s="10"/>
      <c r="G94" s="11" t="s">
        <v>11</v>
      </c>
      <c r="H94" s="31">
        <v>11.3</v>
      </c>
      <c r="I94" s="31">
        <v>0.168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30.0" customHeight="1">
      <c r="A95" s="35" t="s">
        <v>105</v>
      </c>
      <c r="B95" s="8" t="str">
        <f t="shared" ref="B95:B96" si="19">HYPERLINK("https://алданджой.бел/detskaya-mebel/stul-dlya-kormleniya/stulchik-kormleniya-cam-gusto","Ссылка на сайт")</f>
        <v>Ссылка на сайт</v>
      </c>
      <c r="C95" s="31">
        <v>350.0</v>
      </c>
      <c r="D95" s="10"/>
      <c r="E95" s="31">
        <v>414.0</v>
      </c>
      <c r="F95" s="10"/>
      <c r="G95" s="11" t="s">
        <v>11</v>
      </c>
      <c r="H95" s="31">
        <v>10.0</v>
      </c>
      <c r="I95" s="31">
        <v>0.176</v>
      </c>
    </row>
    <row r="96" ht="30.0" customHeight="1">
      <c r="A96" s="35" t="s">
        <v>106</v>
      </c>
      <c r="B96" s="8" t="str">
        <f t="shared" si="19"/>
        <v>Ссылка на сайт</v>
      </c>
      <c r="C96" s="31">
        <v>350.0</v>
      </c>
      <c r="D96" s="10"/>
      <c r="E96" s="31">
        <v>414.0</v>
      </c>
      <c r="F96" s="10"/>
      <c r="G96" s="11" t="s">
        <v>11</v>
      </c>
      <c r="H96" s="31">
        <v>10.0</v>
      </c>
      <c r="I96" s="31">
        <v>0.176</v>
      </c>
    </row>
    <row r="97" ht="30.0" customHeight="1">
      <c r="A97" s="34" t="s">
        <v>107</v>
      </c>
      <c r="B97" s="8" t="str">
        <f t="shared" ref="B97:B100" si="20">HYPERLINK("https://xn--80aalbksjsl.xn--90ais/detskaya-mebel/stul-dlya-kormleniya/stulchik-dlya-kormleniya-cam-campione","Ссылка на сайт")</f>
        <v>Ссылка на сайт</v>
      </c>
      <c r="C97" s="31">
        <v>260.0</v>
      </c>
      <c r="D97" s="10"/>
      <c r="E97" s="31">
        <v>295.0</v>
      </c>
      <c r="F97" s="10"/>
      <c r="G97" s="11" t="s">
        <v>11</v>
      </c>
      <c r="H97" s="31">
        <v>9.8</v>
      </c>
      <c r="I97" s="31">
        <v>0.206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30.0" customHeight="1">
      <c r="A98" s="7" t="s">
        <v>108</v>
      </c>
      <c r="B98" s="8" t="str">
        <f t="shared" si="20"/>
        <v>Ссылка на сайт</v>
      </c>
      <c r="C98" s="31">
        <v>260.0</v>
      </c>
      <c r="D98" s="10"/>
      <c r="E98" s="31">
        <v>295.0</v>
      </c>
      <c r="F98" s="10"/>
      <c r="G98" s="11" t="s">
        <v>11</v>
      </c>
      <c r="H98" s="31">
        <v>9.8</v>
      </c>
      <c r="I98" s="31">
        <v>0.206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30.0" customHeight="1">
      <c r="A99" s="7" t="s">
        <v>109</v>
      </c>
      <c r="B99" s="8" t="str">
        <f t="shared" si="20"/>
        <v>Ссылка на сайт</v>
      </c>
      <c r="C99" s="31">
        <v>260.0</v>
      </c>
      <c r="D99" s="10"/>
      <c r="E99" s="31">
        <v>295.0</v>
      </c>
      <c r="F99" s="10"/>
      <c r="G99" s="11" t="s">
        <v>11</v>
      </c>
      <c r="H99" s="31">
        <v>9.8</v>
      </c>
      <c r="I99" s="31">
        <v>0.206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30.0" customHeight="1">
      <c r="A100" s="36" t="s">
        <v>110</v>
      </c>
      <c r="B100" s="37" t="str">
        <f t="shared" si="20"/>
        <v>Ссылка на сайт</v>
      </c>
      <c r="C100" s="38">
        <v>260.0</v>
      </c>
      <c r="D100" s="39"/>
      <c r="E100" s="38">
        <v>295.0</v>
      </c>
      <c r="F100" s="39"/>
      <c r="G100" s="11" t="s">
        <v>11</v>
      </c>
      <c r="H100" s="38">
        <v>9.8</v>
      </c>
      <c r="I100" s="38">
        <v>0.206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30.0" customHeight="1">
      <c r="A101" s="36" t="s">
        <v>111</v>
      </c>
      <c r="B101" s="37" t="str">
        <f t="shared" ref="B101:B102" si="21">HYPERLINK("https://xn--80aalbksjsl.xn--90ais/detskaya-mebel/stul-dlya-kormleniya/stulchik-dlya-kormleniya-cam-mini-plus","Ссылка на сайт")</f>
        <v>Ссылка на сайт</v>
      </c>
      <c r="C101" s="38">
        <v>160.0</v>
      </c>
      <c r="D101" s="39"/>
      <c r="E101" s="38">
        <v>210.0</v>
      </c>
      <c r="F101" s="39"/>
      <c r="G101" s="11" t="s">
        <v>11</v>
      </c>
      <c r="H101" s="38"/>
      <c r="I101" s="3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30.0" customHeight="1">
      <c r="A102" s="7" t="s">
        <v>112</v>
      </c>
      <c r="B102" s="8" t="str">
        <f t="shared" si="21"/>
        <v>Ссылка на сайт</v>
      </c>
      <c r="C102" s="31">
        <v>160.0</v>
      </c>
      <c r="D102" s="10"/>
      <c r="E102" s="31">
        <v>210.0</v>
      </c>
      <c r="F102" s="10"/>
      <c r="G102" s="11" t="s">
        <v>11</v>
      </c>
      <c r="H102" s="31"/>
      <c r="I102" s="3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30.0" customHeight="1">
      <c r="A103" s="7" t="s">
        <v>113</v>
      </c>
      <c r="B103" s="8" t="str">
        <f t="shared" ref="B103:B106" si="22">HYPERLINK("https://xn--80aalbksjsl.xn--90ais/detskaya-mebel/stul-dlya-kormleniya/stulchik-dlya-kormleniya-cam-pappananna","Ссылка на сайт")</f>
        <v>Ссылка на сайт</v>
      </c>
      <c r="C103" s="31">
        <v>190.0</v>
      </c>
      <c r="D103" s="10"/>
      <c r="E103" s="31">
        <v>250.0</v>
      </c>
      <c r="F103" s="10"/>
      <c r="G103" s="11" t="s">
        <v>11</v>
      </c>
      <c r="H103" s="31"/>
      <c r="I103" s="3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30.0" customHeight="1">
      <c r="A104" s="7" t="s">
        <v>114</v>
      </c>
      <c r="B104" s="8" t="str">
        <f t="shared" si="22"/>
        <v>Ссылка на сайт</v>
      </c>
      <c r="C104" s="31">
        <v>190.0</v>
      </c>
      <c r="D104" s="10"/>
      <c r="E104" s="31">
        <v>250.0</v>
      </c>
      <c r="F104" s="10"/>
      <c r="G104" s="11" t="s">
        <v>11</v>
      </c>
      <c r="H104" s="31"/>
      <c r="I104" s="3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30.0" customHeight="1">
      <c r="A105" s="7" t="s">
        <v>115</v>
      </c>
      <c r="B105" s="8" t="str">
        <f t="shared" si="22"/>
        <v>Ссылка на сайт</v>
      </c>
      <c r="C105" s="31">
        <v>190.0</v>
      </c>
      <c r="D105" s="10"/>
      <c r="E105" s="31">
        <v>250.0</v>
      </c>
      <c r="F105" s="10"/>
      <c r="G105" s="11" t="s">
        <v>11</v>
      </c>
      <c r="H105" s="31"/>
      <c r="I105" s="3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30.0" customHeight="1">
      <c r="A106" s="7" t="s">
        <v>116</v>
      </c>
      <c r="B106" s="8" t="str">
        <f t="shared" si="22"/>
        <v>Ссылка на сайт</v>
      </c>
      <c r="C106" s="31">
        <v>190.0</v>
      </c>
      <c r="D106" s="10"/>
      <c r="E106" s="31">
        <v>250.0</v>
      </c>
      <c r="F106" s="10"/>
      <c r="G106" s="11" t="s">
        <v>11</v>
      </c>
      <c r="H106" s="31"/>
      <c r="I106" s="3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30.0" customHeight="1">
      <c r="A107" s="7" t="s">
        <v>117</v>
      </c>
      <c r="B107" s="8" t="str">
        <f>HYPERLINK("https://xn--80aalbksjsl.xn--90ais/detskaya-mebel/stul-dlya-kormleniya/stulchik-dlya-kormleniya-cam-smarty","Ссылка на сайт")</f>
        <v>Ссылка на сайт</v>
      </c>
      <c r="C107" s="31">
        <v>90.0</v>
      </c>
      <c r="D107" s="10"/>
      <c r="E107" s="31">
        <v>125.0</v>
      </c>
      <c r="F107" s="10"/>
      <c r="G107" s="11" t="s">
        <v>11</v>
      </c>
      <c r="H107" s="31"/>
      <c r="I107" s="3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30.0" customHeight="1">
      <c r="A108" s="7" t="s">
        <v>118</v>
      </c>
      <c r="B108" s="8" t="str">
        <f t="shared" ref="B108:B110" si="23">HYPERLINK("https://xn--80aalbksjsl.xn--90ais/detskaya-mebel/stul-dlya-kormleniya/stulchik-dlya-kormleniya-cam-smarty-pop","Ссылка на сайт")</f>
        <v>Ссылка на сайт</v>
      </c>
      <c r="C108" s="31">
        <v>90.0</v>
      </c>
      <c r="D108" s="10"/>
      <c r="E108" s="31">
        <v>125.0</v>
      </c>
      <c r="F108" s="10"/>
      <c r="G108" s="11" t="s">
        <v>11</v>
      </c>
      <c r="H108" s="31"/>
      <c r="I108" s="3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30.0" customHeight="1">
      <c r="A109" s="7" t="s">
        <v>119</v>
      </c>
      <c r="B109" s="8" t="str">
        <f t="shared" si="23"/>
        <v>Ссылка на сайт</v>
      </c>
      <c r="C109" s="31">
        <v>90.0</v>
      </c>
      <c r="D109" s="10"/>
      <c r="E109" s="31">
        <v>125.0</v>
      </c>
      <c r="F109" s="10"/>
      <c r="G109" s="11" t="s">
        <v>11</v>
      </c>
      <c r="H109" s="31"/>
      <c r="I109" s="3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30.0" customHeight="1">
      <c r="A110" s="7" t="s">
        <v>120</v>
      </c>
      <c r="B110" s="8" t="str">
        <f t="shared" si="23"/>
        <v>Ссылка на сайт</v>
      </c>
      <c r="C110" s="31">
        <v>90.0</v>
      </c>
      <c r="D110" s="10"/>
      <c r="E110" s="31">
        <v>125.0</v>
      </c>
      <c r="F110" s="10"/>
      <c r="G110" s="11" t="s">
        <v>11</v>
      </c>
      <c r="H110" s="31"/>
      <c r="I110" s="3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ht="34.5" customHeight="1">
      <c r="A111" s="4" t="s">
        <v>121</v>
      </c>
      <c r="B111" s="5"/>
      <c r="C111" s="5"/>
      <c r="D111" s="5"/>
      <c r="E111" s="5"/>
      <c r="F111" s="5"/>
      <c r="G111" s="5"/>
      <c r="H111" s="5"/>
      <c r="I111" s="6"/>
    </row>
    <row r="112" ht="30.0" customHeight="1">
      <c r="A112" s="7" t="s">
        <v>122</v>
      </c>
      <c r="B112" s="8" t="str">
        <f t="shared" ref="B112:B113" si="24">HYPERLINK("https://xn--80aalbksjsl.xn--90ais/tovary/manezhi/detskij-manezh-cam-sonno","Ссылка на сайт")</f>
        <v>Ссылка на сайт</v>
      </c>
      <c r="C112" s="31">
        <v>140.0</v>
      </c>
      <c r="D112" s="10"/>
      <c r="E112" s="31">
        <v>180.0</v>
      </c>
      <c r="F112" s="10"/>
      <c r="G112" s="11" t="s">
        <v>11</v>
      </c>
      <c r="H112" s="31"/>
      <c r="I112" s="3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30.0" customHeight="1">
      <c r="A113" s="7" t="s">
        <v>123</v>
      </c>
      <c r="B113" s="8" t="str">
        <f t="shared" si="24"/>
        <v>Ссылка на сайт</v>
      </c>
      <c r="C113" s="31">
        <v>140.0</v>
      </c>
      <c r="D113" s="10"/>
      <c r="E113" s="31">
        <v>180.0</v>
      </c>
      <c r="F113" s="10"/>
      <c r="G113" s="11" t="s">
        <v>11</v>
      </c>
      <c r="H113" s="31"/>
      <c r="I113" s="3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ht="30.0" customHeight="1">
      <c r="A114" s="27" t="s">
        <v>124</v>
      </c>
      <c r="B114" s="28" t="str">
        <f t="shared" ref="B114:B115" si="25">HYPERLINK("https://xn--80aalbksjsl.xn--90ais/tovary/manezhi/detskij-manezh-cam-lusso","Ссылка на сайт")</f>
        <v>Ссылка на сайт</v>
      </c>
      <c r="C114" s="32">
        <v>135.0</v>
      </c>
      <c r="D114" s="30">
        <v>130.0</v>
      </c>
      <c r="E114" s="32">
        <v>175.0</v>
      </c>
      <c r="F114" s="30">
        <v>149.0</v>
      </c>
      <c r="G114" s="29" t="s">
        <v>78</v>
      </c>
      <c r="H114" s="32"/>
      <c r="I114" s="3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30.0" customHeight="1">
      <c r="A115" s="27" t="s">
        <v>125</v>
      </c>
      <c r="B115" s="28" t="str">
        <f t="shared" si="25"/>
        <v>Ссылка на сайт</v>
      </c>
      <c r="C115" s="32">
        <v>135.0</v>
      </c>
      <c r="D115" s="30">
        <v>130.0</v>
      </c>
      <c r="E115" s="32">
        <v>175.0</v>
      </c>
      <c r="F115" s="30">
        <v>149.0</v>
      </c>
      <c r="G115" s="29" t="s">
        <v>78</v>
      </c>
      <c r="H115" s="32"/>
      <c r="I115" s="3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30.0" customHeight="1">
      <c r="A116" s="27" t="s">
        <v>126</v>
      </c>
      <c r="B116" s="28" t="str">
        <f t="shared" ref="B116:B117" si="26">HYPERLINK("https://xn--80aalbksjsl.xn--90ais/tovary/manezhi/detskij-manezh-cam-lusso-parcogiochi","Ссылка на сайт")</f>
        <v>Ссылка на сайт</v>
      </c>
      <c r="C116" s="32">
        <v>210.0</v>
      </c>
      <c r="D116" s="30"/>
      <c r="E116" s="32">
        <v>270.0</v>
      </c>
      <c r="F116" s="30"/>
      <c r="G116" s="29" t="s">
        <v>78</v>
      </c>
      <c r="H116" s="32"/>
      <c r="I116" s="3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30.0" customHeight="1">
      <c r="A117" s="27" t="s">
        <v>127</v>
      </c>
      <c r="B117" s="28" t="str">
        <f t="shared" si="26"/>
        <v>Ссылка на сайт</v>
      </c>
      <c r="C117" s="32">
        <v>210.0</v>
      </c>
      <c r="D117" s="30"/>
      <c r="E117" s="32">
        <v>270.0</v>
      </c>
      <c r="F117" s="30"/>
      <c r="G117" s="29" t="s">
        <v>78</v>
      </c>
      <c r="H117" s="32"/>
      <c r="I117" s="3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30.0" customHeight="1">
      <c r="A118" s="17" t="s">
        <v>128</v>
      </c>
      <c r="B118" s="8" t="str">
        <f t="shared" ref="B118:B119" si="27">HYPERLINK("https://xn--80aalbksjsl.xn--90ais/tovary/manezhi/detskij-manezh-cam-daily-plus","Ссылка на сайт")</f>
        <v>Ссылка на сайт</v>
      </c>
      <c r="C118" s="31">
        <v>225.0</v>
      </c>
      <c r="D118" s="10"/>
      <c r="E118" s="31">
        <v>280.0</v>
      </c>
      <c r="F118" s="10"/>
      <c r="G118" s="11" t="s">
        <v>11</v>
      </c>
      <c r="H118" s="31">
        <v>11.7</v>
      </c>
      <c r="I118" s="31">
        <v>0.051</v>
      </c>
    </row>
    <row r="119" ht="30.0" customHeight="1">
      <c r="A119" s="17" t="s">
        <v>129</v>
      </c>
      <c r="B119" s="8" t="str">
        <f t="shared" si="27"/>
        <v>Ссылка на сайт</v>
      </c>
      <c r="C119" s="31">
        <v>225.0</v>
      </c>
      <c r="D119" s="10"/>
      <c r="E119" s="31">
        <v>280.0</v>
      </c>
      <c r="F119" s="10"/>
      <c r="G119" s="11" t="s">
        <v>11</v>
      </c>
      <c r="H119" s="31">
        <v>11.7</v>
      </c>
      <c r="I119" s="31">
        <v>0.051</v>
      </c>
    </row>
    <row r="120" ht="34.5" customHeight="1">
      <c r="A120" s="4" t="s">
        <v>130</v>
      </c>
      <c r="B120" s="5"/>
      <c r="C120" s="5"/>
      <c r="D120" s="5"/>
      <c r="E120" s="5"/>
      <c r="F120" s="5"/>
      <c r="G120" s="5"/>
      <c r="H120" s="5"/>
      <c r="I120" s="6"/>
    </row>
    <row r="121" ht="30.0" customHeight="1">
      <c r="A121" s="17" t="s">
        <v>131</v>
      </c>
      <c r="B121" s="8" t="str">
        <f t="shared" ref="B121:B124" si="28">HYPERLINK("https://xn--80aalbksjsl.xn--90ais/tovary/kresla-shezlongi/detskij-shezlong-cam-giocam","Ссылка на сайт")</f>
        <v>Ссылка на сайт</v>
      </c>
      <c r="C121" s="31">
        <v>150.0</v>
      </c>
      <c r="D121" s="10"/>
      <c r="E121" s="31">
        <v>180.0</v>
      </c>
      <c r="F121" s="10"/>
      <c r="G121" s="11" t="s">
        <v>11</v>
      </c>
      <c r="H121" s="31">
        <v>3.8</v>
      </c>
      <c r="I121" s="31" t="s">
        <v>132</v>
      </c>
    </row>
    <row r="122" ht="30.0" customHeight="1">
      <c r="A122" s="17" t="s">
        <v>133</v>
      </c>
      <c r="B122" s="8" t="str">
        <f t="shared" si="28"/>
        <v>Ссылка на сайт</v>
      </c>
      <c r="C122" s="31">
        <v>150.0</v>
      </c>
      <c r="D122" s="10"/>
      <c r="E122" s="31">
        <v>180.0</v>
      </c>
      <c r="F122" s="10"/>
      <c r="G122" s="11" t="s">
        <v>11</v>
      </c>
      <c r="H122" s="31">
        <v>3.8</v>
      </c>
      <c r="I122" s="31" t="s">
        <v>132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30.0" customHeight="1">
      <c r="A123" s="17" t="s">
        <v>134</v>
      </c>
      <c r="B123" s="8" t="str">
        <f t="shared" si="28"/>
        <v>Ссылка на сайт</v>
      </c>
      <c r="C123" s="31">
        <v>150.0</v>
      </c>
      <c r="D123" s="10"/>
      <c r="E123" s="31">
        <v>180.0</v>
      </c>
      <c r="F123" s="10"/>
      <c r="G123" s="11" t="s">
        <v>11</v>
      </c>
      <c r="H123" s="31">
        <v>3.8</v>
      </c>
      <c r="I123" s="31" t="s">
        <v>132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30.0" customHeight="1">
      <c r="A124" s="17" t="s">
        <v>135</v>
      </c>
      <c r="B124" s="8" t="str">
        <f t="shared" si="28"/>
        <v>Ссылка на сайт</v>
      </c>
      <c r="C124" s="31">
        <v>150.0</v>
      </c>
      <c r="D124" s="10"/>
      <c r="E124" s="31">
        <v>180.0</v>
      </c>
      <c r="F124" s="10"/>
      <c r="G124" s="11" t="s">
        <v>11</v>
      </c>
      <c r="H124" s="31">
        <v>3.8</v>
      </c>
      <c r="I124" s="31" t="s">
        <v>132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ht="34.5" customHeight="1">
      <c r="A125" s="4" t="s">
        <v>136</v>
      </c>
      <c r="B125" s="5"/>
      <c r="C125" s="5"/>
      <c r="D125" s="5"/>
      <c r="E125" s="5"/>
      <c r="F125" s="5"/>
      <c r="G125" s="5"/>
      <c r="H125" s="5"/>
      <c r="I125" s="6"/>
      <c r="J125" s="40" t="s">
        <v>137</v>
      </c>
    </row>
    <row r="126" ht="34.5" customHeight="1">
      <c r="A126" s="4" t="s">
        <v>138</v>
      </c>
      <c r="B126" s="5"/>
      <c r="C126" s="5"/>
      <c r="D126" s="5"/>
      <c r="E126" s="5"/>
      <c r="F126" s="5"/>
      <c r="G126" s="5"/>
      <c r="H126" s="5"/>
      <c r="I126" s="6"/>
    </row>
    <row r="127" ht="34.5" customHeight="1">
      <c r="A127" s="41" t="s">
        <v>139</v>
      </c>
      <c r="B127" s="8" t="str">
        <f>HYPERLINK("https://xn--80aalbksjsl.xn--90ais/tovary/vannochki/vannochka-cam-kit-bagno-na-nozhkakh","Ссылка на сайт")</f>
        <v>Ссылка на сайт</v>
      </c>
      <c r="C127" s="42">
        <v>120.0</v>
      </c>
      <c r="D127" s="43"/>
      <c r="E127" s="42">
        <v>150.0</v>
      </c>
      <c r="F127" s="43"/>
      <c r="G127" s="11" t="s">
        <v>11</v>
      </c>
      <c r="H127" s="44"/>
      <c r="I127" s="44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ht="34.5" customHeight="1">
      <c r="A128" s="45" t="s">
        <v>140</v>
      </c>
      <c r="B128" s="8" t="str">
        <f t="shared" ref="B128:B129" si="29">HYPERLINK("https://алданджой.бел/tovary/vannochki/vannochka-cam-baby-bagno","Ссылка на сайт")</f>
        <v>Ссылка на сайт</v>
      </c>
      <c r="C128" s="42">
        <v>60.0</v>
      </c>
      <c r="D128" s="43"/>
      <c r="E128" s="42">
        <v>82.0</v>
      </c>
      <c r="F128" s="43"/>
      <c r="G128" s="11" t="s">
        <v>11</v>
      </c>
      <c r="H128" s="44"/>
      <c r="I128" s="44"/>
    </row>
    <row r="129" ht="34.5" customHeight="1">
      <c r="A129" s="45" t="s">
        <v>141</v>
      </c>
      <c r="B129" s="8" t="str">
        <f t="shared" si="29"/>
        <v>Ссылка на сайт</v>
      </c>
      <c r="C129" s="42">
        <v>60.0</v>
      </c>
      <c r="D129" s="43"/>
      <c r="E129" s="42">
        <v>82.0</v>
      </c>
      <c r="F129" s="43"/>
      <c r="G129" s="11" t="s">
        <v>11</v>
      </c>
      <c r="H129" s="44"/>
      <c r="I129" s="44"/>
    </row>
    <row r="130" ht="34.5" customHeight="1">
      <c r="A130" s="45" t="s">
        <v>142</v>
      </c>
      <c r="B130" s="8" t="str">
        <f t="shared" ref="B130:B132" si="30">HYPERLINK("https://алданджой.бел/tovary/vannochki/vannochka-detskaya-cam-bollicina","Ссылка на сайт")</f>
        <v>Ссылка на сайт</v>
      </c>
      <c r="C130" s="42">
        <v>38.0</v>
      </c>
      <c r="D130" s="43"/>
      <c r="E130" s="42">
        <v>54.0</v>
      </c>
      <c r="F130" s="43"/>
      <c r="G130" s="11" t="s">
        <v>11</v>
      </c>
      <c r="H130" s="44"/>
      <c r="I130" s="44"/>
    </row>
    <row r="131" ht="34.5" customHeight="1">
      <c r="A131" s="45" t="s">
        <v>143</v>
      </c>
      <c r="B131" s="8" t="str">
        <f t="shared" si="30"/>
        <v>Ссылка на сайт</v>
      </c>
      <c r="C131" s="42">
        <v>38.0</v>
      </c>
      <c r="D131" s="43"/>
      <c r="E131" s="42">
        <v>54.0</v>
      </c>
      <c r="F131" s="43"/>
      <c r="G131" s="11" t="s">
        <v>11</v>
      </c>
      <c r="H131" s="44"/>
      <c r="I131" s="44"/>
    </row>
    <row r="132" ht="34.5" customHeight="1">
      <c r="A132" s="46" t="s">
        <v>144</v>
      </c>
      <c r="B132" s="28" t="str">
        <f t="shared" si="30"/>
        <v>Ссылка на сайт</v>
      </c>
      <c r="C132" s="47">
        <v>38.0</v>
      </c>
      <c r="D132" s="48"/>
      <c r="E132" s="47">
        <v>54.0</v>
      </c>
      <c r="F132" s="48"/>
      <c r="G132" s="32" t="s">
        <v>145</v>
      </c>
      <c r="H132" s="49"/>
      <c r="I132" s="49"/>
    </row>
    <row r="133" ht="34.5" customHeight="1">
      <c r="A133" s="46" t="s">
        <v>146</v>
      </c>
      <c r="B133" s="28" t="str">
        <f>HYPERLINK("https://алданджой.бел/tovary/vannochki/podstavka-dlya-vanny-sam-stand-universale","Ссылка на сайт")</f>
        <v>Ссылка на сайт</v>
      </c>
      <c r="C133" s="47">
        <v>64.0</v>
      </c>
      <c r="D133" s="48"/>
      <c r="E133" s="47">
        <v>92.0</v>
      </c>
      <c r="F133" s="48"/>
      <c r="G133" s="32" t="s">
        <v>145</v>
      </c>
      <c r="H133" s="49"/>
      <c r="I133" s="49"/>
    </row>
    <row r="134" ht="34.5" customHeight="1">
      <c r="A134" s="41" t="s">
        <v>147</v>
      </c>
      <c r="B134" s="8" t="str">
        <f t="shared" ref="B134:B137" si="31">HYPERLINK("https://xn--80aalbksjsl.xn--90ais/detskaya-mebel/pelenalnye-stoly/pelenalnyj-stolik-cam-cambio","Ссылка на сайт")</f>
        <v>Ссылка на сайт</v>
      </c>
      <c r="C134" s="42">
        <v>219.0</v>
      </c>
      <c r="D134" s="43"/>
      <c r="E134" s="42">
        <v>290.0</v>
      </c>
      <c r="F134" s="43"/>
      <c r="G134" s="11" t="s">
        <v>11</v>
      </c>
      <c r="H134" s="44"/>
      <c r="I134" s="44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ht="34.5" customHeight="1">
      <c r="A135" s="41" t="s">
        <v>148</v>
      </c>
      <c r="B135" s="8" t="str">
        <f t="shared" si="31"/>
        <v>Ссылка на сайт</v>
      </c>
      <c r="C135" s="42">
        <v>219.0</v>
      </c>
      <c r="D135" s="43"/>
      <c r="E135" s="42">
        <v>290.0</v>
      </c>
      <c r="F135" s="43"/>
      <c r="G135" s="11" t="s">
        <v>11</v>
      </c>
      <c r="H135" s="44"/>
      <c r="I135" s="44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ht="34.5" customHeight="1">
      <c r="A136" s="41" t="s">
        <v>149</v>
      </c>
      <c r="B136" s="8" t="str">
        <f t="shared" si="31"/>
        <v>Ссылка на сайт</v>
      </c>
      <c r="C136" s="42">
        <v>219.0</v>
      </c>
      <c r="D136" s="43"/>
      <c r="E136" s="42">
        <v>290.0</v>
      </c>
      <c r="F136" s="43"/>
      <c r="G136" s="11" t="s">
        <v>11</v>
      </c>
      <c r="H136" s="44"/>
      <c r="I136" s="44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ht="34.5" customHeight="1">
      <c r="A137" s="41" t="s">
        <v>150</v>
      </c>
      <c r="B137" s="8" t="str">
        <f t="shared" si="31"/>
        <v>Ссылка на сайт</v>
      </c>
      <c r="C137" s="42">
        <v>219.0</v>
      </c>
      <c r="D137" s="43"/>
      <c r="E137" s="42">
        <v>290.0</v>
      </c>
      <c r="F137" s="43"/>
      <c r="G137" s="11" t="s">
        <v>11</v>
      </c>
      <c r="H137" s="44"/>
      <c r="I137" s="44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ht="34.5" customHeight="1">
      <c r="A138" s="50" t="s">
        <v>151</v>
      </c>
      <c r="B138" s="28" t="str">
        <f t="shared" ref="B138:B139" si="32">HYPERLINK("https://xn--80aalbksjsl.xn--90ais/detskaya-mebel/pelenalnye-stoly/pelenalnyj-stolik-cam-aqua","Ссылка на сайт")</f>
        <v>Ссылка на сайт</v>
      </c>
      <c r="C138" s="47">
        <v>180.0</v>
      </c>
      <c r="D138" s="48"/>
      <c r="E138" s="47">
        <v>250.0</v>
      </c>
      <c r="F138" s="48"/>
      <c r="G138" s="29" t="s">
        <v>78</v>
      </c>
      <c r="H138" s="49"/>
      <c r="I138" s="49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ht="34.5" customHeight="1">
      <c r="A139" s="50" t="s">
        <v>152</v>
      </c>
      <c r="B139" s="28" t="str">
        <f t="shared" si="32"/>
        <v>Ссылка на сайт</v>
      </c>
      <c r="C139" s="47">
        <v>180.0</v>
      </c>
      <c r="D139" s="48"/>
      <c r="E139" s="47">
        <v>250.0</v>
      </c>
      <c r="F139" s="48"/>
      <c r="G139" s="29" t="s">
        <v>78</v>
      </c>
      <c r="H139" s="49"/>
      <c r="I139" s="49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ht="34.5" customHeight="1">
      <c r="A140" s="41" t="s">
        <v>153</v>
      </c>
      <c r="B140" s="8" t="str">
        <f t="shared" ref="B140:B141" si="33">HYPERLINK("https://xn--80aalbksjsl.xn--90ais/detskaya-mebel/pelenalnye-stoly/pelenalnyj-stolik-cam-volare","Ссылка на сайт")</f>
        <v>Ссылка на сайт</v>
      </c>
      <c r="C140" s="42">
        <v>160.0</v>
      </c>
      <c r="D140" s="43"/>
      <c r="E140" s="42">
        <v>220.0</v>
      </c>
      <c r="F140" s="43"/>
      <c r="G140" s="11" t="s">
        <v>11</v>
      </c>
      <c r="H140" s="44"/>
      <c r="I140" s="44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ht="34.5" customHeight="1">
      <c r="A141" s="50" t="s">
        <v>154</v>
      </c>
      <c r="B141" s="28" t="str">
        <f t="shared" si="33"/>
        <v>Ссылка на сайт</v>
      </c>
      <c r="C141" s="47">
        <v>160.0</v>
      </c>
      <c r="D141" s="48"/>
      <c r="E141" s="47">
        <v>220.0</v>
      </c>
      <c r="F141" s="48"/>
      <c r="G141" s="29" t="s">
        <v>78</v>
      </c>
      <c r="H141" s="49"/>
      <c r="I141" s="49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ht="34.5" customHeight="1">
      <c r="A142" s="4" t="s">
        <v>155</v>
      </c>
      <c r="B142" s="5"/>
      <c r="C142" s="5"/>
      <c r="D142" s="5"/>
      <c r="E142" s="5"/>
      <c r="F142" s="5"/>
      <c r="G142" s="5"/>
      <c r="H142" s="5"/>
      <c r="I142" s="6"/>
    </row>
    <row r="143" ht="34.5" customHeight="1">
      <c r="A143" s="50" t="s">
        <v>156</v>
      </c>
      <c r="B143" s="28" t="str">
        <f t="shared" ref="B143:B145" si="34">HYPERLINK("https://xn--80aalbksjsl.xn--90ais/tovary/gorshki-nakladki-na-unitaz/anatomicheskoe-sidene-na-unitaz-cam-upper","Ссылка на сайт")</f>
        <v>Ссылка на сайт</v>
      </c>
      <c r="C143" s="47">
        <v>45.0</v>
      </c>
      <c r="D143" s="48"/>
      <c r="E143" s="47">
        <v>75.0</v>
      </c>
      <c r="F143" s="48"/>
      <c r="G143" s="29" t="s">
        <v>78</v>
      </c>
      <c r="H143" s="51"/>
      <c r="I143" s="5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ht="34.5" customHeight="1">
      <c r="A144" s="50" t="s">
        <v>157</v>
      </c>
      <c r="B144" s="28" t="str">
        <f t="shared" si="34"/>
        <v>Ссылка на сайт</v>
      </c>
      <c r="C144" s="47">
        <v>45.0</v>
      </c>
      <c r="D144" s="48"/>
      <c r="E144" s="47">
        <v>75.0</v>
      </c>
      <c r="F144" s="48"/>
      <c r="G144" s="29" t="s">
        <v>78</v>
      </c>
      <c r="H144" s="51"/>
      <c r="I144" s="5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ht="34.5" customHeight="1">
      <c r="A145" s="50" t="s">
        <v>158</v>
      </c>
      <c r="B145" s="28" t="str">
        <f t="shared" si="34"/>
        <v>Ссылка на сайт</v>
      </c>
      <c r="C145" s="47">
        <v>45.0</v>
      </c>
      <c r="D145" s="48"/>
      <c r="E145" s="47">
        <v>75.0</v>
      </c>
      <c r="F145" s="48"/>
      <c r="G145" s="29" t="s">
        <v>78</v>
      </c>
      <c r="H145" s="51"/>
      <c r="I145" s="5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ht="34.5" customHeight="1">
      <c r="A146" s="50" t="s">
        <v>159</v>
      </c>
      <c r="B146" s="28" t="str">
        <f t="shared" ref="B146:B147" si="35">HYPERLINK("https://алданджой.бел/tovary/gorshki-nakladki-na-unitaz/detskij-gorshok-cam-dudu","Ссылка на сайт")</f>
        <v>Ссылка на сайт</v>
      </c>
      <c r="C146" s="47">
        <v>50.0</v>
      </c>
      <c r="D146" s="48">
        <v>40.0</v>
      </c>
      <c r="E146" s="47">
        <v>69.0</v>
      </c>
      <c r="F146" s="48">
        <v>55.0</v>
      </c>
      <c r="G146" s="29" t="s">
        <v>78</v>
      </c>
      <c r="H146" s="51"/>
      <c r="I146" s="5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ht="34.5" customHeight="1">
      <c r="A147" s="46" t="s">
        <v>160</v>
      </c>
      <c r="B147" s="28" t="str">
        <f t="shared" si="35"/>
        <v>Ссылка на сайт</v>
      </c>
      <c r="C147" s="47">
        <v>50.0</v>
      </c>
      <c r="D147" s="48">
        <v>40.0</v>
      </c>
      <c r="E147" s="47">
        <v>69.0</v>
      </c>
      <c r="F147" s="48">
        <v>55.0</v>
      </c>
      <c r="G147" s="29" t="s">
        <v>78</v>
      </c>
      <c r="H147" s="51"/>
      <c r="I147" s="5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ht="34.5" customHeight="1">
      <c r="A148" s="4" t="s">
        <v>161</v>
      </c>
      <c r="B148" s="5"/>
      <c r="C148" s="5"/>
      <c r="D148" s="5"/>
      <c r="E148" s="5"/>
      <c r="F148" s="5"/>
      <c r="G148" s="5"/>
      <c r="H148" s="5"/>
      <c r="I148" s="6"/>
    </row>
    <row r="149" ht="30.0" customHeight="1">
      <c r="A149" s="17" t="s">
        <v>162</v>
      </c>
      <c r="B149" s="8" t="str">
        <f t="shared" ref="B149:B150" si="36">HYPERLINK("https://xn--80aalbksjsl.xn--90ais/detskaya-mebel/krovati/detskaya-krovatka-cam-orso","Ссылка на сайт")</f>
        <v>Ссылка на сайт</v>
      </c>
      <c r="C149" s="31">
        <v>650.0</v>
      </c>
      <c r="D149" s="10"/>
      <c r="E149" s="31">
        <v>750.0</v>
      </c>
      <c r="F149" s="10"/>
      <c r="G149" s="11" t="s">
        <v>11</v>
      </c>
      <c r="H149" s="31">
        <v>27.0</v>
      </c>
      <c r="I149" s="31">
        <v>0.187</v>
      </c>
    </row>
    <row r="150" ht="30.0" customHeight="1">
      <c r="A150" s="17" t="s">
        <v>163</v>
      </c>
      <c r="B150" s="8" t="str">
        <f t="shared" si="36"/>
        <v>Ссылка на сайт</v>
      </c>
      <c r="C150" s="31">
        <v>650.0</v>
      </c>
      <c r="D150" s="10"/>
      <c r="E150" s="31">
        <v>750.0</v>
      </c>
      <c r="F150" s="10"/>
      <c r="G150" s="11" t="s">
        <v>11</v>
      </c>
      <c r="H150" s="31">
        <v>27.0</v>
      </c>
      <c r="I150" s="31">
        <v>0.187</v>
      </c>
    </row>
    <row r="151" ht="30.0" customHeight="1">
      <c r="A151" s="17" t="s">
        <v>164</v>
      </c>
      <c r="B151" s="23" t="s">
        <v>1</v>
      </c>
      <c r="C151" s="31">
        <v>550.0</v>
      </c>
      <c r="D151" s="10"/>
      <c r="E151" s="31">
        <v>650.0</v>
      </c>
      <c r="F151" s="10"/>
      <c r="G151" s="11" t="s">
        <v>11</v>
      </c>
      <c r="H151" s="31">
        <v>39.0</v>
      </c>
      <c r="I151" s="31">
        <v>0.366</v>
      </c>
    </row>
    <row r="152" ht="30.0" customHeight="1">
      <c r="A152" s="52" t="s">
        <v>165</v>
      </c>
      <c r="B152" s="53" t="s">
        <v>1</v>
      </c>
      <c r="C152" s="32">
        <v>270.0</v>
      </c>
      <c r="D152" s="30"/>
      <c r="E152" s="32">
        <v>350.0</v>
      </c>
      <c r="F152" s="30"/>
      <c r="G152" s="32" t="s">
        <v>145</v>
      </c>
      <c r="H152" s="54"/>
      <c r="I152" s="32">
        <v>0.063</v>
      </c>
    </row>
    <row r="153" ht="30.0" customHeight="1">
      <c r="A153" s="52" t="s">
        <v>166</v>
      </c>
      <c r="B153" s="53" t="s">
        <v>1</v>
      </c>
      <c r="C153" s="32">
        <v>220.0</v>
      </c>
      <c r="D153" s="30"/>
      <c r="E153" s="32">
        <v>250.0</v>
      </c>
      <c r="F153" s="30"/>
      <c r="G153" s="32" t="s">
        <v>145</v>
      </c>
      <c r="H153" s="54"/>
      <c r="I153" s="32">
        <v>0.016</v>
      </c>
    </row>
    <row r="154" ht="34.5" customHeight="1">
      <c r="A154" s="4" t="s">
        <v>167</v>
      </c>
      <c r="B154" s="5"/>
      <c r="C154" s="5"/>
      <c r="D154" s="5"/>
      <c r="E154" s="5"/>
      <c r="F154" s="5"/>
      <c r="G154" s="5"/>
      <c r="H154" s="5"/>
      <c r="I154" s="6"/>
    </row>
    <row r="155" ht="34.5" customHeight="1">
      <c r="A155" s="4" t="s">
        <v>168</v>
      </c>
      <c r="B155" s="5"/>
      <c r="C155" s="5"/>
      <c r="D155" s="5"/>
      <c r="E155" s="5"/>
      <c r="F155" s="5"/>
      <c r="G155" s="5"/>
      <c r="H155" s="5"/>
      <c r="I155" s="6"/>
    </row>
    <row r="156" ht="34.5" customHeight="1">
      <c r="A156" s="7" t="s">
        <v>169</v>
      </c>
      <c r="B156" s="8" t="str">
        <f t="shared" ref="B156:B158" si="37">HYPERLINK("https://xn--80aalbksjsl.xn--90ais/detskaya-mebel/krovati/detskaya-kolybel-cam-cullami","Ссылка на сайт")</f>
        <v>Ссылка на сайт</v>
      </c>
      <c r="C156" s="31">
        <v>400.0</v>
      </c>
      <c r="D156" s="10"/>
      <c r="E156" s="31">
        <v>505.0</v>
      </c>
      <c r="F156" s="10"/>
      <c r="G156" s="11" t="s">
        <v>11</v>
      </c>
      <c r="H156" s="55"/>
      <c r="I156" s="55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ht="34.5" customHeight="1">
      <c r="A157" s="7" t="s">
        <v>170</v>
      </c>
      <c r="B157" s="8" t="str">
        <f t="shared" si="37"/>
        <v>Ссылка на сайт</v>
      </c>
      <c r="C157" s="31">
        <v>400.0</v>
      </c>
      <c r="D157" s="10"/>
      <c r="E157" s="31">
        <v>505.0</v>
      </c>
      <c r="F157" s="10"/>
      <c r="G157" s="11" t="s">
        <v>11</v>
      </c>
      <c r="H157" s="55"/>
      <c r="I157" s="55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ht="34.5" customHeight="1">
      <c r="A158" s="7" t="s">
        <v>171</v>
      </c>
      <c r="B158" s="8" t="str">
        <f t="shared" si="37"/>
        <v>Ссылка на сайт</v>
      </c>
      <c r="C158" s="31">
        <v>400.0</v>
      </c>
      <c r="D158" s="10"/>
      <c r="E158" s="31">
        <v>505.0</v>
      </c>
      <c r="F158" s="10"/>
      <c r="G158" s="11" t="s">
        <v>11</v>
      </c>
      <c r="H158" s="55"/>
      <c r="I158" s="55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ht="34.5" customHeight="1">
      <c r="A159" s="27" t="s">
        <v>172</v>
      </c>
      <c r="B159" s="28" t="str">
        <f t="shared" ref="B159:B161" si="38">HYPERLINK("https://xn--80aalbksjsl.xn--90ais/tovary/komplekty-v-krovatku/komplekty/komplekt-postelnogo-belya-cam-cullami","Ссылка на сайт")</f>
        <v>Ссылка на сайт</v>
      </c>
      <c r="C159" s="32">
        <v>105.0</v>
      </c>
      <c r="D159" s="30">
        <v>89.0</v>
      </c>
      <c r="E159" s="32">
        <v>135.0</v>
      </c>
      <c r="F159" s="30">
        <v>115.0</v>
      </c>
      <c r="G159" s="29" t="s">
        <v>78</v>
      </c>
      <c r="H159" s="51"/>
      <c r="I159" s="5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ht="34.5" customHeight="1">
      <c r="A160" s="27" t="s">
        <v>173</v>
      </c>
      <c r="B160" s="28" t="str">
        <f t="shared" si="38"/>
        <v>Ссылка на сайт</v>
      </c>
      <c r="C160" s="32">
        <v>105.0</v>
      </c>
      <c r="D160" s="30">
        <v>89.0</v>
      </c>
      <c r="E160" s="32">
        <v>135.0</v>
      </c>
      <c r="F160" s="30">
        <v>115.0</v>
      </c>
      <c r="G160" s="29" t="s">
        <v>78</v>
      </c>
      <c r="H160" s="51"/>
      <c r="I160" s="5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ht="34.5" customHeight="1">
      <c r="A161" s="27" t="s">
        <v>174</v>
      </c>
      <c r="B161" s="28" t="str">
        <f t="shared" si="38"/>
        <v>Ссылка на сайт</v>
      </c>
      <c r="C161" s="32">
        <v>105.0</v>
      </c>
      <c r="D161" s="30">
        <v>89.0</v>
      </c>
      <c r="E161" s="32">
        <v>135.0</v>
      </c>
      <c r="F161" s="30">
        <v>115.0</v>
      </c>
      <c r="G161" s="29" t="s">
        <v>78</v>
      </c>
      <c r="H161" s="51"/>
      <c r="I161" s="5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ht="34.5" customHeight="1">
      <c r="A162" s="27" t="s">
        <v>175</v>
      </c>
      <c r="B162" s="28" t="str">
        <f>HYPERLINK("https://xn--80aalbksjsl.xn--90ais/detskie-igrushki/mobili/mobil-dlya-kolybeli-cam-cullami","Ссылка на сайт")</f>
        <v>Ссылка на сайт</v>
      </c>
      <c r="C162" s="32">
        <v>70.0</v>
      </c>
      <c r="D162" s="30">
        <v>49.0</v>
      </c>
      <c r="E162" s="32">
        <v>105.0</v>
      </c>
      <c r="F162" s="30">
        <v>79.0</v>
      </c>
      <c r="G162" s="29" t="s">
        <v>78</v>
      </c>
      <c r="H162" s="51"/>
      <c r="I162" s="5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ht="34.5" customHeight="1">
      <c r="A163" s="4" t="s">
        <v>176</v>
      </c>
      <c r="B163" s="5"/>
      <c r="C163" s="5"/>
      <c r="D163" s="5"/>
      <c r="E163" s="5"/>
      <c r="F163" s="5"/>
      <c r="G163" s="5"/>
      <c r="H163" s="5"/>
      <c r="I163" s="6"/>
    </row>
    <row r="164" ht="34.5" customHeight="1">
      <c r="A164" s="4" t="s">
        <v>177</v>
      </c>
      <c r="B164" s="5"/>
      <c r="C164" s="5"/>
      <c r="D164" s="5"/>
      <c r="E164" s="5"/>
      <c r="F164" s="5"/>
      <c r="G164" s="5"/>
      <c r="H164" s="5"/>
      <c r="I164" s="6"/>
    </row>
    <row r="165" ht="30.0" customHeight="1">
      <c r="A165" s="7" t="s">
        <v>178</v>
      </c>
      <c r="B165" s="8" t="str">
        <f t="shared" ref="B165:B166" si="39">HYPERLINK("https://xn--80aalbksjsl.xn--90ais/tovary/aksessuary/zashchitnyj-barer-cam-dolcenanna-pop","Ссылка на сайт")</f>
        <v>Ссылка на сайт</v>
      </c>
      <c r="C165" s="31">
        <v>75.0</v>
      </c>
      <c r="D165" s="10"/>
      <c r="E165" s="31">
        <v>95.0</v>
      </c>
      <c r="F165" s="10"/>
      <c r="G165" s="11" t="s">
        <v>11</v>
      </c>
      <c r="H165" s="31">
        <v>2.3</v>
      </c>
      <c r="I165" s="31">
        <v>0.033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ht="30.0" customHeight="1">
      <c r="A166" s="7" t="s">
        <v>179</v>
      </c>
      <c r="B166" s="8" t="str">
        <f t="shared" si="39"/>
        <v>Ссылка на сайт</v>
      </c>
      <c r="C166" s="31">
        <v>75.0</v>
      </c>
      <c r="D166" s="10"/>
      <c r="E166" s="31">
        <v>95.0</v>
      </c>
      <c r="F166" s="10"/>
      <c r="G166" s="11" t="s">
        <v>11</v>
      </c>
      <c r="H166" s="31">
        <v>2.3</v>
      </c>
      <c r="I166" s="31">
        <v>0.033</v>
      </c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 ht="30.0" customHeight="1">
      <c r="A167" s="7" t="s">
        <v>180</v>
      </c>
      <c r="B167" s="8" t="str">
        <f>HYPERLINK("https://xn--80aalbksjsl.xn--90ais/tovary/matrats-pelenalnyj/pelenalnyj-matrasik-cam-babyblock","Ссылка на сайт")</f>
        <v>Ссылка на сайт</v>
      </c>
      <c r="C167" s="31">
        <v>70.0</v>
      </c>
      <c r="D167" s="10"/>
      <c r="E167" s="31">
        <v>95.0</v>
      </c>
      <c r="F167" s="10"/>
      <c r="G167" s="11" t="s">
        <v>11</v>
      </c>
      <c r="H167" s="31"/>
      <c r="I167" s="31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 ht="30.0" customHeight="1">
      <c r="A168" s="27" t="s">
        <v>181</v>
      </c>
      <c r="B168" s="28" t="str">
        <f>HYPERLINK("https://xn--80aalbksjsl.xn--90ais/tovary/matrats-pelenalnyj/pelenalnyj-matrasik-cam-asia-changing-mat","Ссылка на сайт")</f>
        <v>Ссылка на сайт</v>
      </c>
      <c r="C168" s="32">
        <v>70.0</v>
      </c>
      <c r="D168" s="30"/>
      <c r="E168" s="32">
        <v>95.0</v>
      </c>
      <c r="F168" s="30"/>
      <c r="G168" s="29" t="s">
        <v>78</v>
      </c>
      <c r="H168" s="32"/>
      <c r="I168" s="3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ht="30.0" customHeight="1">
      <c r="A169" s="17" t="s">
        <v>182</v>
      </c>
      <c r="B169" s="8" t="str">
        <f t="shared" ref="B169:B171" si="40">HYPERLINK("https://xn--80aalbksjsl.xn--90ais/tovary/aksessuary/rama-cam-telaio-dinamico-up","Ссылка на сайт")</f>
        <v>Ссылка на сайт</v>
      </c>
      <c r="C169" s="57"/>
      <c r="D169" s="58"/>
      <c r="E169" s="57"/>
      <c r="F169" s="58"/>
      <c r="G169" s="11" t="s">
        <v>11</v>
      </c>
      <c r="H169" s="31">
        <v>3.7</v>
      </c>
      <c r="I169" s="31">
        <v>0.104</v>
      </c>
    </row>
    <row r="170" ht="30.0" customHeight="1">
      <c r="A170" s="17" t="s">
        <v>183</v>
      </c>
      <c r="B170" s="8" t="str">
        <f t="shared" si="40"/>
        <v>Ссылка на сайт</v>
      </c>
      <c r="C170" s="57"/>
      <c r="D170" s="58"/>
      <c r="E170" s="57"/>
      <c r="F170" s="58"/>
      <c r="G170" s="11" t="s">
        <v>11</v>
      </c>
      <c r="H170" s="31">
        <v>3.7</v>
      </c>
      <c r="I170" s="31">
        <v>0.104</v>
      </c>
    </row>
    <row r="171" ht="30.0" customHeight="1">
      <c r="A171" s="17" t="s">
        <v>184</v>
      </c>
      <c r="B171" s="8" t="str">
        <f t="shared" si="40"/>
        <v>Ссылка на сайт</v>
      </c>
      <c r="C171" s="57"/>
      <c r="D171" s="58"/>
      <c r="E171" s="57"/>
      <c r="F171" s="58"/>
      <c r="G171" s="11" t="s">
        <v>11</v>
      </c>
      <c r="H171" s="31">
        <v>3.7</v>
      </c>
      <c r="I171" s="31">
        <v>0.104</v>
      </c>
    </row>
    <row r="172">
      <c r="D172" s="59"/>
      <c r="F172" s="59"/>
    </row>
    <row r="173">
      <c r="D173" s="59"/>
      <c r="F173" s="59"/>
    </row>
    <row r="174">
      <c r="D174" s="59"/>
      <c r="F174" s="59"/>
    </row>
    <row r="175">
      <c r="D175" s="59"/>
      <c r="F175" s="59"/>
    </row>
    <row r="176">
      <c r="D176" s="59"/>
      <c r="F176" s="59"/>
    </row>
    <row r="177">
      <c r="D177" s="59"/>
      <c r="F177" s="59"/>
    </row>
    <row r="178">
      <c r="D178" s="59"/>
      <c r="F178" s="59"/>
    </row>
    <row r="179">
      <c r="D179" s="59"/>
      <c r="F179" s="59"/>
    </row>
    <row r="180">
      <c r="D180" s="59"/>
      <c r="F180" s="59"/>
    </row>
    <row r="181">
      <c r="D181" s="59"/>
      <c r="F181" s="59"/>
    </row>
    <row r="182">
      <c r="D182" s="59"/>
      <c r="F182" s="59"/>
    </row>
    <row r="183">
      <c r="D183" s="59"/>
      <c r="F183" s="59"/>
    </row>
    <row r="184">
      <c r="D184" s="59"/>
      <c r="F184" s="59"/>
    </row>
    <row r="185">
      <c r="D185" s="59"/>
      <c r="F185" s="59"/>
    </row>
    <row r="186">
      <c r="D186" s="59"/>
      <c r="F186" s="59"/>
    </row>
    <row r="187">
      <c r="D187" s="59"/>
      <c r="F187" s="59"/>
    </row>
    <row r="188">
      <c r="D188" s="59"/>
      <c r="F188" s="59"/>
    </row>
    <row r="189">
      <c r="D189" s="59"/>
      <c r="F189" s="59"/>
    </row>
    <row r="190">
      <c r="D190" s="59"/>
      <c r="F190" s="59"/>
    </row>
    <row r="191">
      <c r="D191" s="59"/>
      <c r="F191" s="59"/>
    </row>
    <row r="192">
      <c r="D192" s="59"/>
      <c r="F192" s="59"/>
    </row>
    <row r="193">
      <c r="D193" s="59"/>
      <c r="F193" s="59"/>
    </row>
    <row r="194">
      <c r="D194" s="59"/>
      <c r="F194" s="59"/>
    </row>
    <row r="195">
      <c r="D195" s="59"/>
      <c r="F195" s="59"/>
    </row>
    <row r="196">
      <c r="D196" s="59"/>
      <c r="F196" s="59"/>
    </row>
    <row r="197">
      <c r="D197" s="59"/>
      <c r="F197" s="59"/>
    </row>
    <row r="198">
      <c r="D198" s="59"/>
      <c r="F198" s="59"/>
    </row>
    <row r="199">
      <c r="D199" s="59"/>
      <c r="F199" s="59"/>
    </row>
    <row r="200">
      <c r="D200" s="59"/>
      <c r="F200" s="59"/>
    </row>
    <row r="201">
      <c r="D201" s="59"/>
      <c r="F201" s="59"/>
    </row>
    <row r="202">
      <c r="D202" s="59"/>
      <c r="F202" s="59"/>
    </row>
    <row r="203">
      <c r="D203" s="59"/>
      <c r="F203" s="59"/>
    </row>
    <row r="204">
      <c r="D204" s="59"/>
      <c r="F204" s="59"/>
    </row>
    <row r="205">
      <c r="D205" s="59"/>
      <c r="F205" s="59"/>
    </row>
    <row r="206">
      <c r="D206" s="59"/>
      <c r="F206" s="59"/>
    </row>
    <row r="207">
      <c r="D207" s="59"/>
      <c r="F207" s="59"/>
    </row>
    <row r="208">
      <c r="D208" s="59"/>
      <c r="F208" s="59"/>
    </row>
    <row r="209">
      <c r="D209" s="59"/>
      <c r="F209" s="59"/>
    </row>
    <row r="210">
      <c r="D210" s="59"/>
      <c r="F210" s="59"/>
    </row>
    <row r="211">
      <c r="D211" s="59"/>
      <c r="F211" s="59"/>
    </row>
    <row r="212">
      <c r="D212" s="59"/>
      <c r="F212" s="59"/>
    </row>
    <row r="213">
      <c r="D213" s="59"/>
      <c r="F213" s="59"/>
    </row>
    <row r="214">
      <c r="D214" s="59"/>
      <c r="F214" s="59"/>
    </row>
    <row r="215">
      <c r="D215" s="59"/>
      <c r="F215" s="59"/>
    </row>
    <row r="216">
      <c r="D216" s="59"/>
      <c r="F216" s="59"/>
    </row>
    <row r="217">
      <c r="D217" s="59"/>
      <c r="F217" s="59"/>
    </row>
    <row r="218">
      <c r="D218" s="59"/>
      <c r="F218" s="59"/>
    </row>
    <row r="219">
      <c r="D219" s="59"/>
      <c r="F219" s="59"/>
    </row>
    <row r="220">
      <c r="D220" s="59"/>
      <c r="F220" s="59"/>
    </row>
    <row r="221">
      <c r="D221" s="59"/>
      <c r="F221" s="59"/>
    </row>
    <row r="222">
      <c r="D222" s="59"/>
      <c r="F222" s="59"/>
    </row>
    <row r="223">
      <c r="D223" s="59"/>
      <c r="F223" s="59"/>
    </row>
    <row r="224">
      <c r="D224" s="59"/>
      <c r="F224" s="59"/>
    </row>
    <row r="225">
      <c r="D225" s="59"/>
      <c r="F225" s="59"/>
    </row>
    <row r="226">
      <c r="D226" s="59"/>
      <c r="F226" s="59"/>
    </row>
    <row r="227">
      <c r="D227" s="59"/>
      <c r="F227" s="59"/>
    </row>
    <row r="228">
      <c r="D228" s="59"/>
      <c r="F228" s="59"/>
    </row>
    <row r="229">
      <c r="D229" s="59"/>
      <c r="F229" s="59"/>
    </row>
    <row r="230">
      <c r="D230" s="59"/>
      <c r="F230" s="59"/>
    </row>
    <row r="231">
      <c r="D231" s="59"/>
      <c r="F231" s="59"/>
    </row>
    <row r="232">
      <c r="D232" s="59"/>
      <c r="F232" s="59"/>
    </row>
    <row r="233">
      <c r="D233" s="59"/>
      <c r="F233" s="59"/>
    </row>
    <row r="234">
      <c r="D234" s="59"/>
      <c r="F234" s="59"/>
    </row>
    <row r="235">
      <c r="D235" s="59"/>
      <c r="F235" s="59"/>
    </row>
    <row r="236">
      <c r="D236" s="59"/>
      <c r="F236" s="59"/>
    </row>
    <row r="237">
      <c r="D237" s="59"/>
      <c r="F237" s="59"/>
    </row>
    <row r="238">
      <c r="D238" s="59"/>
      <c r="F238" s="59"/>
    </row>
    <row r="239">
      <c r="D239" s="59"/>
      <c r="F239" s="59"/>
    </row>
    <row r="240">
      <c r="D240" s="59"/>
      <c r="F240" s="59"/>
    </row>
    <row r="241">
      <c r="D241" s="59"/>
      <c r="F241" s="59"/>
    </row>
    <row r="242">
      <c r="D242" s="59"/>
      <c r="F242" s="59"/>
    </row>
    <row r="243">
      <c r="D243" s="59"/>
      <c r="F243" s="59"/>
    </row>
    <row r="244">
      <c r="D244" s="59"/>
      <c r="F244" s="59"/>
    </row>
    <row r="245">
      <c r="D245" s="59"/>
      <c r="F245" s="59"/>
    </row>
    <row r="246">
      <c r="D246" s="59"/>
      <c r="F246" s="59"/>
    </row>
    <row r="247">
      <c r="D247" s="59"/>
      <c r="F247" s="59"/>
    </row>
    <row r="248">
      <c r="D248" s="59"/>
      <c r="F248" s="59"/>
    </row>
    <row r="249">
      <c r="D249" s="59"/>
      <c r="F249" s="59"/>
    </row>
    <row r="250">
      <c r="D250" s="59"/>
      <c r="F250" s="59"/>
    </row>
    <row r="251">
      <c r="D251" s="59"/>
      <c r="F251" s="59"/>
    </row>
    <row r="252">
      <c r="D252" s="59"/>
      <c r="F252" s="59"/>
    </row>
    <row r="253">
      <c r="D253" s="59"/>
      <c r="F253" s="59"/>
    </row>
    <row r="254">
      <c r="D254" s="59"/>
      <c r="F254" s="59"/>
    </row>
    <row r="255">
      <c r="D255" s="59"/>
      <c r="F255" s="59"/>
    </row>
    <row r="256">
      <c r="D256" s="59"/>
      <c r="F256" s="59"/>
    </row>
    <row r="257">
      <c r="D257" s="59"/>
      <c r="F257" s="59"/>
    </row>
    <row r="258">
      <c r="D258" s="59"/>
      <c r="F258" s="59"/>
    </row>
    <row r="259">
      <c r="D259" s="59"/>
      <c r="F259" s="59"/>
    </row>
    <row r="260">
      <c r="D260" s="59"/>
      <c r="F260" s="59"/>
    </row>
    <row r="261">
      <c r="D261" s="59"/>
      <c r="F261" s="59"/>
    </row>
    <row r="262">
      <c r="D262" s="59"/>
      <c r="F262" s="59"/>
    </row>
    <row r="263">
      <c r="D263" s="59"/>
      <c r="F263" s="59"/>
    </row>
    <row r="264">
      <c r="D264" s="59"/>
      <c r="F264" s="59"/>
    </row>
    <row r="265">
      <c r="D265" s="59"/>
      <c r="F265" s="59"/>
    </row>
    <row r="266">
      <c r="D266" s="59"/>
      <c r="F266" s="59"/>
    </row>
    <row r="267">
      <c r="D267" s="59"/>
      <c r="F267" s="59"/>
    </row>
    <row r="268">
      <c r="D268" s="59"/>
      <c r="F268" s="59"/>
    </row>
    <row r="269">
      <c r="D269" s="59"/>
      <c r="F269" s="59"/>
    </row>
    <row r="270">
      <c r="D270" s="59"/>
      <c r="F270" s="59"/>
    </row>
    <row r="271">
      <c r="D271" s="59"/>
      <c r="F271" s="59"/>
    </row>
    <row r="272">
      <c r="D272" s="59"/>
      <c r="F272" s="59"/>
    </row>
    <row r="273">
      <c r="D273" s="59"/>
      <c r="F273" s="59"/>
    </row>
    <row r="274">
      <c r="D274" s="59"/>
      <c r="F274" s="59"/>
    </row>
    <row r="275">
      <c r="D275" s="59"/>
      <c r="F275" s="59"/>
    </row>
    <row r="276">
      <c r="D276" s="59"/>
      <c r="F276" s="59"/>
    </row>
    <row r="277">
      <c r="D277" s="59"/>
      <c r="F277" s="59"/>
    </row>
    <row r="278">
      <c r="D278" s="59"/>
      <c r="F278" s="59"/>
    </row>
    <row r="279">
      <c r="D279" s="59"/>
      <c r="F279" s="59"/>
    </row>
    <row r="280">
      <c r="D280" s="59"/>
      <c r="F280" s="59"/>
    </row>
    <row r="281">
      <c r="D281" s="59"/>
      <c r="F281" s="59"/>
    </row>
    <row r="282">
      <c r="D282" s="59"/>
      <c r="F282" s="59"/>
    </row>
    <row r="283">
      <c r="D283" s="59"/>
      <c r="F283" s="59"/>
    </row>
    <row r="284">
      <c r="D284" s="59"/>
      <c r="F284" s="59"/>
    </row>
    <row r="285">
      <c r="D285" s="59"/>
      <c r="F285" s="59"/>
    </row>
    <row r="286">
      <c r="D286" s="59"/>
      <c r="F286" s="59"/>
    </row>
    <row r="287">
      <c r="D287" s="59"/>
      <c r="F287" s="59"/>
    </row>
    <row r="288">
      <c r="D288" s="59"/>
      <c r="F288" s="59"/>
    </row>
    <row r="289">
      <c r="D289" s="59"/>
      <c r="F289" s="59"/>
    </row>
    <row r="290">
      <c r="D290" s="59"/>
      <c r="F290" s="59"/>
    </row>
    <row r="291">
      <c r="D291" s="59"/>
      <c r="F291" s="59"/>
    </row>
    <row r="292">
      <c r="D292" s="59"/>
      <c r="F292" s="59"/>
    </row>
    <row r="293">
      <c r="D293" s="59"/>
      <c r="F293" s="59"/>
    </row>
    <row r="294">
      <c r="D294" s="59"/>
      <c r="F294" s="59"/>
    </row>
    <row r="295">
      <c r="D295" s="59"/>
      <c r="F295" s="59"/>
    </row>
    <row r="296">
      <c r="D296" s="59"/>
      <c r="F296" s="59"/>
    </row>
    <row r="297">
      <c r="D297" s="59"/>
      <c r="F297" s="59"/>
    </row>
    <row r="298">
      <c r="D298" s="59"/>
      <c r="F298" s="59"/>
    </row>
    <row r="299">
      <c r="D299" s="59"/>
      <c r="F299" s="59"/>
    </row>
    <row r="300">
      <c r="D300" s="59"/>
      <c r="F300" s="59"/>
    </row>
    <row r="301">
      <c r="D301" s="59"/>
      <c r="F301" s="59"/>
    </row>
    <row r="302">
      <c r="D302" s="59"/>
      <c r="F302" s="59"/>
    </row>
    <row r="303">
      <c r="D303" s="59"/>
      <c r="F303" s="59"/>
    </row>
    <row r="304">
      <c r="D304" s="59"/>
      <c r="F304" s="59"/>
    </row>
    <row r="305">
      <c r="D305" s="59"/>
      <c r="F305" s="59"/>
    </row>
    <row r="306">
      <c r="D306" s="59"/>
      <c r="F306" s="59"/>
    </row>
    <row r="307">
      <c r="D307" s="59"/>
      <c r="F307" s="59"/>
    </row>
    <row r="308">
      <c r="D308" s="59"/>
      <c r="F308" s="59"/>
    </row>
    <row r="309">
      <c r="D309" s="59"/>
      <c r="F309" s="59"/>
    </row>
    <row r="310">
      <c r="D310" s="59"/>
      <c r="F310" s="59"/>
    </row>
    <row r="311">
      <c r="D311" s="59"/>
      <c r="F311" s="59"/>
    </row>
    <row r="312">
      <c r="D312" s="59"/>
      <c r="F312" s="59"/>
    </row>
    <row r="313">
      <c r="D313" s="59"/>
      <c r="F313" s="59"/>
    </row>
    <row r="314">
      <c r="D314" s="59"/>
      <c r="F314" s="59"/>
    </row>
    <row r="315">
      <c r="D315" s="59"/>
      <c r="F315" s="59"/>
    </row>
    <row r="316">
      <c r="D316" s="59"/>
      <c r="F316" s="59"/>
    </row>
    <row r="317">
      <c r="D317" s="59"/>
      <c r="F317" s="59"/>
    </row>
    <row r="318">
      <c r="D318" s="59"/>
      <c r="F318" s="59"/>
    </row>
    <row r="319">
      <c r="D319" s="59"/>
      <c r="F319" s="59"/>
    </row>
    <row r="320">
      <c r="D320" s="59"/>
      <c r="F320" s="59"/>
    </row>
    <row r="321">
      <c r="D321" s="59"/>
      <c r="F321" s="59"/>
    </row>
    <row r="322">
      <c r="D322" s="59"/>
      <c r="F322" s="59"/>
    </row>
    <row r="323">
      <c r="D323" s="59"/>
      <c r="F323" s="59"/>
    </row>
    <row r="324">
      <c r="D324" s="59"/>
      <c r="F324" s="59"/>
    </row>
    <row r="325">
      <c r="D325" s="59"/>
      <c r="F325" s="59"/>
    </row>
    <row r="326">
      <c r="D326" s="59"/>
      <c r="F326" s="59"/>
    </row>
    <row r="327">
      <c r="D327" s="59"/>
      <c r="F327" s="59"/>
    </row>
    <row r="328">
      <c r="D328" s="59"/>
      <c r="F328" s="59"/>
    </row>
    <row r="329">
      <c r="D329" s="59"/>
      <c r="F329" s="59"/>
    </row>
    <row r="330">
      <c r="D330" s="59"/>
      <c r="F330" s="59"/>
    </row>
    <row r="331">
      <c r="D331" s="59"/>
      <c r="F331" s="59"/>
    </row>
    <row r="332">
      <c r="D332" s="59"/>
      <c r="F332" s="59"/>
    </row>
    <row r="333">
      <c r="D333" s="59"/>
      <c r="F333" s="59"/>
    </row>
    <row r="334">
      <c r="D334" s="59"/>
      <c r="F334" s="59"/>
    </row>
    <row r="335">
      <c r="D335" s="59"/>
      <c r="F335" s="59"/>
    </row>
    <row r="336">
      <c r="D336" s="59"/>
      <c r="F336" s="59"/>
    </row>
    <row r="337">
      <c r="D337" s="59"/>
      <c r="F337" s="59"/>
    </row>
    <row r="338">
      <c r="D338" s="59"/>
      <c r="F338" s="59"/>
    </row>
    <row r="339">
      <c r="D339" s="59"/>
      <c r="F339" s="59"/>
    </row>
    <row r="340">
      <c r="D340" s="59"/>
      <c r="F340" s="59"/>
    </row>
    <row r="341">
      <c r="D341" s="59"/>
      <c r="F341" s="59"/>
    </row>
    <row r="342">
      <c r="D342" s="59"/>
      <c r="F342" s="59"/>
    </row>
    <row r="343">
      <c r="D343" s="59"/>
      <c r="F343" s="59"/>
    </row>
    <row r="344">
      <c r="D344" s="59"/>
      <c r="F344" s="59"/>
    </row>
    <row r="345">
      <c r="D345" s="59"/>
      <c r="F345" s="59"/>
    </row>
    <row r="346">
      <c r="D346" s="59"/>
      <c r="F346" s="59"/>
    </row>
    <row r="347">
      <c r="D347" s="59"/>
      <c r="F347" s="59"/>
    </row>
    <row r="348">
      <c r="D348" s="59"/>
      <c r="F348" s="59"/>
    </row>
    <row r="349">
      <c r="D349" s="59"/>
      <c r="F349" s="59"/>
    </row>
    <row r="350">
      <c r="D350" s="59"/>
      <c r="F350" s="59"/>
    </row>
    <row r="351">
      <c r="D351" s="59"/>
      <c r="F351" s="59"/>
    </row>
    <row r="352">
      <c r="D352" s="59"/>
      <c r="F352" s="59"/>
    </row>
    <row r="353">
      <c r="D353" s="59"/>
      <c r="F353" s="59"/>
    </row>
    <row r="354">
      <c r="D354" s="59"/>
      <c r="F354" s="59"/>
    </row>
    <row r="355">
      <c r="D355" s="59"/>
      <c r="F355" s="59"/>
    </row>
    <row r="356">
      <c r="D356" s="59"/>
      <c r="F356" s="59"/>
    </row>
    <row r="357">
      <c r="D357" s="59"/>
      <c r="F357" s="59"/>
    </row>
    <row r="358">
      <c r="D358" s="59"/>
      <c r="F358" s="59"/>
    </row>
    <row r="359">
      <c r="D359" s="59"/>
      <c r="F359" s="59"/>
    </row>
    <row r="360">
      <c r="D360" s="59"/>
      <c r="F360" s="59"/>
    </row>
    <row r="361">
      <c r="D361" s="59"/>
      <c r="F361" s="59"/>
    </row>
    <row r="362">
      <c r="D362" s="59"/>
      <c r="F362" s="59"/>
    </row>
    <row r="363">
      <c r="D363" s="59"/>
      <c r="F363" s="59"/>
    </row>
    <row r="364">
      <c r="D364" s="59"/>
      <c r="F364" s="59"/>
    </row>
    <row r="365">
      <c r="D365" s="59"/>
      <c r="F365" s="59"/>
    </row>
    <row r="366">
      <c r="D366" s="59"/>
      <c r="F366" s="59"/>
    </row>
    <row r="367">
      <c r="D367" s="59"/>
      <c r="F367" s="59"/>
    </row>
    <row r="368">
      <c r="D368" s="59"/>
      <c r="F368" s="59"/>
    </row>
    <row r="369">
      <c r="D369" s="59"/>
      <c r="F369" s="59"/>
    </row>
    <row r="370">
      <c r="D370" s="59"/>
      <c r="F370" s="59"/>
    </row>
    <row r="371">
      <c r="D371" s="59"/>
      <c r="F371" s="59"/>
    </row>
    <row r="372">
      <c r="D372" s="59"/>
      <c r="F372" s="59"/>
    </row>
    <row r="373">
      <c r="D373" s="59"/>
      <c r="F373" s="59"/>
    </row>
    <row r="374">
      <c r="D374" s="59"/>
      <c r="F374" s="59"/>
    </row>
    <row r="375">
      <c r="D375" s="59"/>
      <c r="F375" s="59"/>
    </row>
    <row r="376">
      <c r="D376" s="59"/>
      <c r="F376" s="59"/>
    </row>
    <row r="377">
      <c r="D377" s="59"/>
      <c r="F377" s="59"/>
    </row>
    <row r="378">
      <c r="D378" s="59"/>
      <c r="F378" s="59"/>
    </row>
    <row r="379">
      <c r="D379" s="59"/>
      <c r="F379" s="59"/>
    </row>
    <row r="380">
      <c r="D380" s="59"/>
      <c r="F380" s="59"/>
    </row>
    <row r="381">
      <c r="D381" s="59"/>
      <c r="F381" s="59"/>
    </row>
    <row r="382">
      <c r="D382" s="59"/>
      <c r="F382" s="59"/>
    </row>
    <row r="383">
      <c r="D383" s="59"/>
      <c r="F383" s="59"/>
    </row>
    <row r="384">
      <c r="D384" s="59"/>
      <c r="F384" s="59"/>
    </row>
    <row r="385">
      <c r="D385" s="59"/>
      <c r="F385" s="59"/>
    </row>
    <row r="386">
      <c r="D386" s="59"/>
      <c r="F386" s="59"/>
    </row>
    <row r="387">
      <c r="D387" s="59"/>
      <c r="F387" s="59"/>
    </row>
    <row r="388">
      <c r="D388" s="59"/>
      <c r="F388" s="59"/>
    </row>
    <row r="389">
      <c r="D389" s="59"/>
      <c r="F389" s="59"/>
    </row>
    <row r="390">
      <c r="D390" s="59"/>
      <c r="F390" s="59"/>
    </row>
    <row r="391">
      <c r="D391" s="59"/>
      <c r="F391" s="59"/>
    </row>
    <row r="392">
      <c r="D392" s="59"/>
      <c r="F392" s="59"/>
    </row>
    <row r="393">
      <c r="D393" s="59"/>
      <c r="F393" s="59"/>
    </row>
    <row r="394">
      <c r="D394" s="59"/>
      <c r="F394" s="59"/>
    </row>
    <row r="395">
      <c r="D395" s="59"/>
      <c r="F395" s="59"/>
    </row>
    <row r="396">
      <c r="D396" s="59"/>
      <c r="F396" s="59"/>
    </row>
    <row r="397">
      <c r="D397" s="59"/>
      <c r="F397" s="59"/>
    </row>
    <row r="398">
      <c r="D398" s="59"/>
      <c r="F398" s="59"/>
    </row>
    <row r="399">
      <c r="D399" s="59"/>
      <c r="F399" s="59"/>
    </row>
    <row r="400">
      <c r="D400" s="59"/>
      <c r="F400" s="59"/>
    </row>
    <row r="401">
      <c r="D401" s="59"/>
      <c r="F401" s="59"/>
    </row>
    <row r="402">
      <c r="D402" s="59"/>
      <c r="F402" s="59"/>
    </row>
    <row r="403">
      <c r="D403" s="59"/>
      <c r="F403" s="59"/>
    </row>
    <row r="404">
      <c r="D404" s="59"/>
      <c r="F404" s="59"/>
    </row>
    <row r="405">
      <c r="D405" s="59"/>
      <c r="F405" s="59"/>
    </row>
    <row r="406">
      <c r="D406" s="59"/>
      <c r="F406" s="59"/>
    </row>
    <row r="407">
      <c r="D407" s="59"/>
      <c r="F407" s="59"/>
    </row>
    <row r="408">
      <c r="D408" s="59"/>
      <c r="F408" s="59"/>
    </row>
    <row r="409">
      <c r="D409" s="59"/>
      <c r="F409" s="59"/>
    </row>
    <row r="410">
      <c r="D410" s="59"/>
      <c r="F410" s="59"/>
    </row>
    <row r="411">
      <c r="D411" s="59"/>
      <c r="F411" s="59"/>
    </row>
    <row r="412">
      <c r="D412" s="59"/>
      <c r="F412" s="59"/>
    </row>
    <row r="413">
      <c r="D413" s="59"/>
      <c r="F413" s="59"/>
    </row>
    <row r="414">
      <c r="D414" s="59"/>
      <c r="F414" s="59"/>
    </row>
    <row r="415">
      <c r="D415" s="59"/>
      <c r="F415" s="59"/>
    </row>
    <row r="416">
      <c r="D416" s="59"/>
      <c r="F416" s="59"/>
    </row>
    <row r="417">
      <c r="D417" s="59"/>
      <c r="F417" s="59"/>
    </row>
    <row r="418">
      <c r="D418" s="59"/>
      <c r="F418" s="59"/>
    </row>
    <row r="419">
      <c r="D419" s="59"/>
      <c r="F419" s="59"/>
    </row>
    <row r="420">
      <c r="D420" s="59"/>
      <c r="F420" s="59"/>
    </row>
    <row r="421">
      <c r="D421" s="59"/>
      <c r="F421" s="59"/>
    </row>
    <row r="422">
      <c r="D422" s="59"/>
      <c r="F422" s="59"/>
    </row>
    <row r="423">
      <c r="D423" s="59"/>
      <c r="F423" s="59"/>
    </row>
    <row r="424">
      <c r="D424" s="59"/>
      <c r="F424" s="59"/>
    </row>
    <row r="425">
      <c r="D425" s="59"/>
      <c r="F425" s="59"/>
    </row>
    <row r="426">
      <c r="D426" s="59"/>
      <c r="F426" s="59"/>
    </row>
    <row r="427">
      <c r="D427" s="59"/>
      <c r="F427" s="59"/>
    </row>
    <row r="428">
      <c r="D428" s="59"/>
      <c r="F428" s="59"/>
    </row>
    <row r="429">
      <c r="D429" s="59"/>
      <c r="F429" s="59"/>
    </row>
    <row r="430">
      <c r="D430" s="59"/>
      <c r="F430" s="59"/>
    </row>
    <row r="431">
      <c r="D431" s="59"/>
      <c r="F431" s="59"/>
    </row>
    <row r="432">
      <c r="D432" s="59"/>
      <c r="F432" s="59"/>
    </row>
    <row r="433">
      <c r="D433" s="59"/>
      <c r="F433" s="59"/>
    </row>
    <row r="434">
      <c r="D434" s="59"/>
      <c r="F434" s="59"/>
    </row>
    <row r="435">
      <c r="D435" s="59"/>
      <c r="F435" s="59"/>
    </row>
    <row r="436">
      <c r="D436" s="59"/>
      <c r="F436" s="59"/>
    </row>
    <row r="437">
      <c r="D437" s="59"/>
      <c r="F437" s="59"/>
    </row>
    <row r="438">
      <c r="D438" s="59"/>
      <c r="F438" s="59"/>
    </row>
    <row r="439">
      <c r="D439" s="59"/>
      <c r="F439" s="59"/>
    </row>
    <row r="440">
      <c r="D440" s="59"/>
      <c r="F440" s="59"/>
    </row>
    <row r="441">
      <c r="D441" s="59"/>
      <c r="F441" s="59"/>
    </row>
    <row r="442">
      <c r="D442" s="59"/>
      <c r="F442" s="59"/>
    </row>
    <row r="443">
      <c r="D443" s="59"/>
      <c r="F443" s="59"/>
    </row>
    <row r="444">
      <c r="D444" s="59"/>
      <c r="F444" s="59"/>
    </row>
    <row r="445">
      <c r="D445" s="59"/>
      <c r="F445" s="59"/>
    </row>
    <row r="446">
      <c r="D446" s="59"/>
      <c r="F446" s="59"/>
    </row>
    <row r="447">
      <c r="D447" s="59"/>
      <c r="F447" s="59"/>
    </row>
    <row r="448">
      <c r="D448" s="59"/>
      <c r="F448" s="59"/>
    </row>
    <row r="449">
      <c r="D449" s="59"/>
      <c r="F449" s="59"/>
    </row>
    <row r="450">
      <c r="D450" s="59"/>
      <c r="F450" s="59"/>
    </row>
    <row r="451">
      <c r="D451" s="59"/>
      <c r="F451" s="59"/>
    </row>
    <row r="452">
      <c r="D452" s="59"/>
      <c r="F452" s="59"/>
    </row>
    <row r="453">
      <c r="D453" s="59"/>
      <c r="F453" s="59"/>
    </row>
    <row r="454">
      <c r="D454" s="59"/>
      <c r="F454" s="59"/>
    </row>
    <row r="455">
      <c r="D455" s="59"/>
      <c r="F455" s="59"/>
    </row>
    <row r="456">
      <c r="D456" s="59"/>
      <c r="F456" s="59"/>
    </row>
    <row r="457">
      <c r="D457" s="59"/>
      <c r="F457" s="59"/>
    </row>
    <row r="458">
      <c r="D458" s="59"/>
      <c r="F458" s="59"/>
    </row>
    <row r="459">
      <c r="D459" s="59"/>
      <c r="F459" s="59"/>
    </row>
    <row r="460">
      <c r="D460" s="59"/>
      <c r="F460" s="59"/>
    </row>
    <row r="461">
      <c r="D461" s="59"/>
      <c r="F461" s="59"/>
    </row>
    <row r="462">
      <c r="D462" s="59"/>
      <c r="F462" s="59"/>
    </row>
    <row r="463">
      <c r="D463" s="59"/>
      <c r="F463" s="59"/>
    </row>
    <row r="464">
      <c r="D464" s="59"/>
      <c r="F464" s="59"/>
    </row>
    <row r="465">
      <c r="D465" s="59"/>
      <c r="F465" s="59"/>
    </row>
    <row r="466">
      <c r="D466" s="59"/>
      <c r="F466" s="59"/>
    </row>
    <row r="467">
      <c r="D467" s="59"/>
      <c r="F467" s="59"/>
    </row>
    <row r="468">
      <c r="D468" s="59"/>
      <c r="F468" s="59"/>
    </row>
    <row r="469">
      <c r="D469" s="59"/>
      <c r="F469" s="59"/>
    </row>
    <row r="470">
      <c r="D470" s="59"/>
      <c r="F470" s="59"/>
    </row>
    <row r="471">
      <c r="D471" s="59"/>
      <c r="F471" s="59"/>
    </row>
    <row r="472">
      <c r="D472" s="59"/>
      <c r="F472" s="59"/>
    </row>
    <row r="473">
      <c r="D473" s="59"/>
      <c r="F473" s="59"/>
    </row>
    <row r="474">
      <c r="D474" s="59"/>
      <c r="F474" s="59"/>
    </row>
    <row r="475">
      <c r="D475" s="59"/>
      <c r="F475" s="59"/>
    </row>
    <row r="476">
      <c r="D476" s="59"/>
      <c r="F476" s="59"/>
    </row>
    <row r="477">
      <c r="D477" s="59"/>
      <c r="F477" s="59"/>
    </row>
    <row r="478">
      <c r="D478" s="59"/>
      <c r="F478" s="59"/>
    </row>
    <row r="479">
      <c r="D479" s="59"/>
      <c r="F479" s="59"/>
    </row>
    <row r="480">
      <c r="D480" s="59"/>
      <c r="F480" s="59"/>
    </row>
    <row r="481">
      <c r="D481" s="59"/>
      <c r="F481" s="59"/>
    </row>
    <row r="482">
      <c r="D482" s="59"/>
      <c r="F482" s="59"/>
    </row>
    <row r="483">
      <c r="D483" s="59"/>
      <c r="F483" s="59"/>
    </row>
    <row r="484">
      <c r="D484" s="59"/>
      <c r="F484" s="59"/>
    </row>
    <row r="485">
      <c r="D485" s="59"/>
      <c r="F485" s="59"/>
    </row>
    <row r="486">
      <c r="D486" s="59"/>
      <c r="F486" s="59"/>
    </row>
    <row r="487">
      <c r="D487" s="59"/>
      <c r="F487" s="59"/>
    </row>
    <row r="488">
      <c r="D488" s="59"/>
      <c r="F488" s="59"/>
    </row>
    <row r="489">
      <c r="D489" s="59"/>
      <c r="F489" s="59"/>
    </row>
    <row r="490">
      <c r="D490" s="59"/>
      <c r="F490" s="59"/>
    </row>
    <row r="491">
      <c r="D491" s="59"/>
      <c r="F491" s="59"/>
    </row>
    <row r="492">
      <c r="D492" s="59"/>
      <c r="F492" s="59"/>
    </row>
    <row r="493">
      <c r="D493" s="59"/>
      <c r="F493" s="59"/>
    </row>
    <row r="494">
      <c r="D494" s="59"/>
      <c r="F494" s="59"/>
    </row>
    <row r="495">
      <c r="D495" s="59"/>
      <c r="F495" s="59"/>
    </row>
    <row r="496">
      <c r="D496" s="59"/>
      <c r="F496" s="59"/>
    </row>
    <row r="497">
      <c r="D497" s="59"/>
      <c r="F497" s="59"/>
    </row>
    <row r="498">
      <c r="D498" s="59"/>
      <c r="F498" s="59"/>
    </row>
    <row r="499">
      <c r="D499" s="59"/>
      <c r="F499" s="59"/>
    </row>
    <row r="500">
      <c r="D500" s="59"/>
      <c r="F500" s="59"/>
    </row>
    <row r="501">
      <c r="D501" s="59"/>
      <c r="F501" s="59"/>
    </row>
    <row r="502">
      <c r="D502" s="59"/>
      <c r="F502" s="59"/>
    </row>
    <row r="503">
      <c r="D503" s="59"/>
      <c r="F503" s="59"/>
    </row>
    <row r="504">
      <c r="D504" s="59"/>
      <c r="F504" s="59"/>
    </row>
    <row r="505">
      <c r="D505" s="59"/>
      <c r="F505" s="59"/>
    </row>
    <row r="506">
      <c r="D506" s="59"/>
      <c r="F506" s="59"/>
    </row>
    <row r="507">
      <c r="D507" s="59"/>
      <c r="F507" s="59"/>
    </row>
    <row r="508">
      <c r="D508" s="59"/>
      <c r="F508" s="59"/>
    </row>
    <row r="509">
      <c r="D509" s="59"/>
      <c r="F509" s="59"/>
    </row>
    <row r="510">
      <c r="D510" s="59"/>
      <c r="F510" s="59"/>
    </row>
    <row r="511">
      <c r="D511" s="59"/>
      <c r="F511" s="59"/>
    </row>
    <row r="512">
      <c r="D512" s="59"/>
      <c r="F512" s="59"/>
    </row>
    <row r="513">
      <c r="D513" s="59"/>
      <c r="F513" s="59"/>
    </row>
    <row r="514">
      <c r="D514" s="59"/>
      <c r="F514" s="59"/>
    </row>
    <row r="515">
      <c r="D515" s="59"/>
      <c r="F515" s="59"/>
    </row>
    <row r="516">
      <c r="D516" s="59"/>
      <c r="F516" s="59"/>
    </row>
    <row r="517">
      <c r="D517" s="59"/>
      <c r="F517" s="59"/>
    </row>
    <row r="518">
      <c r="D518" s="59"/>
      <c r="F518" s="59"/>
    </row>
    <row r="519">
      <c r="D519" s="59"/>
      <c r="F519" s="59"/>
    </row>
    <row r="520">
      <c r="D520" s="59"/>
      <c r="F520" s="59"/>
    </row>
    <row r="521">
      <c r="D521" s="59"/>
      <c r="F521" s="59"/>
    </row>
    <row r="522">
      <c r="D522" s="59"/>
      <c r="F522" s="59"/>
    </row>
    <row r="523">
      <c r="D523" s="59"/>
      <c r="F523" s="59"/>
    </row>
    <row r="524">
      <c r="D524" s="59"/>
      <c r="F524" s="59"/>
    </row>
    <row r="525">
      <c r="D525" s="59"/>
      <c r="F525" s="59"/>
    </row>
    <row r="526">
      <c r="D526" s="59"/>
      <c r="F526" s="59"/>
    </row>
    <row r="527">
      <c r="D527" s="59"/>
      <c r="F527" s="59"/>
    </row>
    <row r="528">
      <c r="D528" s="59"/>
      <c r="F528" s="59"/>
    </row>
    <row r="529">
      <c r="D529" s="59"/>
      <c r="F529" s="59"/>
    </row>
    <row r="530">
      <c r="D530" s="59"/>
      <c r="F530" s="59"/>
    </row>
    <row r="531">
      <c r="D531" s="59"/>
      <c r="F531" s="59"/>
    </row>
    <row r="532">
      <c r="D532" s="59"/>
      <c r="F532" s="59"/>
    </row>
    <row r="533">
      <c r="D533" s="59"/>
      <c r="F533" s="59"/>
    </row>
    <row r="534">
      <c r="D534" s="59"/>
      <c r="F534" s="59"/>
    </row>
    <row r="535">
      <c r="D535" s="59"/>
      <c r="F535" s="59"/>
    </row>
    <row r="536">
      <c r="D536" s="59"/>
      <c r="F536" s="59"/>
    </row>
    <row r="537">
      <c r="D537" s="59"/>
      <c r="F537" s="59"/>
    </row>
    <row r="538">
      <c r="D538" s="59"/>
      <c r="F538" s="59"/>
    </row>
    <row r="539">
      <c r="D539" s="59"/>
      <c r="F539" s="59"/>
    </row>
    <row r="540">
      <c r="D540" s="59"/>
      <c r="F540" s="59"/>
    </row>
    <row r="541">
      <c r="D541" s="59"/>
      <c r="F541" s="59"/>
    </row>
    <row r="542">
      <c r="D542" s="59"/>
      <c r="F542" s="59"/>
    </row>
    <row r="543">
      <c r="D543" s="59"/>
      <c r="F543" s="59"/>
    </row>
    <row r="544">
      <c r="D544" s="59"/>
      <c r="F544" s="59"/>
    </row>
    <row r="545">
      <c r="D545" s="59"/>
      <c r="F545" s="59"/>
    </row>
    <row r="546">
      <c r="D546" s="59"/>
      <c r="F546" s="59"/>
    </row>
    <row r="547">
      <c r="D547" s="59"/>
      <c r="F547" s="59"/>
    </row>
    <row r="548">
      <c r="D548" s="59"/>
      <c r="F548" s="59"/>
    </row>
    <row r="549">
      <c r="D549" s="59"/>
      <c r="F549" s="59"/>
    </row>
    <row r="550">
      <c r="D550" s="59"/>
      <c r="F550" s="59"/>
    </row>
    <row r="551">
      <c r="D551" s="59"/>
      <c r="F551" s="59"/>
    </row>
    <row r="552">
      <c r="D552" s="59"/>
      <c r="F552" s="59"/>
    </row>
    <row r="553">
      <c r="D553" s="59"/>
      <c r="F553" s="59"/>
    </row>
    <row r="554">
      <c r="D554" s="59"/>
      <c r="F554" s="59"/>
    </row>
    <row r="555">
      <c r="D555" s="59"/>
      <c r="F555" s="59"/>
    </row>
    <row r="556">
      <c r="D556" s="59"/>
      <c r="F556" s="59"/>
    </row>
    <row r="557">
      <c r="D557" s="59"/>
      <c r="F557" s="59"/>
    </row>
    <row r="558">
      <c r="D558" s="59"/>
      <c r="F558" s="59"/>
    </row>
    <row r="559">
      <c r="D559" s="59"/>
      <c r="F559" s="59"/>
    </row>
    <row r="560">
      <c r="D560" s="59"/>
      <c r="F560" s="59"/>
    </row>
    <row r="561">
      <c r="D561" s="59"/>
      <c r="F561" s="59"/>
    </row>
    <row r="562">
      <c r="D562" s="59"/>
      <c r="F562" s="59"/>
    </row>
    <row r="563">
      <c r="D563" s="59"/>
      <c r="F563" s="59"/>
    </row>
    <row r="564">
      <c r="D564" s="59"/>
      <c r="F564" s="59"/>
    </row>
    <row r="565">
      <c r="D565" s="59"/>
      <c r="F565" s="59"/>
    </row>
    <row r="566">
      <c r="D566" s="59"/>
      <c r="F566" s="59"/>
    </row>
    <row r="567">
      <c r="D567" s="59"/>
      <c r="F567" s="59"/>
    </row>
    <row r="568">
      <c r="D568" s="59"/>
      <c r="F568" s="59"/>
    </row>
    <row r="569">
      <c r="D569" s="59"/>
      <c r="F569" s="59"/>
    </row>
    <row r="570">
      <c r="D570" s="59"/>
      <c r="F570" s="59"/>
    </row>
    <row r="571">
      <c r="D571" s="59"/>
      <c r="F571" s="59"/>
    </row>
    <row r="572">
      <c r="D572" s="59"/>
      <c r="F572" s="59"/>
    </row>
    <row r="573">
      <c r="D573" s="59"/>
      <c r="F573" s="59"/>
    </row>
    <row r="574">
      <c r="D574" s="59"/>
      <c r="F574" s="59"/>
    </row>
    <row r="575">
      <c r="D575" s="59"/>
      <c r="F575" s="59"/>
    </row>
    <row r="576">
      <c r="D576" s="59"/>
      <c r="F576" s="59"/>
    </row>
    <row r="577">
      <c r="D577" s="59"/>
      <c r="F577" s="59"/>
    </row>
    <row r="578">
      <c r="D578" s="59"/>
      <c r="F578" s="59"/>
    </row>
    <row r="579">
      <c r="D579" s="59"/>
      <c r="F579" s="59"/>
    </row>
    <row r="580">
      <c r="D580" s="59"/>
      <c r="F580" s="59"/>
    </row>
    <row r="581">
      <c r="D581" s="59"/>
      <c r="F581" s="59"/>
    </row>
    <row r="582">
      <c r="D582" s="59"/>
      <c r="F582" s="59"/>
    </row>
    <row r="583">
      <c r="D583" s="59"/>
      <c r="F583" s="59"/>
    </row>
    <row r="584">
      <c r="D584" s="59"/>
      <c r="F584" s="59"/>
    </row>
    <row r="585">
      <c r="D585" s="59"/>
      <c r="F585" s="59"/>
    </row>
    <row r="586">
      <c r="D586" s="59"/>
      <c r="F586" s="59"/>
    </row>
    <row r="587">
      <c r="D587" s="59"/>
      <c r="F587" s="59"/>
    </row>
    <row r="588">
      <c r="D588" s="59"/>
      <c r="F588" s="59"/>
    </row>
    <row r="589">
      <c r="D589" s="59"/>
      <c r="F589" s="59"/>
    </row>
    <row r="590">
      <c r="D590" s="59"/>
      <c r="F590" s="59"/>
    </row>
    <row r="591">
      <c r="D591" s="59"/>
      <c r="F591" s="59"/>
    </row>
    <row r="592">
      <c r="D592" s="59"/>
      <c r="F592" s="59"/>
    </row>
    <row r="593">
      <c r="D593" s="59"/>
      <c r="F593" s="59"/>
    </row>
    <row r="594">
      <c r="D594" s="59"/>
      <c r="F594" s="59"/>
    </row>
    <row r="595">
      <c r="D595" s="59"/>
      <c r="F595" s="59"/>
    </row>
    <row r="596">
      <c r="D596" s="59"/>
      <c r="F596" s="59"/>
    </row>
    <row r="597">
      <c r="D597" s="59"/>
      <c r="F597" s="59"/>
    </row>
    <row r="598">
      <c r="D598" s="59"/>
      <c r="F598" s="59"/>
    </row>
    <row r="599">
      <c r="D599" s="59"/>
      <c r="F599" s="59"/>
    </row>
    <row r="600">
      <c r="D600" s="59"/>
      <c r="F600" s="59"/>
    </row>
    <row r="601">
      <c r="D601" s="59"/>
      <c r="F601" s="59"/>
    </row>
    <row r="602">
      <c r="D602" s="59"/>
      <c r="F602" s="59"/>
    </row>
    <row r="603">
      <c r="D603" s="59"/>
      <c r="F603" s="59"/>
    </row>
    <row r="604">
      <c r="D604" s="59"/>
      <c r="F604" s="59"/>
    </row>
    <row r="605">
      <c r="D605" s="59"/>
      <c r="F605" s="59"/>
    </row>
    <row r="606">
      <c r="D606" s="59"/>
      <c r="F606" s="59"/>
    </row>
    <row r="607">
      <c r="D607" s="59"/>
      <c r="F607" s="59"/>
    </row>
    <row r="608">
      <c r="D608" s="59"/>
      <c r="F608" s="59"/>
    </row>
    <row r="609">
      <c r="D609" s="59"/>
      <c r="F609" s="59"/>
    </row>
    <row r="610">
      <c r="D610" s="59"/>
      <c r="F610" s="59"/>
    </row>
    <row r="611">
      <c r="D611" s="59"/>
      <c r="F611" s="59"/>
    </row>
    <row r="612">
      <c r="D612" s="59"/>
      <c r="F612" s="59"/>
    </row>
    <row r="613">
      <c r="D613" s="59"/>
      <c r="F613" s="59"/>
    </row>
    <row r="614">
      <c r="D614" s="59"/>
      <c r="F614" s="59"/>
    </row>
    <row r="615">
      <c r="D615" s="59"/>
      <c r="F615" s="59"/>
    </row>
    <row r="616">
      <c r="D616" s="59"/>
      <c r="F616" s="59"/>
    </row>
    <row r="617">
      <c r="D617" s="59"/>
      <c r="F617" s="59"/>
    </row>
    <row r="618">
      <c r="D618" s="59"/>
      <c r="F618" s="59"/>
    </row>
    <row r="619">
      <c r="D619" s="59"/>
      <c r="F619" s="59"/>
    </row>
    <row r="620">
      <c r="D620" s="59"/>
      <c r="F620" s="59"/>
    </row>
    <row r="621">
      <c r="D621" s="59"/>
      <c r="F621" s="59"/>
    </row>
    <row r="622">
      <c r="D622" s="59"/>
      <c r="F622" s="59"/>
    </row>
    <row r="623">
      <c r="D623" s="59"/>
      <c r="F623" s="59"/>
    </row>
    <row r="624">
      <c r="D624" s="59"/>
      <c r="F624" s="59"/>
    </row>
    <row r="625">
      <c r="D625" s="59"/>
      <c r="F625" s="59"/>
    </row>
    <row r="626">
      <c r="D626" s="59"/>
      <c r="F626" s="59"/>
    </row>
    <row r="627">
      <c r="D627" s="59"/>
      <c r="F627" s="59"/>
    </row>
    <row r="628">
      <c r="D628" s="59"/>
      <c r="F628" s="59"/>
    </row>
    <row r="629">
      <c r="D629" s="59"/>
      <c r="F629" s="59"/>
    </row>
    <row r="630">
      <c r="D630" s="59"/>
      <c r="F630" s="59"/>
    </row>
    <row r="631">
      <c r="D631" s="59"/>
      <c r="F631" s="59"/>
    </row>
    <row r="632">
      <c r="D632" s="59"/>
      <c r="F632" s="59"/>
    </row>
    <row r="633">
      <c r="D633" s="59"/>
      <c r="F633" s="59"/>
    </row>
    <row r="634">
      <c r="D634" s="59"/>
      <c r="F634" s="59"/>
    </row>
    <row r="635">
      <c r="D635" s="59"/>
      <c r="F635" s="59"/>
    </row>
    <row r="636">
      <c r="D636" s="59"/>
      <c r="F636" s="59"/>
    </row>
    <row r="637">
      <c r="D637" s="59"/>
      <c r="F637" s="59"/>
    </row>
    <row r="638">
      <c r="D638" s="59"/>
      <c r="F638" s="59"/>
    </row>
    <row r="639">
      <c r="D639" s="59"/>
      <c r="F639" s="59"/>
    </row>
    <row r="640">
      <c r="D640" s="59"/>
      <c r="F640" s="59"/>
    </row>
    <row r="641">
      <c r="D641" s="59"/>
      <c r="F641" s="59"/>
    </row>
    <row r="642">
      <c r="D642" s="59"/>
      <c r="F642" s="59"/>
    </row>
    <row r="643">
      <c r="D643" s="59"/>
      <c r="F643" s="59"/>
    </row>
    <row r="644">
      <c r="D644" s="59"/>
      <c r="F644" s="59"/>
    </row>
    <row r="645">
      <c r="D645" s="59"/>
      <c r="F645" s="59"/>
    </row>
    <row r="646">
      <c r="D646" s="59"/>
      <c r="F646" s="59"/>
    </row>
    <row r="647">
      <c r="D647" s="59"/>
      <c r="F647" s="59"/>
    </row>
    <row r="648">
      <c r="D648" s="59"/>
      <c r="F648" s="59"/>
    </row>
    <row r="649">
      <c r="D649" s="59"/>
      <c r="F649" s="59"/>
    </row>
    <row r="650">
      <c r="D650" s="59"/>
      <c r="F650" s="59"/>
    </row>
    <row r="651">
      <c r="D651" s="59"/>
      <c r="F651" s="59"/>
    </row>
    <row r="652">
      <c r="D652" s="59"/>
      <c r="F652" s="59"/>
    </row>
    <row r="653">
      <c r="D653" s="59"/>
      <c r="F653" s="59"/>
    </row>
    <row r="654">
      <c r="D654" s="59"/>
      <c r="F654" s="59"/>
    </row>
    <row r="655">
      <c r="D655" s="59"/>
      <c r="F655" s="59"/>
    </row>
    <row r="656">
      <c r="D656" s="59"/>
      <c r="F656" s="59"/>
    </row>
    <row r="657">
      <c r="D657" s="59"/>
      <c r="F657" s="59"/>
    </row>
    <row r="658">
      <c r="D658" s="59"/>
      <c r="F658" s="59"/>
    </row>
    <row r="659">
      <c r="D659" s="59"/>
      <c r="F659" s="59"/>
    </row>
    <row r="660">
      <c r="D660" s="59"/>
      <c r="F660" s="59"/>
    </row>
    <row r="661">
      <c r="D661" s="59"/>
      <c r="F661" s="59"/>
    </row>
    <row r="662">
      <c r="D662" s="59"/>
      <c r="F662" s="59"/>
    </row>
    <row r="663">
      <c r="D663" s="59"/>
      <c r="F663" s="59"/>
    </row>
    <row r="664">
      <c r="D664" s="59"/>
      <c r="F664" s="59"/>
    </row>
    <row r="665">
      <c r="D665" s="59"/>
      <c r="F665" s="59"/>
    </row>
    <row r="666">
      <c r="D666" s="59"/>
      <c r="F666" s="59"/>
    </row>
    <row r="667">
      <c r="D667" s="59"/>
      <c r="F667" s="59"/>
    </row>
    <row r="668">
      <c r="D668" s="59"/>
      <c r="F668" s="59"/>
    </row>
    <row r="669">
      <c r="D669" s="59"/>
      <c r="F669" s="59"/>
    </row>
    <row r="670">
      <c r="D670" s="59"/>
      <c r="F670" s="59"/>
    </row>
    <row r="671">
      <c r="D671" s="59"/>
      <c r="F671" s="59"/>
    </row>
    <row r="672">
      <c r="D672" s="59"/>
      <c r="F672" s="59"/>
    </row>
    <row r="673">
      <c r="D673" s="59"/>
      <c r="F673" s="59"/>
    </row>
    <row r="674">
      <c r="D674" s="59"/>
      <c r="F674" s="59"/>
    </row>
    <row r="675">
      <c r="D675" s="59"/>
      <c r="F675" s="59"/>
    </row>
    <row r="676">
      <c r="D676" s="59"/>
      <c r="F676" s="59"/>
    </row>
    <row r="677">
      <c r="D677" s="59"/>
      <c r="F677" s="59"/>
    </row>
    <row r="678">
      <c r="D678" s="59"/>
      <c r="F678" s="59"/>
    </row>
    <row r="679">
      <c r="D679" s="59"/>
      <c r="F679" s="59"/>
    </row>
    <row r="680">
      <c r="D680" s="59"/>
      <c r="F680" s="59"/>
    </row>
    <row r="681">
      <c r="D681" s="59"/>
      <c r="F681" s="59"/>
    </row>
    <row r="682">
      <c r="D682" s="59"/>
      <c r="F682" s="59"/>
    </row>
    <row r="683">
      <c r="D683" s="59"/>
      <c r="F683" s="59"/>
    </row>
    <row r="684">
      <c r="D684" s="59"/>
      <c r="F684" s="59"/>
    </row>
    <row r="685">
      <c r="D685" s="59"/>
      <c r="F685" s="59"/>
    </row>
    <row r="686">
      <c r="D686" s="59"/>
      <c r="F686" s="59"/>
    </row>
    <row r="687">
      <c r="D687" s="59"/>
      <c r="F687" s="59"/>
    </row>
    <row r="688">
      <c r="D688" s="59"/>
      <c r="F688" s="59"/>
    </row>
    <row r="689">
      <c r="D689" s="59"/>
      <c r="F689" s="59"/>
    </row>
    <row r="690">
      <c r="D690" s="59"/>
      <c r="F690" s="59"/>
    </row>
    <row r="691">
      <c r="D691" s="59"/>
      <c r="F691" s="59"/>
    </row>
    <row r="692">
      <c r="D692" s="59"/>
      <c r="F692" s="59"/>
    </row>
    <row r="693">
      <c r="D693" s="59"/>
      <c r="F693" s="59"/>
    </row>
    <row r="694">
      <c r="D694" s="59"/>
      <c r="F694" s="59"/>
    </row>
    <row r="695">
      <c r="D695" s="59"/>
      <c r="F695" s="59"/>
    </row>
    <row r="696">
      <c r="D696" s="59"/>
      <c r="F696" s="59"/>
    </row>
    <row r="697">
      <c r="D697" s="59"/>
      <c r="F697" s="59"/>
    </row>
    <row r="698">
      <c r="D698" s="59"/>
      <c r="F698" s="59"/>
    </row>
    <row r="699">
      <c r="D699" s="59"/>
      <c r="F699" s="59"/>
    </row>
    <row r="700">
      <c r="D700" s="59"/>
      <c r="F700" s="59"/>
    </row>
    <row r="701">
      <c r="D701" s="59"/>
      <c r="F701" s="59"/>
    </row>
    <row r="702">
      <c r="D702" s="59"/>
      <c r="F702" s="59"/>
    </row>
    <row r="703">
      <c r="D703" s="59"/>
      <c r="F703" s="59"/>
    </row>
    <row r="704">
      <c r="D704" s="59"/>
      <c r="F704" s="59"/>
    </row>
    <row r="705">
      <c r="D705" s="59"/>
      <c r="F705" s="59"/>
    </row>
    <row r="706">
      <c r="D706" s="59"/>
      <c r="F706" s="59"/>
    </row>
    <row r="707">
      <c r="D707" s="59"/>
      <c r="F707" s="59"/>
    </row>
    <row r="708">
      <c r="D708" s="59"/>
      <c r="F708" s="59"/>
    </row>
    <row r="709">
      <c r="D709" s="59"/>
      <c r="F709" s="59"/>
    </row>
    <row r="710">
      <c r="D710" s="59"/>
      <c r="F710" s="59"/>
    </row>
    <row r="711">
      <c r="D711" s="59"/>
      <c r="F711" s="59"/>
    </row>
    <row r="712">
      <c r="D712" s="59"/>
      <c r="F712" s="59"/>
    </row>
    <row r="713">
      <c r="D713" s="59"/>
      <c r="F713" s="59"/>
    </row>
    <row r="714">
      <c r="D714" s="59"/>
      <c r="F714" s="59"/>
    </row>
    <row r="715">
      <c r="D715" s="59"/>
      <c r="F715" s="59"/>
    </row>
    <row r="716">
      <c r="D716" s="59"/>
      <c r="F716" s="59"/>
    </row>
    <row r="717">
      <c r="D717" s="59"/>
      <c r="F717" s="59"/>
    </row>
    <row r="718">
      <c r="D718" s="59"/>
      <c r="F718" s="59"/>
    </row>
    <row r="719">
      <c r="D719" s="59"/>
      <c r="F719" s="59"/>
    </row>
    <row r="720">
      <c r="D720" s="59"/>
      <c r="F720" s="59"/>
    </row>
    <row r="721">
      <c r="D721" s="59"/>
      <c r="F721" s="59"/>
    </row>
    <row r="722">
      <c r="D722" s="59"/>
      <c r="F722" s="59"/>
    </row>
    <row r="723">
      <c r="D723" s="59"/>
      <c r="F723" s="59"/>
    </row>
    <row r="724">
      <c r="D724" s="59"/>
      <c r="F724" s="59"/>
    </row>
    <row r="725">
      <c r="D725" s="59"/>
      <c r="F725" s="59"/>
    </row>
    <row r="726">
      <c r="D726" s="59"/>
      <c r="F726" s="59"/>
    </row>
    <row r="727">
      <c r="D727" s="59"/>
      <c r="F727" s="59"/>
    </row>
    <row r="728">
      <c r="D728" s="59"/>
      <c r="F728" s="59"/>
    </row>
    <row r="729">
      <c r="D729" s="59"/>
      <c r="F729" s="59"/>
    </row>
    <row r="730">
      <c r="D730" s="59"/>
      <c r="F730" s="59"/>
    </row>
    <row r="731">
      <c r="D731" s="59"/>
      <c r="F731" s="59"/>
    </row>
    <row r="732">
      <c r="D732" s="59"/>
      <c r="F732" s="59"/>
    </row>
    <row r="733">
      <c r="D733" s="59"/>
      <c r="F733" s="59"/>
    </row>
    <row r="734">
      <c r="D734" s="59"/>
      <c r="F734" s="59"/>
    </row>
    <row r="735">
      <c r="D735" s="59"/>
      <c r="F735" s="59"/>
    </row>
    <row r="736">
      <c r="D736" s="59"/>
      <c r="F736" s="59"/>
    </row>
    <row r="737">
      <c r="D737" s="59"/>
      <c r="F737" s="59"/>
    </row>
    <row r="738">
      <c r="D738" s="59"/>
      <c r="F738" s="59"/>
    </row>
    <row r="739">
      <c r="D739" s="59"/>
      <c r="F739" s="59"/>
    </row>
    <row r="740">
      <c r="D740" s="59"/>
      <c r="F740" s="59"/>
    </row>
    <row r="741">
      <c r="D741" s="59"/>
      <c r="F741" s="59"/>
    </row>
    <row r="742">
      <c r="D742" s="59"/>
      <c r="F742" s="59"/>
    </row>
    <row r="743">
      <c r="D743" s="59"/>
      <c r="F743" s="59"/>
    </row>
    <row r="744">
      <c r="D744" s="59"/>
      <c r="F744" s="59"/>
    </row>
    <row r="745">
      <c r="D745" s="59"/>
      <c r="F745" s="59"/>
    </row>
    <row r="746">
      <c r="D746" s="59"/>
      <c r="F746" s="59"/>
    </row>
    <row r="747">
      <c r="D747" s="59"/>
      <c r="F747" s="59"/>
    </row>
    <row r="748">
      <c r="D748" s="59"/>
      <c r="F748" s="59"/>
    </row>
    <row r="749">
      <c r="D749" s="59"/>
      <c r="F749" s="59"/>
    </row>
    <row r="750">
      <c r="D750" s="59"/>
      <c r="F750" s="59"/>
    </row>
    <row r="751">
      <c r="D751" s="59"/>
      <c r="F751" s="59"/>
    </row>
    <row r="752">
      <c r="D752" s="59"/>
      <c r="F752" s="59"/>
    </row>
    <row r="753">
      <c r="D753" s="59"/>
      <c r="F753" s="59"/>
    </row>
    <row r="754">
      <c r="D754" s="59"/>
      <c r="F754" s="59"/>
    </row>
    <row r="755">
      <c r="D755" s="59"/>
      <c r="F755" s="59"/>
    </row>
    <row r="756">
      <c r="D756" s="59"/>
      <c r="F756" s="59"/>
    </row>
    <row r="757">
      <c r="D757" s="59"/>
      <c r="F757" s="59"/>
    </row>
    <row r="758">
      <c r="D758" s="59"/>
      <c r="F758" s="59"/>
    </row>
    <row r="759">
      <c r="D759" s="59"/>
      <c r="F759" s="59"/>
    </row>
    <row r="760">
      <c r="D760" s="59"/>
      <c r="F760" s="59"/>
    </row>
    <row r="761">
      <c r="D761" s="59"/>
      <c r="F761" s="59"/>
    </row>
    <row r="762">
      <c r="D762" s="59"/>
      <c r="F762" s="59"/>
    </row>
    <row r="763">
      <c r="D763" s="59"/>
      <c r="F763" s="59"/>
    </row>
    <row r="764">
      <c r="D764" s="59"/>
      <c r="F764" s="59"/>
    </row>
    <row r="765">
      <c r="D765" s="59"/>
      <c r="F765" s="59"/>
    </row>
    <row r="766">
      <c r="D766" s="59"/>
      <c r="F766" s="59"/>
    </row>
    <row r="767">
      <c r="D767" s="59"/>
      <c r="F767" s="59"/>
    </row>
    <row r="768">
      <c r="D768" s="59"/>
      <c r="F768" s="59"/>
    </row>
    <row r="769">
      <c r="D769" s="59"/>
      <c r="F769" s="59"/>
    </row>
    <row r="770">
      <c r="D770" s="59"/>
      <c r="F770" s="59"/>
    </row>
    <row r="771">
      <c r="D771" s="59"/>
      <c r="F771" s="59"/>
    </row>
    <row r="772">
      <c r="D772" s="59"/>
      <c r="F772" s="59"/>
    </row>
    <row r="773">
      <c r="D773" s="59"/>
      <c r="F773" s="59"/>
    </row>
    <row r="774">
      <c r="D774" s="59"/>
      <c r="F774" s="59"/>
    </row>
    <row r="775">
      <c r="D775" s="59"/>
      <c r="F775" s="59"/>
    </row>
    <row r="776">
      <c r="D776" s="59"/>
      <c r="F776" s="59"/>
    </row>
    <row r="777">
      <c r="D777" s="59"/>
      <c r="F777" s="59"/>
    </row>
    <row r="778">
      <c r="D778" s="59"/>
      <c r="F778" s="59"/>
    </row>
    <row r="779">
      <c r="D779" s="59"/>
      <c r="F779" s="59"/>
    </row>
    <row r="780">
      <c r="D780" s="59"/>
      <c r="F780" s="59"/>
    </row>
    <row r="781">
      <c r="D781" s="59"/>
      <c r="F781" s="59"/>
    </row>
    <row r="782">
      <c r="D782" s="59"/>
      <c r="F782" s="59"/>
    </row>
    <row r="783">
      <c r="D783" s="59"/>
      <c r="F783" s="59"/>
    </row>
    <row r="784">
      <c r="D784" s="59"/>
      <c r="F784" s="59"/>
    </row>
    <row r="785">
      <c r="D785" s="59"/>
      <c r="F785" s="59"/>
    </row>
    <row r="786">
      <c r="D786" s="59"/>
      <c r="F786" s="59"/>
    </row>
    <row r="787">
      <c r="D787" s="59"/>
      <c r="F787" s="59"/>
    </row>
    <row r="788">
      <c r="D788" s="59"/>
      <c r="F788" s="59"/>
    </row>
    <row r="789">
      <c r="D789" s="59"/>
      <c r="F789" s="59"/>
    </row>
    <row r="790">
      <c r="D790" s="59"/>
      <c r="F790" s="59"/>
    </row>
    <row r="791">
      <c r="D791" s="59"/>
      <c r="F791" s="59"/>
    </row>
    <row r="792">
      <c r="D792" s="59"/>
      <c r="F792" s="59"/>
    </row>
    <row r="793">
      <c r="D793" s="59"/>
      <c r="F793" s="59"/>
    </row>
    <row r="794">
      <c r="D794" s="59"/>
      <c r="F794" s="59"/>
    </row>
    <row r="795">
      <c r="D795" s="59"/>
      <c r="F795" s="59"/>
    </row>
    <row r="796">
      <c r="D796" s="59"/>
      <c r="F796" s="59"/>
    </row>
    <row r="797">
      <c r="D797" s="59"/>
      <c r="F797" s="59"/>
    </row>
    <row r="798">
      <c r="D798" s="59"/>
      <c r="F798" s="59"/>
    </row>
    <row r="799">
      <c r="D799" s="59"/>
      <c r="F799" s="59"/>
    </row>
    <row r="800">
      <c r="D800" s="59"/>
      <c r="F800" s="59"/>
    </row>
    <row r="801">
      <c r="D801" s="59"/>
      <c r="F801" s="59"/>
    </row>
  </sheetData>
  <mergeCells count="14">
    <mergeCell ref="A120:I120"/>
    <mergeCell ref="A126:I126"/>
    <mergeCell ref="A125:I125"/>
    <mergeCell ref="A163:I163"/>
    <mergeCell ref="A164:I164"/>
    <mergeCell ref="A111:I111"/>
    <mergeCell ref="A91:I91"/>
    <mergeCell ref="A51:I51"/>
    <mergeCell ref="A2:I2"/>
    <mergeCell ref="A62:I62"/>
    <mergeCell ref="A155:I155"/>
    <mergeCell ref="A154:I154"/>
    <mergeCell ref="A148:I148"/>
    <mergeCell ref="A142:I142"/>
  </mergeCells>
  <hyperlinks>
    <hyperlink r:id="rId2" ref="B28"/>
    <hyperlink r:id="rId3" ref="B29"/>
    <hyperlink r:id="rId4" ref="B30"/>
    <hyperlink r:id="rId5" ref="B31"/>
    <hyperlink r:id="rId6" ref="B52"/>
    <hyperlink r:id="rId7" ref="B53"/>
    <hyperlink r:id="rId8" ref="B54"/>
    <hyperlink r:id="rId9" ref="B55"/>
    <hyperlink r:id="rId10" ref="B56"/>
    <hyperlink r:id="rId11" ref="B57"/>
    <hyperlink r:id="rId12" ref="B58"/>
    <hyperlink r:id="rId13" ref="B59"/>
    <hyperlink r:id="rId14" ref="B60"/>
    <hyperlink r:id="rId15" ref="B61"/>
    <hyperlink r:id="rId16" ref="B63"/>
    <hyperlink r:id="rId17" ref="B64"/>
    <hyperlink r:id="rId18" ref="B65"/>
    <hyperlink r:id="rId19" ref="B66"/>
    <hyperlink r:id="rId20" ref="B67"/>
    <hyperlink r:id="rId21" ref="B68"/>
    <hyperlink r:id="rId22" ref="B151"/>
    <hyperlink r:id="rId23" ref="B152"/>
    <hyperlink r:id="rId24" ref="B153"/>
  </hyperlinks>
  <printOptions/>
  <pageMargins bottom="0.75" footer="0.0" header="0.0" left="0.7" right="0.7" top="0.75"/>
  <pageSetup paperSize="9" orientation="portrait"/>
  <drawing r:id="rId25"/>
  <legacyDrawing r:id="rId26"/>
</worksheet>
</file>