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035" tabRatio="706" firstSheet="1" activeTab="3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  <sheet name="Pricing" sheetId="9" r:id="rId9"/>
    <sheet name="Sheet1" sheetId="10" r:id="rId10"/>
    <sheet name="MVP" sheetId="11" r:id="rId11"/>
  </sheets>
  <calcPr calcId="144525"/>
</workbook>
</file>

<file path=xl/calcChain.xml><?xml version="1.0" encoding="utf-8"?>
<calcChain xmlns="http://schemas.openxmlformats.org/spreadsheetml/2006/main">
  <c r="B172" i="9" l="1"/>
  <c r="B171" i="9" l="1"/>
  <c r="B170" i="9"/>
  <c r="B169" i="9"/>
  <c r="B168" i="9"/>
  <c r="B167" i="9"/>
  <c r="B166" i="9"/>
  <c r="B165" i="9" l="1"/>
  <c r="B163" i="9"/>
  <c r="B164" i="9"/>
  <c r="B162" i="9"/>
  <c r="B161" i="9"/>
  <c r="B160" i="9"/>
  <c r="B159" i="9" l="1"/>
  <c r="B157" i="9"/>
  <c r="B158" i="9"/>
  <c r="B156" i="9"/>
  <c r="B154" i="9"/>
  <c r="B152" i="9" l="1"/>
  <c r="B153" i="9"/>
  <c r="C2" i="9" l="1"/>
  <c r="C3" i="9"/>
  <c r="C4" i="9"/>
  <c r="C5" i="9"/>
  <c r="C7" i="9"/>
  <c r="C8" i="9"/>
  <c r="C9" i="9"/>
  <c r="C21" i="9"/>
  <c r="C22" i="9"/>
  <c r="C23" i="9"/>
  <c r="C24" i="9"/>
  <c r="C29" i="9"/>
  <c r="C35" i="9"/>
  <c r="C52" i="9"/>
  <c r="C54" i="9"/>
  <c r="C58" i="9"/>
  <c r="C92" i="9"/>
  <c r="C94" i="9"/>
  <c r="C108" i="9"/>
  <c r="C110" i="9"/>
  <c r="C114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<sst xmlns="http://schemas.openxmlformats.org/spreadsheetml/2006/main" count="3698" uniqueCount="513">
  <si>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</si>
  <si>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</si>
  <si>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</si>
  <si>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</si>
  <si>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</si>
  <si>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</si>
  <si>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</si>
  <si>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</si>
  <si>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</si>
  <si>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</si>
  <si>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</si>
  <si>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</si>
  <si>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</si>
  <si>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</si>
  <si>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</si>
  <si>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</si>
  <si>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</si>
  <si>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</si>
  <si>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</si>
  <si>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</si>
  <si>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</si>
  <si>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</si>
  <si>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</si>
  <si>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</si>
  <si>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</si>
  <si>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</si>
  <si>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</si>
  <si>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</si>
  <si>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</si>
  <si>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</si>
  <si>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</si>
  <si>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</si>
  <si>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</si>
  <si>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</si>
  <si>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</si>
  <si>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</si>
  <si>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</si>
  <si>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</si>
  <si>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</si>
  <si>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</si>
  <si>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</si>
  <si>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</si>
  <si>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</si>
  <si>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</si>
  <si>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</si>
  <si>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</si>
  <si>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</si>
  <si>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</si>
  <si>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</si>
  <si>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</si>
  <si>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</si>
  <si>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</si>
  <si>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</si>
  <si>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</si>
  <si>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</si>
  <si>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</si>
  <si>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</si>
  <si>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</si>
  <si>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</si>
  <si>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</si>
  <si>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</si>
  <si>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</si>
  <si>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</si>
  <si>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</si>
  <si>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</si>
  <si>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</si>
  <si>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</si>
  <si>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</si>
  <si>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</si>
  <si>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</si>
  <si>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</si>
  <si>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</si>
  <si>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</si>
  <si>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</si>
  <si>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</si>
  <si>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</si>
  <si>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</si>
  <si>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</si>
  <si>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</si>
  <si>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</si>
  <si>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</si>
  <si>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</si>
  <si>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</si>
  <si>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</si>
  <si>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</si>
  <si>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</si>
  <si>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</si>
  <si>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</si>
  <si>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</si>
  <si>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</si>
  <si>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</si>
  <si>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</si>
  <si>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</si>
  <si>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</si>
  <si>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</si>
  <si>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</si>
  <si>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</si>
  <si>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</si>
  <si>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</si>
  <si>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</si>
  <si>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</si>
  <si>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</si>
  <si>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</si>
  <si>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</si>
  <si>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</si>
  <si>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</si>
  <si>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</si>
  <si>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</si>
  <si>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</si>
  <si>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</si>
  <si>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</si>
  <si>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</si>
  <si>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</si>
  <si>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</si>
  <si>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</si>
  <si>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</si>
  <si>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</si>
  <si>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</si>
  <si>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</si>
  <si>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</si>
  <si>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</si>
  <si>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</si>
  <si>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</si>
  <si>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</si>
  <si>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</si>
  <si>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</si>
  <si>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</si>
  <si>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</si>
  <si>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</si>
  <si>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</si>
  <si>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</si>
  <si>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</si>
  <si>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</si>
  <si>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</si>
  <si>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</si>
  <si>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</si>
  <si>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</si>
  <si>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</si>
  <si>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</si>
  <si>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</si>
  <si>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</si>
  <si>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</si>
  <si>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</si>
  <si>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</si>
  <si>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</si>
  <si>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</si>
  <si>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</si>
  <si>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</si>
  <si>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</si>
  <si>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</si>
  <si>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</si>
  <si>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</si>
  <si>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</si>
  <si>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</si>
  <si>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</si>
  <si>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</si>
  <si>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</si>
  <si>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</si>
  <si>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</si>
  <si>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</si>
  <si>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</si>
  <si>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</si>
  <si>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</si>
  <si>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</si>
  <si>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</si>
  <si>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</si>
  <si>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</si>
  <si>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</si>
  <si>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</si>
  <si>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</si>
  <si>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</si>
  <si>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</si>
  <si>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</si>
  <si>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</si>
  <si>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</si>
  <si>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</si>
  <si>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</si>
  <si>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</si>
  <si>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</si>
  <si>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</si>
  <si>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</si>
  <si>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</si>
  <si>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</si>
  <si>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</si>
  <si>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</si>
  <si>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</si>
  <si>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</si>
  <si>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</si>
  <si>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</si>
  <si>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</si>
  <si>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</si>
  <si>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</si>
  <si>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</si>
  <si>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</si>
  <si>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</si>
  <si>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</si>
  <si>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</si>
  <si>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</si>
  <si>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</si>
  <si>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</si>
  <si>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</si>
  <si>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</si>
  <si>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</si>
  <si>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</si>
  <si>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</si>
  <si>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</si>
  <si>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</si>
  <si>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</si>
  <si>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</si>
  <si>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</si>
  <si>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</si>
  <si>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</si>
  <si>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</si>
  <si>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</si>
  <si>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</si>
  <si>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</si>
  <si>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</si>
  <si>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</si>
  <si>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</si>
  <si>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</si>
  <si>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</si>
  <si>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</si>
  <si>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</si>
  <si>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</si>
  <si>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</si>
  <si>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</si>
  <si>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</si>
  <si>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</si>
  <si>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</si>
  <si>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</si>
  <si>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</si>
  <si>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</si>
  <si>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</si>
  <si>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</si>
  <si>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</si>
  <si>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</si>
  <si>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</si>
  <si>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</si>
  <si>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</si>
  <si>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</si>
  <si>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</si>
  <si>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</si>
  <si>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</si>
  <si>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</si>
  <si>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</si>
  <si>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</si>
  <si>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</si>
  <si>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</si>
  <si>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</si>
  <si>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</si>
  <si>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</si>
  <si>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</si>
  <si>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</si>
  <si>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</si>
  <si>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</si>
  <si>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</si>
  <si>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</si>
  <si>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</si>
  <si>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</si>
  <si>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</si>
  <si>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</si>
  <si>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</si>
  <si>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</si>
  <si>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</si>
  <si>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</si>
  <si>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</si>
  <si>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</si>
  <si>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</si>
  <si>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</si>
  <si>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</si>
  <si>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</si>
  <si>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</si>
  <si>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</si>
  <si>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</si>
  <si>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</si>
  <si>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</si>
  <si>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</si>
  <si>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</si>
  <si>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</si>
  <si>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</si>
  <si>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</si>
  <si>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</si>
  <si>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</si>
  <si>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</si>
  <si>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</si>
  <si>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</si>
  <si>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</si>
  <si>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</si>
  <si>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</si>
  <si>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</si>
  <si>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</si>
  <si>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</si>
  <si>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</si>
  <si>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</si>
  <si>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</si>
  <si>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</si>
  <si>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</si>
  <si>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</si>
  <si>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</si>
  <si>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</si>
  <si>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</si>
  <si>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</si>
  <si>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</si>
  <si>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</si>
  <si>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</si>
  <si>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</si>
  <si>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</si>
  <si>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</si>
  <si>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</si>
  <si>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</si>
  <si>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</si>
  <si>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</si>
  <si>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</si>
  <si>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</si>
  <si>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</si>
  <si>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</si>
  <si>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</si>
  <si>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</si>
  <si>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</si>
  <si>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</si>
  <si>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</si>
  <si>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</si>
  <si>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</si>
  <si>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</si>
  <si>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</si>
  <si>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</si>
  <si>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</si>
  <si>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</si>
  <si>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</si>
  <si>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</si>
  <si>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</si>
  <si>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</si>
  <si>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</si>
  <si>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</si>
  <si>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</si>
  <si>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</si>
  <si>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</si>
  <si>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</si>
  <si>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</si>
  <si>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</si>
  <si>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</si>
  <si>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</si>
  <si>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</si>
  <si>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</si>
  <si>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</si>
  <si>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</si>
  <si>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</si>
  <si>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</si>
  <si>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</si>
  <si>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</si>
  <si>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</si>
  <si>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</si>
  <si>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</si>
  <si>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</si>
  <si>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</si>
  <si>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</si>
  <si>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</si>
  <si>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</si>
  <si>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</si>
  <si>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</si>
  <si>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</si>
  <si>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</si>
  <si>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</si>
  <si>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</si>
  <si>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</si>
  <si>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</si>
  <si>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</si>
  <si>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</si>
  <si>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</si>
  <si>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</si>
  <si>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</si>
  <si>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</si>
  <si>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</si>
  <si>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</si>
  <si>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</si>
  <si>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</si>
  <si>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</si>
  <si>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</si>
  <si>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</si>
  <si>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</si>
  <si>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</si>
  <si>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</si>
  <si>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</si>
  <si>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</si>
  <si>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</si>
  <si>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</si>
  <si>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</si>
  <si>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</si>
  <si>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</si>
  <si>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</si>
  <si>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</si>
  <si>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</si>
  <si>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</si>
  <si>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</si>
  <si>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</si>
  <si>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</si>
  <si>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$2,895.00</t>
  </si>
  <si>
    <t>$2,885.00</t>
  </si>
  <si>
    <t>$1,050.00</t>
  </si>
  <si>
    <t>$4,135.00</t>
  </si>
  <si>
    <t>$2,545.00</t>
  </si>
  <si>
    <t>$400.00</t>
  </si>
  <si>
    <t>$600.00</t>
  </si>
  <si>
    <t>$1,200.00</t>
  </si>
  <si>
    <t>$4,195.00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</si>
  <si>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</si>
  <si>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</si>
  <si>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</si>
  <si>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</si>
  <si>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</si>
  <si>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</si>
  <si>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</si>
  <si>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</si>
  <si>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</si>
  <si>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</si>
  <si>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</si>
  <si>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</si>
  <si>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</si>
  <si>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</si>
  <si>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$7,730.00</t>
  </si>
  <si>
    <t>$242.00</t>
  </si>
  <si>
    <t>BMWUsedCarPremiumPriceTotal</t>
  </si>
  <si>
    <t>$5,780.00</t>
  </si>
  <si>
    <t>Test Totals</t>
  </si>
  <si>
    <t>FlatTypePriceTotal</t>
  </si>
  <si>
    <t>FordNewCarPriceTotal</t>
  </si>
  <si>
    <t>$8,390.00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</si>
  <si>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</si>
  <si>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</si>
  <si>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</si>
  <si>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</si>
  <si>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</si>
  <si>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</si>
  <si>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</si>
  <si>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</si>
  <si>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</si>
  <si>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</si>
  <si>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</si>
  <si>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</si>
  <si>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</si>
  <si>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</si>
  <si>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</si>
  <si>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</si>
  <si>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$2,025.00</t>
  </si>
  <si>
    <t>$270.00</t>
  </si>
  <si>
    <t>$1,700.00</t>
  </si>
  <si>
    <t>$3,995.00</t>
  </si>
  <si>
    <t>$2,375.00</t>
  </si>
  <si>
    <t>$2,070.00</t>
  </si>
  <si>
    <t>$4,445.00</t>
  </si>
  <si>
    <t>$190.00</t>
  </si>
  <si>
    <t>$265.00</t>
  </si>
  <si>
    <t>$230.00</t>
  </si>
  <si>
    <t>$305.00</t>
  </si>
  <si>
    <t>$990.00</t>
  </si>
  <si>
    <t>$2,265.00</t>
  </si>
  <si>
    <t>$770.00</t>
  </si>
  <si>
    <t>$1,710.00</t>
  </si>
  <si>
    <t>$5,595.00</t>
  </si>
  <si>
    <t>$18,245.00</t>
  </si>
  <si>
    <t>$250.00</t>
  </si>
  <si>
    <t>$350.00</t>
  </si>
  <si>
    <t>$6,425.00</t>
  </si>
  <si>
    <t>$490.00</t>
  </si>
  <si>
    <t>$1,960.00</t>
  </si>
  <si>
    <t>$1,175.00</t>
  </si>
  <si>
    <t>$3,625.00</t>
  </si>
  <si>
    <t>$895.00</t>
  </si>
  <si>
    <t>$1,715.00</t>
  </si>
  <si>
    <t>$540.00</t>
  </si>
  <si>
    <t>$1,430.00</t>
  </si>
  <si>
    <t>$3,750.00</t>
  </si>
  <si>
    <t>$8,330.00</t>
  </si>
  <si>
    <t>$690.00</t>
  </si>
  <si>
    <t>$2,705.00</t>
  </si>
  <si>
    <t>$1,665.00</t>
  </si>
  <si>
    <t>$5,060.00</t>
  </si>
  <si>
    <t>$4,760.00</t>
  </si>
  <si>
    <t>$2,035.00</t>
  </si>
  <si>
    <t>$2.725.00</t>
  </si>
  <si>
    <t>$6,430.00</t>
  </si>
  <si>
    <t>$3,470.00</t>
  </si>
  <si>
    <t>$7,080.00</t>
  </si>
  <si>
    <t>$4,205.00</t>
  </si>
  <si>
    <t>$2,725.00</t>
  </si>
  <si>
    <t>$3,250.00</t>
  </si>
  <si>
    <t>$27,160.00</t>
  </si>
  <si>
    <t>$900.00</t>
  </si>
  <si>
    <t>$4,800.00</t>
  </si>
  <si>
    <t>$1,800.00</t>
  </si>
  <si>
    <t>$6,600.00</t>
  </si>
  <si>
    <t>$925.00</t>
  </si>
  <si>
    <t>$1,850.00</t>
  </si>
  <si>
    <t>$525.00</t>
  </si>
  <si>
    <t>$1,025.00</t>
  </si>
  <si>
    <t>$1,400.00</t>
  </si>
  <si>
    <t>$135.00</t>
  </si>
  <si>
    <t>$80.00</t>
  </si>
  <si>
    <t>$6,640.00</t>
  </si>
  <si>
    <t>$1,120.00</t>
  </si>
  <si>
    <t>$2,910.00</t>
  </si>
  <si>
    <t>$2,685.00</t>
  </si>
  <si>
    <t>/Dealer.com SEO</t>
  </si>
  <si>
    <t>/Dealer.com SEM</t>
  </si>
  <si>
    <t>/Trade In Marketplace - KBB Buying Center</t>
  </si>
  <si>
    <t>$4,625.00</t>
  </si>
  <si>
    <t>Escape</t>
  </si>
  <si>
    <t>$16,160.00</t>
  </si>
  <si>
    <t>SitelinkUsedProOptIN</t>
  </si>
  <si>
    <t>MVPPriceTotal</t>
  </si>
  <si>
    <t>Connect Advanced</t>
  </si>
  <si>
    <t>Connect Core</t>
  </si>
  <si>
    <t>LeaderboardUsedClickThruURL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</si>
</sst>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33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6" fillId="2" borderId="7" xfId="6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http://www.dealer.com/" TargetMode="External" Type="http://schemas.openxmlformats.org/officeDocument/2006/relationships/hyperlink"/>
<Relationship Id="rId2" Target="../printerSettings/printerSettings5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http://www.dealer.com/" TargetMode="External" Type="http://schemas.openxmlformats.org/officeDocument/2006/relationships/hyperlink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D2" sqref="AD2:AD7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225</v>
      </c>
      <c r="D1" s="38" t="s">
        <v>226</v>
      </c>
      <c r="E1" s="38" t="s">
        <v>119</v>
      </c>
      <c r="F1" s="38" t="s">
        <v>227</v>
      </c>
      <c r="G1" s="38" t="s">
        <v>228</v>
      </c>
      <c r="H1" s="38" t="s">
        <v>120</v>
      </c>
      <c r="I1" s="38" t="s">
        <v>230</v>
      </c>
      <c r="J1" s="38" t="s">
        <v>231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236</v>
      </c>
      <c r="R1" s="38" t="s">
        <v>237</v>
      </c>
      <c r="S1" s="38" t="s">
        <v>142</v>
      </c>
      <c r="T1" s="38" t="s">
        <v>238</v>
      </c>
      <c r="U1" s="38" t="s">
        <v>239</v>
      </c>
      <c r="V1" s="38" t="s">
        <v>240</v>
      </c>
      <c r="W1" s="38" t="s">
        <v>241</v>
      </c>
      <c r="X1" s="38" t="s">
        <v>241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261</v>
      </c>
      <c r="AG1" s="38" t="s">
        <v>346</v>
      </c>
    </row>
    <row r="2" spans="1:33" s="30" customFormat="1" x14ac:dyDescent="0.25">
      <c r="A2" s="35" t="s">
        <v>0</v>
      </c>
      <c r="C2" s="35" t="s">
        <v>345</v>
      </c>
      <c r="E2" s="73">
        <v>42458</v>
      </c>
      <c r="P2" s="37"/>
      <c r="Y2" s="37"/>
      <c r="Z2" s="37"/>
      <c r="AA2" s="35" t="s">
        <v>162</v>
      </c>
      <c r="AD2" s="35"/>
      <c r="AE2" s="35"/>
      <c r="AF2" s="35"/>
      <c r="AG2" s="106" t="b">
        <v>1</v>
      </c>
    </row>
    <row r="3" spans="1:33" s="30" customFormat="1" x14ac:dyDescent="0.25">
      <c r="A3" s="35" t="s">
        <v>1</v>
      </c>
      <c r="C3" s="35" t="s">
        <v>345</v>
      </c>
      <c r="E3" s="73">
        <v>42459</v>
      </c>
      <c r="F3" s="35" t="s">
        <v>263</v>
      </c>
      <c r="G3" s="35" t="s">
        <v>195</v>
      </c>
      <c r="I3" s="35" t="s">
        <v>264</v>
      </c>
      <c r="K3" s="35" t="s">
        <v>181</v>
      </c>
      <c r="L3" s="35" t="s">
        <v>182</v>
      </c>
      <c r="N3" s="35" t="s">
        <v>183</v>
      </c>
      <c r="P3" s="71"/>
      <c r="Q3" s="35" t="s">
        <v>265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35"/>
      <c r="AE3" s="35"/>
      <c r="AF3" s="86"/>
      <c r="AG3" s="106" t="b">
        <v>1</v>
      </c>
    </row>
    <row r="4" spans="1:33" s="30" customFormat="1" x14ac:dyDescent="0.25">
      <c r="A4" s="35" t="s">
        <v>2</v>
      </c>
      <c r="D4" s="35" t="s">
        <v>266</v>
      </c>
      <c r="E4" s="73">
        <v>42460</v>
      </c>
      <c r="H4" s="35">
        <v>1234</v>
      </c>
      <c r="I4" s="35" t="s">
        <v>264</v>
      </c>
      <c r="K4" s="35" t="s">
        <v>181</v>
      </c>
      <c r="O4" s="35">
        <v>3456</v>
      </c>
      <c r="P4" s="70" t="s">
        <v>184</v>
      </c>
      <c r="Q4" s="35" t="s">
        <v>265</v>
      </c>
      <c r="R4" s="35">
        <v>1000</v>
      </c>
      <c r="S4" s="35" t="s">
        <v>197</v>
      </c>
      <c r="Y4" s="36"/>
      <c r="Z4" s="36"/>
      <c r="AA4" s="35" t="s">
        <v>162</v>
      </c>
      <c r="AD4" s="35"/>
      <c r="AE4" s="35"/>
      <c r="AF4" s="35"/>
      <c r="AG4" s="106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267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222</v>
      </c>
      <c r="V5" s="30" t="b">
        <v>1</v>
      </c>
      <c r="W5" s="30" t="s">
        <v>181</v>
      </c>
      <c r="X5" s="30" t="s">
        <v>181</v>
      </c>
      <c r="Y5" s="30" t="s">
        <v>262</v>
      </c>
      <c r="Z5" s="34"/>
      <c r="AA5" s="35" t="s">
        <v>162</v>
      </c>
      <c r="AD5" s="35"/>
      <c r="AE5" s="35"/>
      <c r="AF5" s="35"/>
    </row>
    <row r="6" spans="1:33" s="30" customFormat="1" x14ac:dyDescent="0.25">
      <c r="A6" s="30" t="s">
        <v>4</v>
      </c>
      <c r="B6" s="30">
        <v>1</v>
      </c>
      <c r="E6" s="1">
        <v>42462</v>
      </c>
      <c r="T6" s="30" t="b">
        <v>1</v>
      </c>
      <c r="U6" s="30" t="s">
        <v>222</v>
      </c>
      <c r="V6" s="30" t="b">
        <v>1</v>
      </c>
      <c r="W6" s="30" t="s">
        <v>181</v>
      </c>
      <c r="X6" s="30" t="s">
        <v>181</v>
      </c>
      <c r="Y6" s="30" t="s">
        <v>266</v>
      </c>
      <c r="Z6" s="34"/>
      <c r="AA6" s="35" t="s">
        <v>162</v>
      </c>
      <c r="AC6" s="30">
        <v>2000</v>
      </c>
      <c r="AD6" s="35"/>
      <c r="AE6" s="35"/>
      <c r="AF6" s="35"/>
    </row>
    <row r="7" spans="1:33" s="30" customFormat="1" x14ac:dyDescent="0.25">
      <c r="A7" s="30" t="s">
        <v>5</v>
      </c>
      <c r="B7" s="30">
        <v>1</v>
      </c>
      <c r="E7" s="1">
        <v>42463</v>
      </c>
      <c r="M7" s="30">
        <v>1</v>
      </c>
      <c r="Y7" s="30" t="s">
        <v>262</v>
      </c>
      <c r="Z7" s="34"/>
      <c r="AA7" s="35" t="s">
        <v>162</v>
      </c>
      <c r="AD7" s="35"/>
      <c r="AE7" s="35"/>
      <c r="AF7" s="35"/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"/>
  <sheetViews>
    <sheetView workbookViewId="0">
      <selection activeCell="A2" sqref="A2:A3"/>
    </sheetView>
  </sheetViews>
  <sheetFormatPr defaultRowHeight="15" x14ac:dyDescent="0.25"/>
  <cols>
    <col min="1" max="1" width="17.7109375" bestFit="1" customWidth="1"/>
    <col min="2" max="2" width="9.85546875" bestFit="1" customWidth="1"/>
    <col min="4" max="4" width="13.28515625" bestFit="1" customWidth="1"/>
    <col min="5" max="5" width="20" bestFit="1" customWidth="1"/>
    <col min="6" max="6" width="15.42578125" bestFit="1" customWidth="1"/>
    <col min="7" max="7" width="25.7109375" bestFit="1" customWidth="1"/>
    <col min="8" max="8" width="24.7109375" bestFit="1" customWidth="1"/>
    <col min="9" max="9" width="23.5703125" bestFit="1" customWidth="1"/>
    <col min="10" max="10" width="23.7109375" bestFit="1" customWidth="1"/>
    <col min="11" max="11" width="17.7109375" bestFit="1" customWidth="1"/>
    <col min="12" max="12" width="19.42578125" bestFit="1" customWidth="1"/>
    <col min="13" max="13" width="10" bestFit="1" customWidth="1"/>
    <col min="14" max="14" width="11.42578125" bestFit="1" customWidth="1"/>
    <col min="15" max="15" width="17" bestFit="1" customWidth="1"/>
    <col min="16" max="16" width="21.140625" bestFit="1" customWidth="1"/>
    <col min="17" max="17" width="5.42578125" bestFit="1" customWidth="1"/>
    <col min="18" max="18" width="13.140625" bestFit="1" customWidth="1"/>
    <col min="19" max="19" width="21.5703125" bestFit="1" customWidth="1"/>
    <col min="20" max="20" width="11.140625" bestFit="1" customWidth="1"/>
    <col min="21" max="21" width="18.28515625" bestFit="1" customWidth="1"/>
    <col min="22" max="22" width="10.140625" bestFit="1" customWidth="1"/>
    <col min="23" max="23" width="18.5703125" bestFit="1" customWidth="1"/>
    <col min="24" max="24" width="9.5703125" bestFit="1" customWidth="1"/>
    <col min="25" max="25" width="9.7109375" bestFit="1" customWidth="1"/>
    <col min="26" max="26" width="23.85546875" bestFit="1" customWidth="1"/>
    <col min="27" max="27" width="35.42578125" bestFit="1" customWidth="1"/>
    <col min="28" max="28" width="28.42578125" bestFit="1" customWidth="1"/>
    <col min="29" max="29" width="37.140625" bestFit="1" customWidth="1"/>
    <col min="30" max="30" width="6" bestFit="1" customWidth="1"/>
    <col min="31" max="31" width="14.7109375" bestFit="1" customWidth="1"/>
    <col min="32" max="32" width="19.28515625" bestFit="1" customWidth="1"/>
    <col min="33" max="33" width="12.5703125" bestFit="1" customWidth="1"/>
    <col min="34" max="34" width="19.85546875" bestFit="1" customWidth="1"/>
    <col min="35" max="35" width="23" bestFit="1" customWidth="1"/>
    <col min="36" max="36" width="12.85546875" bestFit="1" customWidth="1"/>
    <col min="37" max="37" width="6.28515625" bestFit="1" customWidth="1"/>
    <col min="38" max="38" width="24.5703125" bestFit="1" customWidth="1"/>
    <col min="39" max="39" width="7" bestFit="1" customWidth="1"/>
    <col min="40" max="40" width="23" bestFit="1" customWidth="1"/>
    <col min="41" max="41" width="11" bestFit="1" customWidth="1"/>
    <col min="42" max="42" width="14.140625" bestFit="1" customWidth="1"/>
    <col min="43" max="43" width="18.7109375" bestFit="1" customWidth="1"/>
    <col min="44" max="44" width="19.7109375" bestFit="1" customWidth="1"/>
    <col min="45" max="45" width="14.7109375" bestFit="1" customWidth="1"/>
    <col min="46" max="46" width="11.5703125" bestFit="1" customWidth="1"/>
    <col min="47" max="47" width="20.85546875" bestFit="1" customWidth="1"/>
    <col min="48" max="48" width="20.7109375" bestFit="1" customWidth="1"/>
    <col min="49" max="49" width="15.42578125" bestFit="1" customWidth="1"/>
    <col min="50" max="50" width="22.5703125" bestFit="1" customWidth="1"/>
    <col min="51" max="51" width="19" bestFit="1" customWidth="1"/>
    <col min="52" max="52" width="15.5703125" bestFit="1" customWidth="1"/>
    <col min="54" max="54" width="20" bestFit="1" customWidth="1"/>
    <col min="55" max="55" width="18" bestFit="1" customWidth="1"/>
    <col min="56" max="56" width="15.5703125" bestFit="1" customWidth="1"/>
  </cols>
  <sheetData>
    <row r="1" spans="1:56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347</v>
      </c>
      <c r="AC1" s="68" t="s">
        <v>154</v>
      </c>
      <c r="AD1" s="68" t="s">
        <v>155</v>
      </c>
      <c r="AE1" s="68" t="s">
        <v>383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346</v>
      </c>
    </row>
    <row r="2" spans="1:56" x14ac:dyDescent="0.25">
      <c r="A2" s="40" t="s">
        <v>510</v>
      </c>
    </row>
    <row r="3" spans="1:56" x14ac:dyDescent="0.25">
      <c r="A3" s="40" t="s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selection sqref="A1:XFD1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347</v>
      </c>
      <c r="AC1" s="68" t="s">
        <v>154</v>
      </c>
      <c r="AD1" s="68" t="s">
        <v>155</v>
      </c>
      <c r="AE1" s="68" t="s">
        <v>383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346</v>
      </c>
    </row>
    <row r="2" spans="1:173" x14ac:dyDescent="0.25">
      <c r="A2" s="70" t="s">
        <v>6</v>
      </c>
      <c r="B2" s="81">
        <v>42614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42615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42616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ht="15.75" thickBot="1" x14ac:dyDescent="0.3">
      <c r="A5" s="35" t="s">
        <v>9</v>
      </c>
      <c r="B5" s="81">
        <v>42617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8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ht="16.5" thickTop="1" thickBot="1" x14ac:dyDescent="0.3">
      <c r="A6" s="35" t="s">
        <v>11</v>
      </c>
      <c r="B6" s="81">
        <v>42618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8"/>
      <c r="W6" s="132" t="s">
        <v>506</v>
      </c>
      <c r="X6" s="8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ht="15.75" thickTop="1" x14ac:dyDescent="0.25">
      <c r="A7" s="35" t="s">
        <v>10</v>
      </c>
      <c r="B7" s="81">
        <v>42619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8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42620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42621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42622</v>
      </c>
      <c r="C10" s="2"/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2"/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42623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42624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8"/>
      <c r="W12" s="35" t="s">
        <v>200</v>
      </c>
      <c r="X12" s="8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42625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42626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42627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42628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42629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42630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42631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>
        <v>911</v>
      </c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42632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8"/>
      <c r="W20" s="10">
        <v>911</v>
      </c>
      <c r="X20" s="8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>
        <v>911</v>
      </c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42633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>
        <v>911</v>
      </c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AL4" sqref="AL4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206</v>
      </c>
      <c r="Q1" s="68" t="s">
        <v>207</v>
      </c>
      <c r="R1" s="68" t="s">
        <v>145</v>
      </c>
      <c r="S1" s="68" t="s">
        <v>385</v>
      </c>
      <c r="T1" s="68" t="s">
        <v>147</v>
      </c>
      <c r="U1" s="68" t="s">
        <v>208</v>
      </c>
      <c r="V1" s="68" t="s">
        <v>386</v>
      </c>
      <c r="W1" s="68" t="s">
        <v>210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292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215</v>
      </c>
      <c r="AL1" s="68" t="s">
        <v>508</v>
      </c>
      <c r="AM1" s="68" t="s">
        <v>217</v>
      </c>
      <c r="AN1" s="68" t="s">
        <v>218</v>
      </c>
      <c r="AO1" s="68" t="s">
        <v>121</v>
      </c>
      <c r="AP1" s="68" t="s">
        <v>308</v>
      </c>
      <c r="AQ1" s="68" t="s">
        <v>309</v>
      </c>
      <c r="AR1" s="68" t="s">
        <v>310</v>
      </c>
      <c r="AS1" s="68" t="s">
        <v>311</v>
      </c>
      <c r="AT1" s="68" t="s">
        <v>312</v>
      </c>
      <c r="AU1" s="68" t="s">
        <v>313</v>
      </c>
      <c r="AV1" s="68" t="s">
        <v>314</v>
      </c>
      <c r="AW1" s="68" t="s">
        <v>315</v>
      </c>
      <c r="AX1" s="68" t="s">
        <v>316</v>
      </c>
      <c r="AY1" s="68" t="s">
        <v>175</v>
      </c>
      <c r="AZ1" s="76" t="s">
        <v>219</v>
      </c>
      <c r="BA1" s="68" t="s">
        <v>317</v>
      </c>
      <c r="BB1" s="68" t="s">
        <v>176</v>
      </c>
      <c r="BC1" s="68" t="s">
        <v>177</v>
      </c>
      <c r="BD1" s="68" t="s">
        <v>220</v>
      </c>
      <c r="BE1" s="68" t="s">
        <v>178</v>
      </c>
      <c r="BF1" s="68" t="s">
        <v>179</v>
      </c>
      <c r="BG1" s="68" t="s">
        <v>320</v>
      </c>
      <c r="BH1" s="68" t="s">
        <v>346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223</v>
      </c>
      <c r="U2" s="35" t="b">
        <v>1</v>
      </c>
      <c r="V2" s="35" t="s">
        <v>222</v>
      </c>
      <c r="W2" s="35" t="b">
        <v>1</v>
      </c>
      <c r="X2" s="35" t="s">
        <v>222</v>
      </c>
      <c r="Y2" s="35" t="s">
        <v>224</v>
      </c>
      <c r="Z2" s="35" t="s">
        <v>198</v>
      </c>
      <c r="AD2" s="35" t="s">
        <v>162</v>
      </c>
      <c r="AE2" s="35">
        <v>1234567890</v>
      </c>
      <c r="AF2" s="35" t="s">
        <v>189</v>
      </c>
      <c r="AH2" s="32"/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337</v>
      </c>
      <c r="AC3" s="35" t="s">
        <v>186</v>
      </c>
      <c r="AD3" s="35" t="s">
        <v>162</v>
      </c>
      <c r="AO3" s="35"/>
      <c r="AP3" s="35" t="s">
        <v>328</v>
      </c>
      <c r="AQ3" s="77" t="s">
        <v>343</v>
      </c>
      <c r="AR3" s="35" t="s">
        <v>338</v>
      </c>
      <c r="AS3" s="35">
        <v>8527419630</v>
      </c>
      <c r="AT3" s="35">
        <v>3216549870</v>
      </c>
      <c r="AU3" s="35" t="s">
        <v>342</v>
      </c>
      <c r="AV3" s="78" t="s">
        <v>344</v>
      </c>
      <c r="AW3" s="77" t="s">
        <v>341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324</v>
      </c>
      <c r="I4" s="32"/>
      <c r="J4" s="32"/>
      <c r="K4" s="32"/>
      <c r="L4" s="35" t="s">
        <v>196</v>
      </c>
      <c r="M4" s="2"/>
      <c r="O4" s="32"/>
      <c r="Q4" s="35" t="s">
        <v>340</v>
      </c>
      <c r="R4" s="74"/>
      <c r="S4" s="74"/>
      <c r="T4" s="74"/>
      <c r="U4" s="35" t="b">
        <v>1</v>
      </c>
      <c r="V4" s="28" t="s">
        <v>222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H4" s="32"/>
      <c r="AL4" s="32"/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222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337</v>
      </c>
      <c r="AC6" s="34" t="s">
        <v>186</v>
      </c>
      <c r="AD6" s="35" t="s">
        <v>162</v>
      </c>
      <c r="AO6" s="35"/>
      <c r="AP6" s="35" t="s">
        <v>328</v>
      </c>
      <c r="AQ6" s="130" t="s">
        <v>343</v>
      </c>
      <c r="AR6" s="35" t="s">
        <v>338</v>
      </c>
      <c r="AS6" s="35">
        <v>8527419630</v>
      </c>
      <c r="AT6" s="35">
        <v>3216549870</v>
      </c>
      <c r="AU6" s="35" t="s">
        <v>342</v>
      </c>
      <c r="AV6" s="78" t="s">
        <v>344</v>
      </c>
      <c r="AW6" s="77" t="s">
        <v>341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337</v>
      </c>
      <c r="AC7" s="35" t="s">
        <v>186</v>
      </c>
      <c r="AD7" s="35" t="s">
        <v>162</v>
      </c>
      <c r="AO7" s="35"/>
      <c r="AP7" s="35" t="s">
        <v>328</v>
      </c>
      <c r="AQ7" s="130" t="s">
        <v>343</v>
      </c>
      <c r="AR7" s="35" t="s">
        <v>338</v>
      </c>
      <c r="AS7" s="35">
        <v>8527419630</v>
      </c>
      <c r="AT7" s="35">
        <v>3216549870</v>
      </c>
      <c r="AU7" s="35" t="s">
        <v>342</v>
      </c>
      <c r="AV7" s="78" t="s">
        <v>344</v>
      </c>
      <c r="AW7" s="77" t="s">
        <v>341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222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337</v>
      </c>
      <c r="AC9" s="34" t="s">
        <v>186</v>
      </c>
      <c r="AD9" s="35" t="s">
        <v>162</v>
      </c>
      <c r="AO9" s="35"/>
      <c r="AP9" s="35" t="s">
        <v>328</v>
      </c>
      <c r="AQ9" s="77" t="s">
        <v>343</v>
      </c>
      <c r="AR9" s="35" t="s">
        <v>338</v>
      </c>
      <c r="AS9" s="35">
        <v>8527419630</v>
      </c>
      <c r="AT9" s="35">
        <v>3216549870</v>
      </c>
      <c r="AU9" s="35" t="s">
        <v>342</v>
      </c>
      <c r="AV9" s="78" t="s">
        <v>344</v>
      </c>
      <c r="AW9" s="77" t="s">
        <v>341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222</v>
      </c>
      <c r="T10" s="35" t="b">
        <v>1</v>
      </c>
      <c r="AA10" s="35" t="s">
        <v>266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223</v>
      </c>
      <c r="R11" s="35" t="b">
        <v>1</v>
      </c>
      <c r="S11" s="35" t="s">
        <v>222</v>
      </c>
      <c r="T11" s="35" t="b">
        <v>1</v>
      </c>
      <c r="X11" s="35" t="s">
        <v>222</v>
      </c>
      <c r="Y11" s="35" t="s">
        <v>224</v>
      </c>
      <c r="Z11" s="35" t="s">
        <v>198</v>
      </c>
      <c r="AA11" s="20" t="s">
        <v>266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223</v>
      </c>
      <c r="R12" s="35" t="b">
        <v>1</v>
      </c>
      <c r="S12" s="35" t="s">
        <v>222</v>
      </c>
      <c r="T12" s="35" t="b">
        <v>1</v>
      </c>
      <c r="X12" s="35" t="s">
        <v>222</v>
      </c>
      <c r="Y12" s="35" t="s">
        <v>224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222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337</v>
      </c>
      <c r="AC18" s="35" t="s">
        <v>186</v>
      </c>
      <c r="AD18" s="35" t="s">
        <v>162</v>
      </c>
      <c r="AO18" s="35"/>
      <c r="AP18" s="35" t="s">
        <v>328</v>
      </c>
      <c r="AQ18" s="77" t="s">
        <v>343</v>
      </c>
      <c r="AR18" s="35" t="s">
        <v>338</v>
      </c>
      <c r="AS18" s="35">
        <v>8527419630</v>
      </c>
      <c r="AT18" s="35">
        <v>3216549870</v>
      </c>
      <c r="AU18" s="35" t="s">
        <v>342</v>
      </c>
      <c r="AV18" s="78" t="s">
        <v>344</v>
      </c>
      <c r="AW18" s="77" t="s">
        <v>341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324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324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tabSelected="1" topLeftCell="BC1" workbookViewId="0">
      <selection activeCell="BG1" sqref="BG1"/>
    </sheetView>
  </sheetViews>
  <sheetFormatPr defaultColWidth="37.5703125" defaultRowHeight="15" x14ac:dyDescent="0.25"/>
  <cols>
    <col min="1" max="1" width="52.140625" style="5" bestFit="1" customWidth="1"/>
    <col min="2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202</v>
      </c>
      <c r="J1" s="68" t="s">
        <v>203</v>
      </c>
      <c r="K1" s="68" t="s">
        <v>204</v>
      </c>
      <c r="L1" s="68" t="s">
        <v>205</v>
      </c>
      <c r="M1" s="68" t="s">
        <v>128</v>
      </c>
      <c r="N1" s="68" t="s">
        <v>380</v>
      </c>
      <c r="O1" s="68" t="s">
        <v>129</v>
      </c>
      <c r="P1" s="68" t="s">
        <v>131</v>
      </c>
      <c r="Q1" s="68" t="s">
        <v>379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234</v>
      </c>
      <c r="AA1" s="68" t="s">
        <v>235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347</v>
      </c>
      <c r="AG1" s="68" t="s">
        <v>211</v>
      </c>
      <c r="AH1" s="68" t="s">
        <v>242</v>
      </c>
      <c r="AI1" s="68" t="s">
        <v>512</v>
      </c>
      <c r="AJ1" s="119" t="s">
        <v>243</v>
      </c>
      <c r="AK1" s="68" t="s">
        <v>156</v>
      </c>
      <c r="AL1" s="68" t="s">
        <v>383</v>
      </c>
      <c r="AM1" s="68" t="s">
        <v>157</v>
      </c>
      <c r="AN1" s="68" t="s">
        <v>158</v>
      </c>
      <c r="AO1" s="68" t="s">
        <v>159</v>
      </c>
      <c r="AP1" s="68" t="s">
        <v>384</v>
      </c>
      <c r="AQ1" s="68" t="s">
        <v>162</v>
      </c>
      <c r="AR1" s="68" t="s">
        <v>163</v>
      </c>
      <c r="AS1" s="68" t="s">
        <v>378</v>
      </c>
      <c r="AT1" s="68" t="s">
        <v>213</v>
      </c>
      <c r="AU1" s="68" t="s">
        <v>165</v>
      </c>
      <c r="AV1" s="68" t="s">
        <v>166</v>
      </c>
      <c r="AW1" s="68" t="s">
        <v>167</v>
      </c>
      <c r="AX1" s="68" t="s">
        <v>214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215</v>
      </c>
      <c r="BG1" s="68" t="s">
        <v>216</v>
      </c>
      <c r="BH1" s="68" t="s">
        <v>217</v>
      </c>
      <c r="BI1" s="68" t="s">
        <v>218</v>
      </c>
      <c r="BJ1" s="68" t="s">
        <v>121</v>
      </c>
      <c r="BK1" s="68" t="s">
        <v>175</v>
      </c>
      <c r="BL1" s="68" t="s">
        <v>219</v>
      </c>
      <c r="BM1" s="68" t="s">
        <v>176</v>
      </c>
      <c r="BN1" s="68" t="s">
        <v>177</v>
      </c>
      <c r="BO1" s="68" t="s">
        <v>220</v>
      </c>
      <c r="BP1" s="68" t="s">
        <v>390</v>
      </c>
      <c r="BQ1" s="68" t="s">
        <v>178</v>
      </c>
      <c r="BR1" s="68" t="s">
        <v>179</v>
      </c>
      <c r="BS1" s="42" t="s">
        <v>260</v>
      </c>
      <c r="BT1" s="68" t="s">
        <v>346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221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221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221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223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223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331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223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223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223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266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221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221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221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221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221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221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>
        <v>911</v>
      </c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221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>
        <v>911</v>
      </c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221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>
        <v>911</v>
      </c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353</v>
      </c>
      <c r="O19" s="2"/>
      <c r="P19" s="2"/>
      <c r="Q19" s="35" t="s">
        <v>381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223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353</v>
      </c>
      <c r="O20" s="2"/>
      <c r="P20" s="2"/>
      <c r="Q20" s="35" t="s">
        <v>381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373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223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353</v>
      </c>
      <c r="O21" s="2"/>
      <c r="P21" s="2"/>
      <c r="Q21" s="35" t="s">
        <v>381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374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223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353</v>
      </c>
      <c r="O22" s="2"/>
      <c r="P22" s="2"/>
      <c r="Q22" s="35" t="s">
        <v>381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375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223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353</v>
      </c>
      <c r="O23" s="2"/>
      <c r="P23" s="2"/>
      <c r="Q23" s="35" t="s">
        <v>381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376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223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353</v>
      </c>
      <c r="O24" s="2"/>
      <c r="P24" s="2"/>
      <c r="Q24" s="35" t="s">
        <v>381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377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223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A4" sqref="A4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346</v>
      </c>
      <c r="C1" s="68" t="s">
        <v>119</v>
      </c>
      <c r="D1" s="68" t="s">
        <v>202</v>
      </c>
      <c r="E1" s="68" t="s">
        <v>203</v>
      </c>
      <c r="F1" s="68" t="s">
        <v>204</v>
      </c>
      <c r="G1" s="68" t="s">
        <v>205</v>
      </c>
      <c r="H1" s="68" t="s">
        <v>229</v>
      </c>
      <c r="I1" s="68" t="s">
        <v>232</v>
      </c>
      <c r="J1" s="68" t="s">
        <v>233</v>
      </c>
      <c r="K1" s="68" t="s">
        <v>286</v>
      </c>
      <c r="L1" s="68" t="s">
        <v>287</v>
      </c>
      <c r="M1" s="68" t="s">
        <v>288</v>
      </c>
      <c r="N1" s="68" t="s">
        <v>289</v>
      </c>
      <c r="O1" s="68" t="s">
        <v>290</v>
      </c>
      <c r="P1" s="68" t="s">
        <v>291</v>
      </c>
      <c r="Q1" s="76" t="s">
        <v>157</v>
      </c>
      <c r="R1" s="68" t="s">
        <v>292</v>
      </c>
      <c r="S1" s="68" t="s">
        <v>159</v>
      </c>
      <c r="T1" s="68" t="s">
        <v>162</v>
      </c>
      <c r="U1" s="68" t="s">
        <v>169</v>
      </c>
      <c r="V1" s="68" t="s">
        <v>246</v>
      </c>
      <c r="W1" s="68" t="s">
        <v>247</v>
      </c>
      <c r="X1" s="68" t="s">
        <v>248</v>
      </c>
      <c r="Y1" s="68" t="s">
        <v>249</v>
      </c>
      <c r="Z1" s="68" t="s">
        <v>250</v>
      </c>
      <c r="AA1" s="68" t="s">
        <v>251</v>
      </c>
      <c r="AB1" s="68" t="s">
        <v>303</v>
      </c>
      <c r="AC1" s="68" t="s">
        <v>304</v>
      </c>
      <c r="AD1" s="68" t="s">
        <v>305</v>
      </c>
      <c r="AE1" s="68" t="s">
        <v>306</v>
      </c>
      <c r="AF1" s="68" t="s">
        <v>121</v>
      </c>
      <c r="AG1" s="68" t="s">
        <v>308</v>
      </c>
      <c r="AH1" s="68" t="s">
        <v>309</v>
      </c>
      <c r="AI1" s="68" t="s">
        <v>310</v>
      </c>
      <c r="AJ1" s="68" t="s">
        <v>311</v>
      </c>
      <c r="AK1" s="68" t="s">
        <v>312</v>
      </c>
      <c r="AL1" s="68" t="s">
        <v>313</v>
      </c>
      <c r="AM1" s="68" t="s">
        <v>314</v>
      </c>
      <c r="AN1" s="68" t="s">
        <v>315</v>
      </c>
      <c r="AO1" s="68" t="s">
        <v>253</v>
      </c>
      <c r="AP1" s="68" t="s">
        <v>254</v>
      </c>
      <c r="AQ1" s="68" t="s">
        <v>255</v>
      </c>
      <c r="AR1" s="68" t="s">
        <v>256</v>
      </c>
      <c r="AS1" s="68" t="s">
        <v>257</v>
      </c>
      <c r="AT1" s="68" t="s">
        <v>258</v>
      </c>
      <c r="AU1" s="68" t="s">
        <v>316</v>
      </c>
      <c r="AV1" s="68" t="s">
        <v>219</v>
      </c>
      <c r="AW1" s="68" t="s">
        <v>259</v>
      </c>
      <c r="AX1" s="68" t="s">
        <v>317</v>
      </c>
      <c r="AY1" s="68" t="s">
        <v>176</v>
      </c>
      <c r="AZ1" s="68" t="s">
        <v>177</v>
      </c>
      <c r="BA1" s="68" t="s">
        <v>220</v>
      </c>
      <c r="BB1" s="68" t="s">
        <v>320</v>
      </c>
    </row>
    <row r="2" spans="1:54" s="34" customFormat="1" x14ac:dyDescent="0.25">
      <c r="A2" s="34" t="s">
        <v>502</v>
      </c>
      <c r="B2" s="93" t="s">
        <v>382</v>
      </c>
      <c r="C2" s="73">
        <v>42614</v>
      </c>
      <c r="K2" s="27" t="s">
        <v>348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503</v>
      </c>
      <c r="B3" s="93" t="s">
        <v>382</v>
      </c>
      <c r="C3" s="73">
        <v>42615</v>
      </c>
      <c r="K3" s="27" t="s">
        <v>348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382</v>
      </c>
      <c r="C4" s="73">
        <v>42616</v>
      </c>
      <c r="P4" s="12"/>
      <c r="Q4" s="37"/>
      <c r="R4" s="24" t="s">
        <v>337</v>
      </c>
      <c r="S4" s="35" t="s">
        <v>186</v>
      </c>
      <c r="T4" s="35" t="s">
        <v>162</v>
      </c>
      <c r="AF4" s="35"/>
      <c r="AG4" s="35" t="s">
        <v>328</v>
      </c>
      <c r="AH4" s="35" t="s">
        <v>366</v>
      </c>
      <c r="AI4" s="35" t="s">
        <v>338</v>
      </c>
      <c r="AJ4" s="35">
        <v>1234567890</v>
      </c>
      <c r="AK4" s="35">
        <v>7539517896</v>
      </c>
      <c r="AL4" s="35" t="s">
        <v>365</v>
      </c>
      <c r="AM4" s="35" t="s">
        <v>364</v>
      </c>
      <c r="AN4" s="35" t="s">
        <v>363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382</v>
      </c>
      <c r="C5" s="73">
        <v>42617</v>
      </c>
      <c r="P5" s="12"/>
      <c r="Q5" s="37"/>
      <c r="R5" s="24" t="s">
        <v>337</v>
      </c>
      <c r="S5" s="35" t="s">
        <v>186</v>
      </c>
      <c r="T5" s="35" t="s">
        <v>162</v>
      </c>
      <c r="AF5" s="35"/>
      <c r="AG5" s="35" t="s">
        <v>328</v>
      </c>
      <c r="AH5" s="35" t="s">
        <v>366</v>
      </c>
      <c r="AI5" s="35" t="s">
        <v>338</v>
      </c>
      <c r="AJ5" s="35">
        <v>1234567890</v>
      </c>
      <c r="AK5" s="35">
        <v>7539517896</v>
      </c>
      <c r="AL5" s="35" t="s">
        <v>365</v>
      </c>
      <c r="AM5" s="35" t="s">
        <v>364</v>
      </c>
      <c r="AN5" s="35" t="s">
        <v>363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382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382</v>
      </c>
      <c r="C7" s="73">
        <v>42619</v>
      </c>
      <c r="P7" s="12"/>
      <c r="Q7" s="37"/>
      <c r="R7" s="24" t="s">
        <v>337</v>
      </c>
      <c r="S7" s="35" t="s">
        <v>186</v>
      </c>
      <c r="T7" s="35" t="s">
        <v>162</v>
      </c>
      <c r="AF7" s="35"/>
      <c r="AG7" s="35" t="s">
        <v>328</v>
      </c>
      <c r="AH7" s="35" t="s">
        <v>366</v>
      </c>
      <c r="AI7" s="35" t="s">
        <v>338</v>
      </c>
      <c r="AJ7" s="35">
        <v>1234567890</v>
      </c>
      <c r="AK7" s="35">
        <v>7539517896</v>
      </c>
      <c r="AL7" s="35" t="s">
        <v>365</v>
      </c>
      <c r="AM7" s="35" t="s">
        <v>364</v>
      </c>
      <c r="AN7" s="35" t="s">
        <v>363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382</v>
      </c>
      <c r="C8" s="73">
        <v>42620</v>
      </c>
      <c r="K8" s="27" t="s">
        <v>348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382</v>
      </c>
      <c r="C9" s="73">
        <v>42621</v>
      </c>
      <c r="K9" s="27" t="s">
        <v>348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382</v>
      </c>
      <c r="C10" s="73">
        <v>42622</v>
      </c>
      <c r="K10" s="27" t="s">
        <v>348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382</v>
      </c>
      <c r="C11" s="73">
        <v>42623</v>
      </c>
      <c r="K11" s="27" t="s">
        <v>348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382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382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382</v>
      </c>
      <c r="C14" s="73">
        <v>42626</v>
      </c>
      <c r="K14" s="27" t="s">
        <v>348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382</v>
      </c>
      <c r="C15" s="73">
        <v>42627</v>
      </c>
      <c r="K15" s="27" t="s">
        <v>348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382</v>
      </c>
      <c r="C16" s="73">
        <v>42628</v>
      </c>
      <c r="K16" s="27" t="s">
        <v>348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83</v>
      </c>
      <c r="B17" s="93" t="s">
        <v>382</v>
      </c>
      <c r="C17" s="73">
        <v>42629</v>
      </c>
      <c r="H17" s="35">
        <v>789</v>
      </c>
      <c r="I17" s="35" t="b">
        <v>1</v>
      </c>
      <c r="J17" s="35" t="s">
        <v>327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353</v>
      </c>
      <c r="W17" s="28" t="s">
        <v>354</v>
      </c>
      <c r="X17" s="28" t="s">
        <v>355</v>
      </c>
      <c r="Y17" s="35" t="s">
        <v>350</v>
      </c>
      <c r="Z17" s="35" t="s">
        <v>351</v>
      </c>
      <c r="AA17" s="35" t="s">
        <v>352</v>
      </c>
      <c r="AF17" s="35"/>
      <c r="AO17" s="35" t="s">
        <v>357</v>
      </c>
      <c r="AP17" s="35" t="s">
        <v>358</v>
      </c>
      <c r="AQ17" s="35" t="s">
        <v>359</v>
      </c>
      <c r="AR17" s="35" t="s">
        <v>360</v>
      </c>
      <c r="AS17" s="35" t="s">
        <v>361</v>
      </c>
      <c r="AT17" s="35" t="s">
        <v>362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382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504</v>
      </c>
      <c r="B19" s="93" t="s">
        <v>382</v>
      </c>
      <c r="C19" s="73">
        <v>42631</v>
      </c>
      <c r="P19" s="12"/>
      <c r="Q19" s="37"/>
      <c r="R19" s="14" t="s">
        <v>337</v>
      </c>
      <c r="S19" s="34" t="s">
        <v>186</v>
      </c>
      <c r="T19" s="35" t="s">
        <v>162</v>
      </c>
      <c r="AF19" s="35"/>
      <c r="AG19" s="34" t="s">
        <v>328</v>
      </c>
      <c r="AH19" s="34" t="s">
        <v>181</v>
      </c>
      <c r="AI19" s="34" t="s">
        <v>338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382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382</v>
      </c>
      <c r="C21" s="73">
        <v>42633</v>
      </c>
      <c r="L21" s="35" t="s">
        <v>349</v>
      </c>
      <c r="M21" s="35" t="s">
        <v>332</v>
      </c>
      <c r="N21" s="27" t="s">
        <v>356</v>
      </c>
      <c r="O21" s="35" t="s">
        <v>333</v>
      </c>
      <c r="P21" s="12"/>
      <c r="Q21" s="37"/>
      <c r="R21" s="14"/>
      <c r="T21" s="35" t="s">
        <v>162</v>
      </c>
      <c r="AC21" s="35" t="s">
        <v>181</v>
      </c>
      <c r="AD21" s="35" t="s">
        <v>334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382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31"/>
      <c r="B25" s="131"/>
      <c r="C25" s="131"/>
      <c r="D25" s="131"/>
      <c r="E25" s="131"/>
      <c r="F25" s="131"/>
      <c r="G25" s="131"/>
    </row>
    <row r="26" spans="1:54" x14ac:dyDescent="0.25">
      <c r="A26" s="131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AC2" sqref="AC2:AC17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225</v>
      </c>
      <c r="C1" s="68" t="s">
        <v>226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269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294</v>
      </c>
      <c r="R1" s="68" t="s">
        <v>295</v>
      </c>
      <c r="S1" s="68" t="s">
        <v>296</v>
      </c>
      <c r="T1" s="68" t="s">
        <v>297</v>
      </c>
      <c r="U1" s="68" t="s">
        <v>298</v>
      </c>
      <c r="V1" s="68" t="s">
        <v>299</v>
      </c>
      <c r="W1" s="68" t="s">
        <v>300</v>
      </c>
      <c r="X1" s="68" t="s">
        <v>301</v>
      </c>
      <c r="Y1" s="68" t="s">
        <v>302</v>
      </c>
      <c r="Z1" s="68" t="s">
        <v>303</v>
      </c>
      <c r="AA1" s="68" t="s">
        <v>387</v>
      </c>
      <c r="AB1" s="68" t="s">
        <v>388</v>
      </c>
      <c r="AC1" s="68" t="s">
        <v>121</v>
      </c>
      <c r="AD1" s="68" t="s">
        <v>176</v>
      </c>
      <c r="AE1" s="68" t="s">
        <v>261</v>
      </c>
      <c r="AF1" s="68" t="s">
        <v>346</v>
      </c>
    </row>
    <row r="2" spans="1:32" s="117" customFormat="1" x14ac:dyDescent="0.25">
      <c r="A2" s="35" t="s">
        <v>89</v>
      </c>
      <c r="B2" s="35" t="s">
        <v>262</v>
      </c>
      <c r="C2" s="34"/>
      <c r="D2" s="73">
        <v>42430</v>
      </c>
      <c r="E2" s="34"/>
      <c r="F2" s="9" t="s">
        <v>367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322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262</v>
      </c>
      <c r="C3" s="34"/>
      <c r="D3" s="73">
        <v>42431</v>
      </c>
      <c r="E3" s="34"/>
      <c r="F3" s="9" t="s">
        <v>367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322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266</v>
      </c>
      <c r="D4" s="73">
        <v>42432</v>
      </c>
      <c r="E4" s="35">
        <v>345</v>
      </c>
      <c r="F4" s="9" t="s">
        <v>367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322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266</v>
      </c>
      <c r="D5" s="73">
        <v>42433</v>
      </c>
      <c r="E5" s="35">
        <v>345</v>
      </c>
      <c r="F5" s="9" t="s">
        <v>367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322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262</v>
      </c>
      <c r="C6" s="34"/>
      <c r="D6" s="73">
        <v>42434</v>
      </c>
      <c r="E6" s="34"/>
      <c r="F6" s="9" t="s">
        <v>367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331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389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262</v>
      </c>
      <c r="C7" s="34"/>
      <c r="D7" s="73">
        <v>42435</v>
      </c>
      <c r="E7" s="34"/>
      <c r="F7" s="9" t="s">
        <v>367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331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389</v>
      </c>
      <c r="AC7" s="35"/>
      <c r="AD7" s="35"/>
      <c r="AE7" s="35" t="s">
        <v>191</v>
      </c>
      <c r="AF7" s="105" t="b">
        <v>1</v>
      </c>
    </row>
    <row r="8" spans="1:32" s="117" customFormat="1" ht="16.5" thickTop="1" thickBot="1" x14ac:dyDescent="0.3">
      <c r="A8" s="35" t="s">
        <v>95</v>
      </c>
      <c r="B8" s="34"/>
      <c r="C8" s="35" t="s">
        <v>266</v>
      </c>
      <c r="D8" s="73">
        <v>42436</v>
      </c>
      <c r="E8" s="35">
        <v>345</v>
      </c>
      <c r="F8" s="9" t="s">
        <v>367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35" t="s">
        <v>331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389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266</v>
      </c>
      <c r="D9" s="73">
        <v>42437</v>
      </c>
      <c r="E9" s="35">
        <v>345</v>
      </c>
      <c r="F9" s="9" t="s">
        <v>367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35" t="s">
        <v>331</v>
      </c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389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336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336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336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336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336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230</v>
      </c>
      <c r="E1" s="68" t="s">
        <v>128</v>
      </c>
      <c r="F1" s="68" t="s">
        <v>132</v>
      </c>
      <c r="G1" s="68" t="s">
        <v>135</v>
      </c>
      <c r="H1" s="68" t="s">
        <v>236</v>
      </c>
      <c r="I1" s="68" t="s">
        <v>286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208</v>
      </c>
      <c r="O1" s="68" t="s">
        <v>209</v>
      </c>
      <c r="P1" s="68" t="s">
        <v>210</v>
      </c>
      <c r="Q1" s="68" t="s">
        <v>155</v>
      </c>
      <c r="R1" s="68" t="s">
        <v>292</v>
      </c>
      <c r="S1" s="68" t="s">
        <v>159</v>
      </c>
      <c r="T1" s="68" t="s">
        <v>162</v>
      </c>
      <c r="U1" s="68" t="s">
        <v>252</v>
      </c>
      <c r="V1" s="68" t="s">
        <v>121</v>
      </c>
      <c r="W1" s="68" t="s">
        <v>308</v>
      </c>
      <c r="X1" s="68" t="s">
        <v>309</v>
      </c>
      <c r="Y1" s="68" t="s">
        <v>310</v>
      </c>
      <c r="Z1" s="68" t="s">
        <v>311</v>
      </c>
      <c r="AA1" s="68" t="s">
        <v>312</v>
      </c>
      <c r="AB1" s="68" t="s">
        <v>313</v>
      </c>
      <c r="AC1" s="68" t="s">
        <v>314</v>
      </c>
      <c r="AD1" s="68" t="s">
        <v>315</v>
      </c>
      <c r="AE1" s="68" t="s">
        <v>175</v>
      </c>
      <c r="AF1" s="68" t="s">
        <v>219</v>
      </c>
      <c r="AG1" s="68" t="s">
        <v>317</v>
      </c>
      <c r="AH1" s="68" t="s">
        <v>176</v>
      </c>
      <c r="AI1" s="68" t="s">
        <v>220</v>
      </c>
      <c r="AJ1" s="68" t="s">
        <v>320</v>
      </c>
      <c r="AK1" s="68" t="s">
        <v>261</v>
      </c>
      <c r="AL1" s="68" t="s">
        <v>346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264</v>
      </c>
      <c r="G4" s="34" t="s">
        <v>184</v>
      </c>
      <c r="H4" s="34" t="s">
        <v>265</v>
      </c>
      <c r="T4" s="34" t="s">
        <v>162</v>
      </c>
      <c r="U4" s="34" t="s">
        <v>322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264</v>
      </c>
      <c r="E5" s="33" t="s">
        <v>367</v>
      </c>
      <c r="F5" s="34">
        <v>123</v>
      </c>
      <c r="G5" s="34" t="s">
        <v>184</v>
      </c>
      <c r="H5" s="34" t="s">
        <v>265</v>
      </c>
      <c r="J5" s="34" t="s">
        <v>197</v>
      </c>
      <c r="T5" s="34" t="s">
        <v>162</v>
      </c>
      <c r="U5" s="34" t="s">
        <v>322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371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372</v>
      </c>
      <c r="M7" s="34" t="s">
        <v>195</v>
      </c>
      <c r="Q7" s="34" t="s">
        <v>262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348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348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348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348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337</v>
      </c>
      <c r="S13" s="34" t="s">
        <v>186</v>
      </c>
      <c r="T13" s="34" t="s">
        <v>162</v>
      </c>
      <c r="V13" s="34" t="s">
        <v>180</v>
      </c>
      <c r="W13" s="34" t="s">
        <v>328</v>
      </c>
      <c r="X13" s="33" t="s">
        <v>370</v>
      </c>
      <c r="Y13" s="34" t="s">
        <v>338</v>
      </c>
      <c r="Z13" s="34">
        <v>9876543210</v>
      </c>
      <c r="AA13" s="34">
        <v>1234567890</v>
      </c>
      <c r="AB13" s="34" t="s">
        <v>369</v>
      </c>
      <c r="AC13" s="33" t="s">
        <v>368</v>
      </c>
      <c r="AD13" s="33" t="s">
        <v>363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99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225</v>
      </c>
      <c r="D1" s="42" t="s">
        <v>226</v>
      </c>
      <c r="E1" s="42" t="s">
        <v>119</v>
      </c>
      <c r="F1" s="42" t="s">
        <v>227</v>
      </c>
      <c r="G1" s="42" t="s">
        <v>228</v>
      </c>
      <c r="H1" s="42" t="s">
        <v>120</v>
      </c>
      <c r="I1" s="43" t="s">
        <v>201</v>
      </c>
      <c r="J1" s="43" t="s">
        <v>268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202</v>
      </c>
      <c r="P1" s="42" t="s">
        <v>203</v>
      </c>
      <c r="Q1" s="42" t="s">
        <v>204</v>
      </c>
      <c r="R1" s="42" t="s">
        <v>205</v>
      </c>
      <c r="S1" s="42" t="s">
        <v>229</v>
      </c>
      <c r="T1" s="42" t="s">
        <v>230</v>
      </c>
      <c r="U1" s="42" t="s">
        <v>231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232</v>
      </c>
      <c r="AB1" s="42" t="s">
        <v>133</v>
      </c>
      <c r="AC1" s="42" t="s">
        <v>134</v>
      </c>
      <c r="AD1" s="42" t="s">
        <v>233</v>
      </c>
      <c r="AE1" s="42" t="s">
        <v>269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234</v>
      </c>
      <c r="AL1" s="42" t="s">
        <v>235</v>
      </c>
      <c r="AM1" s="42" t="s">
        <v>140</v>
      </c>
      <c r="AN1" s="42" t="s">
        <v>141</v>
      </c>
      <c r="AO1" s="42" t="s">
        <v>236</v>
      </c>
      <c r="AP1" s="42" t="s">
        <v>237</v>
      </c>
      <c r="AQ1" s="43" t="s">
        <v>270</v>
      </c>
      <c r="AR1" s="43" t="s">
        <v>271</v>
      </c>
      <c r="AS1" s="43" t="s">
        <v>272</v>
      </c>
      <c r="AT1" s="43" t="s">
        <v>273</v>
      </c>
      <c r="AU1" s="43" t="s">
        <v>274</v>
      </c>
      <c r="AV1" s="43" t="s">
        <v>275</v>
      </c>
      <c r="AW1" s="43" t="s">
        <v>276</v>
      </c>
      <c r="AX1" s="43" t="s">
        <v>277</v>
      </c>
      <c r="AY1" s="43" t="s">
        <v>278</v>
      </c>
      <c r="AZ1" s="43" t="s">
        <v>279</v>
      </c>
      <c r="BA1" s="43" t="s">
        <v>280</v>
      </c>
      <c r="BB1" s="43" t="s">
        <v>281</v>
      </c>
      <c r="BC1" s="43" t="s">
        <v>282</v>
      </c>
      <c r="BD1" s="43" t="s">
        <v>283</v>
      </c>
      <c r="BE1" s="43" t="s">
        <v>284</v>
      </c>
      <c r="BF1" s="43" t="s">
        <v>285</v>
      </c>
      <c r="BG1" s="42" t="s">
        <v>286</v>
      </c>
      <c r="BH1" s="42" t="s">
        <v>142</v>
      </c>
      <c r="BI1" s="42" t="s">
        <v>143</v>
      </c>
      <c r="BJ1" s="42" t="s">
        <v>144</v>
      </c>
      <c r="BK1" s="42" t="s">
        <v>206</v>
      </c>
      <c r="BL1" s="42" t="s">
        <v>207</v>
      </c>
      <c r="BM1" s="42" t="s">
        <v>145</v>
      </c>
      <c r="BN1" s="42" t="s">
        <v>146</v>
      </c>
      <c r="BO1" s="42" t="s">
        <v>147</v>
      </c>
      <c r="BP1" s="42" t="s">
        <v>208</v>
      </c>
      <c r="BQ1" s="42" t="s">
        <v>209</v>
      </c>
      <c r="BR1" s="42" t="s">
        <v>210</v>
      </c>
      <c r="BS1" s="42" t="s">
        <v>148</v>
      </c>
      <c r="BT1" s="44" t="s">
        <v>149</v>
      </c>
      <c r="BU1" s="38" t="s">
        <v>287</v>
      </c>
      <c r="BV1" s="45" t="s">
        <v>288</v>
      </c>
      <c r="BW1" s="45" t="s">
        <v>289</v>
      </c>
      <c r="BX1" s="45" t="s">
        <v>290</v>
      </c>
      <c r="BY1" s="41" t="s">
        <v>238</v>
      </c>
      <c r="BZ1" s="42" t="s">
        <v>239</v>
      </c>
      <c r="CA1" s="42" t="s">
        <v>240</v>
      </c>
      <c r="CB1" s="42" t="s">
        <v>241</v>
      </c>
      <c r="CC1" s="42" t="s">
        <v>241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242</v>
      </c>
      <c r="CJ1" s="42" t="s">
        <v>211</v>
      </c>
      <c r="CK1" s="42" t="s">
        <v>212</v>
      </c>
      <c r="CM1" s="42" t="s">
        <v>155</v>
      </c>
      <c r="CN1" s="43" t="s">
        <v>244</v>
      </c>
      <c r="CO1" s="42" t="s">
        <v>291</v>
      </c>
      <c r="CP1" s="42" t="s">
        <v>157</v>
      </c>
      <c r="CQ1" s="42" t="s">
        <v>292</v>
      </c>
      <c r="CR1" s="42" t="s">
        <v>158</v>
      </c>
      <c r="CS1" s="42" t="s">
        <v>159</v>
      </c>
      <c r="CT1" s="43" t="s">
        <v>293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213</v>
      </c>
      <c r="DA1" s="42" t="s">
        <v>165</v>
      </c>
      <c r="DB1" s="42" t="s">
        <v>166</v>
      </c>
      <c r="DC1" s="43" t="s">
        <v>167</v>
      </c>
      <c r="DD1" s="43" t="s">
        <v>214</v>
      </c>
      <c r="DE1" s="46" t="s">
        <v>245</v>
      </c>
      <c r="DF1" s="42" t="s">
        <v>168</v>
      </c>
      <c r="DG1" s="42" t="s">
        <v>169</v>
      </c>
      <c r="DH1" s="42" t="s">
        <v>294</v>
      </c>
      <c r="DI1" s="42" t="s">
        <v>246</v>
      </c>
      <c r="DJ1" s="42" t="s">
        <v>247</v>
      </c>
      <c r="DK1" s="42" t="s">
        <v>248</v>
      </c>
      <c r="DL1" s="42" t="s">
        <v>249</v>
      </c>
      <c r="DM1" s="42" t="s">
        <v>250</v>
      </c>
      <c r="DN1" s="42" t="s">
        <v>251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215</v>
      </c>
      <c r="DU1" s="42" t="s">
        <v>216</v>
      </c>
      <c r="DV1" s="42" t="s">
        <v>217</v>
      </c>
      <c r="DW1" s="42" t="s">
        <v>218</v>
      </c>
      <c r="DX1" s="42" t="s">
        <v>295</v>
      </c>
      <c r="DY1" s="42" t="s">
        <v>296</v>
      </c>
      <c r="DZ1" s="42" t="s">
        <v>297</v>
      </c>
      <c r="EA1" s="42" t="s">
        <v>298</v>
      </c>
      <c r="EB1" s="42" t="s">
        <v>299</v>
      </c>
      <c r="EC1" s="42" t="s">
        <v>300</v>
      </c>
      <c r="ED1" s="42" t="s">
        <v>301</v>
      </c>
      <c r="EE1" s="44" t="s">
        <v>302</v>
      </c>
      <c r="EF1" s="38" t="s">
        <v>303</v>
      </c>
      <c r="EG1" s="41" t="s">
        <v>304</v>
      </c>
      <c r="EH1" s="42" t="s">
        <v>305</v>
      </c>
      <c r="EI1" s="42" t="s">
        <v>306</v>
      </c>
      <c r="EJ1" s="42" t="s">
        <v>252</v>
      </c>
      <c r="EK1" s="44" t="s">
        <v>307</v>
      </c>
      <c r="EL1" s="38" t="s">
        <v>121</v>
      </c>
      <c r="EM1" s="41" t="s">
        <v>308</v>
      </c>
      <c r="EN1" s="42" t="s">
        <v>309</v>
      </c>
      <c r="EO1" s="42" t="s">
        <v>310</v>
      </c>
      <c r="EP1" s="42" t="s">
        <v>311</v>
      </c>
      <c r="EQ1" s="43" t="s">
        <v>312</v>
      </c>
      <c r="ER1" s="43" t="s">
        <v>313</v>
      </c>
      <c r="ES1" s="42" t="s">
        <v>314</v>
      </c>
      <c r="ET1" s="43" t="s">
        <v>315</v>
      </c>
      <c r="EU1" s="42" t="s">
        <v>253</v>
      </c>
      <c r="EV1" s="42" t="s">
        <v>254</v>
      </c>
      <c r="EW1" s="42" t="s">
        <v>255</v>
      </c>
      <c r="EX1" s="42" t="s">
        <v>256</v>
      </c>
      <c r="EY1" s="42" t="s">
        <v>257</v>
      </c>
      <c r="EZ1" s="42" t="s">
        <v>258</v>
      </c>
      <c r="FA1" s="42" t="s">
        <v>316</v>
      </c>
      <c r="FB1" s="42" t="s">
        <v>175</v>
      </c>
      <c r="FC1" s="42" t="s">
        <v>219</v>
      </c>
      <c r="FD1" s="42" t="s">
        <v>259</v>
      </c>
      <c r="FE1" s="42" t="s">
        <v>317</v>
      </c>
      <c r="FF1" s="42" t="s">
        <v>176</v>
      </c>
      <c r="FG1" s="42" t="s">
        <v>177</v>
      </c>
      <c r="FH1" s="42" t="s">
        <v>220</v>
      </c>
      <c r="FI1" s="43" t="s">
        <v>318</v>
      </c>
      <c r="FJ1" s="43" t="s">
        <v>319</v>
      </c>
      <c r="FK1" s="42" t="s">
        <v>178</v>
      </c>
      <c r="FL1" s="42" t="s">
        <v>179</v>
      </c>
      <c r="FM1" s="42" t="s">
        <v>320</v>
      </c>
      <c r="FN1" s="42" t="s">
        <v>260</v>
      </c>
      <c r="FO1" s="42" t="s">
        <v>261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321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42562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42562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42562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42562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262</v>
      </c>
      <c r="D6" s="51"/>
      <c r="E6" s="52">
        <f t="shared" ca="1" si="0"/>
        <v>42562</v>
      </c>
      <c r="F6" s="51" t="s">
        <v>263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264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265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42562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264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265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322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42562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222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262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42562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222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42562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323</v>
      </c>
      <c r="AD10" s="51"/>
      <c r="AE10" s="51"/>
      <c r="AF10" s="51"/>
      <c r="AG10" s="51" t="s">
        <v>324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325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42562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323</v>
      </c>
      <c r="AD11" s="51"/>
      <c r="AE11" s="51"/>
      <c r="AF11" s="51" t="s">
        <v>184</v>
      </c>
      <c r="AG11" s="51" t="s">
        <v>324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325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42562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323</v>
      </c>
      <c r="AD12" s="51"/>
      <c r="AE12" s="51"/>
      <c r="AF12" s="51" t="s">
        <v>184</v>
      </c>
      <c r="AG12" s="51" t="s">
        <v>324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325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42562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42562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326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262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42562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42562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323</v>
      </c>
      <c r="AD16" s="51"/>
      <c r="AE16" s="51"/>
      <c r="AF16" s="51"/>
      <c r="AG16" s="51" t="s">
        <v>324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325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42562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323</v>
      </c>
      <c r="AD17" s="51"/>
      <c r="AE17" s="51"/>
      <c r="AF17" s="51"/>
      <c r="AG17" s="51" t="s">
        <v>324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325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42562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42562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42562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42562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42562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42562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327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328</v>
      </c>
      <c r="DM23" s="51" t="s">
        <v>328</v>
      </c>
      <c r="DN23" s="51" t="s">
        <v>328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329</v>
      </c>
      <c r="EV23" s="51" t="s">
        <v>329</v>
      </c>
      <c r="EW23" s="51" t="s">
        <v>329</v>
      </c>
      <c r="EX23" s="51" t="s">
        <v>329</v>
      </c>
      <c r="EY23" s="51" t="s">
        <v>329</v>
      </c>
      <c r="EZ23" s="51" t="s">
        <v>329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42562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223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42562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223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42562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323</v>
      </c>
      <c r="AD26" s="51"/>
      <c r="AE26" s="51"/>
      <c r="AF26" s="51"/>
      <c r="AG26" s="51" t="s">
        <v>324</v>
      </c>
      <c r="AH26" s="51" t="s">
        <v>194</v>
      </c>
      <c r="AI26" s="51" t="s">
        <v>194</v>
      </c>
      <c r="AJ26" s="51" t="s">
        <v>195</v>
      </c>
      <c r="AK26" s="51" t="s">
        <v>262</v>
      </c>
      <c r="AL26" s="51" t="s">
        <v>195</v>
      </c>
      <c r="AM26" s="51" t="s">
        <v>325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223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42562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323</v>
      </c>
      <c r="AD27" s="51"/>
      <c r="AE27" s="51"/>
      <c r="AF27" s="51"/>
      <c r="AG27" s="51" t="s">
        <v>324</v>
      </c>
      <c r="AH27" s="51" t="s">
        <v>194</v>
      </c>
      <c r="AI27" s="51" t="s">
        <v>194</v>
      </c>
      <c r="AJ27" s="51" t="s">
        <v>195</v>
      </c>
      <c r="AK27" s="51" t="s">
        <v>262</v>
      </c>
      <c r="AL27" s="51" t="s">
        <v>195</v>
      </c>
      <c r="AM27" s="51" t="s">
        <v>325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223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42562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323</v>
      </c>
      <c r="AD28" s="51"/>
      <c r="AE28" s="51"/>
      <c r="AF28" s="51"/>
      <c r="AG28" s="51" t="s">
        <v>324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325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223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42562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42562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326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262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42562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266</v>
      </c>
      <c r="E32" s="52">
        <f t="shared" ca="1" si="0"/>
        <v>42562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264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265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42562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264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265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322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42562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323</v>
      </c>
      <c r="AD34" s="51"/>
      <c r="AE34" s="51"/>
      <c r="AF34" s="51" t="s">
        <v>184</v>
      </c>
      <c r="AG34" s="51" t="s">
        <v>324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325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42562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323</v>
      </c>
      <c r="AD35" s="51"/>
      <c r="AE35" s="51"/>
      <c r="AF35" s="51" t="s">
        <v>184</v>
      </c>
      <c r="AG35" s="51" t="s">
        <v>324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325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42562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323</v>
      </c>
      <c r="AD36" s="51"/>
      <c r="AE36" s="51"/>
      <c r="AF36" s="51" t="s">
        <v>184</v>
      </c>
      <c r="AG36" s="51" t="s">
        <v>324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325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42562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323</v>
      </c>
      <c r="AD37" s="51"/>
      <c r="AE37" s="51"/>
      <c r="AF37" s="51" t="s">
        <v>184</v>
      </c>
      <c r="AG37" s="51" t="s">
        <v>324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325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42562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222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262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42562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324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325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223</v>
      </c>
      <c r="BK39" s="51"/>
      <c r="BL39" s="51"/>
      <c r="BM39" s="51" t="b">
        <v>1</v>
      </c>
      <c r="BN39" s="51" t="s">
        <v>222</v>
      </c>
      <c r="BO39" s="51" t="s">
        <v>195</v>
      </c>
      <c r="BP39" s="51"/>
      <c r="BQ39" s="51"/>
      <c r="BR39" s="51"/>
      <c r="BS39" s="51" t="s">
        <v>222</v>
      </c>
      <c r="BT39" s="54" t="s">
        <v>224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262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42562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267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222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262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42562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222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42562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323</v>
      </c>
      <c r="AD42" s="51"/>
      <c r="AE42" s="51"/>
      <c r="AF42" s="51" t="s">
        <v>184</v>
      </c>
      <c r="AG42" s="51" t="s">
        <v>324</v>
      </c>
      <c r="AH42" s="51"/>
      <c r="AI42" s="51"/>
      <c r="AJ42" s="51"/>
      <c r="AK42" s="51"/>
      <c r="AL42" s="51"/>
      <c r="AM42" s="51" t="s">
        <v>325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223</v>
      </c>
      <c r="BM42" s="51"/>
      <c r="BN42" s="51"/>
      <c r="BO42" s="51"/>
      <c r="BP42" s="51" t="b">
        <v>1</v>
      </c>
      <c r="BQ42" s="51" t="s">
        <v>222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42562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323</v>
      </c>
      <c r="AD43" s="51"/>
      <c r="AE43" s="51"/>
      <c r="AF43" s="51" t="s">
        <v>184</v>
      </c>
      <c r="AG43" s="51" t="s">
        <v>324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325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42562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323</v>
      </c>
      <c r="AD44" s="51"/>
      <c r="AE44" s="51"/>
      <c r="AF44" s="51" t="s">
        <v>184</v>
      </c>
      <c r="AG44" s="51" t="s">
        <v>324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325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42562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323</v>
      </c>
      <c r="AD45" s="51"/>
      <c r="AE45" s="51"/>
      <c r="AF45" s="51" t="s">
        <v>184</v>
      </c>
      <c r="AG45" s="51" t="s">
        <v>324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325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266</v>
      </c>
      <c r="E46" s="52">
        <f t="shared" ca="1" si="1"/>
        <v>42562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330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266</v>
      </c>
      <c r="E47" s="52">
        <f t="shared" ca="1" si="1"/>
        <v>42562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330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266</v>
      </c>
      <c r="E48" s="52">
        <f t="shared" ca="1" si="1"/>
        <v>42562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322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266</v>
      </c>
      <c r="E49" s="52">
        <f t="shared" ca="1" si="1"/>
        <v>42562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322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42562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262</v>
      </c>
      <c r="D51" s="51"/>
      <c r="E51" s="52">
        <f t="shared" ca="1" si="1"/>
        <v>42562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262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42562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262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42562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331</v>
      </c>
      <c r="BV53" s="49" t="s">
        <v>332</v>
      </c>
      <c r="BW53" s="49" t="s">
        <v>333</v>
      </c>
      <c r="BX53" s="49" t="s">
        <v>333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334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42562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222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262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42562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324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325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223</v>
      </c>
      <c r="BJ55" s="51"/>
      <c r="BK55" s="51"/>
      <c r="BL55" s="51"/>
      <c r="BM55" s="51" t="b">
        <v>1</v>
      </c>
      <c r="BN55" s="51" t="s">
        <v>222</v>
      </c>
      <c r="BO55" s="51" t="s">
        <v>195</v>
      </c>
      <c r="BP55" s="51"/>
      <c r="BQ55" s="51"/>
      <c r="BR55" s="51"/>
      <c r="BS55" s="51" t="s">
        <v>222</v>
      </c>
      <c r="BT55" s="54" t="s">
        <v>224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262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42562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222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262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42562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42562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335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42562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335</v>
      </c>
      <c r="EE59" s="54" t="s">
        <v>336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42562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222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42562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324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325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222</v>
      </c>
      <c r="BR61" s="51" t="b">
        <v>1</v>
      </c>
      <c r="BS61" s="51" t="s">
        <v>222</v>
      </c>
      <c r="BT61" s="54" t="s">
        <v>224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42562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42562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326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262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42562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42562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323</v>
      </c>
      <c r="AD65" s="51"/>
      <c r="AE65" s="51"/>
      <c r="AF65" s="51"/>
      <c r="AG65" s="51" t="s">
        <v>324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325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42562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323</v>
      </c>
      <c r="AD66" s="51"/>
      <c r="AE66" s="51"/>
      <c r="AF66" s="51" t="s">
        <v>184</v>
      </c>
      <c r="AG66" s="51" t="s">
        <v>324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325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42562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262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42562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262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42562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262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42562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326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262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42562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262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42562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42562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42562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42562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323</v>
      </c>
      <c r="AD75" s="51"/>
      <c r="AE75" s="51"/>
      <c r="AF75" s="51"/>
      <c r="AG75" s="51" t="s">
        <v>324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325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42562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323</v>
      </c>
      <c r="AD76" s="51"/>
      <c r="AE76" s="51"/>
      <c r="AF76" s="51" t="s">
        <v>184</v>
      </c>
      <c r="AG76" s="51" t="s">
        <v>324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325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42562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323</v>
      </c>
      <c r="AD77" s="51"/>
      <c r="AE77" s="51"/>
      <c r="AF77" s="51" t="s">
        <v>184</v>
      </c>
      <c r="AG77" s="51" t="s">
        <v>324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325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42562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42562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326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262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42562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42562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323</v>
      </c>
      <c r="AD81" s="51"/>
      <c r="AE81" s="51"/>
      <c r="AF81" s="51" t="s">
        <v>184</v>
      </c>
      <c r="AG81" s="51" t="s">
        <v>324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325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223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42562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323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223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42562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323</v>
      </c>
      <c r="AD83" s="51"/>
      <c r="AE83" s="51"/>
      <c r="AF83" s="51" t="s">
        <v>184</v>
      </c>
      <c r="AG83" s="51" t="s">
        <v>324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325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223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42562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323</v>
      </c>
      <c r="AD84" s="51"/>
      <c r="AE84" s="51"/>
      <c r="AF84" s="51" t="s">
        <v>184</v>
      </c>
      <c r="AG84" s="51" t="s">
        <v>324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325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223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42562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323</v>
      </c>
      <c r="AD85" s="51"/>
      <c r="AE85" s="51"/>
      <c r="AF85" s="51" t="s">
        <v>184</v>
      </c>
      <c r="AG85" s="51" t="s">
        <v>324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325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223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42562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323</v>
      </c>
      <c r="AD86" s="51"/>
      <c r="AE86" s="51"/>
      <c r="AF86" s="51" t="s">
        <v>184</v>
      </c>
      <c r="AG86" s="51" t="s">
        <v>324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325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223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42562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42562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42562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42562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262</v>
      </c>
      <c r="D93" s="51"/>
      <c r="E93" s="52">
        <f t="shared" ref="E93:E118" ca="1" si="3">TODAY()</f>
        <v>42562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330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262</v>
      </c>
      <c r="D94" s="51"/>
      <c r="E94" s="52">
        <f t="shared" ca="1" si="3"/>
        <v>42562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330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262</v>
      </c>
      <c r="D95" s="51"/>
      <c r="E95" s="52">
        <f t="shared" ca="1" si="3"/>
        <v>42562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322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262</v>
      </c>
      <c r="D96" s="51"/>
      <c r="E96" s="52">
        <f t="shared" ca="1" si="3"/>
        <v>42562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322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42562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335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42562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335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42562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335</v>
      </c>
      <c r="EE99" s="54" t="s">
        <v>336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42562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335</v>
      </c>
      <c r="EE100" s="54" t="s">
        <v>336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42562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335</v>
      </c>
      <c r="EE101" s="54" t="s">
        <v>336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42562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335</v>
      </c>
      <c r="EE102" s="54" t="s">
        <v>336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42562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42562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337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328</v>
      </c>
      <c r="EN104" s="51" t="s">
        <v>181</v>
      </c>
      <c r="EO104" s="51" t="s">
        <v>338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42562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337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328</v>
      </c>
      <c r="EN105" s="51" t="s">
        <v>181</v>
      </c>
      <c r="EO105" s="51" t="s">
        <v>338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42562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337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328</v>
      </c>
      <c r="EN106" s="51" t="s">
        <v>181</v>
      </c>
      <c r="EO106" s="51" t="s">
        <v>338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42562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337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328</v>
      </c>
      <c r="EN107" s="51" t="s">
        <v>181</v>
      </c>
      <c r="EO107" s="51" t="s">
        <v>338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42562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337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328</v>
      </c>
      <c r="EN108" s="51" t="s">
        <v>181</v>
      </c>
      <c r="EO108" s="51" t="s">
        <v>338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42562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337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328</v>
      </c>
      <c r="EN109" s="51" t="s">
        <v>181</v>
      </c>
      <c r="EO109" s="51" t="s">
        <v>338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42562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337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328</v>
      </c>
      <c r="EN110" s="51" t="s">
        <v>181</v>
      </c>
      <c r="EO110" s="51" t="s">
        <v>338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42562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337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328</v>
      </c>
      <c r="EN111" s="51" t="s">
        <v>181</v>
      </c>
      <c r="EO111" s="51" t="s">
        <v>338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42562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337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328</v>
      </c>
      <c r="EN112" s="51" t="s">
        <v>181</v>
      </c>
      <c r="EO112" s="51" t="s">
        <v>338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42562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337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328</v>
      </c>
      <c r="EN113" s="51" t="s">
        <v>181</v>
      </c>
      <c r="EO113" s="51" t="s">
        <v>338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42562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42562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42562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42562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42562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339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opLeftCell="A12" workbookViewId="0">
      <selection activeCell="B17" sqref="B17"/>
    </sheetView>
  </sheetViews>
  <sheetFormatPr defaultRowHeight="15" x14ac:dyDescent="0.25"/>
  <cols>
    <col min="1" max="1" width="55.140625" customWidth="1"/>
    <col min="2" max="2" width="8.5703125" bestFit="1" customWidth="1"/>
    <col min="3" max="3" width="10.140625" style="125" bestFit="1" customWidth="1"/>
    <col min="9" max="9" width="52.140625" bestFit="1" customWidth="1"/>
  </cols>
  <sheetData>
    <row r="1" spans="1:11" x14ac:dyDescent="0.25">
      <c r="A1" s="49" t="s">
        <v>117</v>
      </c>
      <c r="B1" s="49" t="s">
        <v>391</v>
      </c>
      <c r="C1" s="120" t="s">
        <v>393</v>
      </c>
    </row>
    <row r="2" spans="1:11" x14ac:dyDescent="0.25">
      <c r="A2" s="48" t="s">
        <v>112</v>
      </c>
      <c r="B2" s="120"/>
      <c r="C2" s="126">
        <f t="shared" ref="C2:C58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2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2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2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26" t="s">
        <v>395</v>
      </c>
      <c r="I6" s="121"/>
      <c r="J6" s="122"/>
      <c r="K6" s="123"/>
    </row>
    <row r="7" spans="1:11" x14ac:dyDescent="0.25">
      <c r="A7" s="48" t="s">
        <v>107</v>
      </c>
      <c r="B7" s="120"/>
      <c r="C7" s="12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2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2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>
        <v>2685</v>
      </c>
      <c r="C10" s="126" t="s">
        <v>501</v>
      </c>
    </row>
    <row r="11" spans="1:11" x14ac:dyDescent="0.25">
      <c r="A11" s="48" t="s">
        <v>45</v>
      </c>
      <c r="B11" s="120">
        <v>2895</v>
      </c>
      <c r="C11" s="126" t="s">
        <v>396</v>
      </c>
    </row>
    <row r="12" spans="1:11" x14ac:dyDescent="0.25">
      <c r="A12" s="48" t="s">
        <v>46</v>
      </c>
      <c r="B12" s="120">
        <v>2885</v>
      </c>
      <c r="C12" s="126" t="s">
        <v>397</v>
      </c>
    </row>
    <row r="13" spans="1:11" x14ac:dyDescent="0.25">
      <c r="A13" s="48" t="s">
        <v>6</v>
      </c>
      <c r="B13" s="120">
        <v>1050</v>
      </c>
      <c r="C13" s="126" t="s">
        <v>398</v>
      </c>
    </row>
    <row r="14" spans="1:11" x14ac:dyDescent="0.25">
      <c r="A14" s="48" t="s">
        <v>8</v>
      </c>
      <c r="B14" s="120">
        <v>4135</v>
      </c>
      <c r="C14" s="126" t="s">
        <v>399</v>
      </c>
    </row>
    <row r="15" spans="1:11" x14ac:dyDescent="0.25">
      <c r="A15" s="48" t="s">
        <v>7</v>
      </c>
      <c r="B15" s="120">
        <v>2545</v>
      </c>
      <c r="C15" s="126" t="s">
        <v>400</v>
      </c>
    </row>
    <row r="16" spans="1:11" s="32" customFormat="1" x14ac:dyDescent="0.25">
      <c r="A16" s="48" t="s">
        <v>510</v>
      </c>
      <c r="B16" s="120"/>
      <c r="C16" s="126"/>
    </row>
    <row r="17" spans="1:3" s="32" customFormat="1" x14ac:dyDescent="0.25">
      <c r="A17" s="48" t="s">
        <v>511</v>
      </c>
      <c r="B17" s="120"/>
      <c r="C17" s="126"/>
    </row>
    <row r="18" spans="1:3" x14ac:dyDescent="0.25">
      <c r="A18" s="48" t="s">
        <v>44</v>
      </c>
      <c r="B18" s="120">
        <v>300</v>
      </c>
      <c r="C18" s="126" t="s">
        <v>408</v>
      </c>
    </row>
    <row r="19" spans="1:3" x14ac:dyDescent="0.25">
      <c r="A19" s="48" t="s">
        <v>43</v>
      </c>
      <c r="B19" s="120">
        <v>250</v>
      </c>
      <c r="C19" s="126" t="s">
        <v>460</v>
      </c>
    </row>
    <row r="20" spans="1:3" x14ac:dyDescent="0.25">
      <c r="A20" s="48" t="s">
        <v>88</v>
      </c>
      <c r="B20" s="120">
        <v>400</v>
      </c>
      <c r="C20" s="126" t="s">
        <v>401</v>
      </c>
    </row>
    <row r="21" spans="1:3" x14ac:dyDescent="0.25">
      <c r="A21" s="48" t="s">
        <v>106</v>
      </c>
      <c r="B21" s="120"/>
      <c r="C21" s="126">
        <f t="shared" si="0"/>
        <v>0</v>
      </c>
    </row>
    <row r="22" spans="1:3" x14ac:dyDescent="0.25">
      <c r="A22" s="48" t="s">
        <v>105</v>
      </c>
      <c r="B22" s="120"/>
      <c r="C22" s="126">
        <f t="shared" si="0"/>
        <v>0</v>
      </c>
    </row>
    <row r="23" spans="1:3" x14ac:dyDescent="0.25">
      <c r="A23" s="48" t="s">
        <v>69</v>
      </c>
      <c r="B23" s="120"/>
      <c r="C23" s="126">
        <f t="shared" si="0"/>
        <v>0</v>
      </c>
    </row>
    <row r="24" spans="1:3" x14ac:dyDescent="0.25">
      <c r="A24" s="48" t="s">
        <v>68</v>
      </c>
      <c r="B24" s="120"/>
      <c r="C24" s="126">
        <f t="shared" si="0"/>
        <v>0</v>
      </c>
    </row>
    <row r="25" spans="1:3" x14ac:dyDescent="0.25">
      <c r="A25" s="48" t="s">
        <v>83</v>
      </c>
      <c r="B25" s="120">
        <v>600</v>
      </c>
      <c r="C25" s="126" t="s">
        <v>402</v>
      </c>
    </row>
    <row r="26" spans="1:3" x14ac:dyDescent="0.25">
      <c r="A26" s="48" t="s">
        <v>56</v>
      </c>
      <c r="B26" s="120">
        <v>1700</v>
      </c>
      <c r="C26" s="126" t="s">
        <v>445</v>
      </c>
    </row>
    <row r="27" spans="1:3" x14ac:dyDescent="0.25">
      <c r="A27" s="48" t="s">
        <v>53</v>
      </c>
      <c r="B27" s="120">
        <v>1120</v>
      </c>
      <c r="C27" s="126" t="s">
        <v>499</v>
      </c>
    </row>
    <row r="28" spans="1:3" x14ac:dyDescent="0.25">
      <c r="A28" s="48" t="s">
        <v>54</v>
      </c>
      <c r="B28" s="120">
        <v>2910</v>
      </c>
      <c r="C28" s="126" t="s">
        <v>500</v>
      </c>
    </row>
    <row r="29" spans="1:3" x14ac:dyDescent="0.25">
      <c r="A29" s="48" t="s">
        <v>60</v>
      </c>
      <c r="B29" s="120"/>
      <c r="C29" s="126">
        <f t="shared" si="0"/>
        <v>0</v>
      </c>
    </row>
    <row r="30" spans="1:3" x14ac:dyDescent="0.25">
      <c r="A30" s="48" t="s">
        <v>55</v>
      </c>
      <c r="B30" s="120">
        <v>2375</v>
      </c>
      <c r="C30" s="126" t="s">
        <v>447</v>
      </c>
    </row>
    <row r="31" spans="1:3" x14ac:dyDescent="0.25">
      <c r="A31" s="48" t="s">
        <v>9</v>
      </c>
      <c r="B31" s="120">
        <v>1200</v>
      </c>
      <c r="C31" s="126" t="s">
        <v>403</v>
      </c>
    </row>
    <row r="32" spans="1:3" x14ac:dyDescent="0.25">
      <c r="A32" s="48" t="s">
        <v>11</v>
      </c>
      <c r="B32" s="120">
        <v>4195</v>
      </c>
      <c r="C32" s="126" t="s">
        <v>404</v>
      </c>
    </row>
    <row r="33" spans="1:3" x14ac:dyDescent="0.25">
      <c r="A33" s="48" t="s">
        <v>10</v>
      </c>
      <c r="B33" s="120">
        <v>2995</v>
      </c>
      <c r="C33" s="126" t="s">
        <v>405</v>
      </c>
    </row>
    <row r="34" spans="1:3" x14ac:dyDescent="0.25">
      <c r="A34" s="48" t="s">
        <v>2</v>
      </c>
      <c r="B34" s="120">
        <v>242</v>
      </c>
      <c r="C34" s="126" t="s">
        <v>420</v>
      </c>
    </row>
    <row r="35" spans="1:3" x14ac:dyDescent="0.25">
      <c r="A35" s="48" t="s">
        <v>108</v>
      </c>
      <c r="B35" s="120"/>
      <c r="C35" s="126">
        <f t="shared" si="0"/>
        <v>0</v>
      </c>
    </row>
    <row r="36" spans="1:3" x14ac:dyDescent="0.25">
      <c r="A36" s="48" t="s">
        <v>58</v>
      </c>
      <c r="B36" s="120">
        <v>2685</v>
      </c>
      <c r="C36" s="126" t="s">
        <v>501</v>
      </c>
    </row>
    <row r="37" spans="1:3" x14ac:dyDescent="0.25">
      <c r="A37" s="48" t="s">
        <v>47</v>
      </c>
      <c r="B37" s="120">
        <v>2375</v>
      </c>
      <c r="C37" s="126" t="s">
        <v>447</v>
      </c>
    </row>
    <row r="38" spans="1:3" x14ac:dyDescent="0.25">
      <c r="A38" s="48" t="s">
        <v>48</v>
      </c>
      <c r="B38" s="120">
        <v>2070</v>
      </c>
      <c r="C38" s="126" t="s">
        <v>448</v>
      </c>
    </row>
    <row r="39" spans="1:3" x14ac:dyDescent="0.25">
      <c r="A39" s="48" t="s">
        <v>67</v>
      </c>
      <c r="B39" s="120">
        <v>4625</v>
      </c>
      <c r="C39" s="126" t="s">
        <v>505</v>
      </c>
    </row>
    <row r="40" spans="1:3" x14ac:dyDescent="0.25">
      <c r="A40" s="48" t="s">
        <v>34</v>
      </c>
      <c r="B40" s="120">
        <v>265</v>
      </c>
      <c r="C40" s="126" t="s">
        <v>451</v>
      </c>
    </row>
    <row r="41" spans="1:3" x14ac:dyDescent="0.25">
      <c r="A41" s="48" t="s">
        <v>35</v>
      </c>
      <c r="B41" s="120">
        <v>305</v>
      </c>
      <c r="C41" s="126" t="s">
        <v>453</v>
      </c>
    </row>
    <row r="42" spans="1:3" x14ac:dyDescent="0.25">
      <c r="A42" s="48" t="s">
        <v>3</v>
      </c>
      <c r="B42" s="120">
        <v>305</v>
      </c>
      <c r="C42" s="126" t="s">
        <v>453</v>
      </c>
    </row>
    <row r="43" spans="1:3" x14ac:dyDescent="0.25">
      <c r="A43" s="48" t="s">
        <v>32</v>
      </c>
      <c r="B43" s="120">
        <v>770</v>
      </c>
      <c r="C43" s="126" t="s">
        <v>456</v>
      </c>
    </row>
    <row r="44" spans="1:3" x14ac:dyDescent="0.25">
      <c r="A44" s="48" t="s">
        <v>28</v>
      </c>
      <c r="B44" s="120">
        <v>770</v>
      </c>
      <c r="C44" s="126" t="s">
        <v>456</v>
      </c>
    </row>
    <row r="45" spans="1:3" x14ac:dyDescent="0.25">
      <c r="A45" s="48" t="s">
        <v>12</v>
      </c>
      <c r="B45" s="120">
        <v>270</v>
      </c>
      <c r="C45" s="126" t="s">
        <v>444</v>
      </c>
    </row>
    <row r="46" spans="1:3" x14ac:dyDescent="0.25">
      <c r="A46" s="48" t="s">
        <v>14</v>
      </c>
      <c r="B46" s="120">
        <v>2025</v>
      </c>
      <c r="C46" s="126" t="s">
        <v>443</v>
      </c>
    </row>
    <row r="47" spans="1:3" x14ac:dyDescent="0.25">
      <c r="A47" s="48" t="s">
        <v>13</v>
      </c>
      <c r="B47" s="120">
        <v>1700</v>
      </c>
      <c r="C47" s="126" t="s">
        <v>445</v>
      </c>
    </row>
    <row r="48" spans="1:3" x14ac:dyDescent="0.25">
      <c r="A48" s="48" t="s">
        <v>95</v>
      </c>
      <c r="B48" s="120">
        <v>1500</v>
      </c>
      <c r="C48" s="126" t="s">
        <v>409</v>
      </c>
    </row>
    <row r="49" spans="1:3" x14ac:dyDescent="0.25">
      <c r="A49" s="48" t="s">
        <v>96</v>
      </c>
      <c r="B49" s="120">
        <v>1800</v>
      </c>
      <c r="C49" s="126" t="s">
        <v>489</v>
      </c>
    </row>
    <row r="50" spans="1:3" x14ac:dyDescent="0.25">
      <c r="A50" s="48" t="s">
        <v>91</v>
      </c>
      <c r="B50" s="120">
        <v>900</v>
      </c>
      <c r="C50" s="126" t="s">
        <v>487</v>
      </c>
    </row>
    <row r="51" spans="1:3" x14ac:dyDescent="0.25">
      <c r="A51" s="48" t="s">
        <v>92</v>
      </c>
      <c r="B51" s="120">
        <v>1500</v>
      </c>
      <c r="C51" s="126" t="s">
        <v>409</v>
      </c>
    </row>
    <row r="52" spans="1:3" x14ac:dyDescent="0.25">
      <c r="A52" s="48" t="s">
        <v>111</v>
      </c>
      <c r="B52" s="120"/>
      <c r="C52" s="126">
        <f t="shared" si="0"/>
        <v>0</v>
      </c>
    </row>
    <row r="53" spans="1:3" x14ac:dyDescent="0.25">
      <c r="A53" s="48" t="s">
        <v>0</v>
      </c>
      <c r="B53" s="120">
        <v>450</v>
      </c>
      <c r="C53" s="126" t="s">
        <v>406</v>
      </c>
    </row>
    <row r="54" spans="1:3" x14ac:dyDescent="0.25">
      <c r="A54" s="48" t="s">
        <v>5</v>
      </c>
      <c r="B54" s="120"/>
      <c r="C54" s="126">
        <f t="shared" si="0"/>
        <v>0</v>
      </c>
    </row>
    <row r="55" spans="1:3" x14ac:dyDescent="0.25">
      <c r="A55" s="48" t="s">
        <v>87</v>
      </c>
      <c r="B55" s="120">
        <v>200</v>
      </c>
      <c r="C55" s="126" t="s">
        <v>407</v>
      </c>
    </row>
    <row r="56" spans="1:3" x14ac:dyDescent="0.25">
      <c r="A56" s="48" t="s">
        <v>37</v>
      </c>
      <c r="B56" s="120">
        <v>190</v>
      </c>
      <c r="C56" s="126" t="s">
        <v>450</v>
      </c>
    </row>
    <row r="57" spans="1:3" x14ac:dyDescent="0.25">
      <c r="A57" s="48" t="s">
        <v>36</v>
      </c>
      <c r="B57" s="120">
        <v>230</v>
      </c>
      <c r="C57" s="126" t="s">
        <v>452</v>
      </c>
    </row>
    <row r="58" spans="1:3" x14ac:dyDescent="0.25">
      <c r="A58" s="48" t="s">
        <v>4</v>
      </c>
      <c r="B58" s="120"/>
      <c r="C58" s="126">
        <f t="shared" si="0"/>
        <v>0</v>
      </c>
    </row>
    <row r="59" spans="1:3" x14ac:dyDescent="0.25">
      <c r="A59" s="48" t="s">
        <v>84</v>
      </c>
      <c r="B59" s="120">
        <v>300</v>
      </c>
      <c r="C59" s="126" t="s">
        <v>408</v>
      </c>
    </row>
    <row r="60" spans="1:3" x14ac:dyDescent="0.25">
      <c r="A60" s="48" t="s">
        <v>97</v>
      </c>
      <c r="B60" s="120">
        <v>135</v>
      </c>
      <c r="C60" s="126" t="s">
        <v>496</v>
      </c>
    </row>
    <row r="61" spans="1:3" x14ac:dyDescent="0.25">
      <c r="A61" s="48" t="s">
        <v>98</v>
      </c>
      <c r="B61" s="120">
        <v>80</v>
      </c>
      <c r="C61" s="126" t="s">
        <v>497</v>
      </c>
    </row>
    <row r="62" spans="1:3" x14ac:dyDescent="0.25">
      <c r="A62" s="48" t="s">
        <v>29</v>
      </c>
      <c r="B62" s="120">
        <v>770</v>
      </c>
      <c r="C62" s="126" t="s">
        <v>456</v>
      </c>
    </row>
    <row r="63" spans="1:3" x14ac:dyDescent="0.25">
      <c r="A63" s="48" t="s">
        <v>26</v>
      </c>
      <c r="B63" s="120">
        <v>770</v>
      </c>
      <c r="C63" s="126" t="s">
        <v>456</v>
      </c>
    </row>
    <row r="64" spans="1:3" x14ac:dyDescent="0.25">
      <c r="A64" s="48" t="s">
        <v>15</v>
      </c>
      <c r="B64" s="120">
        <v>490</v>
      </c>
      <c r="C64" s="126" t="s">
        <v>463</v>
      </c>
    </row>
    <row r="65" spans="1:3" x14ac:dyDescent="0.25">
      <c r="A65" s="48" t="s">
        <v>17</v>
      </c>
      <c r="B65" s="120">
        <v>1960</v>
      </c>
      <c r="C65" s="126" t="s">
        <v>464</v>
      </c>
    </row>
    <row r="66" spans="1:3" x14ac:dyDescent="0.25">
      <c r="A66" s="48" t="s">
        <v>16</v>
      </c>
      <c r="B66" s="120">
        <v>1175</v>
      </c>
      <c r="C66" s="126" t="s">
        <v>465</v>
      </c>
    </row>
    <row r="67" spans="1:3" x14ac:dyDescent="0.25">
      <c r="A67" s="48" t="s">
        <v>59</v>
      </c>
      <c r="B67" s="120">
        <v>2685</v>
      </c>
      <c r="C67" s="126" t="s">
        <v>501</v>
      </c>
    </row>
    <row r="68" spans="1:3" x14ac:dyDescent="0.25">
      <c r="A68" s="48" t="s">
        <v>49</v>
      </c>
      <c r="B68" s="120">
        <v>6425</v>
      </c>
      <c r="C68" s="126" t="s">
        <v>462</v>
      </c>
    </row>
    <row r="69" spans="1:3" x14ac:dyDescent="0.25">
      <c r="A69" s="48" t="s">
        <v>18</v>
      </c>
      <c r="B69" s="120">
        <v>895</v>
      </c>
      <c r="C69" s="126" t="s">
        <v>467</v>
      </c>
    </row>
    <row r="70" spans="1:3" x14ac:dyDescent="0.25">
      <c r="A70" s="48" t="s">
        <v>19</v>
      </c>
      <c r="B70" s="120">
        <v>540</v>
      </c>
      <c r="C70" s="126" t="s">
        <v>469</v>
      </c>
    </row>
    <row r="71" spans="1:3" x14ac:dyDescent="0.25">
      <c r="A71" s="48" t="s">
        <v>20</v>
      </c>
      <c r="B71" s="120">
        <v>1715</v>
      </c>
      <c r="C71" s="126" t="s">
        <v>468</v>
      </c>
    </row>
    <row r="72" spans="1:3" x14ac:dyDescent="0.25">
      <c r="A72" s="48" t="s">
        <v>21</v>
      </c>
      <c r="B72" s="120">
        <v>3750</v>
      </c>
      <c r="C72" s="126" t="s">
        <v>471</v>
      </c>
    </row>
    <row r="73" spans="1:3" x14ac:dyDescent="0.25">
      <c r="A73" s="48" t="s">
        <v>22</v>
      </c>
      <c r="B73" s="120">
        <v>1430</v>
      </c>
      <c r="C73" s="126" t="s">
        <v>470</v>
      </c>
    </row>
    <row r="74" spans="1:3" x14ac:dyDescent="0.25">
      <c r="A74" s="48" t="s">
        <v>77</v>
      </c>
      <c r="B74" s="120">
        <v>1500</v>
      </c>
      <c r="C74" s="126" t="s">
        <v>409</v>
      </c>
    </row>
    <row r="75" spans="1:3" x14ac:dyDescent="0.25">
      <c r="A75" s="48" t="s">
        <v>80</v>
      </c>
      <c r="B75" s="120">
        <v>1100</v>
      </c>
      <c r="C75" s="126" t="s">
        <v>410</v>
      </c>
    </row>
    <row r="76" spans="1:3" x14ac:dyDescent="0.25">
      <c r="A76" s="48" t="s">
        <v>82</v>
      </c>
      <c r="B76" s="120">
        <v>1000</v>
      </c>
      <c r="C76" s="126" t="s">
        <v>411</v>
      </c>
    </row>
    <row r="77" spans="1:3" x14ac:dyDescent="0.25">
      <c r="A77" s="48" t="s">
        <v>52</v>
      </c>
      <c r="B77" s="120">
        <v>1120</v>
      </c>
      <c r="C77" s="126" t="s">
        <v>499</v>
      </c>
    </row>
    <row r="78" spans="1:3" x14ac:dyDescent="0.25">
      <c r="A78" s="48" t="s">
        <v>51</v>
      </c>
      <c r="B78" s="120">
        <v>2725</v>
      </c>
      <c r="C78" s="126" t="s">
        <v>479</v>
      </c>
    </row>
    <row r="79" spans="1:3" x14ac:dyDescent="0.25">
      <c r="A79" s="48" t="s">
        <v>50</v>
      </c>
      <c r="B79" s="120">
        <v>2035</v>
      </c>
      <c r="C79" s="126" t="s">
        <v>478</v>
      </c>
    </row>
    <row r="80" spans="1:3" x14ac:dyDescent="0.25">
      <c r="A80" s="48" t="s">
        <v>23</v>
      </c>
      <c r="B80" s="120">
        <v>690</v>
      </c>
      <c r="C80" s="126" t="s">
        <v>473</v>
      </c>
    </row>
    <row r="81" spans="1:3" x14ac:dyDescent="0.25">
      <c r="A81" s="48" t="s">
        <v>25</v>
      </c>
      <c r="B81" s="120">
        <v>2705</v>
      </c>
      <c r="C81" s="126" t="s">
        <v>474</v>
      </c>
    </row>
    <row r="82" spans="1:3" x14ac:dyDescent="0.25">
      <c r="A82" s="48" t="s">
        <v>24</v>
      </c>
      <c r="B82" s="120">
        <v>1665</v>
      </c>
      <c r="C82" s="126" t="s">
        <v>475</v>
      </c>
    </row>
    <row r="83" spans="1:3" x14ac:dyDescent="0.25">
      <c r="A83" s="48" t="s">
        <v>63</v>
      </c>
      <c r="B83" s="120">
        <v>3250</v>
      </c>
      <c r="C83" s="126" t="s">
        <v>485</v>
      </c>
    </row>
    <row r="84" spans="1:3" x14ac:dyDescent="0.25">
      <c r="A84" s="48" t="s">
        <v>61</v>
      </c>
      <c r="B84" s="120">
        <v>2725</v>
      </c>
      <c r="C84" s="126" t="s">
        <v>484</v>
      </c>
    </row>
    <row r="85" spans="1:3" x14ac:dyDescent="0.25">
      <c r="A85" s="48" t="s">
        <v>64</v>
      </c>
      <c r="B85" s="120">
        <v>4205</v>
      </c>
      <c r="C85" s="126" t="s">
        <v>483</v>
      </c>
    </row>
    <row r="86" spans="1:3" x14ac:dyDescent="0.25">
      <c r="A86" s="48" t="s">
        <v>66</v>
      </c>
      <c r="B86" s="120">
        <v>7080</v>
      </c>
      <c r="C86" s="126" t="s">
        <v>482</v>
      </c>
    </row>
    <row r="87" spans="1:3" x14ac:dyDescent="0.25">
      <c r="A87" s="48" t="s">
        <v>62</v>
      </c>
      <c r="B87" s="120">
        <v>3470</v>
      </c>
      <c r="C87" s="126" t="s">
        <v>481</v>
      </c>
    </row>
    <row r="88" spans="1:3" x14ac:dyDescent="0.25">
      <c r="A88" s="48" t="s">
        <v>65</v>
      </c>
      <c r="B88" s="120">
        <v>6430</v>
      </c>
      <c r="C88" s="126" t="s">
        <v>480</v>
      </c>
    </row>
    <row r="89" spans="1:3" x14ac:dyDescent="0.25">
      <c r="A89" s="48" t="s">
        <v>74</v>
      </c>
      <c r="B89" s="120">
        <v>400</v>
      </c>
      <c r="C89" s="126" t="s">
        <v>401</v>
      </c>
    </row>
    <row r="90" spans="1:3" x14ac:dyDescent="0.25">
      <c r="A90" s="48" t="s">
        <v>76</v>
      </c>
      <c r="B90" s="120">
        <v>800</v>
      </c>
      <c r="C90" s="126" t="s">
        <v>412</v>
      </c>
    </row>
    <row r="91" spans="1:3" x14ac:dyDescent="0.25">
      <c r="A91" s="48" t="s">
        <v>75</v>
      </c>
      <c r="B91" s="120">
        <v>600</v>
      </c>
      <c r="C91" s="126" t="s">
        <v>402</v>
      </c>
    </row>
    <row r="92" spans="1:3" x14ac:dyDescent="0.25">
      <c r="A92" s="48" t="s">
        <v>78</v>
      </c>
      <c r="B92" s="120">
        <v>0</v>
      </c>
      <c r="C92" s="126">
        <f t="shared" ref="C92:C114" si="1">B92</f>
        <v>0</v>
      </c>
    </row>
    <row r="93" spans="1:3" x14ac:dyDescent="0.25">
      <c r="A93" s="48" t="s">
        <v>81</v>
      </c>
      <c r="B93" s="120">
        <v>500</v>
      </c>
      <c r="C93" s="126" t="s">
        <v>413</v>
      </c>
    </row>
    <row r="94" spans="1:3" x14ac:dyDescent="0.25">
      <c r="A94" s="48" t="s">
        <v>79</v>
      </c>
      <c r="B94" s="120">
        <v>0</v>
      </c>
      <c r="C94" s="126">
        <f t="shared" si="1"/>
        <v>0</v>
      </c>
    </row>
    <row r="95" spans="1:3" x14ac:dyDescent="0.25">
      <c r="A95" s="48" t="s">
        <v>93</v>
      </c>
      <c r="B95" s="120">
        <v>1500</v>
      </c>
      <c r="C95" s="126" t="s">
        <v>409</v>
      </c>
    </row>
    <row r="96" spans="1:3" x14ac:dyDescent="0.25">
      <c r="A96" s="48" t="s">
        <v>94</v>
      </c>
      <c r="B96" s="120">
        <v>1800</v>
      </c>
      <c r="C96" s="126" t="s">
        <v>489</v>
      </c>
    </row>
    <row r="97" spans="1:3" x14ac:dyDescent="0.25">
      <c r="A97" s="48" t="s">
        <v>90</v>
      </c>
      <c r="B97" s="120">
        <v>900</v>
      </c>
      <c r="C97" s="126" t="s">
        <v>487</v>
      </c>
    </row>
    <row r="98" spans="1:3" x14ac:dyDescent="0.25">
      <c r="A98" s="48" t="s">
        <v>89</v>
      </c>
      <c r="B98" s="120">
        <v>1500</v>
      </c>
      <c r="C98" s="126" t="s">
        <v>409</v>
      </c>
    </row>
    <row r="99" spans="1:3" x14ac:dyDescent="0.25">
      <c r="A99" s="48" t="s">
        <v>100</v>
      </c>
      <c r="B99" s="120">
        <v>925</v>
      </c>
      <c r="C99" s="126" t="s">
        <v>491</v>
      </c>
    </row>
    <row r="100" spans="1:3" x14ac:dyDescent="0.25">
      <c r="A100" s="48" t="s">
        <v>99</v>
      </c>
      <c r="B100" s="120">
        <v>1850</v>
      </c>
      <c r="C100" s="126" t="s">
        <v>492</v>
      </c>
    </row>
    <row r="101" spans="1:3" x14ac:dyDescent="0.25">
      <c r="A101" s="48" t="s">
        <v>103</v>
      </c>
      <c r="B101" s="120">
        <v>700</v>
      </c>
      <c r="C101" s="126" t="s">
        <v>417</v>
      </c>
    </row>
    <row r="102" spans="1:3" x14ac:dyDescent="0.25">
      <c r="A102" s="48" t="s">
        <v>104</v>
      </c>
      <c r="B102" s="120">
        <v>1400</v>
      </c>
      <c r="C102" s="126" t="s">
        <v>495</v>
      </c>
    </row>
    <row r="103" spans="1:3" x14ac:dyDescent="0.25">
      <c r="A103" s="48" t="s">
        <v>101</v>
      </c>
      <c r="B103" s="120">
        <v>525</v>
      </c>
      <c r="C103" s="126" t="s">
        <v>493</v>
      </c>
    </row>
    <row r="104" spans="1:3" x14ac:dyDescent="0.25">
      <c r="A104" s="48" t="s">
        <v>102</v>
      </c>
      <c r="B104" s="120">
        <v>1025</v>
      </c>
      <c r="C104" s="126" t="s">
        <v>494</v>
      </c>
    </row>
    <row r="105" spans="1:3" x14ac:dyDescent="0.25">
      <c r="A105" s="48" t="s">
        <v>72</v>
      </c>
      <c r="B105" s="120">
        <v>99</v>
      </c>
      <c r="C105" s="126" t="s">
        <v>414</v>
      </c>
    </row>
    <row r="106" spans="1:3" x14ac:dyDescent="0.25">
      <c r="A106" s="48" t="s">
        <v>70</v>
      </c>
      <c r="B106" s="120">
        <v>4830</v>
      </c>
      <c r="C106" s="126" t="s">
        <v>415</v>
      </c>
    </row>
    <row r="107" spans="1:3" x14ac:dyDescent="0.25">
      <c r="A107" s="48" t="s">
        <v>73</v>
      </c>
      <c r="B107" s="120">
        <v>7945</v>
      </c>
      <c r="C107" s="126" t="s">
        <v>416</v>
      </c>
    </row>
    <row r="108" spans="1:3" x14ac:dyDescent="0.25">
      <c r="A108" s="48" t="s">
        <v>42</v>
      </c>
      <c r="B108" s="120"/>
      <c r="C108" s="126">
        <f t="shared" si="1"/>
        <v>0</v>
      </c>
    </row>
    <row r="109" spans="1:3" x14ac:dyDescent="0.25">
      <c r="A109" s="48" t="s">
        <v>27</v>
      </c>
      <c r="B109" s="120">
        <v>2265</v>
      </c>
      <c r="C109" s="126" t="s">
        <v>455</v>
      </c>
    </row>
    <row r="110" spans="1:3" x14ac:dyDescent="0.25">
      <c r="A110" s="48" t="s">
        <v>116</v>
      </c>
      <c r="B110" s="120"/>
      <c r="C110" s="126">
        <f t="shared" si="1"/>
        <v>0</v>
      </c>
    </row>
    <row r="111" spans="1:3" x14ac:dyDescent="0.25">
      <c r="A111" s="48" t="s">
        <v>71</v>
      </c>
      <c r="B111" s="120">
        <v>700</v>
      </c>
      <c r="C111" s="126" t="s">
        <v>417</v>
      </c>
    </row>
    <row r="112" spans="1:3" x14ac:dyDescent="0.25">
      <c r="A112" s="48" t="s">
        <v>31</v>
      </c>
      <c r="B112" s="120">
        <v>5595</v>
      </c>
      <c r="C112" s="126" t="s">
        <v>458</v>
      </c>
    </row>
    <row r="113" spans="1:3" x14ac:dyDescent="0.25">
      <c r="A113" s="48" t="s">
        <v>33</v>
      </c>
      <c r="B113" s="120">
        <v>5595</v>
      </c>
      <c r="C113" s="126" t="s">
        <v>458</v>
      </c>
    </row>
    <row r="114" spans="1:3" x14ac:dyDescent="0.25">
      <c r="A114" s="48" t="s">
        <v>85</v>
      </c>
      <c r="B114" s="120"/>
      <c r="C114" s="126">
        <f t="shared" si="1"/>
        <v>0</v>
      </c>
    </row>
    <row r="115" spans="1:3" x14ac:dyDescent="0.25">
      <c r="A115" s="48" t="s">
        <v>30</v>
      </c>
      <c r="B115" s="120">
        <v>1710</v>
      </c>
      <c r="C115" s="126" t="s">
        <v>457</v>
      </c>
    </row>
    <row r="116" spans="1:3" x14ac:dyDescent="0.25">
      <c r="A116" s="48" t="s">
        <v>40</v>
      </c>
      <c r="B116" s="120">
        <v>300</v>
      </c>
      <c r="C116" s="126" t="s">
        <v>408</v>
      </c>
    </row>
    <row r="117" spans="1:3" x14ac:dyDescent="0.25">
      <c r="A117" s="48" t="s">
        <v>41</v>
      </c>
      <c r="B117" s="120">
        <v>250</v>
      </c>
      <c r="C117" s="126" t="s">
        <v>460</v>
      </c>
    </row>
    <row r="118" spans="1:3" x14ac:dyDescent="0.25">
      <c r="A118" s="48" t="s">
        <v>38</v>
      </c>
      <c r="B118" s="120">
        <v>250</v>
      </c>
      <c r="C118" s="126" t="s">
        <v>460</v>
      </c>
    </row>
    <row r="119" spans="1:3" x14ac:dyDescent="0.25">
      <c r="A119" s="48" t="s">
        <v>39</v>
      </c>
      <c r="B119" s="120">
        <v>350</v>
      </c>
      <c r="C119" s="126" t="s">
        <v>461</v>
      </c>
    </row>
    <row r="120" spans="1:3" x14ac:dyDescent="0.25">
      <c r="A120" s="48" t="s">
        <v>86</v>
      </c>
      <c r="B120" s="120">
        <v>400</v>
      </c>
      <c r="C120" s="126" t="s">
        <v>401</v>
      </c>
    </row>
    <row r="121" spans="1:3" x14ac:dyDescent="0.25">
      <c r="A121" s="74"/>
      <c r="B121" s="74"/>
      <c r="C121" s="129"/>
    </row>
    <row r="122" spans="1:3" x14ac:dyDescent="0.25">
      <c r="A122" s="74"/>
      <c r="B122" s="74"/>
      <c r="C122" s="129"/>
    </row>
    <row r="123" spans="1:3" x14ac:dyDescent="0.25">
      <c r="A123" s="74"/>
      <c r="B123" s="74"/>
      <c r="C123" s="129"/>
    </row>
    <row r="124" spans="1:3" x14ac:dyDescent="0.25">
      <c r="A124" s="74"/>
      <c r="B124" s="74"/>
      <c r="C124" s="129"/>
    </row>
    <row r="125" spans="1:3" x14ac:dyDescent="0.25">
      <c r="A125" s="49"/>
      <c r="B125" s="120"/>
      <c r="C125" s="120"/>
    </row>
    <row r="126" spans="1:3" x14ac:dyDescent="0.25">
      <c r="A126" s="49"/>
      <c r="B126" s="120"/>
      <c r="C126" s="120"/>
    </row>
    <row r="127" spans="1:3" x14ac:dyDescent="0.25">
      <c r="A127" s="49"/>
      <c r="B127" s="120"/>
      <c r="C127" s="120"/>
    </row>
    <row r="128" spans="1:3" x14ac:dyDescent="0.25">
      <c r="A128" s="49"/>
      <c r="B128" s="120"/>
      <c r="C128" s="120"/>
    </row>
    <row r="129" spans="1:3" x14ac:dyDescent="0.25">
      <c r="A129" s="49"/>
      <c r="B129" s="120"/>
      <c r="C129" s="120"/>
    </row>
    <row r="130" spans="1:3" x14ac:dyDescent="0.25">
      <c r="A130" s="49"/>
      <c r="B130" s="120"/>
      <c r="C130" s="120"/>
    </row>
    <row r="131" spans="1:3" x14ac:dyDescent="0.25">
      <c r="A131" s="49"/>
      <c r="B131" s="120"/>
      <c r="C131" s="120"/>
    </row>
    <row r="132" spans="1:3" x14ac:dyDescent="0.25">
      <c r="A132" s="49"/>
      <c r="B132" s="120"/>
      <c r="C132" s="120"/>
    </row>
    <row r="133" spans="1:3" x14ac:dyDescent="0.25">
      <c r="A133" s="49"/>
      <c r="B133" s="120"/>
      <c r="C133" s="120"/>
    </row>
    <row r="134" spans="1:3" x14ac:dyDescent="0.25">
      <c r="A134" s="49"/>
      <c r="B134" s="120"/>
      <c r="C134" s="120"/>
    </row>
    <row r="135" spans="1:3" x14ac:dyDescent="0.25">
      <c r="A135" s="49"/>
      <c r="B135" s="120"/>
      <c r="C135" s="120"/>
    </row>
    <row r="136" spans="1:3" x14ac:dyDescent="0.25">
      <c r="A136" s="49"/>
      <c r="B136" s="120"/>
      <c r="C136" s="120"/>
    </row>
    <row r="137" spans="1:3" x14ac:dyDescent="0.25">
      <c r="A137" s="49"/>
      <c r="B137" s="120"/>
      <c r="C137" s="120"/>
    </row>
    <row r="138" spans="1:3" x14ac:dyDescent="0.25">
      <c r="A138" s="49"/>
      <c r="B138" s="120"/>
      <c r="C138" s="120"/>
    </row>
    <row r="139" spans="1:3" x14ac:dyDescent="0.25">
      <c r="A139" s="49"/>
      <c r="B139" s="120"/>
      <c r="C139" s="120"/>
    </row>
    <row r="140" spans="1:3" x14ac:dyDescent="0.25">
      <c r="A140" s="49"/>
      <c r="B140" s="120"/>
      <c r="C140" s="120"/>
    </row>
    <row r="141" spans="1:3" x14ac:dyDescent="0.25">
      <c r="A141" s="49"/>
      <c r="B141" s="49"/>
      <c r="C141" s="120"/>
    </row>
    <row r="142" spans="1:3" x14ac:dyDescent="0.25">
      <c r="A142" s="49"/>
      <c r="B142" s="49"/>
      <c r="C142" s="120"/>
    </row>
    <row r="143" spans="1:3" x14ac:dyDescent="0.25">
      <c r="A143" s="49"/>
      <c r="B143" s="49"/>
      <c r="C143" s="120"/>
    </row>
    <row r="144" spans="1:3" x14ac:dyDescent="0.25">
      <c r="A144" s="49"/>
      <c r="B144" s="49"/>
      <c r="C144" s="120"/>
    </row>
    <row r="145" spans="1:3" x14ac:dyDescent="0.25">
      <c r="A145" s="49"/>
      <c r="B145" s="49"/>
      <c r="C145" s="120"/>
    </row>
    <row r="146" spans="1:3" x14ac:dyDescent="0.25">
      <c r="A146" s="49"/>
      <c r="B146" s="49"/>
      <c r="C146" s="120"/>
    </row>
    <row r="147" spans="1:3" x14ac:dyDescent="0.25">
      <c r="A147" s="49"/>
      <c r="B147" s="49"/>
      <c r="C147" s="120"/>
    </row>
    <row r="148" spans="1:3" x14ac:dyDescent="0.25">
      <c r="A148" s="49"/>
      <c r="B148" s="49"/>
      <c r="C148" s="120"/>
    </row>
    <row r="149" spans="1:3" x14ac:dyDescent="0.25">
      <c r="A149" s="49"/>
      <c r="B149" s="49"/>
      <c r="C149" s="120"/>
    </row>
    <row r="150" spans="1:3" x14ac:dyDescent="0.25">
      <c r="A150" s="49"/>
      <c r="B150" s="49"/>
      <c r="C150" s="120"/>
    </row>
    <row r="151" spans="1:3" x14ac:dyDescent="0.25">
      <c r="A151" s="49" t="s">
        <v>423</v>
      </c>
      <c r="B151" s="49"/>
      <c r="C151" s="120"/>
    </row>
    <row r="152" spans="1:3" x14ac:dyDescent="0.25">
      <c r="A152" s="124" t="s">
        <v>394</v>
      </c>
      <c r="B152" s="127">
        <f>SUM(B6,B34,B53)</f>
        <v>1342</v>
      </c>
      <c r="C152" s="128" t="s">
        <v>418</v>
      </c>
    </row>
    <row r="153" spans="1:3" x14ac:dyDescent="0.25">
      <c r="A153" s="34" t="s">
        <v>392</v>
      </c>
      <c r="B153" s="120">
        <f>SUM(B13:B15)</f>
        <v>7730</v>
      </c>
      <c r="C153" s="126" t="s">
        <v>419</v>
      </c>
    </row>
    <row r="154" spans="1:3" x14ac:dyDescent="0.25">
      <c r="A154" s="34" t="s">
        <v>421</v>
      </c>
      <c r="B154" s="120">
        <f>SUM(B11:B12)</f>
        <v>5780</v>
      </c>
      <c r="C154" s="126" t="s">
        <v>422</v>
      </c>
    </row>
    <row r="155" spans="1:3" x14ac:dyDescent="0.25">
      <c r="A155" s="34" t="s">
        <v>424</v>
      </c>
      <c r="B155" s="49"/>
      <c r="C155" s="126"/>
    </row>
    <row r="156" spans="1:3" x14ac:dyDescent="0.25">
      <c r="A156" s="34" t="s">
        <v>425</v>
      </c>
      <c r="B156" s="120">
        <f>SUM(B31:B33)</f>
        <v>8390</v>
      </c>
      <c r="C156" s="126" t="s">
        <v>426</v>
      </c>
    </row>
    <row r="157" spans="1:3" x14ac:dyDescent="0.25">
      <c r="A157" s="34" t="s">
        <v>428</v>
      </c>
      <c r="B157" s="120">
        <f>SUM(B39)</f>
        <v>4625</v>
      </c>
      <c r="C157" s="126" t="s">
        <v>505</v>
      </c>
    </row>
    <row r="158" spans="1:3" x14ac:dyDescent="0.25">
      <c r="A158" s="34" t="s">
        <v>427</v>
      </c>
      <c r="B158" s="120">
        <f>SUM(B45:B47)</f>
        <v>3995</v>
      </c>
      <c r="C158" s="126" t="s">
        <v>446</v>
      </c>
    </row>
    <row r="159" spans="1:3" x14ac:dyDescent="0.25">
      <c r="A159" s="34" t="s">
        <v>429</v>
      </c>
      <c r="B159" s="120">
        <f>SUM(B37:B38)</f>
        <v>4445</v>
      </c>
      <c r="C159" s="126" t="s">
        <v>449</v>
      </c>
    </row>
    <row r="160" spans="1:3" x14ac:dyDescent="0.25">
      <c r="A160" s="34" t="s">
        <v>430</v>
      </c>
      <c r="B160" s="120">
        <f>SUM(B56,B40,B57,B41)</f>
        <v>990</v>
      </c>
      <c r="C160" s="126" t="s">
        <v>454</v>
      </c>
    </row>
    <row r="161" spans="1:3" x14ac:dyDescent="0.25">
      <c r="A161" s="34" t="s">
        <v>431</v>
      </c>
      <c r="B161" s="120">
        <f>SUM(B115,B113,B112,B109,B62,B63,B44,B43)</f>
        <v>18245</v>
      </c>
      <c r="C161" s="126" t="s">
        <v>459</v>
      </c>
    </row>
    <row r="162" spans="1:3" x14ac:dyDescent="0.25">
      <c r="A162" s="34" t="s">
        <v>432</v>
      </c>
      <c r="B162" s="120">
        <f>SUM(B116:B119,B18,B19)</f>
        <v>1700</v>
      </c>
      <c r="C162" s="126" t="s">
        <v>445</v>
      </c>
    </row>
    <row r="163" spans="1:3" x14ac:dyDescent="0.25">
      <c r="A163" s="34" t="s">
        <v>433</v>
      </c>
      <c r="B163" s="129">
        <f>SUM(B64:B66)</f>
        <v>3625</v>
      </c>
      <c r="C163" s="126" t="s">
        <v>466</v>
      </c>
    </row>
    <row r="164" spans="1:3" x14ac:dyDescent="0.25">
      <c r="A164" s="34" t="s">
        <v>434</v>
      </c>
      <c r="B164" s="120">
        <f>SUM(B68)</f>
        <v>6425</v>
      </c>
      <c r="C164" s="126" t="s">
        <v>462</v>
      </c>
    </row>
    <row r="165" spans="1:3" x14ac:dyDescent="0.25">
      <c r="A165" s="34" t="s">
        <v>435</v>
      </c>
      <c r="B165" s="120">
        <f>SUM(B69:B73)</f>
        <v>8330</v>
      </c>
      <c r="C165" s="126" t="s">
        <v>472</v>
      </c>
    </row>
    <row r="166" spans="1:3" x14ac:dyDescent="0.25">
      <c r="A166" s="34" t="s">
        <v>436</v>
      </c>
      <c r="B166" s="120">
        <f>SUM(B80:B82)</f>
        <v>5060</v>
      </c>
      <c r="C166" s="126" t="s">
        <v>476</v>
      </c>
    </row>
    <row r="167" spans="1:3" x14ac:dyDescent="0.25">
      <c r="A167" s="34" t="s">
        <v>437</v>
      </c>
      <c r="B167" s="120">
        <f>SUM(B78:B79)</f>
        <v>4760</v>
      </c>
      <c r="C167" s="126" t="s">
        <v>477</v>
      </c>
    </row>
    <row r="168" spans="1:3" x14ac:dyDescent="0.25">
      <c r="A168" s="34" t="s">
        <v>438</v>
      </c>
      <c r="B168" s="120">
        <f>SUM(B83:B88)</f>
        <v>27160</v>
      </c>
      <c r="C168" s="126" t="s">
        <v>486</v>
      </c>
    </row>
    <row r="169" spans="1:3" x14ac:dyDescent="0.25">
      <c r="A169" s="34" t="s">
        <v>439</v>
      </c>
      <c r="B169" s="120">
        <f>SUM(B50,B51,B97,B98)</f>
        <v>4800</v>
      </c>
      <c r="C169" s="126" t="s">
        <v>488</v>
      </c>
    </row>
    <row r="170" spans="1:3" x14ac:dyDescent="0.25">
      <c r="A170" s="34" t="s">
        <v>440</v>
      </c>
      <c r="B170" s="120">
        <f>SUM(B95,B96,B48,B49)</f>
        <v>6600</v>
      </c>
      <c r="C170" s="126" t="s">
        <v>490</v>
      </c>
    </row>
    <row r="171" spans="1:3" x14ac:dyDescent="0.25">
      <c r="A171" s="34" t="s">
        <v>441</v>
      </c>
      <c r="B171" s="120">
        <f>SUM(B104,B103,B102,B101,B100,B99,B60,B61)</f>
        <v>6640</v>
      </c>
      <c r="C171" s="126" t="s">
        <v>498</v>
      </c>
    </row>
    <row r="172" spans="1:3" x14ac:dyDescent="0.25">
      <c r="A172" s="34" t="s">
        <v>442</v>
      </c>
      <c r="B172" s="120">
        <f>SUM(B10,B26,B27,B28,B30,B36,B67)</f>
        <v>16160</v>
      </c>
      <c r="C172" s="126" t="s">
        <v>507</v>
      </c>
    </row>
    <row r="173" spans="1:3" x14ac:dyDescent="0.25">
      <c r="A173" s="34" t="s">
        <v>509</v>
      </c>
      <c r="B173" s="49"/>
      <c r="C173" s="126"/>
    </row>
    <row r="174" spans="1:3" x14ac:dyDescent="0.25">
      <c r="A174" s="49"/>
      <c r="B174" s="49"/>
      <c r="C174" s="126"/>
    </row>
    <row r="175" spans="1:3" x14ac:dyDescent="0.25">
      <c r="A175" s="49"/>
      <c r="B175" s="49"/>
      <c r="C175" s="126"/>
    </row>
    <row r="176" spans="1:3" x14ac:dyDescent="0.25">
      <c r="A176" s="49"/>
      <c r="B176" s="49"/>
      <c r="C176" s="126"/>
    </row>
    <row r="177" spans="1:3" x14ac:dyDescent="0.25">
      <c r="A177" s="49"/>
      <c r="B177" s="49"/>
      <c r="C177" s="126"/>
    </row>
    <row r="178" spans="1:3" x14ac:dyDescent="0.25">
      <c r="A178" s="49"/>
      <c r="B178" s="49"/>
      <c r="C178" s="126"/>
    </row>
    <row r="179" spans="1:3" x14ac:dyDescent="0.25">
      <c r="A179" s="49"/>
      <c r="B179" s="49"/>
      <c r="C179" s="126"/>
    </row>
    <row r="180" spans="1:3" x14ac:dyDescent="0.25">
      <c r="A180" s="49"/>
      <c r="B180" s="49"/>
      <c r="C180" s="126"/>
    </row>
    <row r="181" spans="1:3" x14ac:dyDescent="0.25">
      <c r="A181" s="49"/>
      <c r="B181" s="49"/>
      <c r="C181" s="126"/>
    </row>
    <row r="182" spans="1:3" x14ac:dyDescent="0.25">
      <c r="A182" s="49"/>
      <c r="B182" s="49"/>
      <c r="C182" s="126"/>
    </row>
    <row r="183" spans="1:3" x14ac:dyDescent="0.25">
      <c r="A183" s="49"/>
      <c r="B183" s="49"/>
      <c r="C183" s="126"/>
    </row>
    <row r="184" spans="1:3" x14ac:dyDescent="0.25">
      <c r="A184" s="49"/>
      <c r="B184" s="49"/>
      <c r="C184" s="126"/>
    </row>
    <row r="185" spans="1:3" x14ac:dyDescent="0.25">
      <c r="A185" s="49"/>
      <c r="B185" s="49"/>
      <c r="C185" s="126"/>
    </row>
    <row r="186" spans="1:3" x14ac:dyDescent="0.25">
      <c r="A186" s="49"/>
      <c r="B186" s="49"/>
      <c r="C186" s="126"/>
    </row>
    <row r="187" spans="1:3" x14ac:dyDescent="0.25">
      <c r="A187" s="49"/>
      <c r="B187" s="49"/>
      <c r="C187" s="126"/>
    </row>
    <row r="188" spans="1:3" x14ac:dyDescent="0.25">
      <c r="A188" s="49"/>
      <c r="B188" s="49"/>
      <c r="C188" s="126"/>
    </row>
    <row r="189" spans="1:3" x14ac:dyDescent="0.25">
      <c r="A189" s="49"/>
      <c r="B189" s="49"/>
      <c r="C189" s="126"/>
    </row>
    <row r="190" spans="1:3" x14ac:dyDescent="0.25">
      <c r="A190" s="49"/>
      <c r="B190" s="49"/>
      <c r="C190" s="126"/>
    </row>
    <row r="191" spans="1:3" x14ac:dyDescent="0.25">
      <c r="A191" s="49"/>
      <c r="B191" s="49"/>
      <c r="C191" s="126"/>
    </row>
    <row r="192" spans="1:3" x14ac:dyDescent="0.25">
      <c r="A192" s="49"/>
      <c r="B192" s="49"/>
      <c r="C192" s="126"/>
    </row>
    <row r="193" spans="1:3" x14ac:dyDescent="0.25">
      <c r="A193" s="49"/>
      <c r="B193" s="49"/>
      <c r="C193" s="126"/>
    </row>
    <row r="194" spans="1:3" x14ac:dyDescent="0.25">
      <c r="A194" s="49"/>
      <c r="B194" s="49"/>
      <c r="C194" s="126"/>
    </row>
    <row r="195" spans="1:3" x14ac:dyDescent="0.25">
      <c r="A195" s="49"/>
      <c r="B195" s="49"/>
      <c r="C195" s="126"/>
    </row>
    <row r="196" spans="1:3" x14ac:dyDescent="0.25">
      <c r="A196" s="49"/>
      <c r="B196" s="49"/>
      <c r="C196" s="126"/>
    </row>
    <row r="197" spans="1:3" x14ac:dyDescent="0.25">
      <c r="A197" s="49"/>
      <c r="B197" s="49"/>
      <c r="C197" s="126"/>
    </row>
    <row r="198" spans="1:3" x14ac:dyDescent="0.25">
      <c r="A198" s="49"/>
      <c r="B198" s="49"/>
      <c r="C198" s="126"/>
    </row>
    <row r="199" spans="1:3" x14ac:dyDescent="0.25">
      <c r="A199" s="49"/>
      <c r="B199" s="49"/>
      <c r="C199" s="126"/>
    </row>
    <row r="200" spans="1:3" x14ac:dyDescent="0.25">
      <c r="A200" s="49"/>
      <c r="B200" s="49"/>
      <c r="C200" s="126"/>
    </row>
    <row r="201" spans="1:3" x14ac:dyDescent="0.25">
      <c r="A201" s="49"/>
      <c r="B201" s="49"/>
      <c r="C201" s="126"/>
    </row>
    <row r="202" spans="1:3" x14ac:dyDescent="0.25">
      <c r="A202" s="49"/>
      <c r="B202" s="49"/>
      <c r="C202" s="126"/>
    </row>
  </sheetData>
  <pageMargins left="0.7" right="0.7" top="0.75" bottom="0.75" header="0.3" footer="0.3"/>
  <pageSetup orientation="portrait" r:id="rId1"/>
  <ignoredErrors>
    <ignoredError sqref="B153:B154 B156 B158:B159 B162:B163 B165:B168" formulaRange="1"/>
    <ignoredError sqref="C31:C34 C25 C20 C11:C15 C6 C53 C55 C59 C74:C76 C93 C89:C91 C105:C107 C111 C120 C152:C154 C156 C45:C46 C158 C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  <vt:lpstr>Pricing</vt:lpstr>
      <vt:lpstr>Sheet1</vt:lpstr>
      <vt:lpstr>MVP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2016-03-22T17:24:38Z</dcterms:created>
  <dc:creator>bjweber</dc:creator>
  <cp:lastModifiedBy>bjweber</cp:lastModifiedBy>
  <dcterms:modified xsi:type="dcterms:W3CDTF">2016-07-11T17:56:20Z</dcterms:modified>
</cp:coreProperties>
</file>