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at Statistics" sheetId="1" r:id="rId4"/>
    <sheet state="visible" name="Skills" sheetId="2" r:id="rId5"/>
    <sheet state="visible" name="XP Tracking" sheetId="3" r:id="rId6"/>
    <sheet state="visible" name="DescriptionBackground" sheetId="4" r:id="rId7"/>
  </sheets>
  <definedNames/>
  <calcPr/>
</workbook>
</file>

<file path=xl/sharedStrings.xml><?xml version="1.0" encoding="utf-8"?>
<sst xmlns="http://schemas.openxmlformats.org/spreadsheetml/2006/main" count="358" uniqueCount="218">
  <si>
    <t>Character Name</t>
  </si>
  <si>
    <t>Player</t>
  </si>
  <si>
    <t>Campaign</t>
  </si>
  <si>
    <t>Level</t>
  </si>
  <si>
    <t>Hero Tier</t>
  </si>
  <si>
    <t>Buff Tracks</t>
  </si>
  <si>
    <t>Kan Balam</t>
  </si>
  <si>
    <t>Jm2c</t>
  </si>
  <si>
    <t>Rork</t>
  </si>
  <si>
    <t>Offense</t>
  </si>
  <si>
    <t>Strength</t>
  </si>
  <si>
    <t>Toughness</t>
  </si>
  <si>
    <t>Finesse</t>
  </si>
  <si>
    <t>Mind</t>
  </si>
  <si>
    <t>Heart</t>
  </si>
  <si>
    <t>Soul</t>
  </si>
  <si>
    <t>Level 3</t>
  </si>
  <si>
    <t>You make attack rolls at Boon +4, and your Mental and Physical Attack increase by your Hero Tier.</t>
  </si>
  <si>
    <t>Level 2</t>
  </si>
  <si>
    <t>You make attack rolls at Boon +3, and your Abilities that require Attack rolls cost 1 less HP or MP per Hero Tier. This cannot take an Ability’s cost below 1.</t>
  </si>
  <si>
    <t>Injury</t>
  </si>
  <si>
    <t>Level 1</t>
  </si>
  <si>
    <t>You make attack rolls at Boon +2.</t>
  </si>
  <si>
    <t>HP (Maximum)</t>
  </si>
  <si>
    <t>Vitality</t>
  </si>
  <si>
    <t>Base HP</t>
  </si>
  <si>
    <t>Other</t>
  </si>
  <si>
    <t>&gt;</t>
  </si>
  <si>
    <t>Level -</t>
  </si>
  <si>
    <t>Level -1</t>
  </si>
  <si>
    <t>You make attack rolls at Bane -2.</t>
  </si>
  <si>
    <t>MP (Maximum)</t>
  </si>
  <si>
    <t>Capacity</t>
  </si>
  <si>
    <t>Base MP</t>
  </si>
  <si>
    <t>Level -2</t>
  </si>
  <si>
    <t xml:space="preserve">You make attack rolls at Bane -3, and your Abilities that require Attack rolls cost 1 more HP or MP per Hero Tier. </t>
  </si>
  <si>
    <t>Level -3</t>
  </si>
  <si>
    <t>You make attack rolls at Bane -4, and your Mental and Physical Attack decreases by your Hero Tier.</t>
  </si>
  <si>
    <t>Current HP</t>
  </si>
  <si>
    <t>Upkeep:</t>
  </si>
  <si>
    <t>Current MP</t>
  </si>
  <si>
    <t>Damage Taken</t>
  </si>
  <si>
    <t>Shield:</t>
  </si>
  <si>
    <t>MP Expended</t>
  </si>
  <si>
    <t>Defense</t>
  </si>
  <si>
    <t>Physical Offense</t>
  </si>
  <si>
    <t>Purchased</t>
  </si>
  <si>
    <t>Attack rolls made against you have Bane -4, and your Mental and Physical Defense increases by your Hero Tier.</t>
  </si>
  <si>
    <t>Attack rolls made against you have Bane -3, and you gain Shield equal to twice your Hero Tier at the start of your turn.</t>
  </si>
  <si>
    <t>Mental Offense</t>
  </si>
  <si>
    <t>Attack rolls made against you have Bane -2.</t>
  </si>
  <si>
    <t>Offense Balance</t>
  </si>
  <si>
    <t>Buff</t>
  </si>
  <si>
    <t>Status</t>
  </si>
  <si>
    <t xml:space="preserve">Level -1 </t>
  </si>
  <si>
    <t>Attack rolls against you have Boon +2.</t>
  </si>
  <si>
    <t>Attack rolls against you have Boon +3, and any Shield you gain is halved.</t>
  </si>
  <si>
    <t>Physical Defense</t>
  </si>
  <si>
    <t>Base</t>
  </si>
  <si>
    <t>Attack rolls against you have Boon +4, and your Mental and Physical Defense decreases by your Hero Tier.</t>
  </si>
  <si>
    <t>PDef Bonus:</t>
  </si>
  <si>
    <t>Mental Defense</t>
  </si>
  <si>
    <t>MDef Bonus:</t>
  </si>
  <si>
    <t>Defense Balance</t>
  </si>
  <si>
    <t>Initiative</t>
  </si>
  <si>
    <t>Talents:</t>
  </si>
  <si>
    <t>Elemental</t>
  </si>
  <si>
    <t>Heavy Hitter</t>
  </si>
  <si>
    <t>Prone, knockback, or stagger on result 10+</t>
  </si>
  <si>
    <t>Resist:</t>
  </si>
  <si>
    <t>Ice</t>
  </si>
  <si>
    <t>Weak:</t>
  </si>
  <si>
    <t>Earth</t>
  </si>
  <si>
    <t>Ability Name</t>
  </si>
  <si>
    <t>Type</t>
  </si>
  <si>
    <t>Action</t>
  </si>
  <si>
    <t>Range</t>
  </si>
  <si>
    <t>Targets</t>
  </si>
  <si>
    <t>Cost</t>
  </si>
  <si>
    <t>Damage</t>
  </si>
  <si>
    <t>Special</t>
  </si>
  <si>
    <t>Anger</t>
  </si>
  <si>
    <t>Power</t>
  </si>
  <si>
    <t>-</t>
  </si>
  <si>
    <t>Self</t>
  </si>
  <si>
    <t>Enter rage when taking damage</t>
  </si>
  <si>
    <t>Quick Healer</t>
  </si>
  <si>
    <t>All healing multiplied by 1.5</t>
  </si>
  <si>
    <t>Grapple</t>
  </si>
  <si>
    <t>Attack</t>
  </si>
  <si>
    <t>Major</t>
  </si>
  <si>
    <t>Melee</t>
  </si>
  <si>
    <t>1 enemy</t>
  </si>
  <si>
    <t>3MP</t>
  </si>
  <si>
    <t>x1 P</t>
  </si>
  <si>
    <t>If this attack succeeds, you also Grab the target.</t>
  </si>
  <si>
    <t>Heavy Strike</t>
  </si>
  <si>
    <t>3HP (+2HP)</t>
  </si>
  <si>
    <t>x2 P</t>
  </si>
  <si>
    <t>If you pay the Overload cost and your attack result is at least 5, you knock your target Prone.</t>
  </si>
  <si>
    <t>Quick Strike</t>
  </si>
  <si>
    <t>Minor</t>
  </si>
  <si>
    <t>4MP</t>
  </si>
  <si>
    <t>Reckless Strike</t>
  </si>
  <si>
    <t>This attack has Boon +4. Until your next turn, enemy attacks and spells targeting you have Boon +4.</t>
  </si>
  <si>
    <t>Shoot</t>
  </si>
  <si>
    <t>Major(+Minor)</t>
  </si>
  <si>
    <t>Long</t>
  </si>
  <si>
    <t>1MP</t>
  </si>
  <si>
    <t>If you also use your minor action this attack is made with Boon +1.</t>
  </si>
  <si>
    <t>Sweeping Strike</t>
  </si>
  <si>
    <t>Up to 3 enemies</t>
  </si>
  <si>
    <t>3HP</t>
  </si>
  <si>
    <t>XP Spent on Skill Points</t>
  </si>
  <si>
    <t>Total SP Available</t>
  </si>
  <si>
    <t>SKILLS</t>
  </si>
  <si>
    <t>Max points per skill:</t>
  </si>
  <si>
    <t>Skill Name</t>
  </si>
  <si>
    <t>SP Spent</t>
  </si>
  <si>
    <t>Attribute 1</t>
  </si>
  <si>
    <t>Attribute 2</t>
  </si>
  <si>
    <t>Misc.</t>
  </si>
  <si>
    <t>Acrobatics</t>
  </si>
  <si>
    <t>Animal Handling</t>
  </si>
  <si>
    <t>Athletics</t>
  </si>
  <si>
    <t>Awareness</t>
  </si>
  <si>
    <t>Composure</t>
  </si>
  <si>
    <t>Construct</t>
  </si>
  <si>
    <t>Craft</t>
  </si>
  <si>
    <t>Deception</t>
  </si>
  <si>
    <t>Diplomacy</t>
  </si>
  <si>
    <t>Drive</t>
  </si>
  <si>
    <t>Empathy</t>
  </si>
  <si>
    <t>Endure</t>
  </si>
  <si>
    <t>Intimidation</t>
  </si>
  <si>
    <t>Investigation</t>
  </si>
  <si>
    <t>Lore</t>
  </si>
  <si>
    <t>Medicine</t>
  </si>
  <si>
    <t>Performance</t>
  </si>
  <si>
    <t>Sabotage</t>
  </si>
  <si>
    <t>Science</t>
  </si>
  <si>
    <t>Stealth</t>
  </si>
  <si>
    <t>Streetwise</t>
  </si>
  <si>
    <t>Survival</t>
  </si>
  <si>
    <t>Tech</t>
  </si>
  <si>
    <t>Total SP Spent:</t>
  </si>
  <si>
    <t>Skill Points</t>
  </si>
  <si>
    <t>Academics (&lt;TYPE&gt;)</t>
  </si>
  <si>
    <t>Art</t>
  </si>
  <si>
    <t>Cooking</t>
  </si>
  <si>
    <t>Gambling</t>
  </si>
  <si>
    <t>Gaming (Dexterity)</t>
  </si>
  <si>
    <t>Gaming (Strategic)</t>
  </si>
  <si>
    <t>Music (&lt;INSTRUMENT&gt;)</t>
  </si>
  <si>
    <t>Sport (Running)</t>
  </si>
  <si>
    <t>Trade (&lt;TYPE&gt;)</t>
  </si>
  <si>
    <t>&lt;Expand as necessary&gt;</t>
  </si>
  <si>
    <t>Benefit</t>
  </si>
  <si>
    <t>XP Cost</t>
  </si>
  <si>
    <t>Total XP:</t>
  </si>
  <si>
    <t>XP Earned</t>
  </si>
  <si>
    <t>[ABBA plays in the background]</t>
  </si>
  <si>
    <t>Funds</t>
  </si>
  <si>
    <t>Power: Anger</t>
  </si>
  <si>
    <t>To Spend:</t>
  </si>
  <si>
    <t>Starting</t>
  </si>
  <si>
    <t>Stipend</t>
  </si>
  <si>
    <t>Vitality 1</t>
  </si>
  <si>
    <t>Session 1</t>
  </si>
  <si>
    <t>Reward share</t>
  </si>
  <si>
    <t>Skill points</t>
  </si>
  <si>
    <t>Session 2</t>
  </si>
  <si>
    <t>Tithe</t>
  </si>
  <si>
    <t>Session 3</t>
  </si>
  <si>
    <t>Rat race</t>
  </si>
  <si>
    <t>Ability: Grapple</t>
  </si>
  <si>
    <t>Session 4</t>
  </si>
  <si>
    <t>Tithe (earmark)</t>
  </si>
  <si>
    <t>PAttack 1</t>
  </si>
  <si>
    <t>Session 5</t>
  </si>
  <si>
    <t>Meat curry</t>
  </si>
  <si>
    <t>Session 6</t>
  </si>
  <si>
    <t>Nice meal</t>
  </si>
  <si>
    <t>Power: Quick Healer</t>
  </si>
  <si>
    <t>Session 7</t>
  </si>
  <si>
    <t>Rumor entry</t>
  </si>
  <si>
    <t>Vitality 2</t>
  </si>
  <si>
    <t>Session 10</t>
  </si>
  <si>
    <t>Suit</t>
  </si>
  <si>
    <t>PAttack 2</t>
  </si>
  <si>
    <t>Session 12</t>
  </si>
  <si>
    <t>Pizza</t>
  </si>
  <si>
    <t>Ability: Quick Strike</t>
  </si>
  <si>
    <t>Session 14</t>
  </si>
  <si>
    <t>Fancy mask</t>
  </si>
  <si>
    <t>Session 15</t>
  </si>
  <si>
    <t>Vitality 3</t>
  </si>
  <si>
    <t>Session 21</t>
  </si>
  <si>
    <t>PAttack 3</t>
  </si>
  <si>
    <t>Session 25</t>
  </si>
  <si>
    <t>Ability: Sweeping Strike</t>
  </si>
  <si>
    <t>Session 29</t>
  </si>
  <si>
    <t>Ability: Bash</t>
  </si>
  <si>
    <t>Session 30</t>
  </si>
  <si>
    <t>Level 4</t>
  </si>
  <si>
    <t>Session 31</t>
  </si>
  <si>
    <t>Vitality 4</t>
  </si>
  <si>
    <t>Session 32</t>
  </si>
  <si>
    <t>PAttack 4</t>
  </si>
  <si>
    <t>Session 33</t>
  </si>
  <si>
    <t>Session 34</t>
  </si>
  <si>
    <t>Session 36</t>
  </si>
  <si>
    <t>Session 37</t>
  </si>
  <si>
    <t>Session 38</t>
  </si>
  <si>
    <t>Session 39</t>
  </si>
  <si>
    <t>Session 40</t>
  </si>
  <si>
    <t>Session 41</t>
  </si>
  <si>
    <t>Session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</si>
</sst>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sz val="10.0"/>
    </font>
    <font>
      <b/>
      <sz val="14.0"/>
      <color theme="1"/>
      <name val="Arial"/>
    </font>
    <font>
      <sz val="14.0"/>
      <color theme="1"/>
      <name val="Arial"/>
    </font>
    <font>
      <b/>
      <color theme="1"/>
      <name val="Arial"/>
    </font>
    <font>
      <i/>
      <color theme="1"/>
      <name val="Arial"/>
    </font>
    <font>
      <u/>
      <color rgb="FF1155CC"/>
    </font>
    <font/>
    <font>
      <sz val="11.0"/>
      <color rgb="FF1155CC"/>
      <name val="Inconsolata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0">
    <border/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CC0000"/>
      </left>
    </border>
    <border>
      <left style="thin">
        <color rgb="FF0000FF"/>
      </left>
      <bottom style="thin">
        <color rgb="FF00FF00"/>
      </bottom>
    </border>
    <border>
      <bottom style="thin">
        <color rgb="FF00FF00"/>
      </bottom>
    </border>
    <border>
      <right style="thin">
        <color rgb="FF0000FF"/>
      </right>
      <bottom style="thin">
        <color rgb="FF00FF00"/>
      </bottom>
    </border>
    <border>
      <left style="thin">
        <color rgb="FF00FF00"/>
      </left>
    </border>
    <border>
      <right style="thin">
        <color rgb="FF00FF00"/>
      </righ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FF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6AA84F"/>
      </left>
    </border>
    <border>
      <right style="thin">
        <color rgb="FF6AA84F"/>
      </right>
    </border>
    <border>
      <bottom style="thin">
        <color rgb="FFFF0000"/>
      </bottom>
    </border>
    <border>
      <right style="thin">
        <color rgb="FF6AA84F"/>
      </right>
      <bottom style="thin">
        <color rgb="FFFF0000"/>
      </bottom>
    </border>
    <border>
      <left style="thin">
        <color rgb="FF6AA84F"/>
      </left>
      <right style="thin">
        <color rgb="FFFF0000"/>
      </right>
      <bottom style="thin">
        <color rgb="FFCC0000"/>
      </bottom>
    </border>
    <border>
      <right style="thin">
        <color rgb="FFFF0000"/>
      </right>
      <bottom style="thin">
        <color rgb="FFFF0000"/>
      </bottom>
    </border>
    <border>
      <left style="thin">
        <color rgb="FF6AA84F"/>
      </left>
      <bottom style="thin">
        <color rgb="FFCC0000"/>
      </bottom>
    </border>
    <border>
      <right style="thin">
        <color rgb="FF9900FF"/>
      </right>
      <bottom style="thin">
        <color rgb="FFCC0000"/>
      </bottom>
    </border>
    <border>
      <right style="thin">
        <color rgb="FFCC0000"/>
      </right>
    </border>
    <border>
      <bottom style="hair">
        <color rgb="FF0B5394"/>
      </bottom>
    </border>
    <border>
      <left style="hair">
        <color rgb="FF0B5394"/>
      </left>
      <right style="hair">
        <color rgb="FF0B5394"/>
      </right>
    </border>
    <border>
      <left style="thin">
        <color rgb="FFCC0000"/>
      </left>
      <bottom style="thin">
        <color rgb="FF6D9EEB"/>
      </bottom>
    </border>
    <border>
      <bottom style="thin">
        <color rgb="FF6D9EEB"/>
      </bottom>
    </border>
    <border>
      <right style="thin">
        <color rgb="FFCC0000"/>
      </right>
      <bottom style="thin">
        <color rgb="FF6FA8DC"/>
      </bottom>
    </border>
    <border>
      <left style="dotted">
        <color rgb="FF0B5394"/>
      </left>
      <top style="dotted">
        <color rgb="FF0B5394"/>
      </top>
    </border>
    <border>
      <right style="dotted">
        <color rgb="FF0B5394"/>
      </right>
      <top style="dotted">
        <color rgb="FF0B5394"/>
      </top>
    </border>
    <border>
      <left style="dotted">
        <color rgb="FF0B5394"/>
      </left>
    </border>
    <border>
      <right style="dotted">
        <color rgb="FF0B5394"/>
      </right>
    </border>
    <border>
      <left style="dotted">
        <color rgb="FF0B5394"/>
      </left>
      <bottom style="dotted">
        <color rgb="FF0B5394"/>
      </bottom>
    </border>
    <border>
      <right style="dotted">
        <color rgb="FF0B5394"/>
      </right>
      <bottom style="dotted">
        <color rgb="FF0B5394"/>
      </bottom>
    </border>
    <border>
      <top style="thin">
        <color rgb="FFBF9000"/>
      </top>
    </border>
    <border>
      <right style="thin">
        <color rgb="FF6D9EEB"/>
      </right>
    </border>
    <border>
      <left style="thin">
        <color rgb="FF6D9EEB"/>
      </left>
    </border>
    <border>
      <bottom style="thin">
        <color rgb="FFF1C232"/>
      </bottom>
    </border>
    <border>
      <left style="thin">
        <color rgb="FF6D9EEB"/>
      </left>
      <right style="thin">
        <color rgb="FFF1C232"/>
      </right>
    </border>
    <border>
      <right style="thin">
        <color rgb="FFF1C232"/>
      </right>
    </border>
    <border>
      <right style="thin">
        <color rgb="FFF1C232"/>
      </right>
      <bottom style="thin">
        <color rgb="FFF1C232"/>
      </bottom>
    </border>
    <border>
      <right style="thin">
        <color rgb="FFFFD966"/>
      </right>
    </border>
    <border>
      <left style="thin">
        <color rgb="FF6D9EEB"/>
      </left>
      <right style="thin">
        <color rgb="FFF1C232"/>
      </right>
      <bottom style="thin">
        <color rgb="FF6D9EEB"/>
      </bottom>
    </border>
    <border>
      <right style="thin">
        <color rgb="FFF1C232"/>
      </right>
      <bottom style="thin">
        <color rgb="FF6D9EEB"/>
      </bottom>
    </border>
    <border>
      <right style="thin">
        <color rgb="FF6D9EEB"/>
      </right>
      <bottom style="thin">
        <color rgb="FF6D9EEB"/>
      </bottom>
    </border>
    <border>
      <top style="thin">
        <color rgb="FFFF00FF"/>
      </top>
    </border>
    <border>
      <right style="thin">
        <color rgb="FFFF00FF"/>
      </right>
      <top style="thin">
        <color rgb="FFFF00FF"/>
      </top>
    </border>
    <border>
      <right style="thin">
        <color rgb="FFFF00FF"/>
      </right>
    </border>
    <border>
      <bottom style="thin">
        <color rgb="FFFF00FF"/>
      </bottom>
    </border>
    <border>
      <right style="thin">
        <color rgb="FFFF00FF"/>
      </right>
      <bottom style="thin">
        <color rgb="FFFF00FF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5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4" fillId="0" fontId="1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0" fillId="0" fontId="0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8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10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Alignment="1" applyBorder="1" applyFont="1">
      <alignment readingOrder="0" vertical="bottom"/>
    </xf>
    <xf borderId="13" fillId="0" fontId="2" numFmtId="0" xfId="0" applyAlignment="1" applyBorder="1" applyFont="1">
      <alignment readingOrder="0" vertical="bottom"/>
    </xf>
    <xf borderId="1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15" fillId="0" fontId="3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15" fillId="0" fontId="2" numFmtId="0" xfId="0" applyAlignment="1" applyBorder="1" applyFont="1">
      <alignment vertical="bottom"/>
    </xf>
    <xf borderId="0" fillId="0" fontId="2" numFmtId="0" xfId="0" applyFont="1"/>
    <xf borderId="14" fillId="0" fontId="6" numFmtId="0" xfId="0" applyAlignment="1" applyBorder="1" applyFont="1">
      <alignment vertical="bottom"/>
    </xf>
    <xf borderId="16" fillId="0" fontId="7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17" fillId="0" fontId="7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readingOrder="0" vertical="bottom"/>
    </xf>
    <xf borderId="21" fillId="0" fontId="2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22" fillId="0" fontId="3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22" fillId="0" fontId="2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Font="1"/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23" fillId="0" fontId="2" numFmtId="0" xfId="0" applyAlignment="1" applyBorder="1" applyFont="1">
      <alignment vertical="bottom"/>
    </xf>
    <xf borderId="24" fillId="0" fontId="2" numFmtId="0" xfId="0" applyBorder="1" applyFont="1"/>
    <xf borderId="0" fillId="0" fontId="1" numFmtId="0" xfId="0" applyFont="1"/>
    <xf borderId="23" fillId="0" fontId="5" numFmtId="0" xfId="0" applyAlignment="1" applyBorder="1" applyFont="1">
      <alignment readingOrder="0" vertical="bottom"/>
    </xf>
    <xf borderId="25" fillId="0" fontId="2" numFmtId="0" xfId="0" applyAlignment="1" applyBorder="1" applyFont="1">
      <alignment vertical="bottom"/>
    </xf>
    <xf borderId="26" fillId="0" fontId="2" numFmtId="0" xfId="0" applyAlignment="1" applyBorder="1" applyFont="1">
      <alignment vertical="bottom"/>
    </xf>
    <xf borderId="27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28" fillId="0" fontId="1" numFmtId="0" xfId="0" applyAlignment="1" applyBorder="1" applyFont="1">
      <alignment readingOrder="0" vertical="bottom"/>
    </xf>
    <xf borderId="29" fillId="0" fontId="2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30" fillId="0" fontId="3" numFmtId="0" xfId="0" applyAlignment="1" applyBorder="1" applyFont="1">
      <alignment readingOrder="0" vertical="bottom"/>
    </xf>
    <xf borderId="31" fillId="0" fontId="5" numFmtId="0" xfId="0" applyAlignment="1" applyBorder="1" applyFont="1">
      <alignment readingOrder="0"/>
    </xf>
    <xf borderId="32" fillId="0" fontId="3" numFmtId="0" xfId="0" applyAlignment="1" applyBorder="1" applyFont="1">
      <alignment readingOrder="0" vertical="bottom"/>
    </xf>
    <xf borderId="33" fillId="0" fontId="5" numFmtId="0" xfId="0" applyAlignment="1" applyBorder="1" applyFont="1">
      <alignment readingOrder="0"/>
    </xf>
    <xf borderId="34" fillId="0" fontId="8" numFmtId="0" xfId="0" applyAlignment="1" applyBorder="1" applyFont="1">
      <alignment readingOrder="0" vertical="bottom"/>
    </xf>
    <xf borderId="34" fillId="0" fontId="8" numFmtId="0" xfId="0" applyAlignment="1" applyBorder="1" applyFont="1">
      <alignment vertical="bottom"/>
    </xf>
    <xf borderId="35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36" fillId="0" fontId="1" numFmtId="0" xfId="0" applyAlignment="1" applyBorder="1" applyFont="1">
      <alignment readingOrder="0" vertical="bottom"/>
    </xf>
    <xf borderId="37" fillId="0" fontId="2" numFmtId="0" xfId="0" applyAlignment="1" applyBorder="1" applyFont="1">
      <alignment readingOrder="0" vertical="bottom"/>
    </xf>
    <xf borderId="35" fillId="0" fontId="1" numFmtId="0" xfId="0" applyAlignment="1" applyBorder="1" applyFont="1">
      <alignment vertical="bottom"/>
    </xf>
    <xf borderId="38" fillId="0" fontId="2" numFmtId="0" xfId="0" applyAlignment="1" applyBorder="1" applyFont="1">
      <alignment vertical="bottom"/>
    </xf>
    <xf borderId="39" fillId="0" fontId="2" numFmtId="0" xfId="0" applyAlignment="1" applyBorder="1" applyFont="1">
      <alignment vertical="bottom"/>
    </xf>
    <xf borderId="40" fillId="0" fontId="5" numFmtId="0" xfId="0" applyAlignment="1" applyBorder="1" applyFont="1">
      <alignment readingOrder="0" vertical="bottom"/>
    </xf>
    <xf borderId="41" fillId="0" fontId="2" numFmtId="0" xfId="0" applyAlignment="1" applyBorder="1" applyFont="1">
      <alignment readingOrder="0"/>
    </xf>
    <xf borderId="41" fillId="0" fontId="2" numFmtId="0" xfId="0" applyBorder="1" applyFont="1"/>
    <xf borderId="40" fillId="0" fontId="2" numFmtId="0" xfId="0" applyAlignment="1" applyBorder="1" applyFont="1">
      <alignment vertical="bottom"/>
    </xf>
    <xf borderId="0" fillId="2" fontId="12" numFmtId="0" xfId="0" applyFont="1"/>
    <xf borderId="0" fillId="2" fontId="2" numFmtId="0" xfId="0" applyAlignment="1" applyFont="1">
      <alignment vertical="bottom"/>
    </xf>
    <xf borderId="38" fillId="0" fontId="2" numFmtId="0" xfId="0" applyAlignment="1" applyBorder="1" applyFont="1">
      <alignment readingOrder="0" vertical="bottom"/>
    </xf>
    <xf borderId="42" fillId="0" fontId="2" numFmtId="0" xfId="0" applyAlignment="1" applyBorder="1" applyFont="1">
      <alignment vertical="bottom"/>
    </xf>
    <xf borderId="43" fillId="0" fontId="2" numFmtId="0" xfId="0" applyAlignment="1" applyBorder="1" applyFont="1">
      <alignment vertical="bottom"/>
    </xf>
    <xf borderId="44" fillId="0" fontId="2" numFmtId="0" xfId="0" applyAlignment="1" applyBorder="1" applyFont="1">
      <alignment vertical="bottom"/>
    </xf>
    <xf borderId="45" fillId="0" fontId="1" numFmtId="0" xfId="0" applyAlignment="1" applyBorder="1" applyFont="1">
      <alignment readingOrder="0"/>
    </xf>
    <xf borderId="45" fillId="0" fontId="3" numFmtId="0" xfId="0" applyAlignment="1" applyBorder="1" applyFont="1">
      <alignment readingOrder="0"/>
    </xf>
    <xf borderId="45" fillId="0" fontId="2" numFmtId="0" xfId="0" applyBorder="1" applyFont="1"/>
    <xf borderId="46" fillId="0" fontId="2" numFmtId="0" xfId="0" applyBorder="1" applyFont="1"/>
    <xf borderId="37" fillId="0" fontId="2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7" fillId="0" fontId="2" numFmtId="0" xfId="0" applyBorder="1" applyFont="1"/>
    <xf borderId="47" fillId="0" fontId="2" numFmtId="0" xfId="0" applyAlignment="1" applyBorder="1" applyFont="1">
      <alignment vertical="bottom"/>
    </xf>
    <xf borderId="48" fillId="0" fontId="2" numFmtId="0" xfId="0" applyAlignment="1" applyBorder="1" applyFont="1">
      <alignment readingOrder="0" vertical="bottom"/>
    </xf>
    <xf borderId="48" fillId="0" fontId="2" numFmtId="0" xfId="0" applyAlignment="1" applyBorder="1" applyFont="1">
      <alignment vertical="bottom"/>
    </xf>
    <xf borderId="49" fillId="0" fontId="2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oven-Paradox/shaper-system/blob/main/Handbook.md" TargetMode="External"/><Relationship Id="rId2" Type="http://schemas.openxmlformats.org/officeDocument/2006/relationships/hyperlink" Target="https://github.com/Proven-Paradox/shaper-system/blob/main/Handbook.md" TargetMode="External"/><Relationship Id="rId3" Type="http://schemas.openxmlformats.org/officeDocument/2006/relationships/hyperlink" Target="https://github.com/Proven-Paradox/shaper-system/blob/main/Handbook.md" TargetMode="External"/><Relationship Id="rId4" Type="http://schemas.openxmlformats.org/officeDocument/2006/relationships/hyperlink" Target="https://github.com/Proven-Paradox/shaper-system/blob/main/Handbook.md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Proven-Paradox/shaper-system/blob/main/Handbook.md" TargetMode="External"/><Relationship Id="rId5" Type="http://schemas.openxmlformats.org/officeDocument/2006/relationships/hyperlink" Target="https://github.com/Proven-Paradox/shaper-system/blob/main/Handbook.md" TargetMode="External"/><Relationship Id="rId6" Type="http://schemas.openxmlformats.org/officeDocument/2006/relationships/hyperlink" Target="https://github.com/Proven-Paradox/shaper-system/blob/main/Handbook.md" TargetMode="External"/><Relationship Id="rId7" Type="http://schemas.openxmlformats.org/officeDocument/2006/relationships/hyperlink" Target="https://github.com/Proven-Paradox/shaper-system/blob/main/Handbook.md" TargetMode="External"/><Relationship Id="rId8" Type="http://schemas.openxmlformats.org/officeDocument/2006/relationships/hyperlink" Target="https://github.com/Proven-Paradox/shaper-system/blob/main/Handbook.m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0.29"/>
    <col customWidth="1" min="3" max="3" width="12.14"/>
    <col customWidth="1" min="4" max="4" width="8.29"/>
    <col customWidth="1" min="5" max="5" width="15.57"/>
    <col customWidth="1" min="6" max="6" width="8.29"/>
    <col customWidth="1" min="7" max="7" width="10.14"/>
    <col customWidth="1" min="8" max="8" width="10.57"/>
    <col customWidth="1" min="9" max="9" width="8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/>
      <c r="G1" s="5"/>
      <c r="H1" s="6" t="s">
        <v>5</v>
      </c>
      <c r="I1" s="5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</v>
      </c>
      <c r="B2" s="9" t="s">
        <v>7</v>
      </c>
      <c r="C2" s="9" t="s">
        <v>8</v>
      </c>
      <c r="D2" s="9">
        <v>4.0</v>
      </c>
      <c r="E2" s="10">
        <v>1.0</v>
      </c>
      <c r="F2" s="11"/>
      <c r="G2" s="5"/>
      <c r="H2" s="12" t="s">
        <v>9</v>
      </c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3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14" t="s">
        <v>15</v>
      </c>
      <c r="G3" s="5"/>
      <c r="H3" s="15"/>
      <c r="I3" s="16" t="s">
        <v>16</v>
      </c>
      <c r="J3" s="17" t="s">
        <v>17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8">
        <v>3.0</v>
      </c>
      <c r="B4" s="19">
        <v>1.0</v>
      </c>
      <c r="C4" s="20">
        <v>2.0</v>
      </c>
      <c r="D4" s="20">
        <v>0.0</v>
      </c>
      <c r="E4" s="20">
        <v>0.0</v>
      </c>
      <c r="F4" s="21">
        <v>0.0</v>
      </c>
      <c r="G4" s="5"/>
      <c r="H4" s="15"/>
      <c r="I4" s="22" t="s">
        <v>18</v>
      </c>
      <c r="J4" s="22" t="s">
        <v>19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3"/>
      <c r="B5" s="24"/>
      <c r="C5" s="24"/>
      <c r="D5" s="24"/>
      <c r="E5" s="24"/>
      <c r="F5" s="25"/>
      <c r="G5" s="26" t="s">
        <v>20</v>
      </c>
      <c r="H5" s="15"/>
      <c r="I5" s="16" t="s">
        <v>21</v>
      </c>
      <c r="J5" s="22" t="s">
        <v>22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7" t="s">
        <v>23</v>
      </c>
      <c r="B6" s="28" t="s">
        <v>24</v>
      </c>
      <c r="C6" s="29" t="s">
        <v>25</v>
      </c>
      <c r="D6" s="30" t="s">
        <v>10</v>
      </c>
      <c r="E6" s="30" t="s">
        <v>11</v>
      </c>
      <c r="F6" s="31" t="s">
        <v>26</v>
      </c>
      <c r="G6" s="5"/>
      <c r="H6" s="15" t="s">
        <v>27</v>
      </c>
      <c r="I6" s="16" t="s">
        <v>28</v>
      </c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2">
        <f>SUM(C7:F7)</f>
        <v>63</v>
      </c>
      <c r="B7" s="20">
        <v>4.0</v>
      </c>
      <c r="C7" s="33">
        <f>15+(5*B7)</f>
        <v>35</v>
      </c>
      <c r="D7" s="5">
        <f>A4*(B7+3)</f>
        <v>21</v>
      </c>
      <c r="E7" s="5">
        <f>B4*(B7+3)</f>
        <v>7</v>
      </c>
      <c r="F7" s="34"/>
      <c r="G7" s="5"/>
      <c r="H7" s="15"/>
      <c r="I7" s="16" t="s">
        <v>29</v>
      </c>
      <c r="J7" s="22" t="s">
        <v>30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7" t="s">
        <v>31</v>
      </c>
      <c r="B8" s="28" t="s">
        <v>32</v>
      </c>
      <c r="C8" s="29" t="s">
        <v>33</v>
      </c>
      <c r="D8" s="30" t="s">
        <v>13</v>
      </c>
      <c r="E8" s="30" t="s">
        <v>14</v>
      </c>
      <c r="F8" s="31" t="s">
        <v>26</v>
      </c>
      <c r="G8" s="5"/>
      <c r="H8" s="15"/>
      <c r="I8" s="22" t="s">
        <v>34</v>
      </c>
      <c r="J8" s="22" t="s">
        <v>35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2">
        <f>SUM(C9:F9)</f>
        <v>20</v>
      </c>
      <c r="B9" s="20">
        <v>1.0</v>
      </c>
      <c r="C9" s="35">
        <f>15+(5*B9)</f>
        <v>20</v>
      </c>
      <c r="D9" s="5">
        <f>D4*(B9+3)</f>
        <v>0</v>
      </c>
      <c r="E9" s="5">
        <f>E4*(B9+3)</f>
        <v>0</v>
      </c>
      <c r="F9" s="34"/>
      <c r="G9" s="5"/>
      <c r="H9" s="15"/>
      <c r="I9" s="16" t="s">
        <v>36</v>
      </c>
      <c r="J9" s="22" t="s">
        <v>37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6" t="s">
        <v>38</v>
      </c>
      <c r="B10" s="37">
        <f>A7-B11</f>
        <v>63</v>
      </c>
      <c r="C10" s="38" t="s">
        <v>39</v>
      </c>
      <c r="D10" s="38">
        <v>0.0</v>
      </c>
      <c r="E10" s="39" t="s">
        <v>40</v>
      </c>
      <c r="F10" s="40">
        <f>A9-F11</f>
        <v>20</v>
      </c>
      <c r="G10" s="5"/>
      <c r="H10" s="41"/>
      <c r="I10" s="5"/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2" t="s">
        <v>41</v>
      </c>
      <c r="B11" s="43">
        <f>0</f>
        <v>0</v>
      </c>
      <c r="C11" s="44" t="s">
        <v>42</v>
      </c>
      <c r="D11" s="44">
        <v>0.0</v>
      </c>
      <c r="E11" s="45" t="s">
        <v>43</v>
      </c>
      <c r="F11" s="43">
        <f>0</f>
        <v>0</v>
      </c>
      <c r="G11" s="5"/>
      <c r="H11" s="12" t="s">
        <v>44</v>
      </c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6" t="s">
        <v>45</v>
      </c>
      <c r="B12" s="5"/>
      <c r="C12" s="28" t="s">
        <v>46</v>
      </c>
      <c r="D12" s="30" t="s">
        <v>10</v>
      </c>
      <c r="E12" s="30" t="s">
        <v>12</v>
      </c>
      <c r="F12" s="47" t="s">
        <v>26</v>
      </c>
      <c r="G12" s="5"/>
      <c r="H12" s="15"/>
      <c r="I12" s="16" t="s">
        <v>16</v>
      </c>
      <c r="J12" s="22" t="s">
        <v>47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8">
        <f>SUM(C13:F13)</f>
        <v>9</v>
      </c>
      <c r="B13" s="5"/>
      <c r="C13" s="20">
        <v>4.0</v>
      </c>
      <c r="D13" s="5">
        <f>A4</f>
        <v>3</v>
      </c>
      <c r="E13" s="5">
        <f>C4</f>
        <v>2</v>
      </c>
      <c r="F13" s="49"/>
      <c r="G13" s="5"/>
      <c r="H13" s="15"/>
      <c r="I13" s="16" t="s">
        <v>18</v>
      </c>
      <c r="J13" s="22" t="s">
        <v>48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6" t="s">
        <v>49</v>
      </c>
      <c r="B14" s="5"/>
      <c r="C14" s="28" t="s">
        <v>46</v>
      </c>
      <c r="D14" s="30" t="s">
        <v>13</v>
      </c>
      <c r="E14" s="30" t="s">
        <v>15</v>
      </c>
      <c r="F14" s="47" t="s">
        <v>26</v>
      </c>
      <c r="G14" s="5"/>
      <c r="H14" s="15"/>
      <c r="I14" s="16" t="s">
        <v>21</v>
      </c>
      <c r="J14" s="22" t="s">
        <v>50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8">
        <f>SUM(C15:F15)</f>
        <v>1</v>
      </c>
      <c r="B15" s="5"/>
      <c r="C15" s="20">
        <v>1.0</v>
      </c>
      <c r="D15" s="5">
        <f>D4</f>
        <v>0</v>
      </c>
      <c r="E15" s="5">
        <f>F4</f>
        <v>0</v>
      </c>
      <c r="F15" s="49"/>
      <c r="G15" s="5"/>
      <c r="H15" s="15" t="s">
        <v>27</v>
      </c>
      <c r="I15" s="16" t="s">
        <v>28</v>
      </c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0" t="s">
        <v>51</v>
      </c>
      <c r="C16" s="51" t="s">
        <v>52</v>
      </c>
      <c r="D16" s="51" t="s">
        <v>53</v>
      </c>
      <c r="E16" s="51" t="s">
        <v>26</v>
      </c>
      <c r="F16" s="49"/>
      <c r="G16" s="49"/>
      <c r="I16" s="16" t="s">
        <v>54</v>
      </c>
      <c r="J16" s="22" t="s">
        <v>55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2">
        <f>SUM(C17:E17)</f>
        <v>0</v>
      </c>
      <c r="F17" s="49"/>
      <c r="G17" s="49"/>
      <c r="I17" s="16" t="s">
        <v>34</v>
      </c>
      <c r="J17" s="22" t="s">
        <v>56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3" t="s">
        <v>57</v>
      </c>
      <c r="B18" s="30" t="s">
        <v>58</v>
      </c>
      <c r="C18" s="28" t="s">
        <v>46</v>
      </c>
      <c r="D18" s="30" t="s">
        <v>12</v>
      </c>
      <c r="E18" s="30" t="s">
        <v>11</v>
      </c>
      <c r="F18" s="47" t="s">
        <v>26</v>
      </c>
      <c r="G18" s="5"/>
      <c r="H18" s="15"/>
      <c r="I18" s="16" t="s">
        <v>36</v>
      </c>
      <c r="J18" s="22" t="s">
        <v>59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8">
        <f>SUM(B19:F19)</f>
        <v>13</v>
      </c>
      <c r="B19" s="54">
        <v>10.0</v>
      </c>
      <c r="C19" s="55"/>
      <c r="D19" s="55">
        <f>C4</f>
        <v>2</v>
      </c>
      <c r="E19" s="55">
        <f>B4</f>
        <v>1</v>
      </c>
      <c r="F19" s="49"/>
      <c r="G19" s="5"/>
      <c r="H19" s="15"/>
      <c r="I19" s="35"/>
      <c r="J19" s="3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5"/>
      <c r="B20" s="35"/>
      <c r="C20" s="33" t="s">
        <v>60</v>
      </c>
      <c r="D20" s="56">
        <f>C19+D19+E19+F19</f>
        <v>3</v>
      </c>
      <c r="E20" s="35"/>
      <c r="F20" s="49"/>
      <c r="G20" s="5"/>
      <c r="H20" s="15"/>
      <c r="I20" s="35"/>
      <c r="J20" s="3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6" t="s">
        <v>61</v>
      </c>
      <c r="B21" s="30" t="s">
        <v>58</v>
      </c>
      <c r="C21" s="28" t="s">
        <v>46</v>
      </c>
      <c r="D21" s="30" t="s">
        <v>14</v>
      </c>
      <c r="E21" s="30" t="s">
        <v>15</v>
      </c>
      <c r="F21" s="47" t="s">
        <v>26</v>
      </c>
      <c r="G21" s="5"/>
      <c r="H21" s="15"/>
      <c r="I21" s="57"/>
      <c r="J21" s="3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8">
        <f>SUM(B22:F22)</f>
        <v>11</v>
      </c>
      <c r="B22" s="54">
        <v>10.0</v>
      </c>
      <c r="C22" s="58">
        <v>1.0</v>
      </c>
      <c r="D22" s="55">
        <f t="shared" ref="D22:E22" si="1">E4</f>
        <v>0</v>
      </c>
      <c r="E22" s="55">
        <f t="shared" si="1"/>
        <v>0</v>
      </c>
      <c r="F22" s="49"/>
      <c r="G22" s="5"/>
      <c r="H22" s="15"/>
      <c r="I22" s="35"/>
      <c r="J22" s="3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5"/>
      <c r="B23" s="35"/>
      <c r="C23" s="33" t="s">
        <v>62</v>
      </c>
      <c r="D23" s="56">
        <f>C22+D22+E22+F22</f>
        <v>1</v>
      </c>
      <c r="E23" s="35"/>
      <c r="F23" s="49"/>
      <c r="G23" s="49"/>
      <c r="H23" s="5"/>
      <c r="I23" s="35"/>
      <c r="J23" s="3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0" t="s">
        <v>63</v>
      </c>
      <c r="C24" s="51" t="s">
        <v>52</v>
      </c>
      <c r="D24" s="51" t="s">
        <v>53</v>
      </c>
      <c r="E24" s="28" t="s">
        <v>26</v>
      </c>
      <c r="F24" s="49"/>
      <c r="G24" s="49"/>
      <c r="H24" s="5"/>
      <c r="I24" s="35"/>
      <c r="J24" s="3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2">
        <f>SUM(C25:E25)</f>
        <v>0</v>
      </c>
      <c r="F25" s="49"/>
      <c r="G25" s="49"/>
      <c r="H25" s="5"/>
      <c r="I25" s="35"/>
      <c r="J25" s="3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3" t="s">
        <v>64</v>
      </c>
      <c r="B26" s="30" t="s">
        <v>12</v>
      </c>
      <c r="C26" s="29" t="s">
        <v>15</v>
      </c>
      <c r="D26" s="30" t="s">
        <v>26</v>
      </c>
      <c r="F26" s="49"/>
      <c r="G26" s="49"/>
      <c r="H26" s="5"/>
      <c r="I26" s="35"/>
      <c r="J26" s="35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9">
        <f>SUM(B27:D27)</f>
        <v>2</v>
      </c>
      <c r="B27" s="60">
        <f>C4</f>
        <v>2</v>
      </c>
      <c r="C27" s="60">
        <f>F4</f>
        <v>0</v>
      </c>
      <c r="D27" s="60"/>
      <c r="E27" s="60"/>
      <c r="F27" s="61"/>
      <c r="G27" s="49"/>
      <c r="H27" s="5"/>
      <c r="I27" s="35"/>
      <c r="J27" s="3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2" t="s">
        <v>65</v>
      </c>
      <c r="G28" s="63" t="s">
        <v>66</v>
      </c>
      <c r="H28" s="64"/>
      <c r="I28" s="35"/>
      <c r="J28" s="3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65" t="s">
        <v>67</v>
      </c>
      <c r="B29" s="66" t="s">
        <v>68</v>
      </c>
      <c r="F29" s="5"/>
      <c r="G29" s="67" t="s">
        <v>69</v>
      </c>
      <c r="H29" s="68" t="s">
        <v>70</v>
      </c>
      <c r="I29" s="5"/>
      <c r="J29" s="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F30" s="5"/>
      <c r="G30" s="69" t="s">
        <v>71</v>
      </c>
      <c r="H30" s="70" t="s">
        <v>72</v>
      </c>
      <c r="I30" s="5"/>
      <c r="J30" s="5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F31" s="5"/>
      <c r="G31" s="5"/>
      <c r="H31" s="35"/>
      <c r="I31" s="5"/>
      <c r="J31" s="5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F32" s="5"/>
      <c r="G32" s="5"/>
      <c r="H32" s="35"/>
      <c r="I32" s="5"/>
      <c r="J32" s="5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I33" s="5"/>
      <c r="J33" s="5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1" t="s">
        <v>73</v>
      </c>
      <c r="B34" s="71" t="s">
        <v>74</v>
      </c>
      <c r="C34" s="72" t="s">
        <v>75</v>
      </c>
      <c r="D34" s="72" t="s">
        <v>76</v>
      </c>
      <c r="E34" s="72" t="s">
        <v>77</v>
      </c>
      <c r="F34" s="72" t="s">
        <v>78</v>
      </c>
      <c r="G34" s="72" t="s">
        <v>79</v>
      </c>
      <c r="H34" s="72" t="s">
        <v>80</v>
      </c>
      <c r="I34" s="5"/>
      <c r="J34" s="5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5" t="s">
        <v>81</v>
      </c>
      <c r="B35" s="38" t="s">
        <v>82</v>
      </c>
      <c r="C35" s="38" t="s">
        <v>83</v>
      </c>
      <c r="D35" s="38" t="s">
        <v>83</v>
      </c>
      <c r="E35" s="38" t="s">
        <v>84</v>
      </c>
      <c r="F35" s="20" t="s">
        <v>83</v>
      </c>
      <c r="G35" s="20" t="s">
        <v>83</v>
      </c>
      <c r="H35" s="20" t="s">
        <v>85</v>
      </c>
      <c r="I35" s="5"/>
      <c r="J35" s="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5" t="s">
        <v>86</v>
      </c>
      <c r="B36" s="38" t="s">
        <v>82</v>
      </c>
      <c r="C36" s="38" t="s">
        <v>83</v>
      </c>
      <c r="D36" s="38" t="s">
        <v>83</v>
      </c>
      <c r="E36" s="66" t="s">
        <v>84</v>
      </c>
      <c r="F36" s="20" t="s">
        <v>83</v>
      </c>
      <c r="G36" s="20" t="s">
        <v>83</v>
      </c>
      <c r="H36" s="20" t="s">
        <v>87</v>
      </c>
      <c r="I36" s="5"/>
      <c r="J36" s="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F37" s="5"/>
      <c r="G37" s="5"/>
      <c r="H37" s="5"/>
      <c r="I37" s="5"/>
      <c r="J37" s="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65" t="s">
        <v>88</v>
      </c>
      <c r="B38" s="38" t="s">
        <v>89</v>
      </c>
      <c r="C38" s="66" t="s">
        <v>90</v>
      </c>
      <c r="D38" s="38" t="s">
        <v>91</v>
      </c>
      <c r="E38" s="38" t="s">
        <v>92</v>
      </c>
      <c r="F38" s="20" t="s">
        <v>93</v>
      </c>
      <c r="G38" s="20" t="s">
        <v>94</v>
      </c>
      <c r="H38" s="20" t="s">
        <v>95</v>
      </c>
      <c r="I38" s="5"/>
      <c r="J38" s="5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5" t="s">
        <v>96</v>
      </c>
      <c r="B39" s="38" t="s">
        <v>89</v>
      </c>
      <c r="C39" s="38" t="s">
        <v>90</v>
      </c>
      <c r="D39" s="38" t="s">
        <v>91</v>
      </c>
      <c r="E39" s="38" t="s">
        <v>92</v>
      </c>
      <c r="F39" s="20" t="s">
        <v>97</v>
      </c>
      <c r="G39" s="20" t="s">
        <v>98</v>
      </c>
      <c r="H39" s="20" t="s">
        <v>99</v>
      </c>
      <c r="I39" s="5"/>
      <c r="J39" s="5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5" t="s">
        <v>100</v>
      </c>
      <c r="B40" s="38" t="s">
        <v>89</v>
      </c>
      <c r="C40" s="66" t="s">
        <v>101</v>
      </c>
      <c r="D40" s="38" t="s">
        <v>91</v>
      </c>
      <c r="E40" s="38" t="s">
        <v>92</v>
      </c>
      <c r="F40" s="20" t="s">
        <v>102</v>
      </c>
      <c r="G40" s="20" t="s">
        <v>94</v>
      </c>
      <c r="H40" s="20" t="s">
        <v>83</v>
      </c>
      <c r="I40" s="5"/>
      <c r="J40" s="5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5" t="s">
        <v>103</v>
      </c>
      <c r="B41" s="38" t="s">
        <v>89</v>
      </c>
      <c r="C41" s="38" t="s">
        <v>90</v>
      </c>
      <c r="D41" s="38" t="s">
        <v>91</v>
      </c>
      <c r="E41" s="38" t="s">
        <v>92</v>
      </c>
      <c r="F41" s="20" t="s">
        <v>83</v>
      </c>
      <c r="G41" s="20" t="s">
        <v>98</v>
      </c>
      <c r="H41" s="20" t="s">
        <v>104</v>
      </c>
      <c r="I41" s="5"/>
      <c r="J41" s="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65" t="s">
        <v>105</v>
      </c>
      <c r="B42" s="38" t="s">
        <v>89</v>
      </c>
      <c r="C42" s="38" t="s">
        <v>106</v>
      </c>
      <c r="D42" s="38" t="s">
        <v>107</v>
      </c>
      <c r="E42" s="38" t="s">
        <v>92</v>
      </c>
      <c r="F42" s="20" t="s">
        <v>108</v>
      </c>
      <c r="G42" s="20" t="s">
        <v>94</v>
      </c>
      <c r="H42" s="20" t="s">
        <v>109</v>
      </c>
      <c r="I42" s="5"/>
      <c r="J42" s="5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65" t="s">
        <v>110</v>
      </c>
      <c r="B43" s="38" t="s">
        <v>89</v>
      </c>
      <c r="C43" s="38" t="s">
        <v>90</v>
      </c>
      <c r="D43" s="38" t="s">
        <v>91</v>
      </c>
      <c r="E43" s="38" t="s">
        <v>111</v>
      </c>
      <c r="F43" s="20" t="s">
        <v>112</v>
      </c>
      <c r="G43" s="20" t="s">
        <v>94</v>
      </c>
      <c r="H43" s="20" t="s">
        <v>83</v>
      </c>
      <c r="I43" s="5"/>
      <c r="J43" s="5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F44" s="5"/>
      <c r="G44" s="5"/>
      <c r="H44" s="5"/>
      <c r="I44" s="5"/>
      <c r="J44" s="5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F45" s="5"/>
      <c r="G45" s="5"/>
      <c r="H45" s="5"/>
      <c r="I45" s="5"/>
      <c r="J45" s="5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F46" s="5"/>
      <c r="G46" s="5"/>
      <c r="H46" s="5"/>
      <c r="I46" s="5"/>
      <c r="J46" s="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F47" s="5"/>
      <c r="G47" s="5"/>
      <c r="H47" s="5"/>
      <c r="I47" s="5"/>
      <c r="J47" s="5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F48" s="5"/>
      <c r="G48" s="5"/>
      <c r="H48" s="5"/>
      <c r="I48" s="5"/>
      <c r="J48" s="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F49" s="5"/>
      <c r="G49" s="5"/>
      <c r="H49" s="5"/>
      <c r="I49" s="5"/>
      <c r="J49" s="5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F50" s="5"/>
      <c r="G50" s="5"/>
      <c r="H50" s="5"/>
      <c r="I50" s="5"/>
      <c r="J50" s="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F51" s="5"/>
      <c r="G51" s="5"/>
      <c r="H51" s="5"/>
      <c r="I51" s="5"/>
      <c r="J51" s="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F52" s="5"/>
      <c r="G52" s="5"/>
      <c r="H52" s="5"/>
      <c r="I52" s="5"/>
      <c r="J52" s="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F53" s="5"/>
      <c r="G53" s="5"/>
      <c r="H53" s="5"/>
      <c r="I53" s="5"/>
      <c r="J53" s="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F54" s="5"/>
      <c r="G54" s="5"/>
      <c r="H54" s="5"/>
      <c r="I54" s="5"/>
      <c r="J54" s="5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F55" s="5"/>
      <c r="G55" s="5"/>
      <c r="H55" s="5"/>
      <c r="I55" s="5"/>
      <c r="J55" s="5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F56" s="5"/>
      <c r="G56" s="5"/>
      <c r="H56" s="5"/>
      <c r="I56" s="5"/>
      <c r="J56" s="5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F57" s="5"/>
      <c r="G57" s="5"/>
      <c r="H57" s="5"/>
      <c r="I57" s="5"/>
      <c r="J57" s="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F58" s="5"/>
      <c r="G58" s="5"/>
      <c r="H58" s="5"/>
      <c r="I58" s="5"/>
      <c r="J58" s="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F59" s="5"/>
      <c r="G59" s="5"/>
      <c r="H59" s="5"/>
      <c r="I59" s="5"/>
      <c r="J59" s="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F60" s="5"/>
      <c r="G60" s="5"/>
      <c r="H60" s="5"/>
      <c r="I60" s="5"/>
      <c r="J60" s="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F61" s="5"/>
      <c r="G61" s="5"/>
      <c r="H61" s="5"/>
      <c r="I61" s="5"/>
      <c r="J61" s="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F62" s="5"/>
      <c r="G62" s="5"/>
      <c r="H62" s="5"/>
      <c r="I62" s="5"/>
      <c r="J62" s="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F63" s="5"/>
      <c r="G63" s="5"/>
      <c r="H63" s="5"/>
      <c r="I63" s="5"/>
      <c r="J63" s="5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F64" s="5"/>
      <c r="G64" s="5"/>
      <c r="H64" s="5"/>
      <c r="I64" s="5"/>
      <c r="J64" s="5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F65" s="5"/>
      <c r="G65" s="5"/>
      <c r="H65" s="5"/>
      <c r="I65" s="5"/>
      <c r="J65" s="5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F66" s="5"/>
      <c r="G66" s="5"/>
      <c r="H66" s="5"/>
      <c r="I66" s="5"/>
      <c r="J66" s="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F67" s="5"/>
      <c r="G67" s="5"/>
      <c r="H67" s="5"/>
      <c r="I67" s="5"/>
      <c r="J67" s="5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F68" s="5"/>
      <c r="G68" s="5"/>
      <c r="H68" s="5"/>
      <c r="I68" s="5"/>
      <c r="J68" s="5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F69" s="5"/>
      <c r="G69" s="5"/>
      <c r="H69" s="5"/>
      <c r="I69" s="5"/>
      <c r="J69" s="5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F70" s="5"/>
      <c r="G70" s="5"/>
      <c r="H70" s="5"/>
      <c r="I70" s="5"/>
      <c r="J70" s="5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F71" s="5"/>
      <c r="G71" s="5"/>
      <c r="H71" s="5"/>
      <c r="I71" s="5"/>
      <c r="J71" s="5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F72" s="5"/>
      <c r="G72" s="5"/>
      <c r="H72" s="5"/>
      <c r="I72" s="5"/>
      <c r="J72" s="5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F73" s="5"/>
      <c r="G73" s="5"/>
      <c r="H73" s="5"/>
      <c r="I73" s="5"/>
      <c r="J73" s="5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F74" s="5"/>
      <c r="G74" s="5"/>
      <c r="H74" s="5"/>
      <c r="I74" s="5"/>
      <c r="J74" s="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F75" s="5"/>
      <c r="G75" s="5"/>
      <c r="H75" s="5"/>
      <c r="I75" s="5"/>
      <c r="J75" s="5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F76" s="5"/>
      <c r="G76" s="5"/>
      <c r="H76" s="5"/>
      <c r="I76" s="5"/>
      <c r="J76" s="5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F77" s="5"/>
      <c r="G77" s="5"/>
      <c r="H77" s="5"/>
      <c r="I77" s="5"/>
      <c r="J77" s="5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F78" s="5"/>
      <c r="G78" s="5"/>
      <c r="H78" s="5"/>
      <c r="I78" s="5"/>
      <c r="J78" s="5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F79" s="5"/>
      <c r="G79" s="5"/>
      <c r="H79" s="5"/>
      <c r="I79" s="5"/>
      <c r="J79" s="5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F80" s="5"/>
      <c r="G80" s="5"/>
      <c r="H80" s="5"/>
      <c r="I80" s="5"/>
      <c r="J80" s="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F81" s="5"/>
      <c r="G81" s="5"/>
      <c r="H81" s="5"/>
      <c r="I81" s="5"/>
      <c r="J81" s="5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F82" s="5"/>
      <c r="G82" s="5"/>
      <c r="H82" s="5"/>
      <c r="I82" s="5"/>
      <c r="J82" s="5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F83" s="5"/>
      <c r="G83" s="5"/>
      <c r="H83" s="5"/>
      <c r="I83" s="5"/>
      <c r="J83" s="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F84" s="5"/>
      <c r="G84" s="5"/>
      <c r="H84" s="5"/>
      <c r="I84" s="5"/>
      <c r="J84" s="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F85" s="5"/>
      <c r="G85" s="5"/>
      <c r="H85" s="5"/>
      <c r="I85" s="5"/>
      <c r="J85" s="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F86" s="5"/>
      <c r="G86" s="5"/>
      <c r="H86" s="5"/>
      <c r="I86" s="5"/>
      <c r="J86" s="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F87" s="5"/>
      <c r="G87" s="5"/>
      <c r="H87" s="5"/>
      <c r="I87" s="5"/>
      <c r="J87" s="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F88" s="5"/>
      <c r="G88" s="5"/>
      <c r="H88" s="5"/>
      <c r="I88" s="5"/>
      <c r="J88" s="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F89" s="5"/>
      <c r="G89" s="5"/>
      <c r="H89" s="5"/>
      <c r="I89" s="5"/>
      <c r="J89" s="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F90" s="5"/>
      <c r="G90" s="5"/>
      <c r="H90" s="5"/>
      <c r="I90" s="5"/>
      <c r="J90" s="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F91" s="5"/>
      <c r="G91" s="5"/>
      <c r="H91" s="5"/>
      <c r="I91" s="5"/>
      <c r="J91" s="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F92" s="5"/>
      <c r="G92" s="5"/>
      <c r="H92" s="5"/>
      <c r="I92" s="5"/>
      <c r="J92" s="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F93" s="5"/>
      <c r="G93" s="5"/>
      <c r="H93" s="5"/>
      <c r="I93" s="5"/>
      <c r="J93" s="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location="heavy-hitter" ref="A29"/>
    <hyperlink r:id="rId2" location="anger" ref="A35"/>
    <hyperlink r:id="rId3" location="quick-healer" ref="A36"/>
    <hyperlink r:id="rId4" location="grapple" ref="A38"/>
    <hyperlink r:id="rId5" location="heavy-strike" ref="A39"/>
    <hyperlink r:id="rId6" location="quick-strike" ref="A40"/>
    <hyperlink r:id="rId7" location="reckless-strike" ref="A41"/>
    <hyperlink r:id="rId8" location="shoot" ref="A42"/>
    <hyperlink r:id="rId9" location="sweeping-strike" ref="A43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0.43"/>
    <col customWidth="1" min="3" max="3" width="17.43"/>
    <col customWidth="1" min="4" max="4" width="17.86"/>
    <col customWidth="1" min="5" max="5" width="5.86"/>
  </cols>
  <sheetData>
    <row r="1">
      <c r="A1" s="50" t="s">
        <v>113</v>
      </c>
      <c r="C1" s="50" t="s">
        <v>114</v>
      </c>
      <c r="D1" s="52">
        <f>16+(3*B1)</f>
        <v>16</v>
      </c>
      <c r="E1" s="73"/>
    </row>
    <row r="2">
      <c r="A2" s="74" t="s">
        <v>115</v>
      </c>
      <c r="B2" s="29"/>
      <c r="C2" s="35"/>
      <c r="D2" s="29" t="s">
        <v>116</v>
      </c>
      <c r="E2" s="73">
        <f>'Combat Statistics'!D2+3</f>
        <v>7</v>
      </c>
    </row>
    <row r="3">
      <c r="A3" s="75" t="s">
        <v>117</v>
      </c>
      <c r="B3" s="76" t="s">
        <v>118</v>
      </c>
      <c r="C3" s="5" t="s">
        <v>119</v>
      </c>
      <c r="D3" s="5" t="s">
        <v>120</v>
      </c>
      <c r="E3" s="77" t="s">
        <v>121</v>
      </c>
    </row>
    <row r="4">
      <c r="A4" s="78" t="s">
        <v>122</v>
      </c>
      <c r="B4" s="79"/>
      <c r="C4" s="30" t="s">
        <v>10</v>
      </c>
      <c r="D4" s="30" t="s">
        <v>12</v>
      </c>
      <c r="E4" s="73"/>
    </row>
    <row r="5">
      <c r="A5" s="78">
        <f>SUM(B5:E5)</f>
        <v>7</v>
      </c>
      <c r="B5" s="80">
        <v>2.0</v>
      </c>
      <c r="C5" s="5">
        <f>'Combat Statistics'!A4</f>
        <v>3</v>
      </c>
      <c r="D5" s="5">
        <f>'Combat Statistics'!C4</f>
        <v>2</v>
      </c>
      <c r="E5" s="73"/>
    </row>
    <row r="6">
      <c r="A6" s="81" t="s">
        <v>123</v>
      </c>
      <c r="B6" s="79"/>
      <c r="C6" s="29" t="s">
        <v>14</v>
      </c>
      <c r="D6" s="29" t="s">
        <v>15</v>
      </c>
      <c r="E6" s="73"/>
    </row>
    <row r="7">
      <c r="A7" s="82">
        <f>SUM(B7:E7)</f>
        <v>0</v>
      </c>
      <c r="B7" s="83"/>
      <c r="C7" s="35">
        <f>'Combat Statistics'!E4</f>
        <v>0</v>
      </c>
      <c r="D7" s="35">
        <f>'Combat Statistics'!F4</f>
        <v>0</v>
      </c>
      <c r="E7" s="73"/>
    </row>
    <row r="8">
      <c r="A8" s="78" t="s">
        <v>124</v>
      </c>
      <c r="B8" s="79"/>
      <c r="C8" s="30" t="s">
        <v>10</v>
      </c>
      <c r="D8" s="30" t="s">
        <v>11</v>
      </c>
      <c r="E8" s="73"/>
    </row>
    <row r="9">
      <c r="A9" s="78">
        <f>SUM(B9:E9)</f>
        <v>8</v>
      </c>
      <c r="B9" s="80">
        <v>4.0</v>
      </c>
      <c r="C9" s="5">
        <f>'Combat Statistics'!A4</f>
        <v>3</v>
      </c>
      <c r="D9" s="5">
        <f>'Combat Statistics'!B4</f>
        <v>1</v>
      </c>
      <c r="E9" s="73"/>
      <c r="F9" s="84"/>
    </row>
    <row r="10">
      <c r="A10" s="78" t="s">
        <v>125</v>
      </c>
      <c r="B10" s="79"/>
      <c r="C10" s="30" t="s">
        <v>13</v>
      </c>
      <c r="D10" s="30" t="s">
        <v>15</v>
      </c>
      <c r="E10" s="73"/>
    </row>
    <row r="11">
      <c r="A11" s="78">
        <f>SUM(B11:E11)</f>
        <v>0</v>
      </c>
      <c r="B11" s="83"/>
      <c r="C11" s="5">
        <f>'Combat Statistics'!D4</f>
        <v>0</v>
      </c>
      <c r="D11" s="85">
        <f>'Combat Statistics'!F4</f>
        <v>0</v>
      </c>
      <c r="E11" s="73"/>
    </row>
    <row r="12">
      <c r="A12" s="79" t="s">
        <v>126</v>
      </c>
      <c r="B12" s="79"/>
      <c r="C12" s="30" t="s">
        <v>11</v>
      </c>
      <c r="D12" s="30" t="s">
        <v>15</v>
      </c>
      <c r="E12" s="73"/>
    </row>
    <row r="13">
      <c r="A13" s="79">
        <f>SUM(B13:E13)</f>
        <v>5</v>
      </c>
      <c r="B13" s="80">
        <v>4.0</v>
      </c>
      <c r="C13" s="5">
        <f>'Combat Statistics'!B4</f>
        <v>1</v>
      </c>
      <c r="D13" s="5">
        <f>'Combat Statistics'!F4</f>
        <v>0</v>
      </c>
      <c r="E13" s="73"/>
    </row>
    <row r="14">
      <c r="A14" s="78" t="s">
        <v>127</v>
      </c>
      <c r="B14" s="79"/>
      <c r="C14" s="30" t="s">
        <v>11</v>
      </c>
      <c r="D14" s="30" t="s">
        <v>13</v>
      </c>
      <c r="E14" s="73"/>
    </row>
    <row r="15">
      <c r="A15" s="78">
        <f>SUM(B15:E15)</f>
        <v>1</v>
      </c>
      <c r="B15" s="83"/>
      <c r="C15" s="5">
        <f>'Combat Statistics'!B4</f>
        <v>1</v>
      </c>
      <c r="D15" s="5">
        <f>'Combat Statistics'!D4</f>
        <v>0</v>
      </c>
      <c r="E15" s="73"/>
    </row>
    <row r="16">
      <c r="A16" s="78" t="s">
        <v>128</v>
      </c>
      <c r="B16" s="79"/>
      <c r="C16" s="30" t="s">
        <v>12</v>
      </c>
      <c r="D16" s="30" t="s">
        <v>13</v>
      </c>
      <c r="E16" s="73"/>
    </row>
    <row r="17">
      <c r="A17" s="78">
        <f>SUM(B17:E17)</f>
        <v>2</v>
      </c>
      <c r="B17" s="83"/>
      <c r="C17" s="5">
        <f>'Combat Statistics'!C4</f>
        <v>2</v>
      </c>
      <c r="D17" s="5">
        <f>'Combat Statistics'!D4</f>
        <v>0</v>
      </c>
      <c r="E17" s="73"/>
    </row>
    <row r="18">
      <c r="A18" s="78" t="s">
        <v>129</v>
      </c>
      <c r="B18" s="79"/>
      <c r="C18" s="30" t="s">
        <v>13</v>
      </c>
      <c r="D18" s="30" t="s">
        <v>14</v>
      </c>
      <c r="E18" s="73"/>
    </row>
    <row r="19">
      <c r="A19" s="78">
        <f>SUM(B19:E19)</f>
        <v>0</v>
      </c>
      <c r="B19" s="83"/>
      <c r="C19" s="85">
        <f>'Combat Statistics'!D4</f>
        <v>0</v>
      </c>
      <c r="D19" s="5">
        <f>'Combat Statistics'!E4</f>
        <v>0</v>
      </c>
      <c r="E19" s="73"/>
    </row>
    <row r="20">
      <c r="A20" s="78" t="s">
        <v>130</v>
      </c>
      <c r="B20" s="79"/>
      <c r="C20" s="30" t="s">
        <v>14</v>
      </c>
      <c r="D20" s="30" t="s">
        <v>15</v>
      </c>
      <c r="E20" s="73"/>
    </row>
    <row r="21">
      <c r="A21" s="78">
        <f>SUM(B21:E21)</f>
        <v>3</v>
      </c>
      <c r="B21" s="80">
        <v>3.0</v>
      </c>
      <c r="C21" s="5">
        <f>'Combat Statistics'!E4</f>
        <v>0</v>
      </c>
      <c r="D21" s="85">
        <f>'Combat Statistics'!F4</f>
        <v>0</v>
      </c>
      <c r="E21" s="73"/>
    </row>
    <row r="22">
      <c r="A22" s="81" t="s">
        <v>131</v>
      </c>
      <c r="B22" s="79"/>
      <c r="C22" s="29" t="s">
        <v>12</v>
      </c>
      <c r="D22" s="29" t="s">
        <v>13</v>
      </c>
      <c r="E22" s="73"/>
    </row>
    <row r="23">
      <c r="A23" s="82">
        <f>SUM(B23:E23)</f>
        <v>2</v>
      </c>
      <c r="B23" s="83"/>
      <c r="C23" s="35">
        <f>'Combat Statistics'!C4</f>
        <v>2</v>
      </c>
      <c r="D23" s="35">
        <f>'Combat Statistics'!D4</f>
        <v>0</v>
      </c>
      <c r="E23" s="73"/>
    </row>
    <row r="24">
      <c r="A24" s="78" t="s">
        <v>132</v>
      </c>
      <c r="B24" s="79"/>
      <c r="C24" s="30" t="s">
        <v>14</v>
      </c>
      <c r="D24" s="30" t="s">
        <v>15</v>
      </c>
      <c r="E24" s="73"/>
    </row>
    <row r="25">
      <c r="A25" s="78">
        <f>SUM(B25:E25)</f>
        <v>3</v>
      </c>
      <c r="B25" s="80">
        <v>3.0</v>
      </c>
      <c r="C25" s="5">
        <f>'Combat Statistics'!E4</f>
        <v>0</v>
      </c>
      <c r="D25" s="85">
        <f>'Combat Statistics'!F4</f>
        <v>0</v>
      </c>
      <c r="E25" s="73"/>
    </row>
    <row r="26">
      <c r="A26" s="78" t="s">
        <v>133</v>
      </c>
      <c r="B26" s="79"/>
      <c r="C26" s="30" t="s">
        <v>11</v>
      </c>
      <c r="D26" s="30" t="s">
        <v>14</v>
      </c>
      <c r="E26" s="73"/>
    </row>
    <row r="27">
      <c r="A27" s="78">
        <f>SUM(B27:E27)</f>
        <v>5</v>
      </c>
      <c r="B27" s="80">
        <v>4.0</v>
      </c>
      <c r="C27" s="5">
        <f>'Combat Statistics'!B4</f>
        <v>1</v>
      </c>
      <c r="D27" s="5">
        <f>'Combat Statistics'!E4</f>
        <v>0</v>
      </c>
      <c r="E27" s="73"/>
    </row>
    <row r="28">
      <c r="A28" s="78" t="s">
        <v>134</v>
      </c>
      <c r="B28" s="79"/>
      <c r="C28" s="30" t="s">
        <v>10</v>
      </c>
      <c r="D28" s="30" t="s">
        <v>15</v>
      </c>
      <c r="E28" s="73"/>
    </row>
    <row r="29">
      <c r="A29" s="78">
        <f>SUM(B29:E29)</f>
        <v>7</v>
      </c>
      <c r="B29" s="80">
        <v>4.0</v>
      </c>
      <c r="C29" s="5">
        <f>'Combat Statistics'!A4</f>
        <v>3</v>
      </c>
      <c r="D29" s="85">
        <f>'Combat Statistics'!F4</f>
        <v>0</v>
      </c>
      <c r="E29" s="73"/>
    </row>
    <row r="30">
      <c r="A30" s="78" t="s">
        <v>135</v>
      </c>
      <c r="B30" s="79"/>
      <c r="C30" s="30" t="s">
        <v>13</v>
      </c>
      <c r="D30" s="30" t="s">
        <v>15</v>
      </c>
      <c r="E30" s="73"/>
    </row>
    <row r="31">
      <c r="A31" s="78">
        <f>SUM(B31:E31)</f>
        <v>0</v>
      </c>
      <c r="B31" s="83"/>
      <c r="C31" s="85">
        <f>'Combat Statistics'!D4</f>
        <v>0</v>
      </c>
      <c r="D31" s="85">
        <f>'Combat Statistics'!F4</f>
        <v>0</v>
      </c>
      <c r="E31" s="73"/>
    </row>
    <row r="32">
      <c r="A32" s="78" t="s">
        <v>136</v>
      </c>
      <c r="B32" s="79"/>
      <c r="C32" s="30" t="s">
        <v>13</v>
      </c>
      <c r="D32" s="30" t="s">
        <v>15</v>
      </c>
      <c r="E32" s="73"/>
    </row>
    <row r="33">
      <c r="A33" s="78">
        <f>SUM(B33:E33)</f>
        <v>0</v>
      </c>
      <c r="B33" s="83"/>
      <c r="C33" s="85">
        <f>'Combat Statistics'!D4</f>
        <v>0</v>
      </c>
      <c r="D33" s="5">
        <f>'Combat Statistics'!F4</f>
        <v>0</v>
      </c>
      <c r="E33" s="73"/>
    </row>
    <row r="34">
      <c r="A34" s="78" t="s">
        <v>137</v>
      </c>
      <c r="B34" s="79"/>
      <c r="C34" s="30" t="s">
        <v>12</v>
      </c>
      <c r="D34" s="30" t="s">
        <v>13</v>
      </c>
      <c r="E34" s="73"/>
    </row>
    <row r="35">
      <c r="A35" s="78">
        <f>SUM(B35:E35)</f>
        <v>2</v>
      </c>
      <c r="B35" s="83"/>
      <c r="C35" s="5">
        <f>'Combat Statistics'!C4</f>
        <v>2</v>
      </c>
      <c r="D35" s="85">
        <f>'Combat Statistics'!D4</f>
        <v>0</v>
      </c>
      <c r="E35" s="73"/>
    </row>
    <row r="36">
      <c r="A36" s="78" t="s">
        <v>138</v>
      </c>
      <c r="B36" s="79"/>
      <c r="C36" s="30" t="s">
        <v>12</v>
      </c>
      <c r="D36" s="30" t="s">
        <v>14</v>
      </c>
      <c r="E36" s="73"/>
    </row>
    <row r="37">
      <c r="A37" s="78">
        <f>SUM(B37:E37)</f>
        <v>2</v>
      </c>
      <c r="B37" s="83"/>
      <c r="C37" s="5">
        <f>'Combat Statistics'!C4</f>
        <v>2</v>
      </c>
      <c r="D37" s="5">
        <f>'Combat Statistics'!E4</f>
        <v>0</v>
      </c>
      <c r="E37" s="73"/>
    </row>
    <row r="38">
      <c r="A38" s="78" t="s">
        <v>139</v>
      </c>
      <c r="B38" s="79"/>
      <c r="C38" s="30" t="s">
        <v>12</v>
      </c>
      <c r="D38" s="30" t="s">
        <v>13</v>
      </c>
      <c r="E38" s="73"/>
    </row>
    <row r="39">
      <c r="A39" s="78">
        <f>SUM(B39:E39)</f>
        <v>2</v>
      </c>
      <c r="B39" s="83"/>
      <c r="C39" s="5">
        <f>'Combat Statistics'!C4</f>
        <v>2</v>
      </c>
      <c r="D39" s="85">
        <f>'Combat Statistics'!D4</f>
        <v>0</v>
      </c>
      <c r="E39" s="73"/>
    </row>
    <row r="40">
      <c r="A40" s="86" t="s">
        <v>140</v>
      </c>
      <c r="B40" s="79"/>
      <c r="C40" s="29" t="s">
        <v>13</v>
      </c>
      <c r="D40" s="29" t="s">
        <v>15</v>
      </c>
      <c r="E40" s="73"/>
    </row>
    <row r="41">
      <c r="A41" s="78">
        <f>B41+C41+D41</f>
        <v>0</v>
      </c>
      <c r="B41" s="83"/>
      <c r="C41" s="35">
        <f>'Combat Statistics'!D4</f>
        <v>0</v>
      </c>
      <c r="D41" s="35">
        <f>'Combat Statistics'!F4</f>
        <v>0</v>
      </c>
      <c r="E41" s="73"/>
    </row>
    <row r="42">
      <c r="A42" s="78" t="s">
        <v>141</v>
      </c>
      <c r="B42" s="79"/>
      <c r="C42" s="30" t="s">
        <v>12</v>
      </c>
      <c r="D42" s="30" t="s">
        <v>13</v>
      </c>
      <c r="E42" s="73"/>
    </row>
    <row r="43">
      <c r="A43" s="78">
        <f>SUM(B43:E43)</f>
        <v>6</v>
      </c>
      <c r="B43" s="80">
        <v>4.0</v>
      </c>
      <c r="C43" s="5">
        <f>'Combat Statistics'!C4</f>
        <v>2</v>
      </c>
      <c r="D43" s="85">
        <f>'Combat Statistics'!D4</f>
        <v>0</v>
      </c>
      <c r="E43" s="73"/>
    </row>
    <row r="44">
      <c r="A44" s="79" t="s">
        <v>142</v>
      </c>
      <c r="B44" s="79"/>
      <c r="C44" s="30" t="s">
        <v>13</v>
      </c>
      <c r="D44" s="30" t="s">
        <v>14</v>
      </c>
      <c r="E44" s="73"/>
    </row>
    <row r="45">
      <c r="A45" s="79">
        <f>SUM(B45:D45)</f>
        <v>0</v>
      </c>
      <c r="B45" s="83"/>
      <c r="C45" s="5">
        <f>'Combat Statistics'!D4</f>
        <v>0</v>
      </c>
      <c r="D45" s="5">
        <f>'Combat Statistics'!E4</f>
        <v>0</v>
      </c>
      <c r="E45" s="73"/>
    </row>
    <row r="46">
      <c r="A46" s="78" t="s">
        <v>143</v>
      </c>
      <c r="B46" s="79"/>
      <c r="C46" s="30" t="s">
        <v>13</v>
      </c>
      <c r="D46" s="30" t="s">
        <v>15</v>
      </c>
      <c r="E46" s="73"/>
    </row>
    <row r="47">
      <c r="A47" s="78">
        <f>SUM(B47:E47)</f>
        <v>0</v>
      </c>
      <c r="B47" s="83"/>
      <c r="C47" s="5">
        <f>'Combat Statistics'!D4</f>
        <v>0</v>
      </c>
      <c r="D47" s="5">
        <f>'Combat Statistics'!F4</f>
        <v>0</v>
      </c>
      <c r="E47" s="73"/>
    </row>
    <row r="48">
      <c r="A48" s="79" t="s">
        <v>144</v>
      </c>
      <c r="B48" s="79"/>
      <c r="C48" s="30" t="s">
        <v>12</v>
      </c>
      <c r="D48" s="30" t="s">
        <v>13</v>
      </c>
      <c r="E48" s="73"/>
    </row>
    <row r="49">
      <c r="A49" s="87">
        <f>SUM(B49:E49)</f>
        <v>2</v>
      </c>
      <c r="B49" s="88"/>
      <c r="C49" s="60">
        <f>'Combat Statistics'!C4</f>
        <v>2</v>
      </c>
      <c r="D49" s="60">
        <f>'Combat Statistics'!D4</f>
        <v>0</v>
      </c>
      <c r="E49" s="89"/>
    </row>
    <row r="50">
      <c r="A50" s="22" t="s">
        <v>145</v>
      </c>
      <c r="B50" s="54">
        <f>SUM(B4:B49)</f>
        <v>28</v>
      </c>
      <c r="C50" s="5"/>
      <c r="D50" s="5"/>
      <c r="E50" s="5"/>
    </row>
    <row r="51">
      <c r="A51" s="90" t="s">
        <v>115</v>
      </c>
      <c r="B51" s="91"/>
      <c r="C51" s="92"/>
      <c r="D51" s="91" t="s">
        <v>116</v>
      </c>
      <c r="E51" s="93">
        <f>'Combat Statistics'!D2+3</f>
        <v>7</v>
      </c>
    </row>
    <row r="52">
      <c r="A52" s="75" t="s">
        <v>117</v>
      </c>
      <c r="B52" s="94" t="s">
        <v>146</v>
      </c>
      <c r="C52" s="5" t="s">
        <v>119</v>
      </c>
      <c r="D52" s="5" t="s">
        <v>120</v>
      </c>
      <c r="E52" s="95" t="s">
        <v>121</v>
      </c>
    </row>
    <row r="53">
      <c r="A53" s="33" t="s">
        <v>147</v>
      </c>
      <c r="B53" s="35"/>
      <c r="C53" s="29" t="s">
        <v>13</v>
      </c>
      <c r="D53" s="29" t="s">
        <v>14</v>
      </c>
      <c r="E53" s="96"/>
    </row>
    <row r="54">
      <c r="A54" s="35">
        <f>SUM(B54:E54)</f>
        <v>0</v>
      </c>
      <c r="B54" s="35"/>
      <c r="C54" s="35">
        <f>'Combat Statistics'!D4</f>
        <v>0</v>
      </c>
      <c r="D54" s="35">
        <f>'Combat Statistics'!E4</f>
        <v>0</v>
      </c>
      <c r="E54" s="96"/>
    </row>
    <row r="55">
      <c r="A55" s="33" t="s">
        <v>148</v>
      </c>
      <c r="B55" s="35"/>
      <c r="C55" s="29" t="s">
        <v>14</v>
      </c>
      <c r="D55" s="29" t="s">
        <v>15</v>
      </c>
      <c r="E55" s="96"/>
    </row>
    <row r="56">
      <c r="A56" s="35">
        <f>SUM(B56:E56)</f>
        <v>2</v>
      </c>
      <c r="B56" s="19">
        <v>2.0</v>
      </c>
      <c r="C56" s="35">
        <f>'Combat Statistics'!E4</f>
        <v>0</v>
      </c>
      <c r="D56" s="35">
        <f>'Combat Statistics'!F4</f>
        <v>0</v>
      </c>
      <c r="E56" s="96"/>
    </row>
    <row r="57">
      <c r="A57" s="33" t="s">
        <v>149</v>
      </c>
      <c r="B57" s="35"/>
      <c r="C57" s="29" t="s">
        <v>14</v>
      </c>
      <c r="D57" s="29" t="s">
        <v>15</v>
      </c>
      <c r="E57" s="96"/>
    </row>
    <row r="58">
      <c r="A58" s="35">
        <f>SUM(B58:E58)</f>
        <v>0</v>
      </c>
      <c r="B58" s="35"/>
      <c r="C58" s="35">
        <f>'Combat Statistics'!E4</f>
        <v>0</v>
      </c>
      <c r="D58" s="35">
        <f>'Combat Statistics'!F4</f>
        <v>0</v>
      </c>
      <c r="E58" s="96"/>
    </row>
    <row r="59">
      <c r="A59" s="22" t="s">
        <v>150</v>
      </c>
      <c r="B59" s="5"/>
      <c r="C59" s="28" t="s">
        <v>12</v>
      </c>
      <c r="D59" s="28" t="s">
        <v>13</v>
      </c>
      <c r="E59" s="97"/>
    </row>
    <row r="60">
      <c r="A60" s="5">
        <f>SUM(B60:E60)</f>
        <v>4</v>
      </c>
      <c r="B60" s="20">
        <v>2.0</v>
      </c>
      <c r="C60" s="5">
        <f>'Combat Statistics'!C4</f>
        <v>2</v>
      </c>
      <c r="D60" s="5">
        <f>'Combat Statistics'!D4</f>
        <v>0</v>
      </c>
      <c r="E60" s="97"/>
    </row>
    <row r="61">
      <c r="A61" s="22" t="s">
        <v>151</v>
      </c>
      <c r="B61" s="5"/>
      <c r="C61" s="28" t="s">
        <v>12</v>
      </c>
      <c r="D61" s="28" t="s">
        <v>13</v>
      </c>
      <c r="E61" s="97"/>
    </row>
    <row r="62">
      <c r="A62" s="5">
        <f>SUM(B62:E62)</f>
        <v>4</v>
      </c>
      <c r="B62" s="20">
        <v>2.0</v>
      </c>
      <c r="C62" s="5">
        <f>'Combat Statistics'!C4</f>
        <v>2</v>
      </c>
      <c r="D62" s="5">
        <f>'Combat Statistics'!D4</f>
        <v>0</v>
      </c>
      <c r="E62" s="97"/>
    </row>
    <row r="63">
      <c r="A63" s="22" t="s">
        <v>152</v>
      </c>
      <c r="B63" s="5"/>
      <c r="C63" s="28" t="s">
        <v>11</v>
      </c>
      <c r="D63" s="28" t="s">
        <v>13</v>
      </c>
      <c r="E63" s="97"/>
    </row>
    <row r="64">
      <c r="A64" s="5">
        <f>SUM(B64:E64)</f>
        <v>3</v>
      </c>
      <c r="B64" s="20">
        <v>2.0</v>
      </c>
      <c r="C64" s="5">
        <f>'Combat Statistics'!B4</f>
        <v>1</v>
      </c>
      <c r="D64" s="5">
        <f>'Combat Statistics'!D4</f>
        <v>0</v>
      </c>
      <c r="E64" s="97"/>
    </row>
    <row r="65">
      <c r="A65" s="22" t="s">
        <v>153</v>
      </c>
      <c r="B65" s="5"/>
      <c r="C65" s="28" t="s">
        <v>12</v>
      </c>
      <c r="D65" s="28" t="s">
        <v>14</v>
      </c>
      <c r="E65" s="97"/>
    </row>
    <row r="66">
      <c r="A66" s="5">
        <f>SUM(B66:E66)</f>
        <v>2</v>
      </c>
      <c r="B66" s="5"/>
      <c r="C66" s="5">
        <f>'Combat Statistics'!C4</f>
        <v>2</v>
      </c>
      <c r="D66" s="5">
        <f>'Combat Statistics'!E4</f>
        <v>0</v>
      </c>
      <c r="E66" s="97"/>
    </row>
    <row r="67">
      <c r="A67" s="20" t="s">
        <v>154</v>
      </c>
      <c r="B67" s="5"/>
      <c r="C67" s="28" t="s">
        <v>10</v>
      </c>
      <c r="D67" s="28" t="s">
        <v>11</v>
      </c>
      <c r="E67" s="97"/>
    </row>
    <row r="68">
      <c r="A68" s="5">
        <f>SUM(B68:E68)</f>
        <v>8</v>
      </c>
      <c r="B68" s="20">
        <v>4.0</v>
      </c>
      <c r="C68" s="5">
        <f>'Combat Statistics'!A4</f>
        <v>3</v>
      </c>
      <c r="D68" s="5">
        <f>'Combat Statistics'!B4</f>
        <v>1</v>
      </c>
      <c r="E68" s="97"/>
    </row>
    <row r="69">
      <c r="A69" s="22" t="s">
        <v>155</v>
      </c>
      <c r="B69" s="5"/>
      <c r="C69" s="28" t="s">
        <v>11</v>
      </c>
      <c r="D69" s="28" t="s">
        <v>13</v>
      </c>
      <c r="E69" s="97"/>
    </row>
    <row r="70">
      <c r="A70" s="5">
        <f>SUM(B70:E70)</f>
        <v>1</v>
      </c>
      <c r="B70" s="5"/>
      <c r="C70" s="5">
        <f>'Combat Statistics'!B4</f>
        <v>1</v>
      </c>
      <c r="D70" s="5">
        <f>'Combat Statistics'!D4</f>
        <v>0</v>
      </c>
      <c r="E70" s="97"/>
    </row>
    <row r="71">
      <c r="A71" s="98" t="s">
        <v>156</v>
      </c>
      <c r="B71" s="99"/>
      <c r="C71" s="99"/>
      <c r="D71" s="99"/>
      <c r="E71" s="1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1" t="s">
        <v>157</v>
      </c>
      <c r="B1" s="101" t="s">
        <v>158</v>
      </c>
      <c r="C1" s="102"/>
      <c r="D1" s="101" t="s">
        <v>159</v>
      </c>
      <c r="E1" s="103">
        <f>SUM(B:B)</f>
        <v>72</v>
      </c>
      <c r="F1" s="102"/>
      <c r="G1" s="104" t="s">
        <v>160</v>
      </c>
      <c r="H1" s="103">
        <f>SUM(H2:H49)</f>
        <v>78</v>
      </c>
      <c r="I1" s="102"/>
      <c r="J1" s="105" t="s">
        <v>161</v>
      </c>
      <c r="K1" s="106"/>
      <c r="L1" s="102"/>
      <c r="M1" s="104" t="s">
        <v>162</v>
      </c>
    </row>
    <row r="2">
      <c r="A2" s="102" t="s">
        <v>163</v>
      </c>
      <c r="B2" s="103">
        <v>5.0</v>
      </c>
      <c r="C2" s="102"/>
      <c r="D2" s="104" t="s">
        <v>164</v>
      </c>
      <c r="E2" s="103">
        <f>H1-E1</f>
        <v>6</v>
      </c>
      <c r="F2" s="102"/>
      <c r="G2" s="102" t="s">
        <v>165</v>
      </c>
      <c r="H2" s="103">
        <v>13.0</v>
      </c>
      <c r="I2" s="102"/>
      <c r="J2" s="102" t="s">
        <v>166</v>
      </c>
      <c r="K2" s="103">
        <v>20.0</v>
      </c>
      <c r="L2" s="102"/>
      <c r="M2" s="103">
        <f>SUM(K2:K24)</f>
        <v>93.78</v>
      </c>
    </row>
    <row r="3">
      <c r="A3" s="102" t="s">
        <v>167</v>
      </c>
      <c r="B3" s="103">
        <v>3.0</v>
      </c>
      <c r="C3" s="102"/>
      <c r="D3" s="102"/>
      <c r="E3" s="102"/>
      <c r="F3" s="102"/>
      <c r="G3" s="102" t="s">
        <v>168</v>
      </c>
      <c r="H3" s="103">
        <v>5.0</v>
      </c>
      <c r="I3" s="102"/>
      <c r="J3" s="102" t="s">
        <v>169</v>
      </c>
      <c r="K3" s="103">
        <f>300/4</f>
        <v>75</v>
      </c>
      <c r="L3" s="102"/>
      <c r="M3" s="102"/>
    </row>
    <row r="4">
      <c r="A4" s="102" t="s">
        <v>170</v>
      </c>
      <c r="B4" s="103">
        <v>2.0</v>
      </c>
      <c r="C4" s="102"/>
      <c r="D4" s="102"/>
      <c r="E4" s="102"/>
      <c r="F4" s="102"/>
      <c r="G4" s="102" t="s">
        <v>171</v>
      </c>
      <c r="H4" s="103">
        <v>1.0</v>
      </c>
      <c r="I4" s="102"/>
      <c r="J4" s="102" t="s">
        <v>172</v>
      </c>
      <c r="K4" s="103">
        <f>K3*(-0.1)</f>
        <v>-7.5</v>
      </c>
      <c r="L4" s="102"/>
      <c r="M4" s="102"/>
    </row>
    <row r="5">
      <c r="A5" s="102" t="s">
        <v>170</v>
      </c>
      <c r="B5" s="103">
        <v>2.0</v>
      </c>
      <c r="C5" s="102"/>
      <c r="D5" s="102"/>
      <c r="E5" s="102"/>
      <c r="F5" s="102"/>
      <c r="G5" s="102" t="s">
        <v>173</v>
      </c>
      <c r="H5" s="103">
        <v>2.0</v>
      </c>
      <c r="I5" s="102"/>
      <c r="J5" s="102" t="s">
        <v>174</v>
      </c>
      <c r="K5" s="103">
        <f>(20+36)/4</f>
        <v>14</v>
      </c>
      <c r="L5" s="102"/>
      <c r="M5" s="102"/>
    </row>
    <row r="6">
      <c r="A6" s="102" t="s">
        <v>175</v>
      </c>
      <c r="B6" s="103">
        <v>3.0</v>
      </c>
      <c r="C6" s="102"/>
      <c r="D6" s="102"/>
      <c r="E6" s="102"/>
      <c r="F6" s="102"/>
      <c r="G6" s="102" t="s">
        <v>176</v>
      </c>
      <c r="H6" s="103">
        <v>3.0</v>
      </c>
      <c r="I6" s="102"/>
      <c r="J6" s="102" t="s">
        <v>177</v>
      </c>
      <c r="K6" s="103">
        <f>K5*(-0.15)</f>
        <v>-2.1</v>
      </c>
      <c r="L6" s="102"/>
      <c r="M6" s="102"/>
    </row>
    <row r="7">
      <c r="A7" s="102" t="s">
        <v>178</v>
      </c>
      <c r="B7" s="103">
        <v>4.0</v>
      </c>
      <c r="C7" s="102"/>
      <c r="D7" s="102"/>
      <c r="E7" s="102"/>
      <c r="F7" s="102"/>
      <c r="G7" s="102" t="s">
        <v>179</v>
      </c>
      <c r="H7" s="103">
        <v>2.0</v>
      </c>
      <c r="I7" s="102"/>
      <c r="J7" s="102" t="s">
        <v>180</v>
      </c>
      <c r="K7" s="103">
        <v>-0.14</v>
      </c>
      <c r="L7" s="102"/>
      <c r="M7" s="102"/>
    </row>
    <row r="8">
      <c r="A8" s="102" t="s">
        <v>18</v>
      </c>
      <c r="B8" s="103">
        <v>5.0</v>
      </c>
      <c r="C8" s="102"/>
      <c r="D8" s="102"/>
      <c r="E8" s="102"/>
      <c r="F8" s="102"/>
      <c r="G8" s="102" t="s">
        <v>181</v>
      </c>
      <c r="H8" s="103">
        <v>0.0</v>
      </c>
      <c r="I8" s="102"/>
      <c r="J8" s="102" t="s">
        <v>182</v>
      </c>
      <c r="K8" s="103">
        <v>-0.3</v>
      </c>
      <c r="L8" s="102"/>
      <c r="M8" s="102"/>
    </row>
    <row r="9">
      <c r="A9" s="102" t="s">
        <v>183</v>
      </c>
      <c r="B9" s="103">
        <v>5.0</v>
      </c>
      <c r="C9" s="102"/>
      <c r="D9" s="102"/>
      <c r="E9" s="102"/>
      <c r="F9" s="102"/>
      <c r="G9" s="102" t="s">
        <v>184</v>
      </c>
      <c r="H9" s="103">
        <v>0.0</v>
      </c>
      <c r="I9" s="102"/>
      <c r="J9" s="102" t="s">
        <v>185</v>
      </c>
      <c r="K9" s="103">
        <v>-0.2</v>
      </c>
      <c r="L9" s="102"/>
      <c r="M9" s="102"/>
    </row>
    <row r="10">
      <c r="A10" s="102" t="s">
        <v>186</v>
      </c>
      <c r="B10" s="103">
        <v>3.0</v>
      </c>
      <c r="C10" s="102"/>
      <c r="D10" s="102"/>
      <c r="E10" s="102"/>
      <c r="F10" s="102"/>
      <c r="G10" s="102" t="s">
        <v>187</v>
      </c>
      <c r="H10" s="103">
        <v>15.0</v>
      </c>
      <c r="I10" s="102"/>
      <c r="J10" s="102" t="s">
        <v>188</v>
      </c>
      <c r="K10" s="103">
        <v>-4.5</v>
      </c>
      <c r="L10" s="102"/>
      <c r="M10" s="102"/>
    </row>
    <row r="11">
      <c r="A11" s="102" t="s">
        <v>189</v>
      </c>
      <c r="B11" s="103">
        <v>4.0</v>
      </c>
      <c r="C11" s="102"/>
      <c r="D11" s="102"/>
      <c r="E11" s="102"/>
      <c r="F11" s="102"/>
      <c r="G11" s="102" t="s">
        <v>190</v>
      </c>
      <c r="H11" s="103">
        <v>2.0</v>
      </c>
      <c r="I11" s="102"/>
      <c r="J11" s="102" t="s">
        <v>191</v>
      </c>
      <c r="K11" s="103">
        <v>-0.08</v>
      </c>
      <c r="L11" s="102"/>
      <c r="M11" s="102"/>
    </row>
    <row r="12">
      <c r="A12" s="102" t="s">
        <v>192</v>
      </c>
      <c r="B12" s="103">
        <v>3.0</v>
      </c>
      <c r="C12" s="102"/>
      <c r="D12" s="102"/>
      <c r="E12" s="102"/>
      <c r="F12" s="102"/>
      <c r="G12" s="102" t="s">
        <v>193</v>
      </c>
      <c r="H12" s="103">
        <v>4.0</v>
      </c>
      <c r="I12" s="102"/>
      <c r="J12" s="102" t="s">
        <v>194</v>
      </c>
      <c r="K12" s="103">
        <v>-0.4</v>
      </c>
      <c r="L12" s="102"/>
      <c r="M12" s="102"/>
    </row>
    <row r="13">
      <c r="A13" s="102" t="s">
        <v>16</v>
      </c>
      <c r="B13" s="103">
        <v>6.0</v>
      </c>
      <c r="C13" s="102"/>
      <c r="D13" s="102"/>
      <c r="E13" s="102"/>
      <c r="F13" s="102"/>
      <c r="G13" s="102" t="s">
        <v>195</v>
      </c>
      <c r="H13" s="103">
        <v>1.0</v>
      </c>
      <c r="I13" s="102"/>
      <c r="J13" s="102"/>
      <c r="K13" s="102"/>
      <c r="L13" s="102"/>
      <c r="M13" s="102"/>
    </row>
    <row r="14">
      <c r="A14" s="102" t="s">
        <v>196</v>
      </c>
      <c r="B14" s="103">
        <v>3.0</v>
      </c>
      <c r="C14" s="102"/>
      <c r="D14" s="102"/>
      <c r="E14" s="102"/>
      <c r="F14" s="102"/>
      <c r="G14" s="102" t="s">
        <v>197</v>
      </c>
      <c r="H14" s="103">
        <v>2.0</v>
      </c>
      <c r="I14" s="102"/>
      <c r="J14" s="102"/>
      <c r="K14" s="102"/>
      <c r="L14" s="102"/>
      <c r="M14" s="102"/>
    </row>
    <row r="15">
      <c r="A15" s="102" t="s">
        <v>198</v>
      </c>
      <c r="B15" s="103">
        <v>4.0</v>
      </c>
      <c r="C15" s="102"/>
      <c r="D15" s="102"/>
      <c r="E15" s="102"/>
      <c r="F15" s="102"/>
      <c r="G15" s="102" t="s">
        <v>199</v>
      </c>
      <c r="H15" s="103">
        <v>10.0</v>
      </c>
      <c r="I15" s="102"/>
      <c r="J15" s="102"/>
      <c r="K15" s="102"/>
      <c r="L15" s="102"/>
      <c r="M15" s="102"/>
    </row>
    <row r="16">
      <c r="A16" s="102" t="s">
        <v>200</v>
      </c>
      <c r="B16" s="103">
        <v>3.0</v>
      </c>
      <c r="C16" s="102"/>
      <c r="D16" s="102"/>
      <c r="E16" s="102"/>
      <c r="F16" s="102"/>
      <c r="G16" s="102" t="s">
        <v>201</v>
      </c>
      <c r="H16" s="103">
        <v>1.0</v>
      </c>
      <c r="I16" s="102"/>
      <c r="J16" s="102"/>
      <c r="K16" s="102"/>
      <c r="L16" s="102"/>
      <c r="M16" s="102"/>
    </row>
    <row r="17">
      <c r="A17" s="102" t="s">
        <v>202</v>
      </c>
      <c r="B17" s="103">
        <v>3.0</v>
      </c>
      <c r="C17" s="102"/>
      <c r="D17" s="102"/>
      <c r="E17" s="102"/>
      <c r="F17" s="102"/>
      <c r="G17" s="102" t="s">
        <v>203</v>
      </c>
      <c r="H17" s="103">
        <v>1.0</v>
      </c>
      <c r="I17" s="102"/>
      <c r="J17" s="102"/>
      <c r="K17" s="102"/>
      <c r="L17" s="102"/>
      <c r="M17" s="102"/>
    </row>
    <row r="18">
      <c r="A18" s="102" t="s">
        <v>204</v>
      </c>
      <c r="B18" s="103">
        <v>7.0</v>
      </c>
      <c r="C18" s="102"/>
      <c r="D18" s="102"/>
      <c r="E18" s="102"/>
      <c r="F18" s="102"/>
      <c r="G18" s="102" t="s">
        <v>205</v>
      </c>
      <c r="H18" s="103">
        <v>3.0</v>
      </c>
      <c r="I18" s="102"/>
      <c r="J18" s="102"/>
      <c r="K18" s="102"/>
      <c r="L18" s="102"/>
      <c r="M18" s="102"/>
    </row>
    <row r="19">
      <c r="A19" s="102" t="s">
        <v>206</v>
      </c>
      <c r="B19" s="103">
        <v>3.0</v>
      </c>
      <c r="C19" s="102"/>
      <c r="D19" s="102"/>
      <c r="E19" s="102"/>
      <c r="F19" s="102"/>
      <c r="G19" s="102" t="s">
        <v>207</v>
      </c>
      <c r="H19" s="103">
        <v>1.0</v>
      </c>
      <c r="I19" s="102"/>
      <c r="J19" s="102"/>
      <c r="K19" s="102"/>
      <c r="L19" s="102"/>
      <c r="M19" s="102"/>
    </row>
    <row r="20">
      <c r="A20" s="102" t="s">
        <v>208</v>
      </c>
      <c r="B20" s="103">
        <v>4.0</v>
      </c>
      <c r="C20" s="102"/>
      <c r="D20" s="102"/>
      <c r="E20" s="102"/>
      <c r="F20" s="102"/>
      <c r="G20" s="102" t="s">
        <v>209</v>
      </c>
      <c r="H20" s="103">
        <v>2.0</v>
      </c>
      <c r="I20" s="102"/>
      <c r="J20" s="102"/>
      <c r="K20" s="102"/>
      <c r="L20" s="102"/>
      <c r="M20" s="102"/>
    </row>
    <row r="21">
      <c r="A21" s="102"/>
      <c r="B21" s="102"/>
      <c r="C21" s="102"/>
      <c r="D21" s="102"/>
      <c r="E21" s="102"/>
      <c r="F21" s="102"/>
      <c r="G21" s="102" t="s">
        <v>210</v>
      </c>
      <c r="H21" s="103">
        <v>1.0</v>
      </c>
      <c r="I21" s="102"/>
      <c r="J21" s="102"/>
      <c r="K21" s="102"/>
      <c r="L21" s="102"/>
      <c r="M21" s="102"/>
    </row>
    <row r="22">
      <c r="A22" s="102"/>
      <c r="B22" s="102"/>
      <c r="C22" s="102"/>
      <c r="D22" s="102"/>
      <c r="E22" s="102"/>
      <c r="F22" s="102"/>
      <c r="G22" s="102" t="s">
        <v>211</v>
      </c>
      <c r="H22" s="103">
        <v>2.0</v>
      </c>
      <c r="I22" s="102"/>
      <c r="J22" s="102"/>
      <c r="K22" s="102"/>
      <c r="L22" s="102"/>
      <c r="M22" s="102"/>
    </row>
    <row r="23">
      <c r="A23" s="102"/>
      <c r="B23" s="102"/>
      <c r="C23" s="102"/>
      <c r="D23" s="102"/>
      <c r="E23" s="102"/>
      <c r="F23" s="102"/>
      <c r="G23" s="102" t="s">
        <v>212</v>
      </c>
      <c r="H23" s="103">
        <v>1.0</v>
      </c>
      <c r="I23" s="102"/>
      <c r="J23" s="102"/>
      <c r="K23" s="102"/>
      <c r="L23" s="102"/>
      <c r="M23" s="102"/>
    </row>
    <row r="24">
      <c r="A24" s="102"/>
      <c r="B24" s="102"/>
      <c r="C24" s="102"/>
      <c r="D24" s="102"/>
      <c r="E24" s="102"/>
      <c r="F24" s="102"/>
      <c r="G24" s="102" t="s">
        <v>213</v>
      </c>
      <c r="H24" s="103">
        <v>1.0</v>
      </c>
      <c r="I24" s="102"/>
      <c r="J24" s="102"/>
      <c r="K24" s="102"/>
      <c r="L24" s="102"/>
      <c r="M24" s="102"/>
    </row>
    <row r="25">
      <c r="A25" s="102"/>
      <c r="B25" s="102"/>
      <c r="C25" s="102"/>
      <c r="D25" s="102"/>
      <c r="E25" s="102"/>
      <c r="F25" s="102"/>
      <c r="G25" s="102" t="s">
        <v>214</v>
      </c>
      <c r="H25" s="103">
        <v>1.0</v>
      </c>
      <c r="I25" s="102"/>
      <c r="J25" s="102"/>
      <c r="K25" s="102"/>
      <c r="L25" s="102"/>
      <c r="M25" s="102"/>
    </row>
    <row r="26">
      <c r="A26" s="102"/>
      <c r="B26" s="102"/>
      <c r="C26" s="102"/>
      <c r="D26" s="102"/>
      <c r="E26" s="102"/>
      <c r="F26" s="102"/>
      <c r="G26" s="102" t="s">
        <v>215</v>
      </c>
      <c r="H26" s="103">
        <v>1.0</v>
      </c>
      <c r="I26" s="102"/>
      <c r="J26" s="102"/>
      <c r="K26" s="102"/>
      <c r="L26" s="102"/>
      <c r="M26" s="102"/>
    </row>
    <row r="27">
      <c r="A27" s="102"/>
      <c r="B27" s="102"/>
      <c r="C27" s="102"/>
      <c r="D27" s="102"/>
      <c r="E27" s="102"/>
      <c r="F27" s="102"/>
      <c r="G27" s="102" t="s">
        <v>216</v>
      </c>
      <c r="H27" s="103">
        <v>2.0</v>
      </c>
      <c r="I27" s="102"/>
      <c r="J27" s="102"/>
      <c r="K27" s="102"/>
      <c r="L27" s="102"/>
      <c r="M27" s="102"/>
    </row>
    <row r="28">
      <c r="A28" s="102"/>
      <c r="B28" s="102"/>
      <c r="C28" s="102"/>
      <c r="D28" s="102"/>
      <c r="E28" s="102"/>
      <c r="F28" s="102"/>
      <c r="G28" s="102" t="s">
        <v>217</v>
      </c>
      <c r="H28" s="103">
        <v>1.0</v>
      </c>
      <c r="I28" s="102"/>
      <c r="J28" s="102"/>
      <c r="K28" s="102"/>
      <c r="L28" s="102"/>
      <c r="M28" s="102"/>
    </row>
    <row r="29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