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LM32\Primo anno\2o sem\TAGD\projects-repo\tagd-projects\project-3\question_1\results\disk_intensive\"/>
    </mc:Choice>
  </mc:AlternateContent>
  <xr:revisionPtr revIDLastSave="0" documentId="8_{42F4E523-9F9E-44E7-8518-8B759AD2F770}" xr6:coauthVersionLast="47" xr6:coauthVersionMax="47" xr10:uidLastSave="{00000000-0000-0000-0000-000000000000}"/>
  <bookViews>
    <workbookView xWindow="-108" yWindow="-108" windowWidth="23256" windowHeight="12456" xr2:uid="{2F144A18-E6C4-4397-A437-D9045A8D4115}"/>
  </bookViews>
  <sheets>
    <sheet name="disk_intensive_pg_stat" sheetId="2" r:id="rId1"/>
    <sheet name="Foglio1" sheetId="1" r:id="rId2"/>
  </sheets>
  <definedNames>
    <definedName name="DatiEsterni_1" localSheetId="0" hidden="1">disk_intensive_pg_stat!$A$1:$AT$39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5" i="2" l="1"/>
  <c r="S42" i="2"/>
  <c r="R42" i="2"/>
  <c r="S13" i="2"/>
  <c r="R13" i="2"/>
  <c r="Q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B8B27-F0CA-402D-A44D-3E119A84785E}" keepAlive="1" name="Query - disk_intensive_pg_stat" description="Connessione alla query 'disk_intensive_pg_stat' nella cartella di lavoro." type="5" refreshedVersion="8" background="1" saveData="1">
    <dbPr connection="Provider=Microsoft.Mashup.OleDb.1;Data Source=$Workbook$;Location=disk_intensive_pg_stat;Extended Properties=&quot;&quot;" command="SELECT * FROM [disk_intensive_pg_stat]"/>
  </connection>
</connections>
</file>

<file path=xl/sharedStrings.xml><?xml version="1.0" encoding="utf-8"?>
<sst xmlns="http://schemas.openxmlformats.org/spreadsheetml/2006/main" count="1686" uniqueCount="283">
  <si>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</si>
  <si>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</si>
  <si>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</si>
  <si>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</si>
  <si>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</si>
  <si>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</si>
  <si>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</si>
  <si>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</si>
  <si>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</si>
  <si>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</si>
  <si>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</si>
  <si>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</si>
  <si>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</si>
  <si>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</si>
  <si>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</si>
  <si>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</si>
  <si>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</si>
  <si>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</si>
  <si>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</si>
  <si>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</si>
  <si>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</si>
  <si>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</si>
  <si>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</si>
  <si>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</si>
  <si>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</si>
  <si>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</si>
  <si>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</si>
  <si>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</si>
  <si>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</si>
  <si>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</si>
  <si>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</si>
  <si>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</si>
  <si>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</si>
  <si>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</si>
  <si>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</si>
  <si>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</si>
  <si>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</si>
  <si>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</si>
  <si>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</si>
  <si>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</si>
  <si>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</si>
  <si>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</si>
  <si>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</si>
  <si>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userid</t>
  </si>
  <si>
    <t>dbid</t>
  </si>
  <si>
    <t>toplevel</t>
  </si>
  <si>
    <t>queryid</t>
  </si>
  <si>
    <t>query</t>
  </si>
  <si>
    <t>plans</t>
  </si>
  <si>
    <t>total_plan_time</t>
  </si>
  <si>
    <t>min_plan_time</t>
  </si>
  <si>
    <t>max_plan_time</t>
  </si>
  <si>
    <t>mean_plan_time</t>
  </si>
  <si>
    <t>stddev_plan_time</t>
  </si>
  <si>
    <t>calls</t>
  </si>
  <si>
    <t>total_exec_time</t>
  </si>
  <si>
    <t>min_exec_time</t>
  </si>
  <si>
    <t>max_exec_time</t>
  </si>
  <si>
    <t>mean_exec_time</t>
  </si>
  <si>
    <t>stddev_exec_time</t>
  </si>
  <si>
    <t>rows</t>
  </si>
  <si>
    <t>shared_blks_hit</t>
  </si>
  <si>
    <t>shared_blks_read</t>
  </si>
  <si>
    <t>shared_blks_dirtied</t>
  </si>
  <si>
    <t>shared_blks_written</t>
  </si>
  <si>
    <t>local_blks_hit</t>
  </si>
  <si>
    <t>local_blks_read</t>
  </si>
  <si>
    <t>local_blks_dirtied</t>
  </si>
  <si>
    <t>local_blks_written</t>
  </si>
  <si>
    <t>temp_blks_read</t>
  </si>
  <si>
    <t>temp_blks_written</t>
  </si>
  <si>
    <t>blk_read_time</t>
  </si>
  <si>
    <t>blk_write_time</t>
  </si>
  <si>
    <t>temp_blk_read_time</t>
  </si>
  <si>
    <t>temp_blk_write_time</t>
  </si>
  <si>
    <t>wal_records</t>
  </si>
  <si>
    <t>wal_fpi</t>
  </si>
  <si>
    <t>wal_bytes</t>
  </si>
  <si>
    <t>jit_functions</t>
  </si>
  <si>
    <t>jit_generation_time</t>
  </si>
  <si>
    <t>jit_inlining_count</t>
  </si>
  <si>
    <t>jit_inlining_time</t>
  </si>
  <si>
    <t>jit_optimization_count</t>
  </si>
  <si>
    <t>jit_optimization_time</t>
  </si>
  <si>
    <t>jit_emission_count</t>
  </si>
  <si>
    <t>jit_emission_time</t>
  </si>
  <si>
    <t>10</t>
  </si>
  <si>
    <t>16384</t>
  </si>
  <si>
    <t>True</t>
  </si>
  <si>
    <t>-141619989335985508</t>
  </si>
  <si>
    <t>SELECT * FROM pg_stat_archiver</t>
  </si>
  <si>
    <t>0</t>
  </si>
  <si>
    <t>1</t>
  </si>
  <si>
    <t>0.010875</t>
  </si>
  <si>
    <t>5591784696012235849</t>
  </si>
  <si>
    <t>SELECT
             gss_authenticated, encrypted
        FROM
            pg_catalog.pg_stat_gssapi
        WHERE pid = pg_backend_pid()</t>
  </si>
  <si>
    <t>0.097916</t>
  </si>
  <si>
    <t>3545412574037053608</t>
  </si>
  <si>
    <t>SET DateStyle=ISO</t>
  </si>
  <si>
    <t>0.009573</t>
  </si>
  <si>
    <t>3307223188059133500</t>
  </si>
  <si>
    <t>SHOW ALL</t>
  </si>
  <si>
    <t>0.20649</t>
  </si>
  <si>
    <t>4560789258604147685</t>
  </si>
  <si>
    <t>SET SESSION CHARACTERISTICS AS TRANSACTION ISOLATION LEVEL SERIALIZABLE</t>
  </si>
  <si>
    <t>0.002601</t>
  </si>
  <si>
    <t>4106913820061969125</t>
  </si>
  <si>
    <t>SELECT * FROM pg_statio_user_tables</t>
  </si>
  <si>
    <t>0.242251</t>
  </si>
  <si>
    <t>8</t>
  </si>
  <si>
    <t>97</t>
  </si>
  <si>
    <t>-1540851199369180844</t>
  </si>
  <si>
    <t>SELECT set_config($1,$2,$3) FROM pg_settings WHERE name = $4</t>
  </si>
  <si>
    <t>0.601676</t>
  </si>
  <si>
    <t>-2885330479908940062</t>
  </si>
  <si>
    <t>SELECT version()</t>
  </si>
  <si>
    <t>2</t>
  </si>
  <si>
    <t>0.00716</t>
  </si>
  <si>
    <t>0.002538</t>
  </si>
  <si>
    <t>0.004622</t>
  </si>
  <si>
    <t>0.00358</t>
  </si>
  <si>
    <t>0.001042</t>
  </si>
  <si>
    <t>-1796743056771589294</t>
  </si>
  <si>
    <t>SELECT * FROM pg_statio_user_indexes</t>
  </si>
  <si>
    <t>0.19070600000000001</t>
  </si>
  <si>
    <t>31</t>
  </si>
  <si>
    <t>113</t>
  </si>
  <si>
    <t>-3825640688184167069</t>
  </si>
  <si>
    <t>SELECT * FROM pg_stat_database</t>
  </si>
  <si>
    <t>0.040757999999999996</t>
  </si>
  <si>
    <t>5</t>
  </si>
  <si>
    <t>-2872040136318542066</t>
  </si>
  <si>
    <t>SELECT
   supp_nation,
   cust_nation,
   l_year,
   SUM(volume) AS revenue
FROM
   (
      SELECT
         n1.n_name AS supp_nation,
         n2.n_name AS cust_nation,
         EXTRACT($5
      FROM
         l_shipdate) AS l_year,
         l_extendedprice * ($6 - l_discount) AS volume
      FROM
         supplier,
         lineitem,
         orders,
         customer,
         nation n1,
         nation n2
      WHERE
         s_suppkey = l_suppkey
         AND o_orderkey = l_orderkey
         AND c_custkey = o_custkey
         AND s_nationkey = n1.n_nationkey
         AND c_nationkey = n2.n_nationkey
         AND
         (
            (n1.n_name = $1 AND n2.n_name = $2)
            OR
            (n1.n_name = $3 AND n2.n_name = $4)
         )
         AND l_shipdate BETWEEN DATE $7 AND DATE $8
   )
   AS shipping
GROUP BY
   supp_nation,
   cust_nation,
   l_year
ORDER BY
   supp_nation,
   cust_nation,
   l_year</t>
  </si>
  <si>
    <t>65</t>
  </si>
  <si>
    <t>184876.19057099996</t>
  </si>
  <si>
    <t>2662.155378</t>
  </si>
  <si>
    <t>4405.259741</t>
  </si>
  <si>
    <t>2844.2490857076923</t>
  </si>
  <si>
    <t>226.4700166678158</t>
  </si>
  <si>
    <t>260</t>
  </si>
  <si>
    <t>13367528</t>
  </si>
  <si>
    <t>70095456</t>
  </si>
  <si>
    <t>216335</t>
  </si>
  <si>
    <t>116637.97451000001</t>
  </si>
  <si>
    <t>259.8032990000001</t>
  </si>
  <si>
    <t>1265.1031839999996</t>
  </si>
  <si>
    <t>2999103544079323559</t>
  </si>
  <si>
    <t>SELECT $1::text AS PKTABLE_CAT, pkn.nspname AS PKTABLE_SCHEM, pkc.relname AS PKTABLE_NAME, pka.attname AS PKCOLUMN_NAME, $2::text AS FKTABLE_CAT, fkn.nspname AS FKTABLE_SCHEM, fkc.relname AS FKTABLE_NAME, fka.attname AS FKCOLUMN_NAME, pos.n AS KEY_SEQ, CASE con.confupdtype  WHEN $3 THEN $4 WHEN $5 THEN $6 WHEN $7 THEN $8 WHEN $9 THEN $10 WHEN $11 THEN $12 WHEN $13 THEN $14 ELSE $15 END AS UPDATE_RULE, CASE con.confdeltype  WHEN $16 THEN $17 WHEN $18 THEN $19 WHEN $20 THEN $21 WHEN $22 THEN $23 WHEN $24 THEN $25 WHEN $26 THEN $27 ELSE $28 END AS DELETE_RULE, con.conname AS FK_NAME, pkic.relname AS PK_NAME, CASE  WHEN con.condeferrable AND con.condeferred THEN $29 WHEN con.condeferrable THEN $30 ELSE $31 END AS DEFERRABILITY  FROM  pg_catalog.pg_namespace pkn, pg_catalog.pg_class pkc, pg_catalog.pg_attribute pka,  pg_catalog.pg_namespace fkn, pg_catalog.pg_class fkc, pg_catalog.pg_attribute fka,  pg_catalog.pg_constraint con,  pg_catalog.generate_series($32, $33) pos(n),  pg_catalog.pg_class pkic WHERE pkn.oid = pkc.relnamespace AND pkc.oid = pka.attrelid AND pka.attnum = con.confkey[pos.n] AND con.confrelid = pkc.oid  AND fkn.oid = fkc.relnamespace AND fkc.oid = fka.attrelid AND fka.attnum = con.conkey[pos.n] AND con.conrelid = fkc.oid  AND con.contype = $34 AND (pkic.relkind = $35 OR pkic.relkind = $36) AND pkic.oid = con.conindid  AND fkn.nspname = $37 AND fkc.relname = $38 ORDER BY pkn.nspname,pkc.relname, con.conname,pos.n</t>
  </si>
  <si>
    <t>3.2615610000000004</t>
  </si>
  <si>
    <t>0.376836</t>
  </si>
  <si>
    <t>0.432116</t>
  </si>
  <si>
    <t>0.40769512500000005</t>
  </si>
  <si>
    <t>0.016846551015248668</t>
  </si>
  <si>
    <t>9</t>
  </si>
  <si>
    <t>1175</t>
  </si>
  <si>
    <t>0.009562</t>
  </si>
  <si>
    <t>-4570799927402708811</t>
  </si>
  <si>
    <t>SET extra_float_digits = 3</t>
  </si>
  <si>
    <t>3</t>
  </si>
  <si>
    <t>0.019637</t>
  </si>
  <si>
    <t>0.006211</t>
  </si>
  <si>
    <t>0.007073</t>
  </si>
  <si>
    <t>0.006545666666666667</t>
  </si>
  <si>
    <t>0.00037736042305584836</t>
  </si>
  <si>
    <t>-4554835823379561409</t>
  </si>
  <si>
    <t>SELECT * FROM pg_stat_user_indexes</t>
  </si>
  <si>
    <t>0.130308</t>
  </si>
  <si>
    <t>4124983557046791190</t>
  </si>
  <si>
    <t>SELECT * FROM (SELECT n.nspname,c.relname,a.attname,a.atttypid,a.attnotnull OR (t.typtype = $1 AND t.typnotnull) AS attnotnull,a.atttypmod,a.attlen,t.typtypmod,row_number() OVER (PARTITION BY a.attrelid ORDER BY a.attnum) AS attnum, nullif(a.attidentity, $2) as attidentity,nullif(a.attgenerated, $3) as attgenerated,pg_catalog.pg_get_expr(def.adbin, def.adrelid) AS adsrc,dsc.description,t.typbasetype,t.typtype  FROM pg_catalog.pg_namespace n  JOIN pg_catalog.pg_class c ON (c.relnamespace = n.oid)  JOIN pg_catalog.pg_attribute a ON (a.attrelid=c.oid)  JOIN pg_catalog.pg_type t ON (a.atttypid = t.oid)  LEFT JOIN pg_catalog.pg_attrdef def ON (a.attrelid=def.adrelid AND a.attnum = def.adnum)  LEFT JOIN pg_catalog.pg_description dsc ON (c.oid=dsc.objoid AND a.attnum = dsc.objsubid)  LEFT JOIN pg_catalog.pg_class dc ON (dc.oid=dsc.classoid AND dc.relname=$4)  LEFT JOIN pg_catalog.pg_namespace dn ON (dc.relnamespace=dn.oid AND dn.nspname=$5)  WHERE c.relkind in ($6,$7,$8,$9,$10) and a.attnum &gt; $11 AND NOT a.attisdropped  AND n.nspname LIKE $12 AND c.relname LIKE $13) c WHERE $14  ORDER BY nspname,c.relname,attnum</t>
  </si>
  <si>
    <t>0.5041669999999999</t>
  </si>
  <si>
    <t>0.042498</t>
  </si>
  <si>
    <t>0.08740099999999999</t>
  </si>
  <si>
    <t>0.06302087499999999</t>
  </si>
  <si>
    <t>0.014529820838860157</t>
  </si>
  <si>
    <t>61</t>
  </si>
  <si>
    <t>262</t>
  </si>
  <si>
    <t>0.016545</t>
  </si>
  <si>
    <t>2064869707185898531</t>
  </si>
  <si>
    <t>COMMIT</t>
  </si>
  <si>
    <t>0.001024</t>
  </si>
  <si>
    <t>3056798788834760739</t>
  </si>
  <si>
    <t>select current_schema()</t>
  </si>
  <si>
    <t>0.031819</t>
  </si>
  <si>
    <t>0.011034</t>
  </si>
  <si>
    <t>1345865735253463468</t>
  </si>
  <si>
    <t>SELECT * FROM pg_stat_user_tables</t>
  </si>
  <si>
    <t>0.14467000000000002</t>
  </si>
  <si>
    <t>13</t>
  </si>
  <si>
    <t>7</t>
  </si>
  <si>
    <t>0.015949</t>
  </si>
  <si>
    <t>5957856741738317696</t>
  </si>
  <si>
    <t>select pg_stat_statements_reset()</t>
  </si>
  <si>
    <t>0.063776</t>
  </si>
  <si>
    <t>2247467723989480173</t>
  </si>
  <si>
    <t>SELECT setting FROM pg_catalog.pg_settings WHERE name=$1</t>
  </si>
  <si>
    <t>0.49129200000000006</t>
  </si>
  <si>
    <t>3007824077230373907</t>
  </si>
  <si>
    <t>SELECT $1 AS TABLE_CAT, n.nspname AS TABLE_SCHEM, c.relname AS TABLE_NAME,  CASE n.nspname ~ $2 OR n.nspname = $3  WHEN $4 THEN CASE  WHEN n.nspname = $5 OR n.nspname = $6 THEN CASE c.relkind   WHEN $7 THEN $8   WHEN $9 THEN $10   WHEN $11 THEN $12   ELSE $13   END  WHEN n.nspname = $14 THEN CASE c.relkind   WHEN $15 THEN $16   WHEN $17 THEN $18   ELSE $19   END  ELSE CASE c.relkind   WHEN $20 THEN $21   WHEN $22 THEN $23   WHEN $24 THEN $25   WHEN $26 THEN $27   WHEN $28 THEN $29   ELSE $30   END  END  WHEN $31 THEN CASE c.relkind  WHEN $32 THEN $33  WHEN $34 THEN $35  WHEN $36 THEN $37  WHEN $38 then $39  WHEN $40 THEN $41  WHEN $42 THEN $43  WHEN $44 THEN $45  WHEN $46 THEN $47  WHEN $48 THEN $49  ELSE $50  END  ELSE $51  END  AS TABLE_TYPE, d.description AS REMARKS,  $52 as TYPE_CAT, $53 as TYPE_SCHEM, $54 as TYPE_NAME, $55 AS SELF_REFERENCING_COL_NAME, $56 AS REF_GENERATION  FROM pg_catalog.pg_namespace n, pg_catalog.pg_class c  LEFT JOIN pg_catalog.pg_description d ON (c.oid = d.objoid AND d.objsubid = $57  and d.classoid = $58::regclass)  WHERE c.relnamespace = n.oid  AND n.nspname LIKE $59 AND ($60  OR ( c.relkind = $61 AND n.nspname !~ $62 AND n.nspname &lt;&gt; $63 ) )  ORDER BY TABLE_TYPE,TABLE_SCHEM,TABLE_NAME</t>
  </si>
  <si>
    <t>0.095733</t>
  </si>
  <si>
    <t>37</t>
  </si>
  <si>
    <t>4452344162736673220</t>
  </si>
  <si>
    <t>SELECT * FROM pg_stat_database_conflicts</t>
  </si>
  <si>
    <t>0.010029</t>
  </si>
  <si>
    <t>4</t>
  </si>
  <si>
    <t>5848681576227864375</t>
  </si>
  <si>
    <t>SELECT n.nspname, r.relname
FROM pg_catalog.pg_class r
    LEFT JOIN pg_catalog.pg_namespace n ON (r.relnamespace = n.oid)
WHERE r.oid = $1</t>
  </si>
  <si>
    <t>0.012891999999999999</t>
  </si>
  <si>
    <t>7719402811077081697</t>
  </si>
  <si>
    <t>SET client_encoding='utf-8'</t>
  </si>
  <si>
    <t>0.003568</t>
  </si>
  <si>
    <t>3928562716391272690</t>
  </si>
  <si>
    <t>SELECT
    c.oid,
    c.relname AS name,
    description AS comment
FROM pg_catalog.pg_class c
LEFT OUTER JOIN pg_catalog.pg_description des ON (des.objoid=c.oid and des.objsubid=$1 AND des.classoid=$2::regclass)
WHERE
  c.relkind = $3
    AND c.relnamespace = $4::oid
ORDER BY
    c.relname</t>
  </si>
  <si>
    <t>0.074874</t>
  </si>
  <si>
    <t>18</t>
  </si>
  <si>
    <t>8337740243580573530</t>
  </si>
  <si>
    <t>SET client_min_messages=notice</t>
  </si>
  <si>
    <t>0.001662</t>
  </si>
  <si>
    <t>-3088299803543020730</t>
  </si>
  <si>
    <t>SELECT
    db.oid as did, db.datname, db.datallowconn,
    pg_encoding_to_char(db.encoding) AS serverencoding,
    has_database_privilege(db.oid, $1) as cancreate,
    datistemplate
FROM
    pg_catalog.pg_database db
WHERE db.datname = current_database()</t>
  </si>
  <si>
    <t>0.009809</t>
  </si>
  <si>
    <t>4634030752968494171</t>
  </si>
  <si>
    <t>SELECT
	r.oid, r.rolname, r.rolcanlogin, r.rolsuper,
	pg_catalog.shobj_description(r.oid, $1) AS description
FROM
	pg_catalog.pg_roles r
ORDER BY r.rolcanlogin, r.rolname</t>
  </si>
  <si>
    <t>0.294242</t>
  </si>
  <si>
    <t>15</t>
  </si>
  <si>
    <t>0.007322</t>
  </si>
  <si>
    <t>931303454371000975</t>
  </si>
  <si>
    <t>SELECT
            roles.oid as id, roles.rolname as name,
            roles.rolsuper as is_superuser,
            CASE WHEN roles.rolsuper THEN $1 ELSE roles.rolcreaterole END as
            can_create_role,
            CASE WHEN roles.rolsuper THEN $2
            ELSE roles.rolcreatedb END as can_create_db,
            CASE WHEN $3=ANY(ARRAY(WITH RECURSIVE cte AS (
            SELECT pg_roles.oid,pg_roles.rolname FROM pg_roles
                WHERE pg_roles.oid = roles.oid
            UNION ALL
            SELECT m.roleid,pgr.rolname FROM cte cte_1
                JOIN pg_auth_members m ON m.member = cte_1.oid
                JOIN pg_roles pgr ON pgr.oid = m.roleid)
            SELECT rolname  FROM cte)) THEN $4
            ELSE $5 END as can_signal_backend
        FROM
            pg_catalog.pg_roles as roles
        WHERE
            rolname = current_user</t>
  </si>
  <si>
    <t>0.063552</t>
  </si>
  <si>
    <t>0.003739</t>
  </si>
  <si>
    <t>3916515019762028860</t>
  </si>
  <si>
    <t>SELECT     tmp.TABLE_CAT,     tmp.TABLE_SCHEM,     tmp.TABLE_NAME,     tmp.NON_UNIQUE,     tmp.INDEX_QUALIFIER,     tmp.INDEX_NAME,     tmp.TYPE,     tmp.ORDINAL_POSITION,     trim(both $1 from pg_catalog.pg_get_indexdef(tmp.CI_OID, tmp.ORDINAL_POSITION, $2)) AS COLUMN_NAME,   CASE tmp.AM_NAME     WHEN $3 THEN CASE tmp.I_INDOPTION[tmp.ORDINAL_POSITION - $4] &amp; $5::smallint       WHEN $6 THEN $7       ELSE $8     END     ELSE $9   END AS ASC_OR_DESC,     tmp.CARDINALITY,     tmp.PAGES,     tmp.FILTER_CONDITION FROM (SELECT $10 AS TABLE_CAT, n.nspname AS TABLE_SCHEM,   ct.relname AS TABLE_NAME, NOT i.indisunique AS NON_UNIQUE,   $11 AS INDEX_QUALIFIER, ci.relname AS INDEX_NAME,   CASE i.indisclustered     WHEN $12 THEN $13    ELSE CASE am.amname       WHEN $14 THEN $15      ELSE $16    END   END AS TYPE,   (information_schema._pg_expandarray(i.indkey)).n AS ORDINAL_POSITION,   ci.reltuples AS CARDINALITY,   ci.relpages AS PAGES,   pg_catalog.pg_get_expr(i.indpred, i.indrelid) AS FILTER_CONDITION,   ci.oid AS CI_OID,   i.indoption AS I_INDOPTION,   am.amname AS AM_NAME FROM pg_catalog.pg_class ct   JOIN pg_catalog.pg_namespace n ON (ct.relnamespace = n.oid)   JOIN pg_catalog.pg_index i ON (ct.oid = i.indrelid)   JOIN pg_catalog.pg_class ci ON (ci.oid = i.indexrelid)   JOIN pg_catalog.pg_am am ON (ci.relam = am.oid) WHERE $17  AND n.nspname = $18 AND ct.relname = $19) AS tmp ORDER BY NON_UNIQUE, TYPE, INDEX_NAME, ORDINAL_POSITION</t>
  </si>
  <si>
    <t>1.278292</t>
  </si>
  <si>
    <t>0.118646</t>
  </si>
  <si>
    <t>0.253803</t>
  </si>
  <si>
    <t>0.15978650000000003</t>
  </si>
  <si>
    <t>0.04265238091537212</t>
  </si>
  <si>
    <t>597</t>
  </si>
  <si>
    <t>0.019051</t>
  </si>
  <si>
    <t>-6911109443227572258</t>
  </si>
  <si>
    <t>SELECT * FROM pg_stat_bgwriter</t>
  </si>
  <si>
    <t>0.00688</t>
  </si>
  <si>
    <t>6650430479887907887</t>
  </si>
  <si>
    <t>BEGIN</t>
  </si>
  <si>
    <t>0.003424</t>
  </si>
  <si>
    <t>0.000367</t>
  </si>
  <si>
    <t>0.001688</t>
  </si>
  <si>
    <t>0.0006848000000000001</t>
  </si>
  <si>
    <t>0.0005049211423578933</t>
  </si>
  <si>
    <t>5915410634074882152</t>
  </si>
  <si>
    <t>/*pga4dash*/
SELECT
    pid,
    datname,
    usename,
    application_name,
    client_addr,
    pg_catalog.to_char(backend_start, $1) AS backend_start,
    state,
    wait_event_type || $2 || wait_event AS wait_event,
    array_to_string(pg_catalog.pg_blocking_pids(pid), $3) AS blocking_pids,
    query,
    pg_catalog.to_char(state_change, $4) AS state_change,
    pg_catalog.to_char(query_start, $5) AS query_start,
    pg_catalog.to_char(xact_start, $6) AS xact_start,
    backend_type,
    CASE WHEN state = $7 THEN ROUND((extract($8 from now() - query_start) / $9)::numeric, $10) ELSE $11 END AS active_since
FROM
    pg_catalog.pg_stat_activity
WHERE
    datname = (SELECT datname FROM pg_catalog.pg_database WHERE oid = $12)ORDER BY pid</t>
  </si>
  <si>
    <t>0.4261710000000001</t>
  </si>
  <si>
    <t>0.087161</t>
  </si>
  <si>
    <t>0.145184</t>
  </si>
  <si>
    <t>0.10654275</t>
  </si>
  <si>
    <t>0.023619228092541474</t>
  </si>
  <si>
    <t>24</t>
  </si>
  <si>
    <t>1817606875557569412</t>
  </si>
  <si>
    <t>SELECT
    nsp.nspname as schema_name,
    (nsp.nspname = $1 AND EXISTS
        (SELECT $2 FROM pg_catalog.pg_class WHERE relname = $3 AND
            relnamespace = nsp.oid LIMIT $4)) OR
    (nsp.nspname = $5 AND EXISTS
        (SELECT $6 FROM pg_catalog.pg_class WHERE relname = $7 AND
            relnamespace = nsp.oid LIMIT $8)) OR
    (nsp.nspname = $9 AND EXISTS
        (SELECT $10 FROM pg_catalog.pg_class WHERE relname = $11 AND
            relnamespace = nsp.oid LIMIT $12)) AS is_catalog,
    CASE
    WHEN nsp.nspname = ANY($13)
        THEN $14
    ELSE $15 END AS db_support
FROM
    pg_catalog.pg_namespace nsp
WHERE
    nsp.oid = $16::OID</t>
  </si>
  <si>
    <t>0.015529</t>
  </si>
  <si>
    <t>-1230386279905109600</t>
  </si>
  <si>
    <t>SET application_name = 'tpch'</t>
  </si>
  <si>
    <t>0.011840999999999999</t>
  </si>
  <si>
    <t>0.003578</t>
  </si>
  <si>
    <t>0.004603</t>
  </si>
  <si>
    <t>0.003947</t>
  </si>
  <si>
    <t>0.000465068453742744</t>
  </si>
  <si>
    <t>-6734339306640854527</t>
  </si>
  <si>
    <t>SELECT
    nsp.oid,
    nsp.nspname as name,
    pg_catalog.has_schema_privilege(nsp.oid, $1) as can_create,
    pg_catalog.has_schema_privilege(nsp.oid, $2) as has_usage,
    des.description
FROM
    pg_catalog.pg_namespace nsp
    LEFT OUTER JOIN pg_catalog.pg_description des ON
        (des.objoid=nsp.oid AND des.classoid=$3::regclass)
WHERE
             nspname NOT LIKE $4 AND
            NOT (
(nsp.nspname = $5 AND EXISTS
        (SELECT $6 FROM pg_catalog.pg_class WHERE relname = $7 AND
            relnamespace = nsp.oid LIMIT $8)) OR
    (nsp.nspname = $9 AND EXISTS
        (SELECT $10 FROM pg_catalog.pg_class WHERE relname = $11 AND
            relnamespace = nsp.oid LIMIT $12)) OR
    (nsp.nspname = $13 AND EXISTS
        (SELECT $14 FROM pg_catalog.pg_class WHERE relname = $15 AND
            relnamespace = nsp.oid LIMIT $16))
    )
ORDER BY nspname</t>
  </si>
  <si>
    <t>0.070724</t>
  </si>
  <si>
    <t>0.009535</t>
  </si>
  <si>
    <t>4647070297903581691</t>
  </si>
  <si>
    <t>SELECT oid, pg_catalog.format_type(oid, $2) AS typname FROM pg_catalog.pg_type WHERE oid = ANY($1) ORDER BY oid</t>
  </si>
  <si>
    <t>0.023155000000000002</t>
  </si>
  <si>
    <t>0.004467</t>
  </si>
  <si>
    <t>Column162</t>
  </si>
  <si>
    <t>Column163</t>
  </si>
  <si>
    <t>Column164</t>
  </si>
  <si>
    <t>adjusted_mean</t>
  </si>
  <si>
    <t>CPU_service_demand</t>
  </si>
  <si>
    <t>Disk_service_demand</t>
  </si>
  <si>
    <t>Utilizzazione CPU:</t>
  </si>
  <si>
    <t>Utilizzazione disco:</t>
  </si>
  <si>
    <t>Utilizzazione sistema: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</si>
</sst>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0620A05-950E-4F4C-A476-F121CCB96992}" autoFormatId="16" applyNumberFormats="0" applyBorderFormats="0" applyFontFormats="0" applyPatternFormats="0" applyAlignmentFormats="0" applyWidthHeightFormats="0">
  <queryTableRefresh nextId="47">
    <queryTableFields count="4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44" dataBound="0" tableColumnId="44"/>
      <queryTableField id="45" dataBound="0" tableColumnId="45"/>
      <queryTableField id="46" dataBound="0" tableColumnId="4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FF250-C490-40CF-AF23-89817C79A59D}" name="disk_intensive_pg_stat" displayName="disk_intensive_pg_stat" ref="A1:AT39" tableType="queryTable" totalsRowShown="0">
  <autoFilter ref="A1:AT39" xr:uid="{F70FF250-C490-40CF-AF23-89817C79A59D}">
    <filterColumn colId="11">
      <filters>
        <filter val="65"/>
        <filter val="calls"/>
      </filters>
    </filterColumn>
  </autoFilter>
  <tableColumns count="46">
    <tableColumn id="1" xr3:uid="{84126AB6-45C0-4800-A49C-B029C380FD2F}" uniqueName="1" name="Column1" queryTableFieldId="1" dataDxfId="45"/>
    <tableColumn id="2" xr3:uid="{55E600E9-77EC-4C86-B2D8-762E39E86EBB}" uniqueName="2" name="Column2" queryTableFieldId="2" dataDxfId="44"/>
    <tableColumn id="3" xr3:uid="{B9FE3F59-8FC1-4F34-B111-23EFD1115BB4}" uniqueName="3" name="Column3" queryTableFieldId="3" dataDxfId="43"/>
    <tableColumn id="4" xr3:uid="{AAE0F345-AC74-4388-B494-0C3A2B2AF45C}" uniqueName="4" name="Column4" queryTableFieldId="4" dataDxfId="42"/>
    <tableColumn id="5" xr3:uid="{C0149873-3ED0-4FF5-B769-7DF22C4E83E0}" uniqueName="5" name="Column5" queryTableFieldId="5" dataDxfId="41"/>
    <tableColumn id="6" xr3:uid="{1FE5A417-721C-4256-9BE8-9E7A5DA1F0AE}" uniqueName="6" name="Column6" queryTableFieldId="6" dataDxfId="40"/>
    <tableColumn id="7" xr3:uid="{8EBFF035-0DE3-43D4-98EC-9A15A26FE08B}" uniqueName="7" name="Column7" queryTableFieldId="7" dataDxfId="39"/>
    <tableColumn id="8" xr3:uid="{B63302E9-6917-49B7-938E-402AC27FFA13}" uniqueName="8" name="Column8" queryTableFieldId="8" dataDxfId="38"/>
    <tableColumn id="9" xr3:uid="{DE3BE954-4E27-455A-B1AC-2ADC78E61482}" uniqueName="9" name="Column9" queryTableFieldId="9" dataDxfId="37"/>
    <tableColumn id="10" xr3:uid="{025D3EF2-2693-46B2-A4FF-CC43CA8CBF07}" uniqueName="10" name="Column10" queryTableFieldId="10" dataDxfId="36"/>
    <tableColumn id="11" xr3:uid="{5D179431-1B0D-46DD-8D8A-6955A5D06F76}" uniqueName="11" name="Column11" queryTableFieldId="11" dataDxfId="35"/>
    <tableColumn id="12" xr3:uid="{7F6AE10C-9A33-4F40-B8AB-8A5C8B4E59FE}" uniqueName="12" name="Column12" queryTableFieldId="12" dataDxfId="34"/>
    <tableColumn id="13" xr3:uid="{F7865C08-FA75-474F-A106-817E5F46620B}" uniqueName="13" name="Column13" queryTableFieldId="13" dataDxfId="33"/>
    <tableColumn id="14" xr3:uid="{CE7619C5-187A-4978-A728-2D7F6C013E28}" uniqueName="14" name="Column14" queryTableFieldId="14" dataDxfId="32"/>
    <tableColumn id="15" xr3:uid="{DF48D705-5073-437D-8860-A11B0BDA14E6}" uniqueName="15" name="Column15" queryTableFieldId="15" dataDxfId="31"/>
    <tableColumn id="16" xr3:uid="{F6D5682D-3342-4B60-9FAA-CB35A749C5A3}" uniqueName="16" name="Column16" queryTableFieldId="16" dataDxfId="30"/>
    <tableColumn id="44" xr3:uid="{D58130E7-A2C7-4A4F-ADF9-D144C0F6D733}" uniqueName="44" name="Column162" queryTableFieldId="44" dataDxfId="2"/>
    <tableColumn id="45" xr3:uid="{C871763A-6496-4E52-933A-0EEFC0703DC0}" uniqueName="45" name="Column163" queryTableFieldId="45" dataDxfId="1"/>
    <tableColumn id="46" xr3:uid="{3E749D17-BF7E-4290-9DBC-229AB18EE868}" uniqueName="46" name="Column164" queryTableFieldId="46" dataDxfId="0"/>
    <tableColumn id="17" xr3:uid="{48F0FC3A-25C7-429C-8C1F-2C66DD91DCEF}" uniqueName="17" name="Column17" queryTableFieldId="17" dataDxfId="29"/>
    <tableColumn id="18" xr3:uid="{59779A4B-DAF1-48C9-84CC-F1D3C43C7405}" uniqueName="18" name="Column18" queryTableFieldId="18" dataDxfId="28"/>
    <tableColumn id="19" xr3:uid="{663BF8FD-A58D-480C-ABB9-FF634DDFF687}" uniqueName="19" name="Column19" queryTableFieldId="19" dataDxfId="27"/>
    <tableColumn id="20" xr3:uid="{C19FB8F1-242B-434F-8751-0DCF2195700B}" uniqueName="20" name="Column20" queryTableFieldId="20" dataDxfId="26"/>
    <tableColumn id="21" xr3:uid="{B52A20AD-BEF4-4723-807A-CB10E61C6D4B}" uniqueName="21" name="Column21" queryTableFieldId="21" dataDxfId="25"/>
    <tableColumn id="22" xr3:uid="{5A24E768-3850-4BA4-9269-8553B9109A03}" uniqueName="22" name="Column22" queryTableFieldId="22" dataDxfId="24"/>
    <tableColumn id="23" xr3:uid="{6D6842B1-D665-4DDC-B0AE-5E66608BAD17}" uniqueName="23" name="Column23" queryTableFieldId="23" dataDxfId="23"/>
    <tableColumn id="24" xr3:uid="{AE855C2F-BCB7-4379-8E88-197C6A435DD4}" uniqueName="24" name="Column24" queryTableFieldId="24" dataDxfId="22"/>
    <tableColumn id="25" xr3:uid="{B549800D-20A6-45FE-A609-7604483AD110}" uniqueName="25" name="Column25" queryTableFieldId="25" dataDxfId="21"/>
    <tableColumn id="26" xr3:uid="{5626F7CB-34C7-418E-BD62-B5A21219C6B3}" uniqueName="26" name="Column26" queryTableFieldId="26" dataDxfId="20"/>
    <tableColumn id="27" xr3:uid="{4BD6929B-3EDE-422C-8335-B03C05D80227}" uniqueName="27" name="Column27" queryTableFieldId="27" dataDxfId="19"/>
    <tableColumn id="28" xr3:uid="{22A9F92D-FB2F-4E26-AA70-6FCD373622D4}" uniqueName="28" name="Column28" queryTableFieldId="28" dataDxfId="18"/>
    <tableColumn id="29" xr3:uid="{2DCD90CF-6813-493A-8AE2-278624B774C1}" uniqueName="29" name="Column29" queryTableFieldId="29" dataDxfId="17"/>
    <tableColumn id="30" xr3:uid="{8D18C38B-BB2C-41CC-9828-624C9B09C984}" uniqueName="30" name="Column30" queryTableFieldId="30" dataDxfId="16"/>
    <tableColumn id="31" xr3:uid="{150942F9-5245-4F10-B8FC-7B0488406563}" uniqueName="31" name="Column31" queryTableFieldId="31" dataDxfId="15"/>
    <tableColumn id="32" xr3:uid="{8D1637F4-83BB-4B63-AAF7-2257F6C6B699}" uniqueName="32" name="Column32" queryTableFieldId="32" dataDxfId="14"/>
    <tableColumn id="33" xr3:uid="{39EA6588-9CF2-4622-88D1-669B7C5491BF}" uniqueName="33" name="Column33" queryTableFieldId="33" dataDxfId="13"/>
    <tableColumn id="34" xr3:uid="{C70284BD-64D4-49A7-A391-E677A6CD681E}" uniqueName="34" name="Column34" queryTableFieldId="34" dataDxfId="12"/>
    <tableColumn id="35" xr3:uid="{8AF35AED-1EE4-41F5-9B80-2260485FFA0C}" uniqueName="35" name="Column35" queryTableFieldId="35" dataDxfId="11"/>
    <tableColumn id="36" xr3:uid="{E6FDFA66-CD64-484D-BC92-C4015FA078E7}" uniqueName="36" name="Column36" queryTableFieldId="36" dataDxfId="10"/>
    <tableColumn id="37" xr3:uid="{8CDF402E-4D64-4112-8E59-CCF20B17DA83}" uniqueName="37" name="Column37" queryTableFieldId="37" dataDxfId="9"/>
    <tableColumn id="38" xr3:uid="{A67EF09B-8146-45EA-A015-82C2FAE4AEB8}" uniqueName="38" name="Column38" queryTableFieldId="38" dataDxfId="8"/>
    <tableColumn id="39" xr3:uid="{935E82FA-252D-43A4-9BFF-02B3524D387B}" uniqueName="39" name="Column39" queryTableFieldId="39" dataDxfId="7"/>
    <tableColumn id="40" xr3:uid="{E8CD64C5-B899-415F-BC56-698A4233B1ED}" uniqueName="40" name="Column40" queryTableFieldId="40" dataDxfId="6"/>
    <tableColumn id="41" xr3:uid="{ADD78312-ACC1-4AE8-AC1B-BFE5BCAAFD30}" uniqueName="41" name="Column41" queryTableFieldId="41" dataDxfId="5"/>
    <tableColumn id="42" xr3:uid="{45AD4395-F81E-4455-8C86-63E62DEF46A5}" uniqueName="42" name="Column42" queryTableFieldId="42" dataDxfId="4"/>
    <tableColumn id="43" xr3:uid="{F4A7F488-53E7-43F2-85B6-A3BEF8F82AA4}" uniqueName="43" name="Column43" queryTableFieldId="4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2830-FB32-45D6-AADC-54D4A73A51C9}">
  <dimension ref="A1:AT45"/>
  <sheetViews>
    <sheetView tabSelected="1" topLeftCell="N1" workbookViewId="0">
      <selection activeCell="R46" sqref="R46"/>
    </sheetView>
  </sheetViews>
  <sheetFormatPr defaultRowHeight="14.4" x14ac:dyDescent="0.3"/>
  <cols>
    <col min="1" max="3" width="10.6640625" bestFit="1" customWidth="1"/>
    <col min="4" max="4" width="20.88671875" bestFit="1" customWidth="1"/>
    <col min="5" max="5" width="80.88671875" bestFit="1" customWidth="1"/>
    <col min="6" max="6" width="10.6640625" bestFit="1" customWidth="1"/>
    <col min="7" max="7" width="13.21875" bestFit="1" customWidth="1"/>
    <col min="8" max="8" width="12.5546875" bestFit="1" customWidth="1"/>
    <col min="9" max="9" width="12.88671875" bestFit="1" customWidth="1"/>
    <col min="10" max="10" width="14.21875" bestFit="1" customWidth="1"/>
    <col min="11" max="11" width="14.88671875" bestFit="1" customWidth="1"/>
    <col min="12" max="12" width="11.6640625" bestFit="1" customWidth="1"/>
    <col min="13" max="15" width="20.77734375" bestFit="1" customWidth="1"/>
    <col min="16" max="16" width="21.88671875" bestFit="1" customWidth="1"/>
    <col min="17" max="19" width="21.88671875" customWidth="1"/>
    <col min="20" max="20" width="22.88671875" bestFit="1" customWidth="1"/>
    <col min="21" max="21" width="11.6640625" bestFit="1" customWidth="1"/>
    <col min="22" max="22" width="13.44140625" bestFit="1" customWidth="1"/>
    <col min="23" max="23" width="15.109375" bestFit="1" customWidth="1"/>
    <col min="24" max="24" width="16.5546875" bestFit="1" customWidth="1"/>
    <col min="25" max="25" width="17" bestFit="1" customWidth="1"/>
    <col min="26" max="26" width="11.6640625" bestFit="1" customWidth="1"/>
    <col min="27" max="27" width="13.44140625" bestFit="1" customWidth="1"/>
    <col min="28" max="28" width="14.88671875" bestFit="1" customWidth="1"/>
    <col min="29" max="29" width="15.33203125" bestFit="1" customWidth="1"/>
    <col min="30" max="30" width="13.6640625" bestFit="1" customWidth="1"/>
    <col min="31" max="31" width="15.5546875" bestFit="1" customWidth="1"/>
    <col min="32" max="32" width="18.77734375" bestFit="1" customWidth="1"/>
    <col min="33" max="33" width="12.44140625" bestFit="1" customWidth="1"/>
    <col min="34" max="34" width="17.77734375" bestFit="1" customWidth="1"/>
    <col min="35" max="35" width="18.77734375" bestFit="1" customWidth="1"/>
    <col min="36" max="39" width="11.6640625" bestFit="1" customWidth="1"/>
    <col min="40" max="40" width="16.21875" bestFit="1" customWidth="1"/>
    <col min="41" max="41" width="14.33203125" bestFit="1" customWidth="1"/>
    <col min="42" max="42" width="13.33203125" bestFit="1" customWidth="1"/>
    <col min="43" max="43" width="18.5546875" bestFit="1" customWidth="1"/>
    <col min="44" max="44" width="17.5546875" bestFit="1" customWidth="1"/>
    <col min="45" max="45" width="15.88671875" bestFit="1" customWidth="1"/>
    <col min="46" max="46" width="14.88671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274</v>
      </c>
      <c r="R1" t="s">
        <v>275</v>
      </c>
      <c r="S1" t="s">
        <v>276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</row>
    <row r="2" spans="1:46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2" t="s">
        <v>277</v>
      </c>
      <c r="R2" s="2" t="s">
        <v>278</v>
      </c>
      <c r="S2" s="2" t="s">
        <v>279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</row>
    <row r="3" spans="1:46" hidden="1" x14ac:dyDescent="0.3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/>
      <c r="R3" s="1"/>
      <c r="S3" s="1"/>
      <c r="T3" s="1" t="s">
        <v>91</v>
      </c>
      <c r="U3" s="1" t="s">
        <v>92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</row>
    <row r="4" spans="1:46" hidden="1" x14ac:dyDescent="0.3">
      <c r="A4" s="1" t="s">
        <v>86</v>
      </c>
      <c r="B4" s="1" t="s">
        <v>87</v>
      </c>
      <c r="C4" s="1" t="s">
        <v>88</v>
      </c>
      <c r="D4" s="1" t="s">
        <v>94</v>
      </c>
      <c r="E4" s="1" t="s">
        <v>95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92</v>
      </c>
      <c r="M4" s="1" t="s">
        <v>96</v>
      </c>
      <c r="N4" s="1" t="s">
        <v>96</v>
      </c>
      <c r="O4" s="1" t="s">
        <v>96</v>
      </c>
      <c r="P4" s="1" t="s">
        <v>96</v>
      </c>
      <c r="Q4" s="1"/>
      <c r="R4" s="1"/>
      <c r="S4" s="1"/>
      <c r="T4" s="1" t="s">
        <v>91</v>
      </c>
      <c r="U4" s="1" t="s">
        <v>92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</row>
    <row r="5" spans="1:46" hidden="1" x14ac:dyDescent="0.3">
      <c r="A5" s="1" t="s">
        <v>86</v>
      </c>
      <c r="B5" s="1" t="s">
        <v>87</v>
      </c>
      <c r="C5" s="1" t="s">
        <v>88</v>
      </c>
      <c r="D5" s="1" t="s">
        <v>97</v>
      </c>
      <c r="E5" s="1" t="s">
        <v>98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92</v>
      </c>
      <c r="M5" s="1" t="s">
        <v>99</v>
      </c>
      <c r="N5" s="1" t="s">
        <v>99</v>
      </c>
      <c r="O5" s="1" t="s">
        <v>99</v>
      </c>
      <c r="P5" s="1" t="s">
        <v>99</v>
      </c>
      <c r="Q5" s="1"/>
      <c r="R5" s="1"/>
      <c r="S5" s="1"/>
      <c r="T5" s="1" t="s">
        <v>91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</row>
    <row r="6" spans="1:46" hidden="1" x14ac:dyDescent="0.3">
      <c r="A6" s="1" t="s">
        <v>86</v>
      </c>
      <c r="B6" s="1" t="s">
        <v>87</v>
      </c>
      <c r="C6" s="1" t="s">
        <v>88</v>
      </c>
      <c r="D6" s="1" t="s">
        <v>100</v>
      </c>
      <c r="E6" s="1" t="s">
        <v>101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92</v>
      </c>
      <c r="M6" s="1" t="s">
        <v>102</v>
      </c>
      <c r="N6" s="1" t="s">
        <v>102</v>
      </c>
      <c r="O6" s="1" t="s">
        <v>102</v>
      </c>
      <c r="P6" s="1" t="s">
        <v>102</v>
      </c>
      <c r="Q6" s="1"/>
      <c r="R6" s="1"/>
      <c r="S6" s="1"/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</row>
    <row r="7" spans="1:46" hidden="1" x14ac:dyDescent="0.3">
      <c r="A7" s="1" t="s">
        <v>86</v>
      </c>
      <c r="B7" s="1" t="s">
        <v>87</v>
      </c>
      <c r="C7" s="1" t="s">
        <v>88</v>
      </c>
      <c r="D7" s="1" t="s">
        <v>103</v>
      </c>
      <c r="E7" s="1" t="s">
        <v>104</v>
      </c>
      <c r="F7" s="1" t="s">
        <v>91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 s="1" t="s">
        <v>92</v>
      </c>
      <c r="M7" s="1" t="s">
        <v>105</v>
      </c>
      <c r="N7" s="1" t="s">
        <v>105</v>
      </c>
      <c r="O7" s="1" t="s">
        <v>105</v>
      </c>
      <c r="P7" s="1" t="s">
        <v>105</v>
      </c>
      <c r="Q7" s="1"/>
      <c r="R7" s="1"/>
      <c r="S7" s="1"/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</row>
    <row r="8" spans="1:46" hidden="1" x14ac:dyDescent="0.3">
      <c r="A8" s="1" t="s">
        <v>86</v>
      </c>
      <c r="B8" s="1" t="s">
        <v>87</v>
      </c>
      <c r="C8" s="1" t="s">
        <v>88</v>
      </c>
      <c r="D8" s="1" t="s">
        <v>106</v>
      </c>
      <c r="E8" s="1" t="s">
        <v>107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92</v>
      </c>
      <c r="M8" s="1" t="s">
        <v>108</v>
      </c>
      <c r="N8" s="1" t="s">
        <v>108</v>
      </c>
      <c r="O8" s="1" t="s">
        <v>108</v>
      </c>
      <c r="P8" s="1" t="s">
        <v>108</v>
      </c>
      <c r="Q8" s="1"/>
      <c r="R8" s="1"/>
      <c r="S8" s="1"/>
      <c r="T8" s="1" t="s">
        <v>91</v>
      </c>
      <c r="U8" s="1" t="s">
        <v>109</v>
      </c>
      <c r="V8" s="1" t="s">
        <v>110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</row>
    <row r="9" spans="1:46" hidden="1" x14ac:dyDescent="0.3">
      <c r="A9" s="1" t="s">
        <v>86</v>
      </c>
      <c r="B9" s="1" t="s">
        <v>87</v>
      </c>
      <c r="C9" s="1" t="s">
        <v>88</v>
      </c>
      <c r="D9" s="1" t="s">
        <v>111</v>
      </c>
      <c r="E9" s="1" t="s">
        <v>112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92</v>
      </c>
      <c r="M9" s="1" t="s">
        <v>113</v>
      </c>
      <c r="N9" s="1" t="s">
        <v>113</v>
      </c>
      <c r="O9" s="1" t="s">
        <v>113</v>
      </c>
      <c r="P9" s="1" t="s">
        <v>113</v>
      </c>
      <c r="Q9" s="1"/>
      <c r="R9" s="1"/>
      <c r="S9" s="1"/>
      <c r="T9" s="1" t="s">
        <v>91</v>
      </c>
      <c r="U9" s="1" t="s">
        <v>92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</row>
    <row r="10" spans="1:46" hidden="1" x14ac:dyDescent="0.3">
      <c r="A10" s="1" t="s">
        <v>86</v>
      </c>
      <c r="B10" s="1" t="s">
        <v>87</v>
      </c>
      <c r="C10" s="1" t="s">
        <v>88</v>
      </c>
      <c r="D10" s="1" t="s">
        <v>114</v>
      </c>
      <c r="E10" s="1" t="s">
        <v>115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/>
      <c r="R10" s="1"/>
      <c r="S10" s="1"/>
      <c r="T10" s="1" t="s">
        <v>121</v>
      </c>
      <c r="U10" s="1" t="s">
        <v>116</v>
      </c>
      <c r="V10" s="1" t="s">
        <v>91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 s="1" t="s">
        <v>91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</row>
    <row r="11" spans="1:46" hidden="1" x14ac:dyDescent="0.3">
      <c r="A11" s="1" t="s">
        <v>86</v>
      </c>
      <c r="B11" s="1" t="s">
        <v>87</v>
      </c>
      <c r="C11" s="1" t="s">
        <v>88</v>
      </c>
      <c r="D11" s="1" t="s">
        <v>122</v>
      </c>
      <c r="E11" s="1" t="s">
        <v>123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92</v>
      </c>
      <c r="M11" s="1" t="s">
        <v>124</v>
      </c>
      <c r="N11" s="1" t="s">
        <v>124</v>
      </c>
      <c r="O11" s="1" t="s">
        <v>124</v>
      </c>
      <c r="P11" s="1" t="s">
        <v>124</v>
      </c>
      <c r="Q11" s="1"/>
      <c r="R11" s="1"/>
      <c r="S11" s="1"/>
      <c r="T11" s="1" t="s">
        <v>91</v>
      </c>
      <c r="U11" s="1" t="s">
        <v>125</v>
      </c>
      <c r="V11" s="1" t="s">
        <v>126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</row>
    <row r="12" spans="1:46" hidden="1" x14ac:dyDescent="0.3">
      <c r="A12" s="1" t="s">
        <v>86</v>
      </c>
      <c r="B12" s="1" t="s">
        <v>87</v>
      </c>
      <c r="C12" s="1" t="s">
        <v>88</v>
      </c>
      <c r="D12" s="1" t="s">
        <v>127</v>
      </c>
      <c r="E12" s="1" t="s">
        <v>128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92</v>
      </c>
      <c r="M12" s="1" t="s">
        <v>129</v>
      </c>
      <c r="N12" s="1" t="s">
        <v>129</v>
      </c>
      <c r="O12" s="1" t="s">
        <v>129</v>
      </c>
      <c r="P12" s="1" t="s">
        <v>129</v>
      </c>
      <c r="Q12" s="1"/>
      <c r="R12" s="1"/>
      <c r="S12" s="1"/>
      <c r="T12" s="1" t="s">
        <v>91</v>
      </c>
      <c r="U12" s="1" t="s">
        <v>130</v>
      </c>
      <c r="V12" s="1" t="s">
        <v>92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 s="1" t="s">
        <v>91</v>
      </c>
      <c r="AJ12" s="1" t="s">
        <v>91</v>
      </c>
      <c r="AK12" s="1" t="s">
        <v>91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</row>
    <row r="13" spans="1:46" x14ac:dyDescent="0.3">
      <c r="A13" s="1" t="s">
        <v>86</v>
      </c>
      <c r="B13" s="1" t="s">
        <v>87</v>
      </c>
      <c r="C13" s="1" t="s">
        <v>88</v>
      </c>
      <c r="D13" s="1" t="s">
        <v>131</v>
      </c>
      <c r="E13" s="1" t="s">
        <v>132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 s="1" t="s">
        <v>133</v>
      </c>
      <c r="M13" s="1" t="s">
        <v>134</v>
      </c>
      <c r="N13" s="1" t="s">
        <v>135</v>
      </c>
      <c r="O13" s="1" t="s">
        <v>136</v>
      </c>
      <c r="P13" s="1" t="s">
        <v>137</v>
      </c>
      <c r="Q13" s="2">
        <f>(disk_intensive_pg_stat[[#This Row],[Column13]]-disk_intensive_pg_stat[[#This Row],[Column14]]-disk_intensive_pg_stat[[#This Row],[Column15]])/(disk_intensive_pg_stat[[#This Row],[Column12]]-2)</f>
        <v>2822.3615151110953</v>
      </c>
      <c r="R13" s="2">
        <f>disk_intensive_pg_stat[[#This Row],[Column162]]-(disk_intensive_pg_stat[[#This Row],[Column29]]+disk_intensive_pg_stat[[#This Row],[Column30]])/disk_intensive_pg_stat[[#This Row],[Column12]]</f>
        <v>1027.9311380341721</v>
      </c>
      <c r="S13" s="2">
        <f>disk_intensive_pg_stat[[#This Row],[Column162]]-disk_intensive_pg_stat[[#This Row],[Column163]]</f>
        <v>1794.4303770769232</v>
      </c>
      <c r="T13" s="1" t="s">
        <v>138</v>
      </c>
      <c r="U13" s="1" t="s">
        <v>139</v>
      </c>
      <c r="V13" s="1" t="s">
        <v>140</v>
      </c>
      <c r="W13" s="1" t="s">
        <v>141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142</v>
      </c>
      <c r="AE13" s="1" t="s">
        <v>142</v>
      </c>
      <c r="AF13" s="1" t="s">
        <v>143</v>
      </c>
      <c r="AG13" s="1" t="s">
        <v>91</v>
      </c>
      <c r="AH13" s="1" t="s">
        <v>144</v>
      </c>
      <c r="AI13" s="1" t="s">
        <v>145</v>
      </c>
      <c r="AJ13" s="1" t="s">
        <v>91</v>
      </c>
      <c r="AK13" s="1" t="s">
        <v>91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</row>
    <row r="14" spans="1:46" hidden="1" x14ac:dyDescent="0.3">
      <c r="A14" s="1" t="s">
        <v>86</v>
      </c>
      <c r="B14" s="1" t="s">
        <v>87</v>
      </c>
      <c r="C14" s="1" t="s">
        <v>88</v>
      </c>
      <c r="D14" s="1" t="s">
        <v>146</v>
      </c>
      <c r="E14" s="1" t="s">
        <v>147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109</v>
      </c>
      <c r="M14" s="1" t="s">
        <v>148</v>
      </c>
      <c r="N14" s="1" t="s">
        <v>149</v>
      </c>
      <c r="O14" s="1" t="s">
        <v>150</v>
      </c>
      <c r="P14" s="1" t="s">
        <v>151</v>
      </c>
      <c r="Q14" s="1"/>
      <c r="R14" s="1"/>
      <c r="S14" s="1"/>
      <c r="T14" s="1" t="s">
        <v>152</v>
      </c>
      <c r="U14" s="1" t="s">
        <v>153</v>
      </c>
      <c r="V14" s="1" t="s">
        <v>154</v>
      </c>
      <c r="W14" s="1" t="s">
        <v>116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155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</row>
    <row r="15" spans="1:46" hidden="1" x14ac:dyDescent="0.3">
      <c r="A15" s="1" t="s">
        <v>86</v>
      </c>
      <c r="B15" s="1" t="s">
        <v>87</v>
      </c>
      <c r="C15" s="1" t="s">
        <v>88</v>
      </c>
      <c r="D15" s="1" t="s">
        <v>156</v>
      </c>
      <c r="E15" s="1" t="s">
        <v>157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158</v>
      </c>
      <c r="M15" s="1" t="s">
        <v>159</v>
      </c>
      <c r="N15" s="1" t="s">
        <v>160</v>
      </c>
      <c r="O15" s="1" t="s">
        <v>161</v>
      </c>
      <c r="P15" s="1" t="s">
        <v>162</v>
      </c>
      <c r="Q15" s="1"/>
      <c r="R15" s="1"/>
      <c r="S15" s="1"/>
      <c r="T15" s="1" t="s">
        <v>163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</row>
    <row r="16" spans="1:46" hidden="1" x14ac:dyDescent="0.3">
      <c r="A16" s="1" t="s">
        <v>86</v>
      </c>
      <c r="B16" s="1" t="s">
        <v>87</v>
      </c>
      <c r="C16" s="1" t="s">
        <v>88</v>
      </c>
      <c r="D16" s="1" t="s">
        <v>164</v>
      </c>
      <c r="E16" s="1" t="s">
        <v>165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92</v>
      </c>
      <c r="M16" s="1" t="s">
        <v>166</v>
      </c>
      <c r="N16" s="1" t="s">
        <v>166</v>
      </c>
      <c r="O16" s="1" t="s">
        <v>166</v>
      </c>
      <c r="P16" s="1" t="s">
        <v>166</v>
      </c>
      <c r="Q16" s="1"/>
      <c r="R16" s="1"/>
      <c r="S16" s="1"/>
      <c r="T16" s="1" t="s">
        <v>91</v>
      </c>
      <c r="U16" s="1" t="s">
        <v>125</v>
      </c>
      <c r="V16" s="1" t="s">
        <v>126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</row>
    <row r="17" spans="1:46" hidden="1" x14ac:dyDescent="0.3">
      <c r="A17" s="1" t="s">
        <v>86</v>
      </c>
      <c r="B17" s="1" t="s">
        <v>87</v>
      </c>
      <c r="C17" s="1" t="s">
        <v>88</v>
      </c>
      <c r="D17" s="1" t="s">
        <v>167</v>
      </c>
      <c r="E17" s="1" t="s">
        <v>168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109</v>
      </c>
      <c r="M17" s="1" t="s">
        <v>169</v>
      </c>
      <c r="N17" s="1" t="s">
        <v>170</v>
      </c>
      <c r="O17" s="1" t="s">
        <v>171</v>
      </c>
      <c r="P17" s="1" t="s">
        <v>172</v>
      </c>
      <c r="Q17" s="1"/>
      <c r="R17" s="1"/>
      <c r="S17" s="1"/>
      <c r="T17" s="1" t="s">
        <v>173</v>
      </c>
      <c r="U17" s="1" t="s">
        <v>174</v>
      </c>
      <c r="V17" s="1" t="s">
        <v>175</v>
      </c>
      <c r="W17" s="1" t="s">
        <v>116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176</v>
      </c>
      <c r="AG17" s="1" t="s">
        <v>91</v>
      </c>
      <c r="AH17" s="1" t="s">
        <v>91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</row>
    <row r="18" spans="1:46" hidden="1" x14ac:dyDescent="0.3">
      <c r="A18" s="1" t="s">
        <v>86</v>
      </c>
      <c r="B18" s="1" t="s">
        <v>87</v>
      </c>
      <c r="C18" s="1" t="s">
        <v>88</v>
      </c>
      <c r="D18" s="1" t="s">
        <v>177</v>
      </c>
      <c r="E18" s="1" t="s">
        <v>178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92</v>
      </c>
      <c r="M18" s="1" t="s">
        <v>179</v>
      </c>
      <c r="N18" s="1" t="s">
        <v>179</v>
      </c>
      <c r="O18" s="1" t="s">
        <v>179</v>
      </c>
      <c r="P18" s="1" t="s">
        <v>179</v>
      </c>
      <c r="Q18" s="1"/>
      <c r="R18" s="1"/>
      <c r="S18" s="1"/>
      <c r="T18" s="1" t="s">
        <v>91</v>
      </c>
      <c r="U18" s="1" t="s">
        <v>91</v>
      </c>
      <c r="V18" s="1" t="s">
        <v>91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</row>
    <row r="19" spans="1:46" hidden="1" x14ac:dyDescent="0.3">
      <c r="A19" s="1" t="s">
        <v>86</v>
      </c>
      <c r="B19" s="1" t="s">
        <v>87</v>
      </c>
      <c r="C19" s="1" t="s">
        <v>88</v>
      </c>
      <c r="D19" s="1" t="s">
        <v>180</v>
      </c>
      <c r="E19" s="1" t="s">
        <v>181</v>
      </c>
      <c r="F19" s="1" t="s">
        <v>91</v>
      </c>
      <c r="G19" s="1" t="s">
        <v>91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92</v>
      </c>
      <c r="M19" s="1" t="s">
        <v>182</v>
      </c>
      <c r="N19" s="1" t="s">
        <v>182</v>
      </c>
      <c r="O19" s="1" t="s">
        <v>182</v>
      </c>
      <c r="P19" s="1" t="s">
        <v>182</v>
      </c>
      <c r="Q19" s="1"/>
      <c r="R19" s="1"/>
      <c r="S19" s="1"/>
      <c r="T19" s="1" t="s">
        <v>91</v>
      </c>
      <c r="U19" s="1" t="s">
        <v>92</v>
      </c>
      <c r="V19" s="1" t="s">
        <v>92</v>
      </c>
      <c r="W19" s="1" t="s">
        <v>116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183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</row>
    <row r="20" spans="1:46" hidden="1" x14ac:dyDescent="0.3">
      <c r="A20" s="1" t="s">
        <v>86</v>
      </c>
      <c r="B20" s="1" t="s">
        <v>87</v>
      </c>
      <c r="C20" s="1" t="s">
        <v>88</v>
      </c>
      <c r="D20" s="1" t="s">
        <v>184</v>
      </c>
      <c r="E20" s="1" t="s">
        <v>185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92</v>
      </c>
      <c r="M20" s="1" t="s">
        <v>186</v>
      </c>
      <c r="N20" s="1" t="s">
        <v>186</v>
      </c>
      <c r="O20" s="1" t="s">
        <v>186</v>
      </c>
      <c r="P20" s="1" t="s">
        <v>186</v>
      </c>
      <c r="Q20" s="1"/>
      <c r="R20" s="1"/>
      <c r="S20" s="1"/>
      <c r="T20" s="1" t="s">
        <v>91</v>
      </c>
      <c r="U20" s="1" t="s">
        <v>109</v>
      </c>
      <c r="V20" s="1" t="s">
        <v>187</v>
      </c>
      <c r="W20" s="1" t="s">
        <v>188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189</v>
      </c>
      <c r="AG20" s="1" t="s">
        <v>91</v>
      </c>
      <c r="AH20" s="1" t="s">
        <v>91</v>
      </c>
      <c r="AI20" s="1" t="s">
        <v>91</v>
      </c>
      <c r="AJ20" s="1" t="s">
        <v>91</v>
      </c>
      <c r="AK20" s="1" t="s">
        <v>91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</row>
    <row r="21" spans="1:46" hidden="1" x14ac:dyDescent="0.3">
      <c r="A21" s="1" t="s">
        <v>86</v>
      </c>
      <c r="B21" s="1" t="s">
        <v>87</v>
      </c>
      <c r="C21" s="1" t="s">
        <v>88</v>
      </c>
      <c r="D21" s="1" t="s">
        <v>190</v>
      </c>
      <c r="E21" s="1" t="s">
        <v>191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92</v>
      </c>
      <c r="M21" s="1" t="s">
        <v>192</v>
      </c>
      <c r="N21" s="1" t="s">
        <v>192</v>
      </c>
      <c r="O21" s="1" t="s">
        <v>192</v>
      </c>
      <c r="P21" s="1" t="s">
        <v>192</v>
      </c>
      <c r="Q21" s="1"/>
      <c r="R21" s="1"/>
      <c r="S21" s="1"/>
      <c r="T21" s="1" t="s">
        <v>91</v>
      </c>
      <c r="U21" s="1" t="s">
        <v>92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</row>
    <row r="22" spans="1:46" hidden="1" x14ac:dyDescent="0.3">
      <c r="A22" s="1" t="s">
        <v>86</v>
      </c>
      <c r="B22" s="1" t="s">
        <v>87</v>
      </c>
      <c r="C22" s="1" t="s">
        <v>88</v>
      </c>
      <c r="D22" s="1" t="s">
        <v>193</v>
      </c>
      <c r="E22" s="1" t="s">
        <v>194</v>
      </c>
      <c r="F22" s="1" t="s">
        <v>91</v>
      </c>
      <c r="G22" s="1" t="s">
        <v>91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92</v>
      </c>
      <c r="M22" s="1" t="s">
        <v>195</v>
      </c>
      <c r="N22" s="1" t="s">
        <v>195</v>
      </c>
      <c r="O22" s="1" t="s">
        <v>195</v>
      </c>
      <c r="P22" s="1" t="s">
        <v>195</v>
      </c>
      <c r="Q22" s="1"/>
      <c r="R22" s="1"/>
      <c r="S22" s="1"/>
      <c r="T22" s="1" t="s">
        <v>91</v>
      </c>
      <c r="U22" s="1" t="s">
        <v>92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 s="1" t="s">
        <v>91</v>
      </c>
      <c r="AJ22" s="1" t="s">
        <v>91</v>
      </c>
      <c r="AK22" s="1" t="s">
        <v>91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91</v>
      </c>
    </row>
    <row r="23" spans="1:46" hidden="1" x14ac:dyDescent="0.3">
      <c r="A23" s="1" t="s">
        <v>86</v>
      </c>
      <c r="B23" s="1" t="s">
        <v>87</v>
      </c>
      <c r="C23" s="1" t="s">
        <v>88</v>
      </c>
      <c r="D23" s="1" t="s">
        <v>196</v>
      </c>
      <c r="E23" s="1" t="s">
        <v>197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92</v>
      </c>
      <c r="M23" s="1" t="s">
        <v>198</v>
      </c>
      <c r="N23" s="1" t="s">
        <v>198</v>
      </c>
      <c r="O23" s="1" t="s">
        <v>198</v>
      </c>
      <c r="P23" s="1" t="s">
        <v>198</v>
      </c>
      <c r="Q23" s="1"/>
      <c r="R23" s="1"/>
      <c r="S23" s="1"/>
      <c r="T23" s="1" t="s">
        <v>91</v>
      </c>
      <c r="U23" s="1" t="s">
        <v>109</v>
      </c>
      <c r="V23" s="1" t="s">
        <v>199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</row>
    <row r="24" spans="1:46" hidden="1" x14ac:dyDescent="0.3">
      <c r="A24" s="1" t="s">
        <v>86</v>
      </c>
      <c r="B24" s="1" t="s">
        <v>87</v>
      </c>
      <c r="C24" s="1" t="s">
        <v>88</v>
      </c>
      <c r="D24" s="1" t="s">
        <v>200</v>
      </c>
      <c r="E24" s="1" t="s">
        <v>201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92</v>
      </c>
      <c r="M24" s="1" t="s">
        <v>202</v>
      </c>
      <c r="N24" s="1" t="s">
        <v>202</v>
      </c>
      <c r="O24" s="1" t="s">
        <v>202</v>
      </c>
      <c r="P24" s="1" t="s">
        <v>202</v>
      </c>
      <c r="Q24" s="1"/>
      <c r="R24" s="1"/>
      <c r="S24" s="1"/>
      <c r="T24" s="1" t="s">
        <v>91</v>
      </c>
      <c r="U24" s="1" t="s">
        <v>203</v>
      </c>
      <c r="V24" s="1" t="s">
        <v>92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 s="1" t="s">
        <v>91</v>
      </c>
    </row>
    <row r="25" spans="1:46" hidden="1" x14ac:dyDescent="0.3">
      <c r="A25" s="1" t="s">
        <v>86</v>
      </c>
      <c r="B25" s="1" t="s">
        <v>87</v>
      </c>
      <c r="C25" s="1" t="s">
        <v>88</v>
      </c>
      <c r="D25" s="1" t="s">
        <v>204</v>
      </c>
      <c r="E25" s="1" t="s">
        <v>205</v>
      </c>
      <c r="F25" s="1" t="s">
        <v>91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92</v>
      </c>
      <c r="M25" s="1" t="s">
        <v>206</v>
      </c>
      <c r="N25" s="1" t="s">
        <v>206</v>
      </c>
      <c r="O25" s="1" t="s">
        <v>206</v>
      </c>
      <c r="P25" s="1" t="s">
        <v>206</v>
      </c>
      <c r="Q25" s="1"/>
      <c r="R25" s="1"/>
      <c r="S25" s="1"/>
      <c r="T25" s="1" t="s">
        <v>91</v>
      </c>
      <c r="U25" s="1" t="s">
        <v>92</v>
      </c>
      <c r="V25" s="1" t="s">
        <v>203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 s="1" t="s">
        <v>91</v>
      </c>
      <c r="AI25" s="1" t="s">
        <v>91</v>
      </c>
      <c r="AJ25" s="1" t="s">
        <v>91</v>
      </c>
      <c r="AK25" s="1" t="s">
        <v>91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 s="1" t="s">
        <v>91</v>
      </c>
      <c r="AT25" s="1" t="s">
        <v>91</v>
      </c>
    </row>
    <row r="26" spans="1:46" hidden="1" x14ac:dyDescent="0.3">
      <c r="A26" s="1" t="s">
        <v>86</v>
      </c>
      <c r="B26" s="1" t="s">
        <v>87</v>
      </c>
      <c r="C26" s="1" t="s">
        <v>88</v>
      </c>
      <c r="D26" s="1" t="s">
        <v>207</v>
      </c>
      <c r="E26" s="1" t="s">
        <v>208</v>
      </c>
      <c r="F26" s="1" t="s">
        <v>91</v>
      </c>
      <c r="G26" s="1" t="s">
        <v>91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92</v>
      </c>
      <c r="M26" s="1" t="s">
        <v>209</v>
      </c>
      <c r="N26" s="1" t="s">
        <v>209</v>
      </c>
      <c r="O26" s="1" t="s">
        <v>209</v>
      </c>
      <c r="P26" s="1" t="s">
        <v>209</v>
      </c>
      <c r="Q26" s="1"/>
      <c r="R26" s="1"/>
      <c r="S26" s="1"/>
      <c r="T26" s="1" t="s">
        <v>91</v>
      </c>
      <c r="U26" s="1" t="s">
        <v>91</v>
      </c>
      <c r="V26" s="1" t="s">
        <v>91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 s="1" t="s">
        <v>91</v>
      </c>
      <c r="AJ26" s="1" t="s">
        <v>91</v>
      </c>
      <c r="AK26" s="1" t="s">
        <v>91</v>
      </c>
      <c r="AL26" s="1" t="s">
        <v>91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91</v>
      </c>
      <c r="AS26" s="1" t="s">
        <v>91</v>
      </c>
      <c r="AT26" s="1" t="s">
        <v>91</v>
      </c>
    </row>
    <row r="27" spans="1:46" hidden="1" x14ac:dyDescent="0.3">
      <c r="A27" s="1" t="s">
        <v>86</v>
      </c>
      <c r="B27" s="1" t="s">
        <v>87</v>
      </c>
      <c r="C27" s="1" t="s">
        <v>88</v>
      </c>
      <c r="D27" s="1" t="s">
        <v>210</v>
      </c>
      <c r="E27" s="1" t="s">
        <v>211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 s="1" t="s">
        <v>91</v>
      </c>
      <c r="L27" s="1" t="s">
        <v>92</v>
      </c>
      <c r="M27" s="1" t="s">
        <v>212</v>
      </c>
      <c r="N27" s="1" t="s">
        <v>212</v>
      </c>
      <c r="O27" s="1" t="s">
        <v>212</v>
      </c>
      <c r="P27" s="1" t="s">
        <v>212</v>
      </c>
      <c r="Q27" s="1"/>
      <c r="R27" s="1"/>
      <c r="S27" s="1"/>
      <c r="T27" s="1" t="s">
        <v>91</v>
      </c>
      <c r="U27" s="1" t="s">
        <v>116</v>
      </c>
      <c r="V27" s="1" t="s">
        <v>213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</row>
    <row r="28" spans="1:46" hidden="1" x14ac:dyDescent="0.3">
      <c r="A28" s="1" t="s">
        <v>86</v>
      </c>
      <c r="B28" s="1" t="s">
        <v>87</v>
      </c>
      <c r="C28" s="1" t="s">
        <v>88</v>
      </c>
      <c r="D28" s="1" t="s">
        <v>214</v>
      </c>
      <c r="E28" s="1" t="s">
        <v>215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92</v>
      </c>
      <c r="M28" s="1" t="s">
        <v>216</v>
      </c>
      <c r="N28" s="1" t="s">
        <v>216</v>
      </c>
      <c r="O28" s="1" t="s">
        <v>216</v>
      </c>
      <c r="P28" s="1" t="s">
        <v>216</v>
      </c>
      <c r="Q28" s="1"/>
      <c r="R28" s="1"/>
      <c r="S28" s="1"/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  <c r="AT28" s="1" t="s">
        <v>91</v>
      </c>
    </row>
    <row r="29" spans="1:46" hidden="1" x14ac:dyDescent="0.3">
      <c r="A29" s="1" t="s">
        <v>86</v>
      </c>
      <c r="B29" s="1" t="s">
        <v>87</v>
      </c>
      <c r="C29" s="1" t="s">
        <v>88</v>
      </c>
      <c r="D29" s="1" t="s">
        <v>217</v>
      </c>
      <c r="E29" s="1" t="s">
        <v>218</v>
      </c>
      <c r="F29" s="1" t="s">
        <v>91</v>
      </c>
      <c r="G29" s="1" t="s">
        <v>91</v>
      </c>
      <c r="H29" s="1" t="s">
        <v>91</v>
      </c>
      <c r="I29" s="1" t="s">
        <v>91</v>
      </c>
      <c r="J29" s="1" t="s">
        <v>91</v>
      </c>
      <c r="K29" s="1" t="s">
        <v>91</v>
      </c>
      <c r="L29" s="1" t="s">
        <v>92</v>
      </c>
      <c r="M29" s="1" t="s">
        <v>219</v>
      </c>
      <c r="N29" s="1" t="s">
        <v>219</v>
      </c>
      <c r="O29" s="1" t="s">
        <v>219</v>
      </c>
      <c r="P29" s="1" t="s">
        <v>219</v>
      </c>
      <c r="Q29" s="1"/>
      <c r="R29" s="1"/>
      <c r="S29" s="1"/>
      <c r="T29" s="1" t="s">
        <v>91</v>
      </c>
      <c r="U29" s="1" t="s">
        <v>92</v>
      </c>
      <c r="V29" s="1" t="s">
        <v>92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 s="1" t="s">
        <v>91</v>
      </c>
      <c r="AT29" s="1" t="s">
        <v>91</v>
      </c>
    </row>
    <row r="30" spans="1:46" hidden="1" x14ac:dyDescent="0.3">
      <c r="A30" s="1" t="s">
        <v>86</v>
      </c>
      <c r="B30" s="1" t="s">
        <v>130</v>
      </c>
      <c r="C30" s="1" t="s">
        <v>88</v>
      </c>
      <c r="D30" s="1" t="s">
        <v>220</v>
      </c>
      <c r="E30" s="1" t="s">
        <v>221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92</v>
      </c>
      <c r="M30" s="1" t="s">
        <v>222</v>
      </c>
      <c r="N30" s="1" t="s">
        <v>222</v>
      </c>
      <c r="O30" s="1" t="s">
        <v>222</v>
      </c>
      <c r="P30" s="1" t="s">
        <v>222</v>
      </c>
      <c r="Q30" s="1"/>
      <c r="R30" s="1"/>
      <c r="S30" s="1"/>
      <c r="T30" s="1" t="s">
        <v>91</v>
      </c>
      <c r="U30" s="1" t="s">
        <v>223</v>
      </c>
      <c r="V30" s="1" t="s">
        <v>223</v>
      </c>
      <c r="W30" s="1" t="s">
        <v>92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224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91</v>
      </c>
    </row>
    <row r="31" spans="1:46" hidden="1" x14ac:dyDescent="0.3">
      <c r="A31" s="1" t="s">
        <v>86</v>
      </c>
      <c r="B31" s="1" t="s">
        <v>87</v>
      </c>
      <c r="C31" s="1" t="s">
        <v>88</v>
      </c>
      <c r="D31" s="1" t="s">
        <v>225</v>
      </c>
      <c r="E31" s="1" t="s">
        <v>226</v>
      </c>
      <c r="F31" s="1" t="s">
        <v>91</v>
      </c>
      <c r="G31" s="1" t="s">
        <v>91</v>
      </c>
      <c r="H31" s="1" t="s">
        <v>91</v>
      </c>
      <c r="I31" s="1" t="s">
        <v>91</v>
      </c>
      <c r="J31" s="1" t="s">
        <v>91</v>
      </c>
      <c r="K31" s="1" t="s">
        <v>91</v>
      </c>
      <c r="L31" s="1" t="s">
        <v>92</v>
      </c>
      <c r="M31" s="1" t="s">
        <v>227</v>
      </c>
      <c r="N31" s="1" t="s">
        <v>227</v>
      </c>
      <c r="O31" s="1" t="s">
        <v>227</v>
      </c>
      <c r="P31" s="1" t="s">
        <v>227</v>
      </c>
      <c r="Q31" s="1"/>
      <c r="R31" s="1"/>
      <c r="S31" s="1"/>
      <c r="T31" s="1" t="s">
        <v>91</v>
      </c>
      <c r="U31" s="1" t="s">
        <v>92</v>
      </c>
      <c r="V31" s="1" t="s">
        <v>158</v>
      </c>
      <c r="W31" s="1" t="s">
        <v>92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228</v>
      </c>
      <c r="AG31" s="1" t="s">
        <v>91</v>
      </c>
      <c r="AH31" s="1" t="s">
        <v>91</v>
      </c>
      <c r="AI31" s="1" t="s">
        <v>91</v>
      </c>
      <c r="AJ31" s="1" t="s">
        <v>91</v>
      </c>
      <c r="AK31" s="1" t="s">
        <v>91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  <c r="AT31" s="1" t="s">
        <v>91</v>
      </c>
    </row>
    <row r="32" spans="1:46" hidden="1" x14ac:dyDescent="0.3">
      <c r="A32" s="1" t="s">
        <v>86</v>
      </c>
      <c r="B32" s="1" t="s">
        <v>87</v>
      </c>
      <c r="C32" s="1" t="s">
        <v>88</v>
      </c>
      <c r="D32" s="1" t="s">
        <v>229</v>
      </c>
      <c r="E32" s="1" t="s">
        <v>230</v>
      </c>
      <c r="F32" s="1" t="s">
        <v>91</v>
      </c>
      <c r="G32" s="1" t="s">
        <v>91</v>
      </c>
      <c r="H32" s="1" t="s">
        <v>91</v>
      </c>
      <c r="I32" s="1" t="s">
        <v>91</v>
      </c>
      <c r="J32" s="1" t="s">
        <v>91</v>
      </c>
      <c r="K32" s="1" t="s">
        <v>91</v>
      </c>
      <c r="L32" s="1" t="s">
        <v>109</v>
      </c>
      <c r="M32" s="1" t="s">
        <v>231</v>
      </c>
      <c r="N32" s="1" t="s">
        <v>232</v>
      </c>
      <c r="O32" s="1" t="s">
        <v>233</v>
      </c>
      <c r="P32" s="1" t="s">
        <v>234</v>
      </c>
      <c r="Q32" s="1"/>
      <c r="R32" s="1"/>
      <c r="S32" s="1"/>
      <c r="T32" s="1" t="s">
        <v>235</v>
      </c>
      <c r="U32" s="1" t="s">
        <v>199</v>
      </c>
      <c r="V32" s="1" t="s">
        <v>236</v>
      </c>
      <c r="W32" s="1" t="s">
        <v>203</v>
      </c>
      <c r="X32" s="1" t="s">
        <v>91</v>
      </c>
      <c r="Y32" s="1" t="s">
        <v>91</v>
      </c>
      <c r="Z32" s="1" t="s">
        <v>91</v>
      </c>
      <c r="AA32" s="1" t="s">
        <v>91</v>
      </c>
      <c r="AB32" s="1" t="s">
        <v>91</v>
      </c>
      <c r="AC32" s="1" t="s">
        <v>91</v>
      </c>
      <c r="AD32" s="1" t="s">
        <v>91</v>
      </c>
      <c r="AE32" s="1" t="s">
        <v>91</v>
      </c>
      <c r="AF32" s="1" t="s">
        <v>237</v>
      </c>
      <c r="AG32" s="1" t="s">
        <v>91</v>
      </c>
      <c r="AH32" s="1" t="s">
        <v>91</v>
      </c>
      <c r="AI32" s="1" t="s">
        <v>91</v>
      </c>
      <c r="AJ32" s="1" t="s">
        <v>91</v>
      </c>
      <c r="AK32" s="1" t="s">
        <v>91</v>
      </c>
      <c r="AL32" s="1" t="s">
        <v>91</v>
      </c>
      <c r="AM32" s="1" t="s">
        <v>91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91</v>
      </c>
      <c r="AS32" s="1" t="s">
        <v>91</v>
      </c>
      <c r="AT32" s="1" t="s">
        <v>91</v>
      </c>
    </row>
    <row r="33" spans="1:46" hidden="1" x14ac:dyDescent="0.3">
      <c r="A33" s="1" t="s">
        <v>86</v>
      </c>
      <c r="B33" s="1" t="s">
        <v>87</v>
      </c>
      <c r="C33" s="1" t="s">
        <v>88</v>
      </c>
      <c r="D33" s="1" t="s">
        <v>238</v>
      </c>
      <c r="E33" s="1" t="s">
        <v>239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92</v>
      </c>
      <c r="M33" s="1" t="s">
        <v>240</v>
      </c>
      <c r="N33" s="1" t="s">
        <v>240</v>
      </c>
      <c r="O33" s="1" t="s">
        <v>240</v>
      </c>
      <c r="P33" s="1" t="s">
        <v>240</v>
      </c>
      <c r="Q33" s="1"/>
      <c r="R33" s="1"/>
      <c r="S33" s="1"/>
      <c r="T33" s="1" t="s">
        <v>91</v>
      </c>
      <c r="U33" s="1" t="s">
        <v>92</v>
      </c>
      <c r="V33" s="1" t="s">
        <v>91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 t="s">
        <v>91</v>
      </c>
      <c r="AC33" s="1" t="s">
        <v>91</v>
      </c>
      <c r="AD33" s="1" t="s">
        <v>91</v>
      </c>
      <c r="AE33" s="1" t="s">
        <v>91</v>
      </c>
      <c r="AF33" s="1" t="s">
        <v>91</v>
      </c>
      <c r="AG33" s="1" t="s">
        <v>91</v>
      </c>
      <c r="AH33" s="1" t="s">
        <v>91</v>
      </c>
      <c r="AI33" s="1" t="s">
        <v>91</v>
      </c>
      <c r="AJ33" s="1" t="s">
        <v>91</v>
      </c>
      <c r="AK33" s="1" t="s">
        <v>91</v>
      </c>
      <c r="AL33" s="1" t="s">
        <v>91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91</v>
      </c>
      <c r="AS33" s="1" t="s">
        <v>91</v>
      </c>
      <c r="AT33" s="1" t="s">
        <v>91</v>
      </c>
    </row>
    <row r="34" spans="1:46" hidden="1" x14ac:dyDescent="0.3">
      <c r="A34" s="1" t="s">
        <v>86</v>
      </c>
      <c r="B34" s="1" t="s">
        <v>87</v>
      </c>
      <c r="C34" s="1" t="s">
        <v>88</v>
      </c>
      <c r="D34" s="1" t="s">
        <v>241</v>
      </c>
      <c r="E34" s="1" t="s">
        <v>242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130</v>
      </c>
      <c r="M34" s="1" t="s">
        <v>243</v>
      </c>
      <c r="N34" s="1" t="s">
        <v>244</v>
      </c>
      <c r="O34" s="1" t="s">
        <v>245</v>
      </c>
      <c r="P34" s="1" t="s">
        <v>246</v>
      </c>
      <c r="Q34" s="1"/>
      <c r="R34" s="1"/>
      <c r="S34" s="1"/>
      <c r="T34" s="1" t="s">
        <v>247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91</v>
      </c>
      <c r="AS34" s="1" t="s">
        <v>91</v>
      </c>
      <c r="AT34" s="1" t="s">
        <v>91</v>
      </c>
    </row>
    <row r="35" spans="1:46" hidden="1" x14ac:dyDescent="0.3">
      <c r="A35" s="1" t="s">
        <v>86</v>
      </c>
      <c r="B35" s="1" t="s">
        <v>87</v>
      </c>
      <c r="C35" s="1" t="s">
        <v>88</v>
      </c>
      <c r="D35" s="1" t="s">
        <v>248</v>
      </c>
      <c r="E35" s="1" t="s">
        <v>249</v>
      </c>
      <c r="F35" s="1" t="s">
        <v>91</v>
      </c>
      <c r="G35" s="1" t="s">
        <v>91</v>
      </c>
      <c r="H35" s="1" t="s">
        <v>91</v>
      </c>
      <c r="I35" s="1" t="s">
        <v>91</v>
      </c>
      <c r="J35" s="1" t="s">
        <v>91</v>
      </c>
      <c r="K35" s="1" t="s">
        <v>91</v>
      </c>
      <c r="L35" s="1" t="s">
        <v>203</v>
      </c>
      <c r="M35" s="1" t="s">
        <v>250</v>
      </c>
      <c r="N35" s="1" t="s">
        <v>251</v>
      </c>
      <c r="O35" s="1" t="s">
        <v>252</v>
      </c>
      <c r="P35" s="1" t="s">
        <v>253</v>
      </c>
      <c r="Q35" s="1"/>
      <c r="R35" s="1"/>
      <c r="S35" s="1"/>
      <c r="T35" s="1" t="s">
        <v>254</v>
      </c>
      <c r="U35" s="1" t="s">
        <v>109</v>
      </c>
      <c r="V35" s="1" t="s">
        <v>255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91</v>
      </c>
      <c r="AM35" s="1" t="s">
        <v>91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  <c r="AT35" s="1" t="s">
        <v>91</v>
      </c>
    </row>
    <row r="36" spans="1:46" hidden="1" x14ac:dyDescent="0.3">
      <c r="A36" s="1" t="s">
        <v>86</v>
      </c>
      <c r="B36" s="1" t="s">
        <v>87</v>
      </c>
      <c r="C36" s="1" t="s">
        <v>88</v>
      </c>
      <c r="D36" s="1" t="s">
        <v>256</v>
      </c>
      <c r="E36" s="1" t="s">
        <v>257</v>
      </c>
      <c r="F36" s="1" t="s">
        <v>91</v>
      </c>
      <c r="G36" s="1" t="s">
        <v>91</v>
      </c>
      <c r="H36" s="1" t="s">
        <v>91</v>
      </c>
      <c r="I36" s="1" t="s">
        <v>91</v>
      </c>
      <c r="J36" s="1" t="s">
        <v>91</v>
      </c>
      <c r="K36" s="1" t="s">
        <v>91</v>
      </c>
      <c r="L36" s="1" t="s">
        <v>92</v>
      </c>
      <c r="M36" s="1" t="s">
        <v>258</v>
      </c>
      <c r="N36" s="1" t="s">
        <v>258</v>
      </c>
      <c r="O36" s="1" t="s">
        <v>258</v>
      </c>
      <c r="P36" s="1" t="s">
        <v>258</v>
      </c>
      <c r="Q36" s="1"/>
      <c r="R36" s="1"/>
      <c r="S36" s="1"/>
      <c r="T36" s="1" t="s">
        <v>91</v>
      </c>
      <c r="U36" s="1" t="s">
        <v>92</v>
      </c>
      <c r="V36" s="1" t="s">
        <v>92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 t="s">
        <v>91</v>
      </c>
      <c r="AC36" s="1" t="s">
        <v>91</v>
      </c>
      <c r="AD36" s="1" t="s">
        <v>91</v>
      </c>
      <c r="AE36" s="1" t="s">
        <v>91</v>
      </c>
      <c r="AF36" s="1" t="s">
        <v>91</v>
      </c>
      <c r="AG36" s="1" t="s">
        <v>91</v>
      </c>
      <c r="AH36" s="1" t="s">
        <v>91</v>
      </c>
      <c r="AI36" s="1" t="s">
        <v>91</v>
      </c>
      <c r="AJ36" s="1" t="s">
        <v>91</v>
      </c>
      <c r="AK36" s="1" t="s">
        <v>91</v>
      </c>
      <c r="AL36" s="1" t="s">
        <v>91</v>
      </c>
      <c r="AM36" s="1" t="s">
        <v>91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91</v>
      </c>
      <c r="AS36" s="1" t="s">
        <v>91</v>
      </c>
      <c r="AT36" s="1" t="s">
        <v>91</v>
      </c>
    </row>
    <row r="37" spans="1:46" hidden="1" x14ac:dyDescent="0.3">
      <c r="A37" s="1" t="s">
        <v>86</v>
      </c>
      <c r="B37" s="1" t="s">
        <v>87</v>
      </c>
      <c r="C37" s="1" t="s">
        <v>88</v>
      </c>
      <c r="D37" s="1" t="s">
        <v>259</v>
      </c>
      <c r="E37" s="1" t="s">
        <v>260</v>
      </c>
      <c r="F37" s="1" t="s">
        <v>91</v>
      </c>
      <c r="G37" s="1" t="s">
        <v>91</v>
      </c>
      <c r="H37" s="1" t="s">
        <v>91</v>
      </c>
      <c r="I37" s="1" t="s">
        <v>91</v>
      </c>
      <c r="J37" s="1" t="s">
        <v>91</v>
      </c>
      <c r="K37" s="1" t="s">
        <v>91</v>
      </c>
      <c r="L37" s="1" t="s">
        <v>158</v>
      </c>
      <c r="M37" s="1" t="s">
        <v>261</v>
      </c>
      <c r="N37" s="1" t="s">
        <v>262</v>
      </c>
      <c r="O37" s="1" t="s">
        <v>263</v>
      </c>
      <c r="P37" s="1" t="s">
        <v>264</v>
      </c>
      <c r="Q37" s="1"/>
      <c r="R37" s="1"/>
      <c r="S37" s="1"/>
      <c r="T37" s="1" t="s">
        <v>265</v>
      </c>
      <c r="U37" s="1" t="s">
        <v>91</v>
      </c>
      <c r="V37" s="1" t="s">
        <v>91</v>
      </c>
      <c r="W37" s="1" t="s">
        <v>91</v>
      </c>
      <c r="X37" s="1" t="s">
        <v>91</v>
      </c>
      <c r="Y37" s="1" t="s">
        <v>91</v>
      </c>
      <c r="Z37" s="1" t="s">
        <v>91</v>
      </c>
      <c r="AA37" s="1" t="s">
        <v>91</v>
      </c>
      <c r="AB37" s="1" t="s">
        <v>91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91</v>
      </c>
      <c r="AI37" s="1" t="s">
        <v>91</v>
      </c>
      <c r="AJ37" s="1" t="s">
        <v>91</v>
      </c>
      <c r="AK37" s="1" t="s">
        <v>91</v>
      </c>
      <c r="AL37" s="1" t="s">
        <v>91</v>
      </c>
      <c r="AM37" s="1" t="s">
        <v>91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91</v>
      </c>
      <c r="AS37" s="1" t="s">
        <v>91</v>
      </c>
      <c r="AT37" s="1" t="s">
        <v>91</v>
      </c>
    </row>
    <row r="38" spans="1:46" hidden="1" x14ac:dyDescent="0.3">
      <c r="A38" s="1" t="s">
        <v>86</v>
      </c>
      <c r="B38" s="1" t="s">
        <v>87</v>
      </c>
      <c r="C38" s="1" t="s">
        <v>88</v>
      </c>
      <c r="D38" s="1" t="s">
        <v>266</v>
      </c>
      <c r="E38" s="1" t="s">
        <v>267</v>
      </c>
      <c r="F38" s="1" t="s">
        <v>91</v>
      </c>
      <c r="G38" s="1" t="s">
        <v>91</v>
      </c>
      <c r="H38" s="1" t="s">
        <v>91</v>
      </c>
      <c r="I38" s="1" t="s">
        <v>91</v>
      </c>
      <c r="J38" s="1" t="s">
        <v>91</v>
      </c>
      <c r="K38" s="1" t="s">
        <v>91</v>
      </c>
      <c r="L38" s="1" t="s">
        <v>92</v>
      </c>
      <c r="M38" s="1" t="s">
        <v>268</v>
      </c>
      <c r="N38" s="1" t="s">
        <v>268</v>
      </c>
      <c r="O38" s="1" t="s">
        <v>268</v>
      </c>
      <c r="P38" s="1" t="s">
        <v>268</v>
      </c>
      <c r="Q38" s="1"/>
      <c r="R38" s="1"/>
      <c r="S38" s="1"/>
      <c r="T38" s="1" t="s">
        <v>91</v>
      </c>
      <c r="U38" s="1" t="s">
        <v>92</v>
      </c>
      <c r="V38" s="1" t="s">
        <v>153</v>
      </c>
      <c r="W38" s="1" t="s">
        <v>158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269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91</v>
      </c>
      <c r="AS38" s="1" t="s">
        <v>91</v>
      </c>
      <c r="AT38" s="1" t="s">
        <v>91</v>
      </c>
    </row>
    <row r="39" spans="1:46" hidden="1" x14ac:dyDescent="0.3">
      <c r="A39" s="1" t="s">
        <v>86</v>
      </c>
      <c r="B39" s="1" t="s">
        <v>87</v>
      </c>
      <c r="C39" s="1" t="s">
        <v>88</v>
      </c>
      <c r="D39" s="1" t="s">
        <v>270</v>
      </c>
      <c r="E39" s="1" t="s">
        <v>271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92</v>
      </c>
      <c r="M39" s="1" t="s">
        <v>272</v>
      </c>
      <c r="N39" s="1" t="s">
        <v>272</v>
      </c>
      <c r="O39" s="1" t="s">
        <v>272</v>
      </c>
      <c r="P39" s="1" t="s">
        <v>272</v>
      </c>
      <c r="Q39" s="1"/>
      <c r="R39" s="1"/>
      <c r="S39" s="1"/>
      <c r="T39" s="1" t="s">
        <v>91</v>
      </c>
      <c r="U39" s="1" t="s">
        <v>92</v>
      </c>
      <c r="V39" s="1" t="s">
        <v>116</v>
      </c>
      <c r="W39" s="1" t="s">
        <v>92</v>
      </c>
      <c r="X39" s="1" t="s">
        <v>91</v>
      </c>
      <c r="Y39" s="1" t="s">
        <v>91</v>
      </c>
      <c r="Z39" s="1" t="s">
        <v>91</v>
      </c>
      <c r="AA39" s="1" t="s">
        <v>91</v>
      </c>
      <c r="AB39" s="1" t="s">
        <v>91</v>
      </c>
      <c r="AC39" s="1" t="s">
        <v>91</v>
      </c>
      <c r="AD39" s="1" t="s">
        <v>91</v>
      </c>
      <c r="AE39" s="1" t="s">
        <v>91</v>
      </c>
      <c r="AF39" s="1" t="s">
        <v>273</v>
      </c>
      <c r="AG39" s="1" t="s">
        <v>91</v>
      </c>
      <c r="AH39" s="1" t="s">
        <v>91</v>
      </c>
      <c r="AI39" s="1" t="s">
        <v>91</v>
      </c>
      <c r="AJ39" s="1" t="s">
        <v>91</v>
      </c>
      <c r="AK39" s="1" t="s">
        <v>91</v>
      </c>
      <c r="AL39" s="1" t="s">
        <v>91</v>
      </c>
      <c r="AM39" s="1" t="s">
        <v>91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91</v>
      </c>
      <c r="AS39" s="1" t="s">
        <v>91</v>
      </c>
      <c r="AT39" s="1" t="s">
        <v>91</v>
      </c>
    </row>
    <row r="41" spans="1:46" x14ac:dyDescent="0.3">
      <c r="R41" s="3" t="s">
        <v>280</v>
      </c>
      <c r="S41" s="3" t="s">
        <v>281</v>
      </c>
    </row>
    <row r="42" spans="1:46" x14ac:dyDescent="0.3">
      <c r="R42">
        <f>R13/1000 *0.348066535512386</f>
        <v>0.35778842996085852</v>
      </c>
      <c r="S42">
        <f>(S13/1000*0.348066535512386)</f>
        <v>0.62458116456734902</v>
      </c>
    </row>
    <row r="44" spans="1:46" x14ac:dyDescent="0.3">
      <c r="R44" s="3" t="s">
        <v>282</v>
      </c>
    </row>
    <row r="45" spans="1:46" x14ac:dyDescent="0.3">
      <c r="R45">
        <f>R42+S42</f>
        <v>0.9823695945282076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87F7-F176-4D77-9770-35774DC73F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68A71-DB9F-4B65-8DDC-33EE3A50C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disk_intensive_pg_stat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PROSERPIO</dc:creator>
  <cp:lastModifiedBy>CARLO PROSERPIO</cp:lastModifiedBy>
  <dcterms:created xsi:type="dcterms:W3CDTF">2024-07-07T15:51:39Z</dcterms:created>
  <dcterms:modified xsi:type="dcterms:W3CDTF">2024-07-07T15:55:46Z</dcterms:modified>
</cp:coreProperties>
</file>