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arlo\Documents\LM32\Primo anno\2o sem\TAGD\projects-repo\tagd-projects\project-3\"/>
    </mc:Choice>
  </mc:AlternateContent>
  <xr:revisionPtr revIDLastSave="0" documentId="8_{C3A34C9E-CB03-41E4-96D3-E1221F8A9D7E}" xr6:coauthVersionLast="47" xr6:coauthVersionMax="47" xr10:uidLastSave="{00000000-0000-0000-0000-000000000000}"/>
  <bookViews>
    <workbookView xWindow="-108" yWindow="-108" windowWidth="23256" windowHeight="12456" xr2:uid="{9884E191-2E2E-43B5-B7FE-0DF2E164D44B}"/>
  </bookViews>
  <sheets>
    <sheet name="pg_stat_statements" sheetId="2" r:id="rId1"/>
    <sheet name="Foglio1" sheetId="1" r:id="rId2"/>
  </sheets>
  <definedNames>
    <definedName name="DatiEsterni_1" localSheetId="0" hidden="1">pg_stat_statements!$A$1:$AT$63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8" i="2" l="1"/>
  <c r="T67" i="2" s="1"/>
  <c r="Q3" i="2"/>
  <c r="R3" i="2" s="1"/>
  <c r="Q4" i="2"/>
  <c r="R4" i="2" s="1"/>
  <c r="Q5" i="2"/>
  <c r="R5" i="2" s="1"/>
  <c r="Q6" i="2"/>
  <c r="R6" i="2" s="1"/>
  <c r="Q7" i="2"/>
  <c r="R7" i="2" s="1"/>
  <c r="Q8" i="2"/>
  <c r="R8" i="2" s="1"/>
  <c r="Q9" i="2"/>
  <c r="R9" i="2" s="1"/>
  <c r="Q10" i="2"/>
  <c r="R10" i="2" s="1"/>
  <c r="Q11" i="2"/>
  <c r="R11" i="2" s="1"/>
  <c r="Q12" i="2"/>
  <c r="R12" i="2" s="1"/>
  <c r="Q13" i="2"/>
  <c r="R13" i="2" s="1"/>
  <c r="Q14" i="2"/>
  <c r="R14" i="2" s="1"/>
  <c r="Q15" i="2"/>
  <c r="R15" i="2" s="1"/>
  <c r="Q16" i="2"/>
  <c r="R16" i="2" s="1"/>
  <c r="Q17" i="2"/>
  <c r="R17" i="2" s="1"/>
  <c r="Q18" i="2"/>
  <c r="R18" i="2" s="1"/>
  <c r="Q19" i="2"/>
  <c r="R19" i="2" s="1"/>
  <c r="Q20" i="2"/>
  <c r="R20" i="2" s="1"/>
  <c r="Q21" i="2"/>
  <c r="R21" i="2" s="1"/>
  <c r="Q22" i="2"/>
  <c r="R22" i="2" s="1"/>
  <c r="Q23" i="2"/>
  <c r="R23" i="2" s="1"/>
  <c r="Q24" i="2"/>
  <c r="R24" i="2" s="1"/>
  <c r="Q25" i="2"/>
  <c r="R25" i="2" s="1"/>
  <c r="Q26" i="2"/>
  <c r="R26" i="2" s="1"/>
  <c r="Q27" i="2"/>
  <c r="R27" i="2" s="1"/>
  <c r="Q28" i="2"/>
  <c r="R28" i="2" s="1"/>
  <c r="Q29" i="2"/>
  <c r="R29" i="2" s="1"/>
  <c r="Q30" i="2"/>
  <c r="R30" i="2" s="1"/>
  <c r="Q31" i="2"/>
  <c r="R31" i="2" s="1"/>
  <c r="Q32" i="2"/>
  <c r="R32" i="2" s="1"/>
  <c r="Q33" i="2"/>
  <c r="R33" i="2" s="1"/>
  <c r="Q34" i="2"/>
  <c r="R34" i="2" s="1"/>
  <c r="Q35" i="2"/>
  <c r="R35" i="2" s="1"/>
  <c r="Q36" i="2"/>
  <c r="R36" i="2" s="1"/>
  <c r="Q37" i="2"/>
  <c r="R37" i="2" s="1"/>
  <c r="Q38" i="2"/>
  <c r="R38" i="2" s="1"/>
  <c r="Q39" i="2"/>
  <c r="R39" i="2" s="1"/>
  <c r="Q40" i="2"/>
  <c r="R40" i="2" s="1"/>
  <c r="Q41" i="2"/>
  <c r="R41" i="2" s="1"/>
  <c r="Q42" i="2"/>
  <c r="R42" i="2" s="1"/>
  <c r="Q43" i="2"/>
  <c r="R43" i="2" s="1"/>
  <c r="Q44" i="2"/>
  <c r="R44" i="2" s="1"/>
  <c r="Q45" i="2"/>
  <c r="R45" i="2" s="1"/>
  <c r="Q46" i="2"/>
  <c r="R46" i="2" s="1"/>
  <c r="Q47" i="2"/>
  <c r="R47" i="2" s="1"/>
  <c r="Q48" i="2"/>
  <c r="R48" i="2" s="1"/>
  <c r="Q49" i="2"/>
  <c r="R49" i="2" s="1"/>
  <c r="Q50" i="2"/>
  <c r="R50" i="2" s="1"/>
  <c r="Q51" i="2"/>
  <c r="R51" i="2" s="1"/>
  <c r="Q52" i="2"/>
  <c r="R52" i="2" s="1"/>
  <c r="Q53" i="2"/>
  <c r="R53" i="2" s="1"/>
  <c r="Q54" i="2"/>
  <c r="R54" i="2" s="1"/>
  <c r="Q55" i="2"/>
  <c r="R55" i="2" s="1"/>
  <c r="Q56" i="2"/>
  <c r="R56" i="2" s="1"/>
  <c r="Q57" i="2"/>
  <c r="R57" i="2" s="1"/>
  <c r="Q58" i="2"/>
  <c r="R58" i="2" s="1"/>
  <c r="Q59" i="2"/>
  <c r="R59" i="2" s="1"/>
  <c r="Q60" i="2"/>
  <c r="R60" i="2" s="1"/>
  <c r="Q61" i="2"/>
  <c r="R61" i="2" s="1"/>
  <c r="Q62" i="2"/>
  <c r="R62" i="2" s="1"/>
  <c r="Q63" i="2"/>
  <c r="R63" i="2" s="1"/>
  <c r="T68" i="2" l="1"/>
  <c r="S18" i="2"/>
  <c r="S19" i="2"/>
  <c r="S20" i="2"/>
  <c r="S15" i="2"/>
  <c r="S29" i="2"/>
  <c r="S30" i="2"/>
  <c r="S31" i="2"/>
  <c r="S14" i="2"/>
  <c r="S34" i="2"/>
  <c r="S38" i="2"/>
  <c r="S7" i="2"/>
  <c r="S44" i="2"/>
  <c r="S25" i="2"/>
  <c r="S10" i="2"/>
  <c r="S57" i="2"/>
  <c r="S11" i="2"/>
  <c r="S58" i="2"/>
  <c r="S12" i="2"/>
  <c r="S60" i="2"/>
  <c r="S6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89E434C-412A-422F-8715-D710AB78F80E}" keepAlive="1" name="Query - pg_stat_statements" description="Connessione alla query 'pg_stat_statements' nella cartella di lavoro." type="5" refreshedVersion="8" background="1" saveData="1">
    <dbPr connection="Provider=Microsoft.Mashup.OleDb.1;Data Source=$Workbook$;Location=pg_stat_statements;Extended Properties=&quot;&quot;" command="SELECT * FROM [pg_stat_statements]"/>
  </connection>
</connections>
</file>

<file path=xl/sharedStrings.xml><?xml version="1.0" encoding="utf-8"?>
<sst xmlns="http://schemas.openxmlformats.org/spreadsheetml/2006/main" count="2717" uniqueCount="640">
  <si>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</si>
  <si>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</si>
  <si>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</si>
  <si>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</si>
  <si>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</si>
  <si>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</si>
  <si>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</si>
  <si>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</si>
  <si>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</si>
  <si>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</si>
  <si>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</si>
  <si>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</si>
  <si>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</si>
  <si>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</si>
  <si>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</si>
  <si>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</si>
  <si>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</si>
  <si>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</si>
  <si>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</si>
  <si>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</si>
  <si>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</si>
  <si>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</si>
  <si>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</si>
  <si>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</si>
  <si>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</si>
  <si>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</si>
  <si>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</si>
  <si>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</si>
  <si>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</si>
  <si>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</si>
  <si>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</si>
  <si>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</si>
  <si>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</si>
  <si>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</si>
  <si>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</si>
  <si>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</si>
  <si>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</si>
  <si>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</si>
  <si>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</si>
  <si>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</si>
  <si>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</si>
  <si>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</si>
  <si>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</si>
  <si>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userid</t>
  </si>
  <si>
    <t>dbid</t>
  </si>
  <si>
    <t>toplevel</t>
  </si>
  <si>
    <t>queryid</t>
  </si>
  <si>
    <t>query</t>
  </si>
  <si>
    <t>plans</t>
  </si>
  <si>
    <t>total_plan_time</t>
  </si>
  <si>
    <t>min_plan_time</t>
  </si>
  <si>
    <t>max_plan_time</t>
  </si>
  <si>
    <t>mean_plan_time</t>
  </si>
  <si>
    <t>stddev_plan_time</t>
  </si>
  <si>
    <t>calls</t>
  </si>
  <si>
    <t>total_exec_time</t>
  </si>
  <si>
    <t>min_exec_time</t>
  </si>
  <si>
    <t>max_exec_time</t>
  </si>
  <si>
    <t>mean_exec_time</t>
  </si>
  <si>
    <t>stddev_exec_time</t>
  </si>
  <si>
    <t>rows</t>
  </si>
  <si>
    <t>shared_blks_hit</t>
  </si>
  <si>
    <t>shared_blks_read</t>
  </si>
  <si>
    <t>shared_blks_dirtied</t>
  </si>
  <si>
    <t>shared_blks_written</t>
  </si>
  <si>
    <t>local_blks_hit</t>
  </si>
  <si>
    <t>local_blks_read</t>
  </si>
  <si>
    <t>local_blks_dirtied</t>
  </si>
  <si>
    <t>local_blks_written</t>
  </si>
  <si>
    <t>temp_blks_read</t>
  </si>
  <si>
    <t>temp_blks_written</t>
  </si>
  <si>
    <t>blk_read_time</t>
  </si>
  <si>
    <t>blk_write_time</t>
  </si>
  <si>
    <t>temp_blk_read_time</t>
  </si>
  <si>
    <t>temp_blk_write_time</t>
  </si>
  <si>
    <t>wal_records</t>
  </si>
  <si>
    <t>wal_fpi</t>
  </si>
  <si>
    <t>wal_bytes</t>
  </si>
  <si>
    <t>jit_functions</t>
  </si>
  <si>
    <t>jit_generation_time</t>
  </si>
  <si>
    <t>jit_inlining_count</t>
  </si>
  <si>
    <t>jit_inlining_time</t>
  </si>
  <si>
    <t>jit_optimization_count</t>
  </si>
  <si>
    <t>jit_optimization_time</t>
  </si>
  <si>
    <t>jit_emission_count</t>
  </si>
  <si>
    <t>jit_emission_time</t>
  </si>
  <si>
    <t>10</t>
  </si>
  <si>
    <t>16384</t>
  </si>
  <si>
    <t>True</t>
  </si>
  <si>
    <t>-141619989335985508</t>
  </si>
  <si>
    <t>SELECT * FROM pg_stat_archiver</t>
  </si>
  <si>
    <t>0</t>
  </si>
  <si>
    <t>1</t>
  </si>
  <si>
    <t>0.010948</t>
  </si>
  <si>
    <t>5591784696012235849</t>
  </si>
  <si>
    <t>SELECT
             gss_authenticated, encrypted
        FROM
            pg_catalog.pg_stat_gssapi
        WHERE pid = pg_backend_pid()</t>
  </si>
  <si>
    <t>0.039647</t>
  </si>
  <si>
    <t>6019570626891190320</t>
  </si>
  <si>
    <t>SELECT
   s_suppkey,
   s_name,
   s_address,
   s_phone,
   total_revenue
FROM
   supplier,
   revenue0
WHERE
   s_suppkey = supplier_no
   AND total_revenue = (
      SELECT
         MAX(total_revenue)
      FROM
         revenue0
   )
ORDER BY
   s_suppkey</t>
  </si>
  <si>
    <t>1948.135264</t>
  </si>
  <si>
    <t>269742</t>
  </si>
  <si>
    <t>17</t>
  </si>
  <si>
    <t>108</t>
  </si>
  <si>
    <t>242</t>
  </si>
  <si>
    <t>365.402798</t>
  </si>
  <si>
    <t>0.093005</t>
  </si>
  <si>
    <t>0.236238</t>
  </si>
  <si>
    <t>1.246571</t>
  </si>
  <si>
    <t>40</t>
  </si>
  <si>
    <t>1.753909</t>
  </si>
  <si>
    <t>33.214879</t>
  </si>
  <si>
    <t>141.238959</t>
  </si>
  <si>
    <t>106.276771</t>
  </si>
  <si>
    <t>-4043529810932532852</t>
  </si>
  <si>
    <t>SELECT
   SUM(l_extendedprice) / $3 AS avg_yearly
FROM
   lineitem,
   part
WHERE
   p_partkey = l_partkey
   AND p_brand = $1
   AND p_container = $2
   AND l_quantity &lt; (
   SELECT
      $4 * AVG(l_quantity)
   FROM
      lineitem
   WHERE
      l_partkey = p_partkey )</t>
  </si>
  <si>
    <t>2</t>
  </si>
  <si>
    <t>2348.393981</t>
  </si>
  <si>
    <t>1150.854396</t>
  </si>
  <si>
    <t>1197.539585</t>
  </si>
  <si>
    <t>1174.1969905</t>
  </si>
  <si>
    <t>23.34259449999996</t>
  </si>
  <si>
    <t>827210</t>
  </si>
  <si>
    <t>470442</t>
  </si>
  <si>
    <t>618.0205530000001</t>
  </si>
  <si>
    <t>0.024922</t>
  </si>
  <si>
    <t>50</t>
  </si>
  <si>
    <t>1.420501</t>
  </si>
  <si>
    <t>0.875331</t>
  </si>
  <si>
    <t>13.86109</t>
  </si>
  <si>
    <t>2543711889160373191</t>
  </si>
  <si>
    <t>select l_returnflag, l_linestatus, sum(l_quantity) as sum_qty, sum(l_extendedprice) as sum_base_price, sum(l_extendedprice * ($2 - l_discount)) as sum_disc_price, sum(l_extendedprice * ($3 - l_discount) * ($4 + l_tax)) as sum_charge, avg(l_quantity) as avg_qty, avg(l_extendedprice) as avg_price, avg(l_discount) as avg_disc, count(*) as count_order from lineitem where l_shipdate &lt;= date $5 - concat($1,$6)::interval group by l_returnflag, l_linestatus order by l_returnflag, l_linestatus</t>
  </si>
  <si>
    <t>21764.555157</t>
  </si>
  <si>
    <t>9246.172509</t>
  </si>
  <si>
    <t>12518.382647999999</t>
  </si>
  <si>
    <t>10882.2775785</t>
  </si>
  <si>
    <t>1636.1050694999994</t>
  </si>
  <si>
    <t>8</t>
  </si>
  <si>
    <t>32</t>
  </si>
  <si>
    <t>449808</t>
  </si>
  <si>
    <t>3208.470977</t>
  </si>
  <si>
    <t>24</t>
  </si>
  <si>
    <t>1.5971479999999998</t>
  </si>
  <si>
    <t>66.996549</t>
  </si>
  <si>
    <t>146.678205</t>
  </si>
  <si>
    <t>136.031396</t>
  </si>
  <si>
    <t>3545412574037053608</t>
  </si>
  <si>
    <t>SET DateStyle=ISO</t>
  </si>
  <si>
    <t>0.006584</t>
  </si>
  <si>
    <t>3307223188059133500</t>
  </si>
  <si>
    <t>SHOW ALL</t>
  </si>
  <si>
    <t>0.180931</t>
  </si>
  <si>
    <t>3349613519364168016</t>
  </si>
  <si>
    <t>select n_name, sum(l_extendedprice * ($4 - l_discount)) as revenue from customer, orders, lineitem, supplier, nation, region where c_custkey = o_custkey and l_orderkey = o_orderkey and l_suppkey = s_suppkey and c_nationkey = s_nationkey and s_nationkey = n_nationkey and n_regionkey = r_regionkey and r_name = $1 and o_orderdate &gt;= $2::date and o_orderdate &lt; $3::date + interval $5 year group by n_name order by revenue desc</t>
  </si>
  <si>
    <t>5366.240705</t>
  </si>
  <si>
    <t>2223.8897070000003</t>
  </si>
  <si>
    <t>3142.350998</t>
  </si>
  <si>
    <t>2683.1203525</t>
  </si>
  <si>
    <t>459.2306454999998</t>
  </si>
  <si>
    <t>946668</t>
  </si>
  <si>
    <t>1399137</t>
  </si>
  <si>
    <t>443</t>
  </si>
  <si>
    <t>3334.602427</t>
  </si>
  <si>
    <t>0.969275</t>
  </si>
  <si>
    <t>9064423750486757684</t>
  </si>
  <si>
    <t>SELECT
   o_year,
   SUM(
   CASE
      WHEN
         nation = $1
      THEN
         volume
      ELSE
         $4
   END
) / SUM(volume) AS mkt_share
FROM
   (
      SELECT
         EXTRACT($5
      FROM
         o_orderdate) AS o_year,
         l_extendedprice * ($6 - l_discount) AS volume,
         n2.n_name AS nation
      FROM
         part,
         supplier,
         lineitem,
         orders,
         customer,
         nation n1,
         nation n2,
         region
      WHERE
         p_partkey = l_partkey
         AND s_suppkey = l_suppkey
         AND l_orderkey = o_orderkey
         AND o_custkey = c_custkey
         AND c_nationkey = n1.n_nationkey
         AND n1.n_regionkey = r_regionkey
         AND r_name = $2
         AND s_nationkey = n2.n_nationkey
         AND o_orderdate BETWEEN DATE $7 AND DATE $8
         AND p_type = $3
   )
   AS all_nations
GROUP BY
   o_year
ORDER BY
   o_year</t>
  </si>
  <si>
    <t>8262.599508</t>
  </si>
  <si>
    <t>4076.358378</t>
  </si>
  <si>
    <t>4186.24113</t>
  </si>
  <si>
    <t>4131.299754</t>
  </si>
  <si>
    <t>54.941376000000446</t>
  </si>
  <si>
    <t>4</t>
  </si>
  <si>
    <t>6577593</t>
  </si>
  <si>
    <t>2352450</t>
  </si>
  <si>
    <t>3557.9705169999997</t>
  </si>
  <si>
    <t>5304102251510687615</t>
  </si>
  <si>
    <t>SELECT
    s_acctbal,
    s_name,
    n_name,
    p_partkey,
    p_mfgr,
    s_address,
    s_phone,
    s_comment
 FROM
    part,
    supplier,
    partsupp,
    nation,
    region
 WHERE
    p_partkey = ps_partkey
    AND s_suppkey = ps_suppkey
    AND p_size = $1
    AND p_type LIKE $2
    AND s_nationkey = n_nationkey
    AND n_regionkey = r_regionkey
    AND r_name = $3
    AND ps_supplycost =
    (
       SELECT
          MIN(ps_supplycost)
       FROM
          partsupp,
          supplier,
          nation,
          region
       WHERE
          p_partkey = ps_partkey
          AND s_suppkey = ps_suppkey
          AND s_nationkey = n_nationkey
          AND n_regionkey = r_regionkey
          AND r_name = $4
    )
 ORDER BY
    s_acctbal DESC,
    n_name,
    s_name,
    p_partkey LIMIT $5</t>
  </si>
  <si>
    <t>5768.454877</t>
  </si>
  <si>
    <t>1100.881451</t>
  </si>
  <si>
    <t>4667.573426</t>
  </si>
  <si>
    <t>2884.2274385</t>
  </si>
  <si>
    <t>1783.3459875</t>
  </si>
  <si>
    <t>200</t>
  </si>
  <si>
    <t>362830</t>
  </si>
  <si>
    <t>385823</t>
  </si>
  <si>
    <t>362500</t>
  </si>
  <si>
    <t>354700</t>
  </si>
  <si>
    <t>44728</t>
  </si>
  <si>
    <t>44777</t>
  </si>
  <si>
    <t>4031.00214</t>
  </si>
  <si>
    <t>680.263375</t>
  </si>
  <si>
    <t>40.211479</t>
  </si>
  <si>
    <t>62.166289000000006</t>
  </si>
  <si>
    <t>4560789258604147685</t>
  </si>
  <si>
    <t>SET SESSION CHARACTERISTICS AS TRANSACTION ISOLATION LEVEL SERIALIZABLE</t>
  </si>
  <si>
    <t>0.002232</t>
  </si>
  <si>
    <t>-8564523893432367430</t>
  </si>
  <si>
    <t>select l_shipmode, sum(case when o_orderpriority = $5 or o_orderpriority = $6 then $7 else $8 end) as high_line_count, sum(case when o_orderpriority &lt;&gt; $9 and o_orderpriority &lt;&gt; $10 then $11 else $12 end) as low_line_count from orders, lineitem where o_orderkey = l_orderkey and l_shipmode in ($1, $2) and l_commitdate &lt; l_receiptdate and l_shipdate &lt; l_commitdate and l_receiptdate &gt;= $3::date and l_receiptdate &lt; $4::date + interval $13 year group by l_shipmode order by l_shipmode</t>
  </si>
  <si>
    <t>3826.225771</t>
  </si>
  <si>
    <t>1865.378946</t>
  </si>
  <si>
    <t>1960.8468249999999</t>
  </si>
  <si>
    <t>1913.1128855</t>
  </si>
  <si>
    <t>47.733939499999906</t>
  </si>
  <si>
    <t>412739</t>
  </si>
  <si>
    <t>537053</t>
  </si>
  <si>
    <t>569</t>
  </si>
  <si>
    <t>571</t>
  </si>
  <si>
    <t>654.408027</t>
  </si>
  <si>
    <t>0.798552</t>
  </si>
  <si>
    <t>1.777644</t>
  </si>
  <si>
    <t>1.521263</t>
  </si>
  <si>
    <t>1.064571</t>
  </si>
  <si>
    <t>14.502612</t>
  </si>
  <si>
    <t>-721728480426016563</t>
  </si>
  <si>
    <t>select cntrycode, count(*) as numcust, sum(c_acctbal) as totacctbal from ( select substring(c_phone from $15 for $16) as cntrycode, c_acctbal from customer where substring(c_phone from $17 for $18) in ($1, $2, $3, $4, $5, $6, $7) and c_acctbal &gt; ( select avg(c_acctbal) from customer where c_acctbal &gt; $19 and substring(c_phone from $20 for $21) in ($8, $9, $10, $11, $12, $13, $14) ) and not exists ( select * from orders where o_custkey = c_custkey ) ) as custsale group by cntrycode order by cntrycode</t>
  </si>
  <si>
    <t>401.00069899999994</t>
  </si>
  <si>
    <t>194.42974099999998</t>
  </si>
  <si>
    <t>206.570958</t>
  </si>
  <si>
    <t>200.50034949999997</t>
  </si>
  <si>
    <t>6.070608499999999</t>
  </si>
  <si>
    <t>14</t>
  </si>
  <si>
    <t>224068</t>
  </si>
  <si>
    <t>32851</t>
  </si>
  <si>
    <t>36.431032</t>
  </si>
  <si>
    <t>4106913820061969125</t>
  </si>
  <si>
    <t>SELECT * FROM pg_statio_user_tables</t>
  </si>
  <si>
    <t>0.330922</t>
  </si>
  <si>
    <t>109</t>
  </si>
  <si>
    <t>-1540851199369180844</t>
  </si>
  <si>
    <t>SELECT set_config($1,$2,$3) FROM pg_settings WHERE name = $4</t>
  </si>
  <si>
    <t>0.563618</t>
  </si>
  <si>
    <t>3872878283996295746</t>
  </si>
  <si>
    <t>SELECT
   p_brand,
   p_type,
   p_size,
   COUNT(DISTINCT ps_suppkey) AS supplier_cnt
FROM
   partsupp,
   part
WHERE
   p_partkey = ps_partkey
   AND p_brand &lt;&gt; $1
   AND p_type NOT LIKE $2
   AND p_size IN ($3, $4, $5, $6, $7, $8, $9, $10)
   AND ps_suppkey NOT IN
   (
      SELECT
         s_suppkey
      FROM
         supplier
      WHERE
         s_comment LIKE $11
   )
GROUP BY
   p_brand,
   p_type,
   p_size
ORDER BY
   supplier_cnt DESC,
   p_brand,
   p_type,
   p_size</t>
  </si>
  <si>
    <t>1645.1257209999999</t>
  </si>
  <si>
    <t>775.591503</t>
  </si>
  <si>
    <t>869.534218</t>
  </si>
  <si>
    <t>822.5628604999999</t>
  </si>
  <si>
    <t>46.97135749999998</t>
  </si>
  <si>
    <t>49033</t>
  </si>
  <si>
    <t>4938</t>
  </si>
  <si>
    <t>21190</t>
  </si>
  <si>
    <t>3039</t>
  </si>
  <si>
    <t>3049</t>
  </si>
  <si>
    <t>101.610765</t>
  </si>
  <si>
    <t>2.580595</t>
  </si>
  <si>
    <t>6.797516</t>
  </si>
  <si>
    <t>-1509226807238317464</t>
  </si>
  <si>
    <t>SELECT
   s_name,
   COUNT(*) AS numwait
FROM
   supplier,
   lineitem l1,
   orders,
   nation
WHERE
   s_suppkey = l1.l_suppkey
   AND o_orderkey = l1.l_orderkey
   AND o_orderstatus = $2
   AND l1.l_receiptdate &gt; l1.l_commitdate
   AND EXISTS
   (
      SELECT
         *
      FROM
         lineitem l2
      WHERE
         l2.l_orderkey = l1.l_orderkey
         AND l2.l_suppkey &lt;&gt; l1.l_suppkey
   )
   AND NOT EXISTS
   (
      SELECT
         *
      FROM
         lineitem l3
      WHERE
         l3.l_orderkey = l1.l_orderkey
         AND l3.l_suppkey &lt;&gt; l1.l_suppkey
         AND l3.l_receiptdate &gt; l3.l_commitdate
   )
   AND s_nationkey = n_nationkey
   AND n_name = $1
GROUP BY
   s_name
ORDER BY
   numwait DESC,
   s_name LIMIT $3</t>
  </si>
  <si>
    <t>4678.679217999999</t>
  </si>
  <si>
    <t>2241.4055519999997</t>
  </si>
  <si>
    <t>2437.273666</t>
  </si>
  <si>
    <t>2339.3396089999997</t>
  </si>
  <si>
    <t>97.93405700000005</t>
  </si>
  <si>
    <t>2273915</t>
  </si>
  <si>
    <t>1419449</t>
  </si>
  <si>
    <t>1594</t>
  </si>
  <si>
    <t>2467.512861</t>
  </si>
  <si>
    <t>3.127123</t>
  </si>
  <si>
    <t>76</t>
  </si>
  <si>
    <t>1.8245550000000001</t>
  </si>
  <si>
    <t>1.0493139999999999</t>
  </si>
  <si>
    <t>17.754361000000003</t>
  </si>
  <si>
    <t>5975483363896372797</t>
  </si>
  <si>
    <t>SELECT
   nation,
   o_year,
   SUM(amount) AS sum_profit
FROM
   (
      SELECT
         n_name AS nation,
         EXTRACT($2
      FROM
         o_orderdate) AS o_year,
         l_extendedprice * ($3 - l_discount) - ps_supplycost * l_quantity AS amount
      FROM
         part,
         supplier,
         lineitem,
         partsupp,
         orders,
         nation
      WHERE
         s_suppkey = l_suppkey
         AND ps_suppkey = l_suppkey
         AND ps_partkey = l_partkey
         AND p_partkey = l_partkey
         AND o_orderkey = l_orderkey
         AND s_nationkey = n_nationkey
         AND p_name LIKE $1
   )
   AS profit
GROUP BY
   nation,
   o_year
ORDER BY
   nation,
   o_year DESC</t>
  </si>
  <si>
    <t>9917.038381999999</t>
  </si>
  <si>
    <t>3728.610323</t>
  </si>
  <si>
    <t>6188.428059</t>
  </si>
  <si>
    <t>4958.519190999999</t>
  </si>
  <si>
    <t>1229.9088679999998</t>
  </si>
  <si>
    <t>350</t>
  </si>
  <si>
    <t>712432</t>
  </si>
  <si>
    <t>1396957</t>
  </si>
  <si>
    <t>32523</t>
  </si>
  <si>
    <t>28467</t>
  </si>
  <si>
    <t>49176</t>
  </si>
  <si>
    <t>49260</t>
  </si>
  <si>
    <t>5160.950253999999</t>
  </si>
  <si>
    <t>79.867233</t>
  </si>
  <si>
    <t>45.238486</t>
  </si>
  <si>
    <t>164.36146200000002</t>
  </si>
  <si>
    <t>96</t>
  </si>
  <si>
    <t>2.251772</t>
  </si>
  <si>
    <t>1.168352</t>
  </si>
  <si>
    <t>24.286876</t>
  </si>
  <si>
    <t>-6434401716891661490</t>
  </si>
  <si>
    <t>DROP VIEW revenue0</t>
  </si>
  <si>
    <t>5.333516</t>
  </si>
  <si>
    <t>0.2176</t>
  </si>
  <si>
    <t>5.115916</t>
  </si>
  <si>
    <t>2.666758</t>
  </si>
  <si>
    <t>2.449158</t>
  </si>
  <si>
    <t>254</t>
  </si>
  <si>
    <t>87</t>
  </si>
  <si>
    <t>4.7961339999999995</t>
  </si>
  <si>
    <t>28</t>
  </si>
  <si>
    <t>1512</t>
  </si>
  <si>
    <t>-1796743056771589294</t>
  </si>
  <si>
    <t>SELECT * FROM pg_statio_user_indexes</t>
  </si>
  <si>
    <t>0.134599</t>
  </si>
  <si>
    <t>31</t>
  </si>
  <si>
    <t>113</t>
  </si>
  <si>
    <t>-3825640688184167069</t>
  </si>
  <si>
    <t>SELECT * FROM pg_stat_database</t>
  </si>
  <si>
    <t>0.063588</t>
  </si>
  <si>
    <t>5</t>
  </si>
  <si>
    <t>2999103544079323559</t>
  </si>
  <si>
    <t>SELECT $1::text AS PKTABLE_CAT, pkn.nspname AS PKTABLE_SCHEM, pkc.relname AS PKTABLE_NAME, pka.attname AS PKCOLUMN_NAME, $2::text AS FKTABLE_CAT, fkn.nspname AS FKTABLE_SCHEM, fkc.relname AS FKTABLE_NAME, fka.attname AS FKCOLUMN_NAME, pos.n AS KEY_SEQ, CASE con.confupdtype  WHEN $3 THEN $4 WHEN $5 THEN $6 WHEN $7 THEN $8 WHEN $9 THEN $10 WHEN $11 THEN $12 WHEN $13 THEN $14 ELSE $15 END AS UPDATE_RULE, CASE con.confdeltype  WHEN $16 THEN $17 WHEN $18 THEN $19 WHEN $20 THEN $21 WHEN $22 THEN $23 WHEN $24 THEN $25 WHEN $26 THEN $27 ELSE $28 END AS DELETE_RULE, con.conname AS FK_NAME, pkic.relname AS PK_NAME, CASE  WHEN con.condeferrable AND con.condeferred THEN $29 WHEN con.condeferrable THEN $30 ELSE $31 END AS DEFERRABILITY  FROM  pg_catalog.pg_namespace pkn, pg_catalog.pg_class pkc, pg_catalog.pg_attribute pka,  pg_catalog.pg_namespace fkn, pg_catalog.pg_class fkc, pg_catalog.pg_attribute fka,  pg_catalog.pg_constraint con,  pg_catalog.generate_series($32, $33) pos(n),  pg_catalog.pg_class pkic WHERE pkn.oid = pkc.relnamespace AND pkc.oid = pka.attrelid AND pka.attnum = con.confkey[pos.n] AND con.confrelid = pkc.oid  AND fkn.oid = fkc.relnamespace AND fkc.oid = fka.attrelid AND fka.attnum = con.conkey[pos.n] AND con.conrelid = fkc.oid  AND con.contype = $34 AND (pkic.relkind = $35 OR pkic.relkind = $36) AND pkic.oid = con.conindid  AND fkn.nspname = $37 AND fkc.relname = $38 ORDER BY pkn.nspname,pkc.relname, con.conname,pos.n</t>
  </si>
  <si>
    <t>3.5220839999999995</t>
  </si>
  <si>
    <t>0.363935</t>
  </si>
  <si>
    <t>0.920744</t>
  </si>
  <si>
    <t>0.4402605</t>
  </si>
  <si>
    <t>0.1816357873816446</t>
  </si>
  <si>
    <t>9</t>
  </si>
  <si>
    <t>1167</t>
  </si>
  <si>
    <t>0.539577</t>
  </si>
  <si>
    <t>360321015942127708</t>
  </si>
  <si>
    <t>select sum(l_extendedprice * l_discount) as revenue from lineitem where l_shipdate &gt;= $1::date and l_shipdate &lt; $2::date + interval $6 year and l_discount between $3::decimal - $7 and $4::decimal + $8 and l_quantity &lt; $5</t>
  </si>
  <si>
    <t>2162.475648</t>
  </si>
  <si>
    <t>1057.6023160000002</t>
  </si>
  <si>
    <t>1104.873332</t>
  </si>
  <si>
    <t>1081.237824</t>
  </si>
  <si>
    <t>23.635507999999845</t>
  </si>
  <si>
    <t>3936</t>
  </si>
  <si>
    <t>445904</t>
  </si>
  <si>
    <t>392.16857500000003</t>
  </si>
  <si>
    <t>0.910374</t>
  </si>
  <si>
    <t>0.5480940000000001</t>
  </si>
  <si>
    <t>6.947464</t>
  </si>
  <si>
    <t>-4570799927402708811</t>
  </si>
  <si>
    <t>SET extra_float_digits = 3</t>
  </si>
  <si>
    <t>3</t>
  </si>
  <si>
    <t>0.018812000000000002</t>
  </si>
  <si>
    <t>0.004858</t>
  </si>
  <si>
    <t>0.008097</t>
  </si>
  <si>
    <t>0.0062706666666666674</t>
  </si>
  <si>
    <t>0.0013542821796886434</t>
  </si>
  <si>
    <t>-4554835823379561409</t>
  </si>
  <si>
    <t>SELECT * FROM pg_stat_user_indexes</t>
  </si>
  <si>
    <t>0.33297699999999997</t>
  </si>
  <si>
    <t>1015642913815711153</t>
  </si>
  <si>
    <t>select s_name, s_address from supplier, nation where s_suppkey in ( select ps_suppkey from partsupp where ps_partkey in ( select p_partkey from part where p_name like $1 ) and ps_availqty &gt; ( select $5 * sum(l_quantity) from lineitem where l_partkey = ps_partkey and l_suppkey = ps_suppkey and l_shipdate &gt;= $2::date and l_shipdate &lt; $3::date + interval $6 year ) ) and s_nationkey = n_nationkey and n_name = $4 order by s_name</t>
  </si>
  <si>
    <t>3437.357548</t>
  </si>
  <si>
    <t>1131.582283</t>
  </si>
  <si>
    <t>2305.7752649999998</t>
  </si>
  <si>
    <t>1718.678774</t>
  </si>
  <si>
    <t>587.096491</t>
  </si>
  <si>
    <t>687</t>
  </si>
  <si>
    <t>338171</t>
  </si>
  <si>
    <t>535065</t>
  </si>
  <si>
    <t>38101</t>
  </si>
  <si>
    <t>34903</t>
  </si>
  <si>
    <t>2758.414839</t>
  </si>
  <si>
    <t>69.931635</t>
  </si>
  <si>
    <t>4178107284543899099</t>
  </si>
  <si>
    <t>select c_custkey, c_name, sum(l_extendedprice * ($3 - l_discount)) as revenue, c_acctbal, n_name, c_address, c_phone, c_comment from customer, orders, lineitem, nation where c_custkey = o_custkey and l_orderkey = o_orderkey and o_orderdate &gt;= $1::date and o_orderdate &lt; $2::date + interval $4 month and l_returnflag = $5 and c_nationkey = n_nationkey group by c_custkey, c_name, c_acctbal, c_phone, n_name, c_address, c_comment order by revenue desc limit $6</t>
  </si>
  <si>
    <t>1655.617263</t>
  </si>
  <si>
    <t>808.129345</t>
  </si>
  <si>
    <t>847.487918</t>
  </si>
  <si>
    <t>827.8086315</t>
  </si>
  <si>
    <t>19.679286500000075</t>
  </si>
  <si>
    <t>700035</t>
  </si>
  <si>
    <t>334469</t>
  </si>
  <si>
    <t>251</t>
  </si>
  <si>
    <t>10903</t>
  </si>
  <si>
    <t>10929</t>
  </si>
  <si>
    <t>436.635606</t>
  </si>
  <si>
    <t>0.716869</t>
  </si>
  <si>
    <t>9.965344</t>
  </si>
  <si>
    <t>24.978063</t>
  </si>
  <si>
    <t>72</t>
  </si>
  <si>
    <t>1.823756</t>
  </si>
  <si>
    <t>1.41096</t>
  </si>
  <si>
    <t>20.439202</t>
  </si>
  <si>
    <t>4091634884686568487</t>
  </si>
  <si>
    <t>select $3 * sum(case when p_type like $4 then l_extendedprice * ($5 - l_discount) else $6 end) / sum(l_extendedprice * ($7 - l_discount)) as promo_revenue from lineitem, part where l_partkey = p_partkey and l_shipdate &gt;= $1::date and l_shipdate &lt; $2::date + interval $8 month</t>
  </si>
  <si>
    <t>1004.6598490000001</t>
  </si>
  <si>
    <t>498.629235</t>
  </si>
  <si>
    <t>506.03061400000007</t>
  </si>
  <si>
    <t>502.32992450000006</t>
  </si>
  <si>
    <t>3.7006895000000526</t>
  </si>
  <si>
    <t>182013</t>
  </si>
  <si>
    <t>269.076006</t>
  </si>
  <si>
    <t>0.018671</t>
  </si>
  <si>
    <t>34</t>
  </si>
  <si>
    <t>1.2095319999999998</t>
  </si>
  <si>
    <t>0.8549150000000001</t>
  </si>
  <si>
    <t>12.175544</t>
  </si>
  <si>
    <t>-5429642848619693268</t>
  </si>
  <si>
    <t>select l_orderkey, sum(l_extendedprice * ($4 - l_discount)) as revenue, o_orderdate, o_shippriority from customer, orders, lineitem where c_mktsegment = $1 and c_custkey = o_custkey and l_orderkey = o_orderkey and o_orderdate &lt; $2::date and l_shipdate &gt; $3::date group by l_orderkey, o_orderdate, o_shippriority order by revenue desc, o_orderdate limit $5</t>
  </si>
  <si>
    <t>4419.947225</t>
  </si>
  <si>
    <t>1220.491612</t>
  </si>
  <si>
    <t>3199.455613</t>
  </si>
  <si>
    <t>2209.9736125</t>
  </si>
  <si>
    <t>989.4820005</t>
  </si>
  <si>
    <t>20</t>
  </si>
  <si>
    <t>2003980</t>
  </si>
  <si>
    <t>499903</t>
  </si>
  <si>
    <t>59355</t>
  </si>
  <si>
    <t>65067</t>
  </si>
  <si>
    <t>529</t>
  </si>
  <si>
    <t>531</t>
  </si>
  <si>
    <t>1761.094807</t>
  </si>
  <si>
    <t>143.183061</t>
  </si>
  <si>
    <t>0.550164</t>
  </si>
  <si>
    <t>3.387026</t>
  </si>
  <si>
    <t>60</t>
  </si>
  <si>
    <t>1.807125</t>
  </si>
  <si>
    <t>1.021532</t>
  </si>
  <si>
    <t>20.567002000000002</t>
  </si>
  <si>
    <t>4124983557046791190</t>
  </si>
  <si>
    <t>SELECT * FROM (SELECT n.nspname,c.relname,a.attname,a.atttypid,a.attnotnull OR (t.typtype = $1 AND t.typnotnull) AS attnotnull,a.atttypmod,a.attlen,t.typtypmod,row_number() OVER (PARTITION BY a.attrelid ORDER BY a.attnum) AS attnum, nullif(a.attidentity, $2) as attidentity,nullif(a.attgenerated, $3) as attgenerated,pg_catalog.pg_get_expr(def.adbin, def.adrelid) AS adsrc,dsc.description,t.typbasetype,t.typtype  FROM pg_catalog.pg_namespace n  JOIN pg_catalog.pg_class c ON (c.relnamespace = n.oid)  JOIN pg_catalog.pg_attribute a ON (a.attrelid=c.oid)  JOIN pg_catalog.pg_type t ON (a.atttypid = t.oid)  LEFT JOIN pg_catalog.pg_attrdef def ON (a.attrelid=def.adrelid AND a.attnum = def.adnum)  LEFT JOIN pg_catalog.pg_description dsc ON (c.oid=dsc.objoid AND a.attnum = dsc.objsubid)  LEFT JOIN pg_catalog.pg_class dc ON (dc.oid=dsc.classoid AND dc.relname=$4)  LEFT JOIN pg_catalog.pg_namespace dn ON (dc.relnamespace=dn.oid AND dn.nspname=$5)  WHERE c.relkind in ($6,$7,$8,$9,$10) and a.attnum &gt; $11 AND NOT a.attisdropped  AND n.nspname LIKE $12 AND c.relname LIKE $13) c WHERE $14  ORDER BY nspname,c.relname,attnum</t>
  </si>
  <si>
    <t>3.5033700000000003</t>
  </si>
  <si>
    <t>0.036598</t>
  </si>
  <si>
    <t>2.944816</t>
  </si>
  <si>
    <t>0.43792124999999993</t>
  </si>
  <si>
    <t>0.9497439187059518</t>
  </si>
  <si>
    <t>61</t>
  </si>
  <si>
    <t>262</t>
  </si>
  <si>
    <t>3.063896</t>
  </si>
  <si>
    <t>2064869707185898531</t>
  </si>
  <si>
    <t>COMMIT</t>
  </si>
  <si>
    <t>0.000906</t>
  </si>
  <si>
    <t>4061976008266234138</t>
  </si>
  <si>
    <t>select o_orderpriority, count(*) as order_count from orders where o_orderdate &gt;= $1::date and o_orderdate &lt; $2::date + interval $3 month and exists ( select * from lineitem where l_orderkey = o_orderkey and l_commitdate &lt; l_receiptdate ) group by o_orderpriority order by o_orderpriority</t>
  </si>
  <si>
    <t>935.204475</t>
  </si>
  <si>
    <t>463.452095</t>
  </si>
  <si>
    <t>471.75238</t>
  </si>
  <si>
    <t>467.6022375</t>
  </si>
  <si>
    <t>4.150142500000015</t>
  </si>
  <si>
    <t>694381</t>
  </si>
  <si>
    <t>313790</t>
  </si>
  <si>
    <t>513</t>
  </si>
  <si>
    <t>515</t>
  </si>
  <si>
    <t>444.022902</t>
  </si>
  <si>
    <t>0.026658</t>
  </si>
  <si>
    <t>0.418852</t>
  </si>
  <si>
    <t>1.431994</t>
  </si>
  <si>
    <t>3056798788834760739</t>
  </si>
  <si>
    <t>select current_schema()</t>
  </si>
  <si>
    <t>0.598599</t>
  </si>
  <si>
    <t>0.575335</t>
  </si>
  <si>
    <t>1345865735253463468</t>
  </si>
  <si>
    <t>SELECT * FROM pg_stat_user_tables</t>
  </si>
  <si>
    <t>0.198609</t>
  </si>
  <si>
    <t>15</t>
  </si>
  <si>
    <t>0.010619</t>
  </si>
  <si>
    <t>5957856741738317696</t>
  </si>
  <si>
    <t>select pg_stat_statements_reset()</t>
  </si>
  <si>
    <t>0.09757800000000001</t>
  </si>
  <si>
    <t>-5960923747575928203</t>
  </si>
  <si>
    <t>SELECT
   ps_partkey,
   SUM(ps_supplycost * ps_availqty) AS VALUE
FROM
   partsupp,
   supplier,
   nation
WHERE
   ps_suppkey = s_suppkey
   AND s_nationkey = n_nationkey
   AND n_name = $1
GROUP BY
   ps_partkey
HAVING
   SUM(ps_supplycost * ps_availqty) &gt; (
   SELECT
      SUM(ps_supplycost * ps_availqty) * $2
   FROM
      partsupp, supplier, nation
   WHERE
      ps_suppkey = s_suppkey
      AND s_nationkey = n_nationkey
      AND n_name = $3 )
   ORDER BY
      VALUE DESC</t>
  </si>
  <si>
    <t>563.031259</t>
  </si>
  <si>
    <t>235.65412</t>
  </si>
  <si>
    <t>327.377139</t>
  </si>
  <si>
    <t>281.5156295</t>
  </si>
  <si>
    <t>45.86150949999999</t>
  </si>
  <si>
    <t>3106</t>
  </si>
  <si>
    <t>122430</t>
  </si>
  <si>
    <t>154148</t>
  </si>
  <si>
    <t>38735</t>
  </si>
  <si>
    <t>38555</t>
  </si>
  <si>
    <t>395</t>
  </si>
  <si>
    <t>719</t>
  </si>
  <si>
    <t>191.427304</t>
  </si>
  <si>
    <t>76.475646</t>
  </si>
  <si>
    <t>0.35894499999999996</t>
  </si>
  <si>
    <t>2.3179410000000003</t>
  </si>
  <si>
    <t>3781436902142609259</t>
  </si>
  <si>
    <t>create view revenue0 (supplier_no, total_revenue) as select l_suppkey, sum(l_extendedprice * (1 - l_discount)) from lineitem where l_shipdate &gt;= '1997-08-01'::date and l_shipdate &lt; '1997-08-01'::date + interval '3' month group by l_suppkey</t>
  </si>
  <si>
    <t>0.313606</t>
  </si>
  <si>
    <t>97</t>
  </si>
  <si>
    <t>6</t>
  </si>
  <si>
    <t>0.013683</t>
  </si>
  <si>
    <t>41</t>
  </si>
  <si>
    <t>5577</t>
  </si>
  <si>
    <t>2247467723989480173</t>
  </si>
  <si>
    <t>SELECT setting FROM pg_catalog.pg_settings WHERE name=$1</t>
  </si>
  <si>
    <t>0.467748</t>
  </si>
  <si>
    <t>3007824077230373907</t>
  </si>
  <si>
    <t>SELECT $1 AS TABLE_CAT, n.nspname AS TABLE_SCHEM, c.relname AS TABLE_NAME,  CASE n.nspname ~ $2 OR n.nspname = $3  WHEN $4 THEN CASE  WHEN n.nspname = $5 OR n.nspname = $6 THEN CASE c.relkind   WHEN $7 THEN $8   WHEN $9 THEN $10   WHEN $11 THEN $12   ELSE $13   END  WHEN n.nspname = $14 THEN CASE c.relkind   WHEN $15 THEN $16   WHEN $17 THEN $18   ELSE $19   END  ELSE CASE c.relkind   WHEN $20 THEN $21   WHEN $22 THEN $23   WHEN $24 THEN $25   WHEN $26 THEN $27   WHEN $28 THEN $29   ELSE $30   END  END  WHEN $31 THEN CASE c.relkind  WHEN $32 THEN $33  WHEN $34 THEN $35  WHEN $36 THEN $37  WHEN $38 then $39  WHEN $40 THEN $41  WHEN $42 THEN $43  WHEN $44 THEN $45  WHEN $46 THEN $47  WHEN $48 THEN $49  ELSE $50  END  ELSE $51  END  AS TABLE_TYPE, d.description AS REMARKS,  $52 as TYPE_CAT, $53 as TYPE_SCHEM, $54 as TYPE_NAME, $55 AS SELF_REFERENCING_COL_NAME, $56 AS REF_GENERATION  FROM pg_catalog.pg_namespace n, pg_catalog.pg_class c  LEFT JOIN pg_catalog.pg_description d ON (c.oid = d.objoid AND d.objsubid = $57  and d.classoid = $58::regclass)  WHERE c.relnamespace = n.oid  AND n.nspname LIKE $59 AND ($60  OR ( c.relkind = $61 AND n.nspname !~ $62 AND n.nspname &lt;&gt; $63 ) )  ORDER BY TABLE_TYPE,TABLE_SCHEM,TABLE_NAME</t>
  </si>
  <si>
    <t>0.098332</t>
  </si>
  <si>
    <t>37</t>
  </si>
  <si>
    <t>4452344162736673220</t>
  </si>
  <si>
    <t>SELECT * FROM pg_stat_database_conflicts</t>
  </si>
  <si>
    <t>0.046159000000000006</t>
  </si>
  <si>
    <t>5848681576227864375</t>
  </si>
  <si>
    <t>SELECT n.nspname, r.relname
FROM pg_catalog.pg_class r
    LEFT JOIN pg_catalog.pg_namespace n ON (r.relnamespace = n.oid)
WHERE r.oid = $1</t>
  </si>
  <si>
    <t>0.01347</t>
  </si>
  <si>
    <t>5504697995864579631</t>
  </si>
  <si>
    <t>SELECT
   c_name,
   c_custkey,
   o_orderkey,
   o_orderdate,
   o_totalprice,
   SUM(l_quantity)
FROM
   customer,
   orders,
   lineitem
WHERE
   o_orderkey IN
   (
      SELECT
         l_orderkey
      FROM
         lineitem
      GROUP BY
         l_orderkey
      HAVING
         SUM(l_quantity) &gt; $1
   )
   AND c_custkey = o_custkey
   AND o_orderkey = l_orderkey
GROUP BY
   c_name,
   c_custkey,
   o_orderkey,
   o_orderdate,
   o_totalprice
ORDER BY
   o_totalprice DESC,
   o_orderdate LIMIT $2</t>
  </si>
  <si>
    <t>5634.654274</t>
  </si>
  <si>
    <t>2782.7813520000004</t>
  </si>
  <si>
    <t>2851.872922</t>
  </si>
  <si>
    <t>2817.327137</t>
  </si>
  <si>
    <t>34.545784999999796</t>
  </si>
  <si>
    <t>42</t>
  </si>
  <si>
    <t>26149</t>
  </si>
  <si>
    <t>605953</t>
  </si>
  <si>
    <t>716.253845</t>
  </si>
  <si>
    <t>0.015389</t>
  </si>
  <si>
    <t>1.963252</t>
  </si>
  <si>
    <t>15.823772</t>
  </si>
  <si>
    <t>182.766529</t>
  </si>
  <si>
    <t>140.39727699999997</t>
  </si>
  <si>
    <t>7719402811077081697</t>
  </si>
  <si>
    <t>SET client_encoding='utf-8'</t>
  </si>
  <si>
    <t>0.003311</t>
  </si>
  <si>
    <t>3928562716391272690</t>
  </si>
  <si>
    <t>SELECT
    c.oid,
    c.relname AS name,
    description AS comment
FROM pg_catalog.pg_class c
LEFT OUTER JOIN pg_catalog.pg_description des ON (des.objoid=c.oid and des.objsubid=$1 AND des.classoid=$2::regclass)
WHERE
  c.relkind = $3
    AND c.relnamespace = $4::oid
ORDER BY
    c.relname</t>
  </si>
  <si>
    <t>0.078842</t>
  </si>
  <si>
    <t>18</t>
  </si>
  <si>
    <t>8337740243580573530</t>
  </si>
  <si>
    <t>SET client_min_messages=notice</t>
  </si>
  <si>
    <t>0.001596</t>
  </si>
  <si>
    <t>-3088299803543020730</t>
  </si>
  <si>
    <t>SELECT
    db.oid as did, db.datname, db.datallowconn,
    pg_encoding_to_char(db.encoding) AS serverencoding,
    has_database_privilege(db.oid, $1) as cancreate,
    datistemplate
FROM
    pg_catalog.pg_database db
WHERE db.datname = current_database()</t>
  </si>
  <si>
    <t>0.008225</t>
  </si>
  <si>
    <t>4634030752968494171</t>
  </si>
  <si>
    <t>SELECT
	r.oid, r.rolname, r.rolcanlogin, r.rolsuper,
	pg_catalog.shobj_description(r.oid, $1) AS description
FROM
	pg_catalog.pg_roles r
ORDER BY r.rolcanlogin, r.rolname</t>
  </si>
  <si>
    <t>0.7125579999999999</t>
  </si>
  <si>
    <t>0.492092</t>
  </si>
  <si>
    <t>931303454371000975</t>
  </si>
  <si>
    <t>SELECT
            roles.oid as id, roles.rolname as name,
            roles.rolsuper as is_superuser,
            CASE WHEN roles.rolsuper THEN $1 ELSE roles.rolcreaterole END as
            can_create_role,
            CASE WHEN roles.rolsuper THEN $2
            ELSE roles.rolcreatedb END as can_create_db,
            CASE WHEN $3=ANY(ARRAY(WITH RECURSIVE cte AS (
            SELECT pg_roles.oid,pg_roles.rolname FROM pg_roles
                WHERE pg_roles.oid = roles.oid
            UNION ALL
            SELECT m.roleid,pgr.rolname FROM cte cte_1
                JOIN pg_auth_members m ON m.member = cte_1.oid
                JOIN pg_roles pgr ON pgr.oid = m.roleid)
            SELECT rolname  FROM cte)) THEN $4
            ELSE $5 END as can_signal_backend
        FROM
            pg_catalog.pg_roles as roles
        WHERE
            rolname = current_user</t>
  </si>
  <si>
    <t>0.25253800000000004</t>
  </si>
  <si>
    <t>0.201794</t>
  </si>
  <si>
    <t>3916515019762028860</t>
  </si>
  <si>
    <t>SELECT     tmp.TABLE_CAT,     tmp.TABLE_SCHEM,     tmp.TABLE_NAME,     tmp.NON_UNIQUE,     tmp.INDEX_QUALIFIER,     tmp.INDEX_NAME,     tmp.TYPE,     tmp.ORDINAL_POSITION,     trim(both $1 from pg_catalog.pg_get_indexdef(tmp.CI_OID, tmp.ORDINAL_POSITION, $2)) AS COLUMN_NAME,   CASE tmp.AM_NAME     WHEN $3 THEN CASE tmp.I_INDOPTION[tmp.ORDINAL_POSITION - $4] &amp; $5::smallint       WHEN $6 THEN $7       ELSE $8     END     ELSE $9   END AS ASC_OR_DESC,     tmp.CARDINALITY,     tmp.PAGES,     tmp.FILTER_CONDITION FROM (SELECT $10 AS TABLE_CAT, n.nspname AS TABLE_SCHEM,   ct.relname AS TABLE_NAME, NOT i.indisunique AS NON_UNIQUE,   $11 AS INDEX_QUALIFIER, ci.relname AS INDEX_NAME,   CASE i.indisclustered     WHEN $12 THEN $13    ELSE CASE am.amname       WHEN $14 THEN $15      ELSE $16    END   END AS TYPE,   (information_schema._pg_expandarray(i.indkey)).n AS ORDINAL_POSITION,   ci.reltuples AS CARDINALITY,   ci.relpages AS PAGES,   pg_catalog.pg_get_expr(i.indpred, i.indrelid) AS FILTER_CONDITION,   ci.oid AS CI_OID,   i.indoption AS I_INDOPTION,   am.amname AS AM_NAME FROM pg_catalog.pg_class ct   JOIN pg_catalog.pg_namespace n ON (ct.relnamespace = n.oid)   JOIN pg_catalog.pg_index i ON (ct.oid = i.indrelid)   JOIN pg_catalog.pg_class ci ON (ci.oid = i.indexrelid)   JOIN pg_catalog.pg_am am ON (ci.relam = am.oid) WHERE $17  AND n.nspname = $18 AND ct.relname = $19) AS tmp ORDER BY NON_UNIQUE, TYPE, INDEX_NAME, ORDINAL_POSITION</t>
  </si>
  <si>
    <t>1.5553990000000004</t>
  </si>
  <si>
    <t>0.10296899999999999</t>
  </si>
  <si>
    <t>0.599056</t>
  </si>
  <si>
    <t>0.194424875</t>
  </si>
  <si>
    <t>0.1559689429705779</t>
  </si>
  <si>
    <t>597</t>
  </si>
  <si>
    <t>0.396148</t>
  </si>
  <si>
    <t>-6911109443227572258</t>
  </si>
  <si>
    <t>SELECT * FROM pg_stat_bgwriter</t>
  </si>
  <si>
    <t>0.007072</t>
  </si>
  <si>
    <t>-1663381721478587022</t>
  </si>
  <si>
    <t>create view revenue0 (supplier_no, total_revenue) as select l_suppkey, sum(l_extendedprice * (1 - l_discount)) from lineitem where l_shipdate &gt;= '1997-05-01'::date and l_shipdate &lt; '1997-05-01'::date + interval '3' month group by l_suppkey</t>
  </si>
  <si>
    <t>10.498677</t>
  </si>
  <si>
    <t>139</t>
  </si>
  <si>
    <t>66</t>
  </si>
  <si>
    <t>9.765251</t>
  </si>
  <si>
    <t>43</t>
  </si>
  <si>
    <t>113827</t>
  </si>
  <si>
    <t>6650430479887907887</t>
  </si>
  <si>
    <t>BEGIN</t>
  </si>
  <si>
    <t>44</t>
  </si>
  <si>
    <t>0.022167999999999997</t>
  </si>
  <si>
    <t>0.000273</t>
  </si>
  <si>
    <t>0.002205</t>
  </si>
  <si>
    <t>0.0005038181818181817</t>
  </si>
  <si>
    <t>0.00029594066302733363</t>
  </si>
  <si>
    <t>5915410634074882152</t>
  </si>
  <si>
    <t>/*pga4dash*/
SELECT
    pid,
    datname,
    usename,
    application_name,
    client_addr,
    pg_catalog.to_char(backend_start, $1) AS backend_start,
    state,
    wait_event_type || $2 || wait_event AS wait_event,
    array_to_string(pg_catalog.pg_blocking_pids(pid), $3) AS blocking_pids,
    query,
    pg_catalog.to_char(state_change, $4) AS state_change,
    pg_catalog.to_char(query_start, $5) AS query_start,
    pg_catalog.to_char(xact_start, $6) AS xact_start,
    backend_type,
    CASE WHEN state = $7 THEN ROUND((extract($8 from now() - query_start) / $9)::numeric, $10) ELSE $11 END AS active_since
FROM
    pg_catalog.pg_stat_activity
WHERE
    datname = (SELECT datname FROM pg_catalog.pg_database WHERE oid = $12)ORDER BY pid</t>
  </si>
  <si>
    <t>0.39943800000000007</t>
  </si>
  <si>
    <t>0.08010500000000001</t>
  </si>
  <si>
    <t>0.13348400000000002</t>
  </si>
  <si>
    <t>0.0998595</t>
  </si>
  <si>
    <t>0.020579884991175246</t>
  </si>
  <si>
    <t>1817606875557569412</t>
  </si>
  <si>
    <t>SELECT
    nsp.nspname as schema_name,
    (nsp.nspname = $1 AND EXISTS
        (SELECT $2 FROM pg_catalog.pg_class WHERE relname = $3 AND
            relnamespace = nsp.oid LIMIT $4)) OR
    (nsp.nspname = $5 AND EXISTS
        (SELECT $6 FROM pg_catalog.pg_class WHERE relname = $7 AND
            relnamespace = nsp.oid LIMIT $8)) OR
    (nsp.nspname = $9 AND EXISTS
        (SELECT $10 FROM pg_catalog.pg_class WHERE relname = $11 AND
            relnamespace = nsp.oid LIMIT $12)) AS is_catalog,
    CASE
    WHEN nsp.nspname = ANY($13)
        THEN $14
    ELSE $15 END AS db_support
FROM
    pg_catalog.pg_namespace nsp
WHERE
    nsp.oid = $16::OID</t>
  </si>
  <si>
    <t>0.011401</t>
  </si>
  <si>
    <t>-1902619579731681158</t>
  </si>
  <si>
    <t>SELECT
   supp_nation,
   cust_nation,
   l_year,
   SUM(volume) AS revenue
FROM
   (
      SELECT
         n1.n_name AS supp_nation,
         n2.n_name AS cust_nation,
         EXTRACT($5
      FROM
         l_shipdate) AS l_year,
         l_extendedprice * ($6 - l_discount) AS volume
      FROM
         supplier,
         lineitem,
         orders,
         customer,
         nation n1,
         nation n2
      WHERE
         s_suppkey = l_suppkey
         AND o_orderkey = l_orderkey
         AND c_custkey = o_custkey
         AND s_nationkey = n1.n_nationkey
         AND c_nationkey = n2.n_nationkey
         AND
         (
            (n1.n_name = $1 AND n2.n_name = $2)
            OR
            (n1.n_name = $3 AND n2.n_name = $4)
         )
         AND l_shipdate BETWEEN DATE $7 AND DATE $8
   )
   AS shipping
GROUP BY
   supp_nation,
   cust_nation,
   l_year
ORDER BY
   supp_nation,
   cust_nation,
   l_year</t>
  </si>
  <si>
    <t>6429.236409</t>
  </si>
  <si>
    <t>3209.25561</t>
  </si>
  <si>
    <t>3219.980799</t>
  </si>
  <si>
    <t>3214.6182045</t>
  </si>
  <si>
    <t>5.3625944999998865</t>
  </si>
  <si>
    <t>411424</t>
  </si>
  <si>
    <t>2164990</t>
  </si>
  <si>
    <t>6670</t>
  </si>
  <si>
    <t>4496.902807</t>
  </si>
  <si>
    <t>6.405498</t>
  </si>
  <si>
    <t>29.882585</t>
  </si>
  <si>
    <t>-266267621005205118</t>
  </si>
  <si>
    <t>SELECT
   SUM(l_extendedprice* ($10 - l_discount)) AS revenue
FROM
   lineitem,
   part
WHERE
   (
      p_partkey = l_partkey
      AND p_brand = $1
      AND p_container IN ($11, $12, $13, $14)
      AND l_quantity &gt;= $2
      AND l_quantity &lt;= $3 + $15
      AND p_size BETWEEN $16 AND $17
      AND l_shipmode IN ($18, $19)
      AND l_shipinstruct = $20
   )
   OR
   (
      p_partkey = l_partkey
      AND p_brand = $4
      AND p_container IN ($21, $22, $23, $24)
      AND l_quantity &gt;= $5
      AND l_quantity &lt;= $6 + $25
      AND p_size BETWEEN $26 AND $27
      AND l_shipmode IN ($28, $29)
      AND l_shipinstruct = $30
   )
   OR
   (
      p_partkey = l_partkey
      AND p_brand = $7
      AND p_container IN ($31, $32, $33, $34)
      AND l_quantity &gt;= $8
      AND l_quantity &lt;= $9 + $35
      AND p_size BETWEEN $36 AND $37
      AND l_shipmode IN ($38, $39)
      AND l_shipinstruct = $40
   )</t>
  </si>
  <si>
    <t>576.1279099999999</t>
  </si>
  <si>
    <t>283.572183</t>
  </si>
  <si>
    <t>292.555727</t>
  </si>
  <si>
    <t>288.06395499999996</t>
  </si>
  <si>
    <t>4.491771999999983</t>
  </si>
  <si>
    <t>8067</t>
  </si>
  <si>
    <t>73143</t>
  </si>
  <si>
    <t>414.27388499999995</t>
  </si>
  <si>
    <t>-1230386279905109600</t>
  </si>
  <si>
    <t>SET application_name = 'tpch'</t>
  </si>
  <si>
    <t>0.010388000000000001</t>
  </si>
  <si>
    <t>0.003052</t>
  </si>
  <si>
    <t>0.003885</t>
  </si>
  <si>
    <t>0.003462666666666667</t>
  </si>
  <si>
    <t>0.0003401708720955136</t>
  </si>
  <si>
    <t>3318294327022555438</t>
  </si>
  <si>
    <t>SELECT
   c_count,
   COUNT(*) AS custdist
FROM
   (
      SELECT
         c_custkey,
         COUNT(o_orderkey) AS c_count
      FROM
         customer
         LEFT OUTER JOIN
            orders
            ON c_custkey = o_custkey
            AND o_comment NOT LIKE $1
      GROUP BY
         c_custkey
   )
   AS c_orders
GROUP BY
   c_count
ORDER BY
   custdist DESC,
   c_count DESC</t>
  </si>
  <si>
    <t>3593.5080159999998</t>
  </si>
  <si>
    <t>1777.741861</t>
  </si>
  <si>
    <t>1815.766155</t>
  </si>
  <si>
    <t>1796.7540079999999</t>
  </si>
  <si>
    <t>19.01214699999997</t>
  </si>
  <si>
    <t>82</t>
  </si>
  <si>
    <t>21429</t>
  </si>
  <si>
    <t>84592</t>
  </si>
  <si>
    <t>13826</t>
  </si>
  <si>
    <t>22932</t>
  </si>
  <si>
    <t>122.667946</t>
  </si>
  <si>
    <t>11.962765000000001</t>
  </si>
  <si>
    <t>54.106092000000004</t>
  </si>
  <si>
    <t>54</t>
  </si>
  <si>
    <t>1.7665950000000001</t>
  </si>
  <si>
    <t>1.1021459999999998</t>
  </si>
  <si>
    <t>16.668612</t>
  </si>
  <si>
    <t>-6734339306640854527</t>
  </si>
  <si>
    <t>SELECT
    nsp.oid,
    nsp.nspname as name,
    pg_catalog.has_schema_privilege(nsp.oid, $1) as can_create,
    pg_catalog.has_schema_privilege(nsp.oid, $2) as has_usage,
    des.description
FROM
    pg_catalog.pg_namespace nsp
    LEFT OUTER JOIN pg_catalog.pg_description des ON
        (des.objoid=nsp.oid AND des.classoid=$3::regclass)
WHERE
             nspname NOT LIKE $4 AND
            NOT (
(nsp.nspname = $5 AND EXISTS
        (SELECT $6 FROM pg_catalog.pg_class WHERE relname = $7 AND
            relnamespace = nsp.oid LIMIT $8)) OR
    (nsp.nspname = $9 AND EXISTS
        (SELECT $10 FROM pg_catalog.pg_class WHERE relname = $11 AND
            relnamespace = nsp.oid LIMIT $12)) OR
    (nsp.nspname = $13 AND EXISTS
        (SELECT $14 FROM pg_catalog.pg_class WHERE relname = $15 AND
            relnamespace = nsp.oid LIMIT $16))
    )
ORDER BY nspname</t>
  </si>
  <si>
    <t>0.34467</t>
  </si>
  <si>
    <t>0.26763</t>
  </si>
  <si>
    <t>4647070297903581691</t>
  </si>
  <si>
    <t>SELECT oid, pg_catalog.format_type(oid, $2) AS typname FROM pg_catalog.pg_type WHERE oid = ANY($1) ORDER BY oid</t>
  </si>
  <si>
    <t>0.17773299999999997</t>
  </si>
  <si>
    <t>0.1474</t>
  </si>
  <si>
    <t>3439296108280484220</t>
  </si>
  <si>
    <t>1912.7488740000001</t>
  </si>
  <si>
    <t>269854</t>
  </si>
  <si>
    <t>13</t>
  </si>
  <si>
    <t>240</t>
  </si>
  <si>
    <t>362.304533</t>
  </si>
  <si>
    <t>0.097458</t>
  </si>
  <si>
    <t>0.1151</t>
  </si>
  <si>
    <t>1.227137</t>
  </si>
  <si>
    <t>2.142623</t>
  </si>
  <si>
    <t>32.602928</t>
  </si>
  <si>
    <t>140.162611</t>
  </si>
  <si>
    <t>105.090816</t>
  </si>
  <si>
    <t>Column162</t>
  </si>
  <si>
    <t>Column163</t>
  </si>
  <si>
    <t>D_CPU</t>
  </si>
  <si>
    <t>D_Disk</t>
  </si>
  <si>
    <t>Column1622</t>
  </si>
  <si>
    <t>CPU / IO</t>
  </si>
  <si>
    <t>Query CPU Intensive: 60</t>
  </si>
  <si>
    <t>Query Disk Intensive: 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</si>
</sst>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1" fillId="0" borderId="0" xfId="0" applyNumberFormat="1" applyFont="1"/>
    <xf numFmtId="0" fontId="0" fillId="0" borderId="0" xfId="0" applyFont="1"/>
  </cellXfs>
  <cellStyles count="1">
    <cellStyle name="Normale" xfId="0" builtinId="0"/>
  </cellStyles>
  <dxfs count="4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" xr16:uid="{F247715B-DD1D-4C57-8154-017DA97AF33A}" autoFormatId="16" applyNumberFormats="0" applyBorderFormats="0" applyFontFormats="0" applyPatternFormats="0" applyAlignmentFormats="0" applyWidthHeightFormats="0">
  <queryTableRefresh nextId="47">
    <queryTableFields count="4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45" dataBound="0" tableColumnId="45"/>
      <queryTableField id="44" dataBound="0" tableColumnId="44"/>
      <queryTableField id="46" dataBound="0" tableColumnId="47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34F9D3E-DE83-471D-8871-DC714AC06AE0}" name="pg_stat_statements" displayName="pg_stat_statements" ref="A1:AT63" tableType="queryTable" totalsRowShown="0">
  <autoFilter xmlns:x14="http://schemas.microsoft.com/office/spreadsheetml/2009/9/main" ref="A1:AT63" xr:uid="{634F9D3E-DE83-471D-8871-DC714AC06AE0}">
    <filterColumn colId="4">
      <filters blank="1">
        <mc:AlternateContent xmlns:mc="http://schemas.openxmlformats.org/markup-compatibility/2006">
          <mc:Choice Requires="x14">
            <x14:filter val="query"/>
            <x14:filter val="select $3 * sum(case when p_type like $4 then l_extendedprice * ($5 - l_discount) else $6 end) / sum(l_extendedprice * ($7 - l_discount)) as promo_revenue from lineitem, part where l_partkey = p_partkey and l_shipdate &gt;= $1::date and l_shipdate &lt; $2::date + interval $8 month"/>
            <x14:filter val="select c_custkey, c_name, sum(l_extendedprice * ($3 - l_discount)) as revenue, c_acctbal, n_name, c_address, c_phone, c_comment from customer, orders, lineitem, nation where c_custkey = o_custkey and l_orderkey = o_orderkey and o_orderdate &gt;= $1::date and o_orderdate &lt; $2::date + interval $4 month and l_returnflag = $5 and c_nationkey = n_nationkey group by c_custkey, c_name, c_acctbal, c_phone, n_name, c_address, c_comment order by revenue desc limit $6"/>
            <x14:filter val="select cntrycode, count(*) as numcust, sum(c_acctbal) as totacctbal from ( select substring(c_phone from $15 for $16) as cntrycode, c_acctbal from customer where substring(c_phone from $17 for $18) in ($1, $2, $3, $4, $5, $6, $7) and c_acctbal &gt; ( select avg(c_acctbal) from customer where c_acctbal &gt; $19 and substring(c_phone from $20 for $21) in ($8, $9, $10, $11, $12, $13, $14) ) and not exists ( select * from orders where o_custkey = c_custkey ) ) as custsale group by cntrycode order by cntrycode"/>
            <x14:filter val="select l_orderkey, sum(l_extendedprice * ($4 - l_discount)) as revenue, o_orderdate, o_shippriority from customer, orders, lineitem where c_mktsegment = $1 and c_custkey = o_custkey and l_orderkey = o_orderkey and o_orderdate &lt; $2::date and l_shipdate &gt; $3::date group by l_orderkey, o_orderdate, o_shippriority order by revenue desc, o_orderdate limit $5"/>
            <x14:filter val="select l_returnflag, l_linestatus, sum(l_quantity) as sum_qty, sum(l_extendedprice) as sum_base_price, sum(l_extendedprice * ($2 - l_discount)) as sum_disc_price, sum(l_extendedprice * ($3 - l_discount) * ($4 + l_tax)) as sum_charge, avg(l_quantity) as avg_qty, avg(l_extendedprice) as avg_price, avg(l_discount) as avg_disc, count(*) as count_order from lineitem where l_shipdate &lt;= date $5 - concat($1,$6)::interval group by l_returnflag, l_linestatus order by l_returnflag, l_linestatus"/>
            <x14:filter val="select l_shipmode, sum(case when o_orderpriority = $5 or o_orderpriority = $6 then $7 else $8 end) as high_line_count, sum(case when o_orderpriority &lt;&gt; $9 and o_orderpriority &lt;&gt; $10 then $11 else $12 end) as low_line_count from orders, lineitem where o_orderkey = l_orderkey and l_shipmode in ($1, $2) and l_commitdate &lt; l_receiptdate and l_shipdate &lt; l_commitdate and l_receiptdate &gt;= $3::date and l_receiptdate &lt; $4::date + interval $13 year group by l_shipmode order by l_shipmode"/>
            <x14:filter val="select n_name, sum(l_extendedprice * ($4 - l_discount)) as revenue from customer, orders, lineitem, supplier, nation, region where c_custkey = o_custkey and l_orderkey = o_orderkey and l_suppkey = s_suppkey and c_nationkey = s_nationkey and s_nationkey = n_nationkey and n_regionkey = r_regionkey and r_name = $1 and o_orderdate &gt;= $2::date and o_orderdate &lt; $3::date + interval $5 year group by n_name order by revenue desc"/>
            <x14:filter val="select o_orderpriority, count(*) as order_count from orders where o_orderdate &gt;= $1::date and o_orderdate &lt; $2::date + interval $3 month and exists ( select * from lineitem where l_orderkey = o_orderkey and l_commitdate &lt; l_receiptdate ) group by o_orderpriority order by o_orderpriority"/>
            <x14:filter val="select s_name, s_address from supplier, nation where s_suppkey in ( select ps_suppkey from partsupp where ps_partkey in ( select p_partkey from part where p_name like $1 ) and ps_availqty &gt; ( select $5 * sum(l_quantity) from lineitem where l_partkey = ps_partkey and l_suppkey = ps_suppkey and l_shipdate &gt;= $2::date and l_shipdate &lt; $3::date + interval $6 year ) ) and s_nationkey = n_nationkey and n_name = $4 order by s_name"/>
            <x14:filter val="select sum(l_extendedprice * l_discount) as revenue from lineitem where l_shipdate &gt;= $1::date and l_shipdate &lt; $2::date + interval $6 year and l_discount between $3::decimal - $7 and $4::decimal + $8 and l_quantity &lt; $5"/>
            <x14:filter val="SELECT_x000a_    s_acctbal,_x000a_    s_name,_x000a_    n_name,_x000a_    p_partkey,_x000a_    p_mfgr,_x000a_    s_address,_x000a_    s_phone,_x000a_    s_comment_x000a_ FROM_x000a_    part,_x000a_    supplier,_x000a_    partsupp,_x000a_    nation,_x000a_    region_x000a_ WHERE_x000a_    p_partkey = ps_partkey_x000a_    AND s_suppkey = ps_suppkey_x000a_    AND p_size = $1_x000a_    AND p_type LIKE $2_x000a_    AND s_nationkey = n_nationkey_x000a_    AND n_regionkey = r_regionkey_x000a_    AND r_name = $3_x000a_    AND ps_supplycost =_x000a_    (_x000a_       SELECT_x000a_          MIN(ps_supplycost)_x000a_       FROM_x000a_          partsupp,_x000a_          supplier,_x000a_          nation,_x000a_          region_x000a_       WHERE_x000a_          p_partkey = ps_partkey_x000a_          AND s_suppkey = ps_suppkey_x000a_          AND s_nationkey = n_nationkey_x000a_          AND n_regionkey = r_regionkey_x000a_          AND r_name = $4_x000a_    )_x000a_ ORDER BY_x000a_    s_acctbal DESC,_x000a_    n_name,_x000a_    s_name,_x000a_    p_partkey LIMIT $5"/>
            <x14:filter val="SELECT_x000a_   c_count,_x000a_   COUNT(*) AS custdist_x000a_FROM_x000a_   (_x000a_      SELECT_x000a_         c_custkey,_x000a_         COUNT(o_orderkey) AS c_count_x000a_      FROM_x000a_         customer_x000a_         LEFT OUTER JOIN_x000a_            orders_x000a_            ON c_custkey = o_custkey_x000a_            AND o_comment NOT LIKE $1_x000a_      GROUP BY_x000a_         c_custkey_x000a_   )_x000a_   AS c_orders_x000a_GROUP BY_x000a_   c_count_x000a_ORDER BY_x000a_   custdist DESC,_x000a_   c_count DESC"/>
            <x14:filter val="SELECT_x000a_   c_name,_x000a_   c_custkey,_x000a_   o_orderkey,_x000a_   o_orderdate,_x000a_   o_totalprice,_x000a_   SUM(l_quantity)_x000a_FROM_x000a_   customer,_x000a_   orders,_x000a_   lineitem_x000a_WHERE_x000a_   o_orderkey IN_x000a_   (_x000a_      SELECT_x000a_         l_orderkey_x000a_      FROM_x000a_         lineitem_x000a_      GROUP BY_x000a_         l_orderkey_x000a_      HAVING_x000a_         SUM(l_quantity) &gt; $1_x000a_   )_x000a_   AND c_custkey = o_custkey_x000a_   AND o_orderkey = l_orderkey_x000a_GROUP BY_x000a_   c_name,_x000a_   c_custkey,_x000a_   o_orderkey,_x000a_   o_orderdate,_x000a_   o_totalprice_x000a_ORDER BY_x000a_   o_totalprice DESC,_x000a_   o_orderdate LIMIT $2"/>
            <x14:filter val="SELECT_x000a_   nation,_x000a_   o_year,_x000a_   SUM(amount) AS sum_profit_x000a_FROM_x000a_   (_x000a_      SELECT_x000a_         n_name AS nation,_x000a_         EXTRACT($2_x000a_      FROM_x000a_         o_orderdate) AS o_year,_x000a_         l_extendedprice * ($3 - l_discount) - ps_supplycost * l_quantity AS amount_x000a_      FROM_x000a_         part,_x000a_         supplier,_x000a_         lineitem,_x000a_         partsupp,_x000a_         orders,_x000a_         nation_x000a_      WHERE_x000a_         s_suppkey = l_suppkey_x000a_         AND ps_suppkey = l_suppkey_x000a_         AND ps_partkey = l_partkey_x000a_         AND p_partkey = l_partkey_x000a_         AND o_orderkey = l_orderkey_x000a_         AND s_nationkey = n_nationkey_x000a_         AND p_name LIKE $1_x000a_   )_x000a_   AS profit_x000a_GROUP BY_x000a_   nation,_x000a_   o_year_x000a_ORDER BY_x000a_   nation,_x000a_   o_year DESC"/>
            <x14:filter val="SELECT_x000a_   o_year,_x000a_   SUM(_x000a_   CASE_x000a_      WHEN_x000a_         nation = $1_x000a_      THEN_x000a_         volume_x000a_      ELSE_x000a_         $4_x000a_   END_x000a_) / SUM(volume) AS mkt_share_x000a_FROM_x000a_   (_x000a_      SELECT_x000a_         EXTRACT($5_x000a_      FROM_x000a_         o_orderdate) AS o_year,_x000a_         l_extendedprice * ($6 - l_discount) AS volume,_x000a_         n2.n_name AS nation_x000a_      FROM_x000a_         part,_x000a_         supplier,_x000a_         lineitem,_x000a_         orders,_x000a_         customer,_x000a_         nation n1,_x000a_         nation n2,_x000a_         region_x000a_      WHERE_x000a_         p_partkey = l_partkey_x000a_         AND s_suppkey = l_suppkey_x000a_         AND l_orderkey = o_orderkey_x000a_         AND o_custkey = c_custkey_x000a_         AND c_nationkey = n1.n_nationkey_x000a_         AND n1.n_regionkey = r_regionkey_x000a_         AND r_name = $2_x000a_         AND s_nationkey = n2.n_nationkey_x000a_         AND o_orderdate BETWEEN DATE $7 AND DATE $8_x000a_         AND p_type = $3_x000a_   )_x000a_   AS all_nations_x000a_GROUP BY_x000a_   o_year_x000a_ORDER BY_x000a_   o_year"/>
            <x14:filter val="SELECT_x000a_   p_brand,_x000a_   p_type,_x000a_   p_size,_x000a_   COUNT(DISTINCT ps_suppkey) AS supplier_cnt_x000a_FROM_x000a_   partsupp,_x000a_   part_x000a_WHERE_x000a_   p_partkey = ps_partkey_x000a_   AND p_brand &lt;&gt; $1_x000a_   AND p_type NOT LIKE $2_x000a_   AND p_size IN ($3, $4, $5, $6, $7, $8, $9, $10)_x000a_   AND ps_suppkey NOT IN_x000a_   (_x000a_      SELECT_x000a_         s_suppkey_x000a_      FROM_x000a_         supplier_x000a_      WHERE_x000a_         s_comment LIKE $11_x000a_   )_x000a_GROUP BY_x000a_   p_brand,_x000a_   p_type,_x000a_   p_size_x000a_ORDER BY_x000a_   supplier_cnt DESC,_x000a_   p_brand,_x000a_   p_type,_x000a_   p_size"/>
            <x14:filter val="SELECT_x000a_   ps_partkey,_x000a_   SUM(ps_supplycost * ps_availqty) AS VALUE_x000a_FROM_x000a_   partsupp,_x000a_   supplier,_x000a_   nation_x000a_WHERE_x000a_   ps_suppkey = s_suppkey_x000a_   AND s_nationkey = n_nationkey_x000a_   AND n_name = $1_x000a_GROUP BY_x000a_   ps_partkey_x000a_HAVING_x000a_   SUM(ps_supplycost * ps_availqty) &gt; (_x000a_   SELECT_x000a_      SUM(ps_supplycost * ps_availqty) * $2_x000a_   FROM_x000a_      partsupp, supplier, nation_x000a_   WHERE_x000a_      ps_suppkey = s_suppkey_x000a_      AND s_nationkey = n_nationkey_x000a_      AND n_name = $3 )_x000a_   ORDER BY_x000a_      VALUE DESC"/>
            <x14:filter val="SELECT_x000a_   s_name,_x000a_   COUNT(*) AS numwait_x000a_FROM_x000a_   supplier,_x000a_   lineitem l1,_x000a_   orders,_x000a_   nation_x000a_WHERE_x000a_   s_suppkey = l1.l_suppkey_x000a_   AND o_orderkey = l1.l_orderkey_x000a_   AND o_orderstatus = $2_x000a_   AND l1.l_receiptdate &gt; l1.l_commitdate_x000a_   AND EXISTS_x000a_   (_x000a_      SELECT_x000a_         *_x000a_      FROM_x000a_         lineitem l2_x000a_      WHERE_x000a_         l2.l_orderkey = l1.l_orderkey_x000a_         AND l2.l_suppkey &lt;&gt; l1.l_suppkey_x000a_   )_x000a_   AND NOT EXISTS_x000a_   (_x000a_      SELECT_x000a_         *_x000a_      FROM_x000a_         lineitem l3_x000a_      WHERE_x000a_         l3.l_orderkey = l1.l_orderkey_x000a_         AND l3.l_suppkey &lt;&gt; l1.l_suppkey_x000a_         AND l3.l_receiptdate &gt; l3.l_commitdate_x000a_   )_x000a_   AND s_nationkey = n_nationkey_x000a_   AND n_name = $1_x000a_GROUP BY_x000a_   s_name_x000a_ORDER BY_x000a_   numwait DESC,_x000a_   s_name LIMIT $3"/>
            <x14:filter val="SELECT_x000a_   SUM(l_extendedprice) / $3 AS avg_yearly_x000a_FROM_x000a_   lineitem,_x000a_   part_x000a_WHERE_x000a_   p_partkey = l_partkey_x000a_   AND p_brand = $1_x000a_   AND p_container = $2_x000a_   AND l_quantity &lt; (_x000a_   SELECT_x000a_      $4 * AVG(l_quantity)_x000a_   FROM_x000a_      lineitem_x000a_   WHERE_x000a_      l_partkey = p_partkey )"/>
            <x14:filter val="SELECT_x000a_   SUM(l_extendedprice* ($10 - l_discount)) AS revenue_x000a_FROM_x000a_   lineitem,_x000a_   part_x000a_WHERE_x000a_   (_x000a_      p_partkey = l_partkey_x000a_      AND p_brand = $1_x000a_      AND p_container IN ($11, $12, $13, $14)_x000a_      AND l_quantity &gt;= $2_x000a_      AND l_quantity &lt;= $3 + $15_x000a_      AND p_size BETWEEN $16 AND $17_x000a_      AND l_shipmode IN ($18, $19)_x000a_      AND l_shipinstruct = $20_x000a_   )_x000a_   OR_x000a_   (_x000a_      p_partkey = l_partkey_x000a_      AND p_brand = $4_x000a_      AND p_container IN ($21, $22, $23, $24)_x000a_      AND l_quantity &gt;= $5_x000a_      AND l_quantity &lt;= $6 + $25_x000a_      AND p_size BETWEEN $26 AND $27_x000a_      AND l_shipmode IN ($28, $29)_x000a_      AND l_shipinstruct = $30_x000a_   )_x000a_   OR_x000a_   (_x000a_      p_partkey = l_partkey_x000a_      AND p_brand = $7_x000a_      AND p_container IN ($31, $32, $33, $34)_x000a_      AND l_quantity &gt;= $8_x000a_      AND l_quantity &lt;= $9 + $35_x000a_      AND p_size BETWEEN $36 AND $37_x000a_      AND l_shipmode IN ($38, $39)_x000a_      AND l_shipinstruct = $40_x000a_   )"/>
            <x14:filter val="SELECT_x000a_   supp_nation,_x000a_   cust_nation,_x000a_   l_year,_x000a_   SUM(volume) AS revenue_x000a_FROM_x000a_   (_x000a_      SELECT_x000a_         n1.n_name AS supp_nation,_x000a_         n2.n_name AS cust_nation,_x000a_         EXTRACT($5_x000a_      FROM_x000a_         l_shipdate) AS l_year,_x000a_         l_extendedprice * ($6 - l_discount) AS volume_x000a_      FROM_x000a_         supplier,_x000a_         lineitem,_x000a_         orders,_x000a_         customer,_x000a_         nation n1,_x000a_         nation n2_x000a_      WHERE_x000a_         s_suppkey = l_suppkey_x000a_         AND o_orderkey = l_orderkey_x000a_         AND c_custkey = o_custkey_x000a_         AND s_nationkey = n1.n_nationkey_x000a_         AND c_nationkey = n2.n_nationkey_x000a_         AND_x000a_         (_x000a_            (n1.n_name = $1 AND n2.n_name = $2)_x000a_            OR_x000a_            (n1.n_name = $3 AND n2.n_name = $4)_x000a_         )_x000a_         AND l_shipdate BETWEEN DATE $7 AND DATE $8_x000a_   )_x000a_   AS shipping_x000a_GROUP BY_x000a_   supp_nation,_x000a_   cust_nation,_x000a_   l_year_x000a_ORDER BY_x000a_   supp_nation,_x000a_   cust_nation,_x000a_   l_year"/>
          </mc:Choice>
          <mc:Fallback>
            <filter val="query"/>
            <filter val="select sum(l_extendedprice * l_discount) as revenue from lineitem where l_shipdate &gt;= $1::date and l_shipdate &lt; $2::date + interval $6 year and l_discount between $3::decimal - $7 and $4::decimal + $8 and l_quantity &lt; $5"/>
          </mc:Fallback>
        </mc:AlternateContent>
      </filters>
    </filterColumn>
    <filterColumn colId="11">
      <filters>
        <filter val="2"/>
        <filter val="calls"/>
      </filters>
    </filterColumn>
  </autoFilter>
  <tableColumns count="46">
    <tableColumn id="1" xr3:uid="{26C80B33-16E7-4BD7-8581-D1D3C1F89BDA}" uniqueName="1" name="Column1" queryTableFieldId="1" dataDxfId="45"/>
    <tableColumn id="2" xr3:uid="{FF6F7CD3-2FF9-4681-8A68-2DC2BE5C5329}" uniqueName="2" name="Column2" queryTableFieldId="2" dataDxfId="44"/>
    <tableColumn id="3" xr3:uid="{92A8C8D9-3CD9-4B68-A67B-2FE443CCB404}" uniqueName="3" name="Column3" queryTableFieldId="3" dataDxfId="43"/>
    <tableColumn id="4" xr3:uid="{96E64625-6350-45C1-A5E4-158B57926B44}" uniqueName="4" name="Column4" queryTableFieldId="4" dataDxfId="42"/>
    <tableColumn id="5" xr3:uid="{078C01ED-D88C-4223-826D-1CFDBCC95AE4}" uniqueName="5" name="Column5" queryTableFieldId="5" dataDxfId="41"/>
    <tableColumn id="6" xr3:uid="{8F05FDB8-5E4B-4919-BE03-E53AA54A5DA7}" uniqueName="6" name="Column6" queryTableFieldId="6" dataDxfId="40"/>
    <tableColumn id="7" xr3:uid="{D826E02A-8740-4C89-AF4C-CF4519D15C41}" uniqueName="7" name="Column7" queryTableFieldId="7" dataDxfId="39"/>
    <tableColumn id="8" xr3:uid="{411CB905-D676-4A02-A4D6-1C6CA7765436}" uniqueName="8" name="Column8" queryTableFieldId="8" dataDxfId="38"/>
    <tableColumn id="9" xr3:uid="{E780D936-13CA-490A-A744-CAF8728AE423}" uniqueName="9" name="Column9" queryTableFieldId="9" dataDxfId="37"/>
    <tableColumn id="10" xr3:uid="{3C9C8CD9-8B55-4AFA-9352-F4F467A0BE46}" uniqueName="10" name="Column10" queryTableFieldId="10" dataDxfId="36"/>
    <tableColumn id="11" xr3:uid="{3F264379-99D2-40F5-849A-94F750A7C471}" uniqueName="11" name="Column11" queryTableFieldId="11" dataDxfId="35"/>
    <tableColumn id="12" xr3:uid="{24E1E000-ED57-4FFF-9A26-DBDBA460A892}" uniqueName="12" name="Column12" queryTableFieldId="12" dataDxfId="34"/>
    <tableColumn id="13" xr3:uid="{A711F781-1341-4ED2-A47E-C07CDCA31349}" uniqueName="13" name="Column13" queryTableFieldId="13" dataDxfId="33"/>
    <tableColumn id="14" xr3:uid="{6AF7454C-C6AD-419A-979B-162B20A99FD0}" uniqueName="14" name="Column14" queryTableFieldId="14" dataDxfId="32"/>
    <tableColumn id="15" xr3:uid="{12B2EF60-8B56-4908-8A29-F8C7C62AE9BE}" uniqueName="15" name="Column15" queryTableFieldId="15" dataDxfId="31"/>
    <tableColumn id="16" xr3:uid="{ECE93A34-A6C7-478B-B523-5740D3CBE139}" uniqueName="16" name="Column16" queryTableFieldId="16" dataDxfId="30"/>
    <tableColumn id="45" xr3:uid="{8745AF19-43AB-44B5-8030-AA2389D6DDAC}" uniqueName="45" name="Column163" queryTableFieldId="45" dataDxfId="2">
      <calculatedColumnFormula>pg_stat_statements[[#This Row],[Column16]]-(pg_stat_statements[[#This Row],[Column29]]+pg_stat_statements[[#This Row],[Column30]])/pg_stat_statements[[#This Row],[Column12]]</calculatedColumnFormula>
    </tableColumn>
    <tableColumn id="44" xr3:uid="{CB810A23-E3F2-4AC0-B751-A7C8DB29E5C7}" uniqueName="44" name="Column162" queryTableFieldId="44" dataDxfId="1">
      <calculatedColumnFormula>pg_stat_statements[[#This Row],[Column16]]-pg_stat_statements[[#This Row],[Column163]]</calculatedColumnFormula>
    </tableColumn>
    <tableColumn id="47" xr3:uid="{7DDB62C5-D309-4F53-9086-83C3F96FA5E7}" uniqueName="47" name="Column1622" queryTableFieldId="46" dataDxfId="0"/>
    <tableColumn id="17" xr3:uid="{FB32364A-7C7B-4D09-9AA1-99407B4F3756}" uniqueName="17" name="Column17" queryTableFieldId="17" dataDxfId="29"/>
    <tableColumn id="18" xr3:uid="{258FB4C0-0945-4249-A865-ED2D91F023A0}" uniqueName="18" name="Column18" queryTableFieldId="18" dataDxfId="28"/>
    <tableColumn id="19" xr3:uid="{41BE4226-5C1E-4F0F-A931-193FA60567E8}" uniqueName="19" name="Column19" queryTableFieldId="19" dataDxfId="27"/>
    <tableColumn id="20" xr3:uid="{77550322-D00B-4EFD-98BA-C266B004433A}" uniqueName="20" name="Column20" queryTableFieldId="20" dataDxfId="26"/>
    <tableColumn id="21" xr3:uid="{5809271C-EA47-4A45-AD51-C020190295E0}" uniqueName="21" name="Column21" queryTableFieldId="21" dataDxfId="25"/>
    <tableColumn id="22" xr3:uid="{46CE0BA7-BBD2-4071-A6CF-E0991868F4C3}" uniqueName="22" name="Column22" queryTableFieldId="22" dataDxfId="24"/>
    <tableColumn id="23" xr3:uid="{9885D6B8-8589-46E3-8BB4-C28DF37A0872}" uniqueName="23" name="Column23" queryTableFieldId="23" dataDxfId="23"/>
    <tableColumn id="24" xr3:uid="{35E3A305-F71A-4035-B1AA-A0EBB8306E18}" uniqueName="24" name="Column24" queryTableFieldId="24" dataDxfId="22"/>
    <tableColumn id="25" xr3:uid="{B0E39E31-4C80-4BC8-BA4A-F34AC91EA97C}" uniqueName="25" name="Column25" queryTableFieldId="25" dataDxfId="21"/>
    <tableColumn id="26" xr3:uid="{384BA131-B23E-428F-8C73-4FF8D826DF73}" uniqueName="26" name="Column26" queryTableFieldId="26" dataDxfId="20"/>
    <tableColumn id="27" xr3:uid="{C1762393-280B-431A-9639-0BD93B6EE88E}" uniqueName="27" name="Column27" queryTableFieldId="27" dataDxfId="19"/>
    <tableColumn id="28" xr3:uid="{3A73EB5F-9485-4A7E-9E51-5FB092D0EC7D}" uniqueName="28" name="Column28" queryTableFieldId="28" dataDxfId="18"/>
    <tableColumn id="29" xr3:uid="{CECFB185-0705-4722-AF79-286DD8B056B5}" uniqueName="29" name="Column29" queryTableFieldId="29" dataDxfId="17"/>
    <tableColumn id="30" xr3:uid="{4B657AC8-A923-4B49-8FE5-90A211A2D4C5}" uniqueName="30" name="Column30" queryTableFieldId="30" dataDxfId="16"/>
    <tableColumn id="31" xr3:uid="{73775F66-8B77-464E-BD7F-652AC75FBCE0}" uniqueName="31" name="Column31" queryTableFieldId="31" dataDxfId="15"/>
    <tableColumn id="32" xr3:uid="{394B756D-F9B8-482B-AA4F-FE2495505825}" uniqueName="32" name="Column32" queryTableFieldId="32" dataDxfId="14"/>
    <tableColumn id="33" xr3:uid="{C216C627-C84D-4F59-8903-863D86E01FA1}" uniqueName="33" name="Column33" queryTableFieldId="33" dataDxfId="13"/>
    <tableColumn id="34" xr3:uid="{FE71209D-5966-4295-B843-102DA3B6E16D}" uniqueName="34" name="Column34" queryTableFieldId="34" dataDxfId="12"/>
    <tableColumn id="35" xr3:uid="{3CD42B7A-9264-4382-866C-C636B5A0297B}" uniqueName="35" name="Column35" queryTableFieldId="35" dataDxfId="11"/>
    <tableColumn id="36" xr3:uid="{AA177B66-BD8A-488A-91C8-45FAE39C1291}" uniqueName="36" name="Column36" queryTableFieldId="36" dataDxfId="10"/>
    <tableColumn id="37" xr3:uid="{D94F249B-8BD5-4F07-AD93-14BC11A49323}" uniqueName="37" name="Column37" queryTableFieldId="37" dataDxfId="9"/>
    <tableColumn id="38" xr3:uid="{BA58E898-1192-4B81-9E8B-8196D773C664}" uniqueName="38" name="Column38" queryTableFieldId="38" dataDxfId="8"/>
    <tableColumn id="39" xr3:uid="{8A8DD777-5DD8-4D7F-9314-C82033E0502F}" uniqueName="39" name="Column39" queryTableFieldId="39" dataDxfId="7"/>
    <tableColumn id="40" xr3:uid="{9A16CD5A-FD96-45D2-90E1-C1B80D73004E}" uniqueName="40" name="Column40" queryTableFieldId="40" dataDxfId="6"/>
    <tableColumn id="41" xr3:uid="{4EC2D62A-9304-4EF4-9E64-97B9BB3B007F}" uniqueName="41" name="Column41" queryTableFieldId="41" dataDxfId="5"/>
    <tableColumn id="42" xr3:uid="{5DD576D7-C2C3-4760-A83F-70C8113860EB}" uniqueName="42" name="Column42" queryTableFieldId="42" dataDxfId="4"/>
    <tableColumn id="43" xr3:uid="{02793822-5166-4959-A3C2-3901C09754BC}" uniqueName="43" name="Column43" queryTableFieldId="43" dataDxf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FB759C-B03E-4553-AADE-F7F64ABC785A}">
  <dimension ref="A1:AT68"/>
  <sheetViews>
    <sheetView tabSelected="1" topLeftCell="A14" workbookViewId="0">
      <selection activeCell="U67" sqref="U67"/>
    </sheetView>
  </sheetViews>
  <sheetFormatPr defaultRowHeight="14.4" x14ac:dyDescent="0.3"/>
  <cols>
    <col min="1" max="3" width="10.6640625" bestFit="1" customWidth="1"/>
    <col min="4" max="4" width="20.88671875" bestFit="1" customWidth="1"/>
    <col min="5" max="5" width="80.88671875" bestFit="1" customWidth="1"/>
    <col min="6" max="6" width="10.6640625" bestFit="1" customWidth="1"/>
    <col min="7" max="7" width="13.21875" bestFit="1" customWidth="1"/>
    <col min="8" max="8" width="12.5546875" bestFit="1" customWidth="1"/>
    <col min="9" max="9" width="12.88671875" bestFit="1" customWidth="1"/>
    <col min="10" max="10" width="14.21875" bestFit="1" customWidth="1"/>
    <col min="11" max="11" width="14.88671875" bestFit="1" customWidth="1"/>
    <col min="12" max="12" width="11.6640625" bestFit="1" customWidth="1"/>
    <col min="13" max="15" width="20.77734375" bestFit="1" customWidth="1"/>
    <col min="16" max="16" width="21.88671875" bestFit="1" customWidth="1"/>
    <col min="17" max="18" width="21.88671875" customWidth="1"/>
    <col min="19" max="19" width="22.88671875" bestFit="1" customWidth="1"/>
    <col min="20" max="20" width="11.6640625" bestFit="1" customWidth="1"/>
    <col min="21" max="21" width="13.44140625" bestFit="1" customWidth="1"/>
    <col min="22" max="22" width="15.109375" bestFit="1" customWidth="1"/>
    <col min="23" max="23" width="16.5546875" bestFit="1" customWidth="1"/>
    <col min="24" max="24" width="17" bestFit="1" customWidth="1"/>
    <col min="25" max="25" width="11.6640625" bestFit="1" customWidth="1"/>
    <col min="26" max="26" width="13.44140625" bestFit="1" customWidth="1"/>
    <col min="27" max="27" width="14.88671875" bestFit="1" customWidth="1"/>
    <col min="28" max="28" width="15.33203125" bestFit="1" customWidth="1"/>
    <col min="29" max="29" width="13.6640625" bestFit="1" customWidth="1"/>
    <col min="30" max="30" width="15.5546875" bestFit="1" customWidth="1"/>
    <col min="31" max="31" width="18.77734375" bestFit="1" customWidth="1"/>
    <col min="32" max="32" width="12.44140625" bestFit="1" customWidth="1"/>
    <col min="33" max="33" width="19.77734375" bestFit="1" customWidth="1"/>
    <col min="34" max="34" width="18.77734375" bestFit="1" customWidth="1"/>
    <col min="35" max="38" width="11.6640625" bestFit="1" customWidth="1"/>
    <col min="39" max="39" width="18.77734375" bestFit="1" customWidth="1"/>
    <col min="40" max="40" width="14.33203125" bestFit="1" customWidth="1"/>
    <col min="41" max="41" width="13.33203125" bestFit="1" customWidth="1"/>
    <col min="42" max="42" width="18.5546875" bestFit="1" customWidth="1"/>
    <col min="43" max="43" width="18.77734375" bestFit="1" customWidth="1"/>
    <col min="44" max="44" width="15.88671875" bestFit="1" customWidth="1"/>
    <col min="45" max="45" width="18.77734375" bestFit="1" customWidth="1"/>
  </cols>
  <sheetData>
    <row r="1" spans="1:4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633</v>
      </c>
      <c r="R1" t="s">
        <v>632</v>
      </c>
      <c r="S1" t="s">
        <v>636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39</v>
      </c>
      <c r="AR1" t="s">
        <v>40</v>
      </c>
      <c r="AS1" t="s">
        <v>41</v>
      </c>
      <c r="AT1" t="s">
        <v>42</v>
      </c>
    </row>
    <row r="2" spans="1:46" x14ac:dyDescent="0.3">
      <c r="A2" s="1" t="s">
        <v>43</v>
      </c>
      <c r="B2" s="1" t="s">
        <v>44</v>
      </c>
      <c r="C2" s="1" t="s">
        <v>45</v>
      </c>
      <c r="D2" s="1" t="s">
        <v>46</v>
      </c>
      <c r="E2" s="1" t="s">
        <v>47</v>
      </c>
      <c r="F2" s="1" t="s">
        <v>48</v>
      </c>
      <c r="G2" s="1" t="s">
        <v>49</v>
      </c>
      <c r="H2" s="1" t="s">
        <v>50</v>
      </c>
      <c r="I2" s="1" t="s">
        <v>51</v>
      </c>
      <c r="J2" s="1" t="s">
        <v>52</v>
      </c>
      <c r="K2" s="1" t="s">
        <v>53</v>
      </c>
      <c r="L2" s="1" t="s">
        <v>54</v>
      </c>
      <c r="M2" s="1" t="s">
        <v>55</v>
      </c>
      <c r="N2" s="1" t="s">
        <v>56</v>
      </c>
      <c r="O2" s="1" t="s">
        <v>57</v>
      </c>
      <c r="P2" s="1" t="s">
        <v>58</v>
      </c>
      <c r="Q2" s="2" t="s">
        <v>634</v>
      </c>
      <c r="R2" s="2" t="s">
        <v>635</v>
      </c>
      <c r="S2" s="2" t="s">
        <v>637</v>
      </c>
      <c r="T2" s="1" t="s">
        <v>59</v>
      </c>
      <c r="U2" s="1" t="s">
        <v>60</v>
      </c>
      <c r="V2" s="1" t="s">
        <v>61</v>
      </c>
      <c r="W2" s="1" t="s">
        <v>62</v>
      </c>
      <c r="X2" s="1" t="s">
        <v>63</v>
      </c>
      <c r="Y2" s="1" t="s">
        <v>64</v>
      </c>
      <c r="Z2" s="1" t="s">
        <v>65</v>
      </c>
      <c r="AA2" s="1" t="s">
        <v>66</v>
      </c>
      <c r="AB2" s="1" t="s">
        <v>67</v>
      </c>
      <c r="AC2" s="1" t="s">
        <v>68</v>
      </c>
      <c r="AD2" s="1" t="s">
        <v>69</v>
      </c>
      <c r="AE2" s="1" t="s">
        <v>70</v>
      </c>
      <c r="AF2" s="1" t="s">
        <v>71</v>
      </c>
      <c r="AG2" s="1" t="s">
        <v>72</v>
      </c>
      <c r="AH2" s="1" t="s">
        <v>73</v>
      </c>
      <c r="AI2" s="1" t="s">
        <v>74</v>
      </c>
      <c r="AJ2" s="1" t="s">
        <v>75</v>
      </c>
      <c r="AK2" s="1" t="s">
        <v>76</v>
      </c>
      <c r="AL2" s="1" t="s">
        <v>77</v>
      </c>
      <c r="AM2" s="1" t="s">
        <v>78</v>
      </c>
      <c r="AN2" s="1" t="s">
        <v>79</v>
      </c>
      <c r="AO2" s="1" t="s">
        <v>80</v>
      </c>
      <c r="AP2" s="1" t="s">
        <v>81</v>
      </c>
      <c r="AQ2" s="1" t="s">
        <v>82</v>
      </c>
      <c r="AR2" s="1" t="s">
        <v>83</v>
      </c>
      <c r="AS2" s="1" t="s">
        <v>84</v>
      </c>
      <c r="AT2" s="1" t="s">
        <v>85</v>
      </c>
    </row>
    <row r="3" spans="1:46" hidden="1" x14ac:dyDescent="0.3">
      <c r="A3" s="1" t="s">
        <v>86</v>
      </c>
      <c r="B3" s="1" t="s">
        <v>87</v>
      </c>
      <c r="C3" s="1" t="s">
        <v>88</v>
      </c>
      <c r="D3" s="1" t="s">
        <v>89</v>
      </c>
      <c r="E3" s="1" t="s">
        <v>90</v>
      </c>
      <c r="F3" s="1" t="s">
        <v>91</v>
      </c>
      <c r="G3" s="1" t="s">
        <v>91</v>
      </c>
      <c r="H3" s="1" t="s">
        <v>91</v>
      </c>
      <c r="I3" s="1" t="s">
        <v>91</v>
      </c>
      <c r="J3" s="1" t="s">
        <v>91</v>
      </c>
      <c r="K3" s="1" t="s">
        <v>91</v>
      </c>
      <c r="L3" s="1" t="s">
        <v>92</v>
      </c>
      <c r="M3" s="1" t="s">
        <v>93</v>
      </c>
      <c r="N3" s="1" t="s">
        <v>93</v>
      </c>
      <c r="O3" s="1" t="s">
        <v>93</v>
      </c>
      <c r="P3" s="1" t="s">
        <v>93</v>
      </c>
      <c r="Q3" s="1">
        <f>pg_stat_statements[[#This Row],[Column16]]-(pg_stat_statements[[#This Row],[Column29]]+pg_stat_statements[[#This Row],[Column30]])/pg_stat_statements[[#This Row],[Column12]]</f>
        <v>1.0947999999999999E-2</v>
      </c>
      <c r="R3" s="1">
        <f>pg_stat_statements[[#This Row],[Column16]]-pg_stat_statements[[#This Row],[Column163]]</f>
        <v>0</v>
      </c>
      <c r="S3" s="1"/>
      <c r="T3" s="1" t="s">
        <v>91</v>
      </c>
      <c r="U3" s="1" t="s">
        <v>92</v>
      </c>
      <c r="V3" s="1" t="s">
        <v>91</v>
      </c>
      <c r="W3" s="1" t="s">
        <v>91</v>
      </c>
      <c r="X3" s="1" t="s">
        <v>91</v>
      </c>
      <c r="Y3" s="1" t="s">
        <v>91</v>
      </c>
      <c r="Z3" s="1" t="s">
        <v>91</v>
      </c>
      <c r="AA3" s="1" t="s">
        <v>91</v>
      </c>
      <c r="AB3" s="1" t="s">
        <v>91</v>
      </c>
      <c r="AC3" s="1" t="s">
        <v>91</v>
      </c>
      <c r="AD3" s="1" t="s">
        <v>91</v>
      </c>
      <c r="AE3" s="1" t="s">
        <v>91</v>
      </c>
      <c r="AF3" s="1" t="s">
        <v>91</v>
      </c>
      <c r="AG3" s="1" t="s">
        <v>91</v>
      </c>
      <c r="AH3" s="1" t="s">
        <v>91</v>
      </c>
      <c r="AI3" s="1" t="s">
        <v>91</v>
      </c>
      <c r="AJ3" s="1" t="s">
        <v>91</v>
      </c>
      <c r="AK3" s="1" t="s">
        <v>91</v>
      </c>
      <c r="AL3" s="1" t="s">
        <v>91</v>
      </c>
      <c r="AM3" s="1" t="s">
        <v>91</v>
      </c>
      <c r="AN3" s="1" t="s">
        <v>91</v>
      </c>
      <c r="AO3" s="1" t="s">
        <v>91</v>
      </c>
      <c r="AP3" s="1" t="s">
        <v>91</v>
      </c>
      <c r="AQ3" s="1" t="s">
        <v>91</v>
      </c>
      <c r="AR3" s="1" t="s">
        <v>91</v>
      </c>
      <c r="AS3" s="1" t="s">
        <v>91</v>
      </c>
      <c r="AT3" s="1" t="s">
        <v>91</v>
      </c>
    </row>
    <row r="4" spans="1:46" hidden="1" x14ac:dyDescent="0.3">
      <c r="A4" s="1" t="s">
        <v>86</v>
      </c>
      <c r="B4" s="1" t="s">
        <v>87</v>
      </c>
      <c r="C4" s="1" t="s">
        <v>88</v>
      </c>
      <c r="D4" s="1" t="s">
        <v>94</v>
      </c>
      <c r="E4" s="1" t="s">
        <v>95</v>
      </c>
      <c r="F4" s="1" t="s">
        <v>91</v>
      </c>
      <c r="G4" s="1" t="s">
        <v>91</v>
      </c>
      <c r="H4" s="1" t="s">
        <v>91</v>
      </c>
      <c r="I4" s="1" t="s">
        <v>91</v>
      </c>
      <c r="J4" s="1" t="s">
        <v>91</v>
      </c>
      <c r="K4" s="1" t="s">
        <v>91</v>
      </c>
      <c r="L4" s="1" t="s">
        <v>92</v>
      </c>
      <c r="M4" s="1" t="s">
        <v>96</v>
      </c>
      <c r="N4" s="1" t="s">
        <v>96</v>
      </c>
      <c r="O4" s="1" t="s">
        <v>96</v>
      </c>
      <c r="P4" s="1" t="s">
        <v>96</v>
      </c>
      <c r="Q4" s="1">
        <f>pg_stat_statements[[#This Row],[Column16]]-(pg_stat_statements[[#This Row],[Column29]]+pg_stat_statements[[#This Row],[Column30]])/pg_stat_statements[[#This Row],[Column12]]</f>
        <v>3.9647000000000002E-2</v>
      </c>
      <c r="R4" s="1">
        <f>pg_stat_statements[[#This Row],[Column16]]-pg_stat_statements[[#This Row],[Column163]]</f>
        <v>0</v>
      </c>
      <c r="S4" s="1"/>
      <c r="T4" s="1" t="s">
        <v>91</v>
      </c>
      <c r="U4" s="1" t="s">
        <v>92</v>
      </c>
      <c r="V4" s="1" t="s">
        <v>91</v>
      </c>
      <c r="W4" s="1" t="s">
        <v>91</v>
      </c>
      <c r="X4" s="1" t="s">
        <v>91</v>
      </c>
      <c r="Y4" s="1" t="s">
        <v>91</v>
      </c>
      <c r="Z4" s="1" t="s">
        <v>91</v>
      </c>
      <c r="AA4" s="1" t="s">
        <v>91</v>
      </c>
      <c r="AB4" s="1" t="s">
        <v>91</v>
      </c>
      <c r="AC4" s="1" t="s">
        <v>91</v>
      </c>
      <c r="AD4" s="1" t="s">
        <v>91</v>
      </c>
      <c r="AE4" s="1" t="s">
        <v>91</v>
      </c>
      <c r="AF4" s="1" t="s">
        <v>91</v>
      </c>
      <c r="AG4" s="1" t="s">
        <v>91</v>
      </c>
      <c r="AH4" s="1" t="s">
        <v>91</v>
      </c>
      <c r="AI4" s="1" t="s">
        <v>91</v>
      </c>
      <c r="AJ4" s="1" t="s">
        <v>91</v>
      </c>
      <c r="AK4" s="1" t="s">
        <v>91</v>
      </c>
      <c r="AL4" s="1" t="s">
        <v>91</v>
      </c>
      <c r="AM4" s="1" t="s">
        <v>91</v>
      </c>
      <c r="AN4" s="1" t="s">
        <v>91</v>
      </c>
      <c r="AO4" s="1" t="s">
        <v>91</v>
      </c>
      <c r="AP4" s="1" t="s">
        <v>91</v>
      </c>
      <c r="AQ4" s="1" t="s">
        <v>91</v>
      </c>
      <c r="AR4" s="1" t="s">
        <v>91</v>
      </c>
      <c r="AS4" s="1" t="s">
        <v>91</v>
      </c>
      <c r="AT4" s="1" t="s">
        <v>91</v>
      </c>
    </row>
    <row r="5" spans="1:46" hidden="1" x14ac:dyDescent="0.3">
      <c r="A5" s="1" t="s">
        <v>86</v>
      </c>
      <c r="B5" s="1" t="s">
        <v>87</v>
      </c>
      <c r="C5" s="1" t="s">
        <v>88</v>
      </c>
      <c r="D5" s="1" t="s">
        <v>97</v>
      </c>
      <c r="E5" s="1" t="s">
        <v>98</v>
      </c>
      <c r="F5" s="1" t="s">
        <v>91</v>
      </c>
      <c r="G5" s="1" t="s">
        <v>91</v>
      </c>
      <c r="H5" s="1" t="s">
        <v>91</v>
      </c>
      <c r="I5" s="1" t="s">
        <v>91</v>
      </c>
      <c r="J5" s="1" t="s">
        <v>91</v>
      </c>
      <c r="K5" s="1" t="s">
        <v>91</v>
      </c>
      <c r="L5" s="1" t="s">
        <v>92</v>
      </c>
      <c r="M5" s="1" t="s">
        <v>99</v>
      </c>
      <c r="N5" s="1" t="s">
        <v>99</v>
      </c>
      <c r="O5" s="1" t="s">
        <v>99</v>
      </c>
      <c r="P5" s="1" t="s">
        <v>99</v>
      </c>
      <c r="Q5" s="1">
        <f>pg_stat_statements[[#This Row],[Column16]]-(pg_stat_statements[[#This Row],[Column29]]+pg_stat_statements[[#This Row],[Column30]])/pg_stat_statements[[#This Row],[Column12]]</f>
        <v>1582.639461</v>
      </c>
      <c r="R5" s="1">
        <f>pg_stat_statements[[#This Row],[Column16]]-pg_stat_statements[[#This Row],[Column163]]</f>
        <v>365.49580300000002</v>
      </c>
      <c r="S5" s="1"/>
      <c r="T5" s="1" t="s">
        <v>91</v>
      </c>
      <c r="U5" s="1" t="s">
        <v>92</v>
      </c>
      <c r="V5" s="1" t="s">
        <v>92</v>
      </c>
      <c r="W5" s="1" t="s">
        <v>100</v>
      </c>
      <c r="X5" s="1" t="s">
        <v>91</v>
      </c>
      <c r="Y5" s="1" t="s">
        <v>101</v>
      </c>
      <c r="Z5" s="1" t="s">
        <v>91</v>
      </c>
      <c r="AA5" s="1" t="s">
        <v>91</v>
      </c>
      <c r="AB5" s="1" t="s">
        <v>91</v>
      </c>
      <c r="AC5" s="1" t="s">
        <v>91</v>
      </c>
      <c r="AD5" s="1" t="s">
        <v>102</v>
      </c>
      <c r="AE5" s="1" t="s">
        <v>103</v>
      </c>
      <c r="AF5" s="1" t="s">
        <v>104</v>
      </c>
      <c r="AG5" s="1" t="s">
        <v>105</v>
      </c>
      <c r="AH5" s="1" t="s">
        <v>106</v>
      </c>
      <c r="AI5" s="1" t="s">
        <v>107</v>
      </c>
      <c r="AJ5" s="1" t="s">
        <v>91</v>
      </c>
      <c r="AK5" s="1" t="s">
        <v>91</v>
      </c>
      <c r="AL5" s="1" t="s">
        <v>91</v>
      </c>
      <c r="AM5" s="1" t="s">
        <v>108</v>
      </c>
      <c r="AN5" s="1" t="s">
        <v>109</v>
      </c>
      <c r="AO5" s="1" t="s">
        <v>92</v>
      </c>
      <c r="AP5" s="1" t="s">
        <v>110</v>
      </c>
      <c r="AQ5" s="1" t="s">
        <v>92</v>
      </c>
      <c r="AR5" s="1" t="s">
        <v>111</v>
      </c>
      <c r="AS5" s="1" t="s">
        <v>92</v>
      </c>
      <c r="AT5" s="1" t="s">
        <v>112</v>
      </c>
    </row>
    <row r="6" spans="1:46" x14ac:dyDescent="0.3">
      <c r="A6" s="1" t="s">
        <v>86</v>
      </c>
      <c r="B6" s="1" t="s">
        <v>87</v>
      </c>
      <c r="C6" s="1" t="s">
        <v>88</v>
      </c>
      <c r="D6" s="1" t="s">
        <v>113</v>
      </c>
      <c r="E6" s="1" t="s">
        <v>114</v>
      </c>
      <c r="F6" s="1" t="s">
        <v>91</v>
      </c>
      <c r="G6" s="1" t="s">
        <v>91</v>
      </c>
      <c r="H6" s="1" t="s">
        <v>91</v>
      </c>
      <c r="I6" s="1" t="s">
        <v>91</v>
      </c>
      <c r="J6" s="1" t="s">
        <v>91</v>
      </c>
      <c r="K6" s="1" t="s">
        <v>91</v>
      </c>
      <c r="L6" s="1" t="s">
        <v>115</v>
      </c>
      <c r="M6" s="1" t="s">
        <v>116</v>
      </c>
      <c r="N6" s="1" t="s">
        <v>117</v>
      </c>
      <c r="O6" s="1" t="s">
        <v>118</v>
      </c>
      <c r="P6" s="1" t="s">
        <v>119</v>
      </c>
      <c r="Q6" s="2">
        <f>pg_stat_statements[[#This Row],[Column16]]-(pg_stat_statements[[#This Row],[Column29]]+pg_stat_statements[[#This Row],[Column30]])/pg_stat_statements[[#This Row],[Column12]]</f>
        <v>865.17425300000014</v>
      </c>
      <c r="R6" s="2">
        <f>pg_stat_statements[[#This Row],[Column16]]-pg_stat_statements[[#This Row],[Column163]]</f>
        <v>309.02273749999995</v>
      </c>
      <c r="S6" s="2">
        <f>pg_stat_statements[[#This Row],[Column163]]/pg_stat_statements[[#This Row],[Column162]]</f>
        <v>2.7997106620673837</v>
      </c>
      <c r="T6" s="1" t="s">
        <v>120</v>
      </c>
      <c r="U6" s="1" t="s">
        <v>115</v>
      </c>
      <c r="V6" s="1" t="s">
        <v>121</v>
      </c>
      <c r="W6" s="1" t="s">
        <v>122</v>
      </c>
      <c r="X6" s="1" t="s">
        <v>91</v>
      </c>
      <c r="Y6" s="1" t="s">
        <v>115</v>
      </c>
      <c r="Z6" s="1" t="s">
        <v>91</v>
      </c>
      <c r="AA6" s="1" t="s">
        <v>91</v>
      </c>
      <c r="AB6" s="1" t="s">
        <v>91</v>
      </c>
      <c r="AC6" s="1" t="s">
        <v>91</v>
      </c>
      <c r="AD6" s="1" t="s">
        <v>91</v>
      </c>
      <c r="AE6" s="1" t="s">
        <v>91</v>
      </c>
      <c r="AF6" s="1" t="s">
        <v>123</v>
      </c>
      <c r="AG6" s="1" t="s">
        <v>124</v>
      </c>
      <c r="AH6" s="1" t="s">
        <v>91</v>
      </c>
      <c r="AI6" s="1" t="s">
        <v>91</v>
      </c>
      <c r="AJ6" s="1" t="s">
        <v>91</v>
      </c>
      <c r="AK6" s="1" t="s">
        <v>91</v>
      </c>
      <c r="AL6" s="1" t="s">
        <v>91</v>
      </c>
      <c r="AM6" s="1" t="s">
        <v>125</v>
      </c>
      <c r="AN6" s="1" t="s">
        <v>126</v>
      </c>
      <c r="AO6" s="1" t="s">
        <v>91</v>
      </c>
      <c r="AP6" s="1" t="s">
        <v>91</v>
      </c>
      <c r="AQ6" s="1" t="s">
        <v>115</v>
      </c>
      <c r="AR6" s="1" t="s">
        <v>127</v>
      </c>
      <c r="AS6" s="1" t="s">
        <v>115</v>
      </c>
      <c r="AT6" s="1" t="s">
        <v>128</v>
      </c>
    </row>
    <row r="7" spans="1:46" x14ac:dyDescent="0.3">
      <c r="A7" s="1" t="s">
        <v>86</v>
      </c>
      <c r="B7" s="1" t="s">
        <v>87</v>
      </c>
      <c r="C7" s="1" t="s">
        <v>88</v>
      </c>
      <c r="D7" s="1" t="s">
        <v>129</v>
      </c>
      <c r="E7" s="1" t="s">
        <v>130</v>
      </c>
      <c r="F7" s="1" t="s">
        <v>91</v>
      </c>
      <c r="G7" s="1" t="s">
        <v>91</v>
      </c>
      <c r="H7" s="1" t="s">
        <v>91</v>
      </c>
      <c r="I7" s="1" t="s">
        <v>91</v>
      </c>
      <c r="J7" s="1" t="s">
        <v>91</v>
      </c>
      <c r="K7" s="1" t="s">
        <v>91</v>
      </c>
      <c r="L7" s="1" t="s">
        <v>115</v>
      </c>
      <c r="M7" s="1" t="s">
        <v>131</v>
      </c>
      <c r="N7" s="1" t="s">
        <v>132</v>
      </c>
      <c r="O7" s="1" t="s">
        <v>133</v>
      </c>
      <c r="P7" s="1" t="s">
        <v>134</v>
      </c>
      <c r="Q7" s="2">
        <f>pg_stat_statements[[#This Row],[Column16]]-(pg_stat_statements[[#This Row],[Column29]]+pg_stat_statements[[#This Row],[Column30]])/pg_stat_statements[[#This Row],[Column12]]</f>
        <v>9278.042089999999</v>
      </c>
      <c r="R7" s="2">
        <f>pg_stat_statements[[#This Row],[Column16]]-pg_stat_statements[[#This Row],[Column163]]</f>
        <v>1604.2354885000004</v>
      </c>
      <c r="S7" s="2">
        <f>pg_stat_statements[[#This Row],[Column163]]/pg_stat_statements[[#This Row],[Column162]]</f>
        <v>5.7834664277843624</v>
      </c>
      <c r="T7" s="1" t="s">
        <v>135</v>
      </c>
      <c r="U7" s="1" t="s">
        <v>136</v>
      </c>
      <c r="V7" s="1" t="s">
        <v>137</v>
      </c>
      <c r="W7" s="1" t="s">
        <v>138</v>
      </c>
      <c r="X7" s="1" t="s">
        <v>91</v>
      </c>
      <c r="Y7" s="1" t="s">
        <v>91</v>
      </c>
      <c r="Z7" s="1" t="s">
        <v>91</v>
      </c>
      <c r="AA7" s="1" t="s">
        <v>91</v>
      </c>
      <c r="AB7" s="1" t="s">
        <v>91</v>
      </c>
      <c r="AC7" s="1" t="s">
        <v>91</v>
      </c>
      <c r="AD7" s="1" t="s">
        <v>91</v>
      </c>
      <c r="AE7" s="1" t="s">
        <v>91</v>
      </c>
      <c r="AF7" s="1" t="s">
        <v>139</v>
      </c>
      <c r="AG7" s="1" t="s">
        <v>91</v>
      </c>
      <c r="AH7" s="1" t="s">
        <v>91</v>
      </c>
      <c r="AI7" s="1" t="s">
        <v>91</v>
      </c>
      <c r="AJ7" s="1" t="s">
        <v>91</v>
      </c>
      <c r="AK7" s="1" t="s">
        <v>91</v>
      </c>
      <c r="AL7" s="1" t="s">
        <v>91</v>
      </c>
      <c r="AM7" s="1" t="s">
        <v>140</v>
      </c>
      <c r="AN7" s="1" t="s">
        <v>141</v>
      </c>
      <c r="AO7" s="1" t="s">
        <v>115</v>
      </c>
      <c r="AP7" s="1" t="s">
        <v>142</v>
      </c>
      <c r="AQ7" s="1" t="s">
        <v>115</v>
      </c>
      <c r="AR7" s="1" t="s">
        <v>143</v>
      </c>
      <c r="AS7" s="1" t="s">
        <v>115</v>
      </c>
      <c r="AT7" s="1" t="s">
        <v>144</v>
      </c>
    </row>
    <row r="8" spans="1:46" hidden="1" x14ac:dyDescent="0.3">
      <c r="A8" s="1" t="s">
        <v>86</v>
      </c>
      <c r="B8" s="1" t="s">
        <v>87</v>
      </c>
      <c r="C8" s="1" t="s">
        <v>88</v>
      </c>
      <c r="D8" s="1" t="s">
        <v>145</v>
      </c>
      <c r="E8" s="1" t="s">
        <v>146</v>
      </c>
      <c r="F8" s="1" t="s">
        <v>91</v>
      </c>
      <c r="G8" s="1" t="s">
        <v>91</v>
      </c>
      <c r="H8" s="1" t="s">
        <v>91</v>
      </c>
      <c r="I8" s="1" t="s">
        <v>91</v>
      </c>
      <c r="J8" s="1" t="s">
        <v>91</v>
      </c>
      <c r="K8" s="1" t="s">
        <v>91</v>
      </c>
      <c r="L8" s="1" t="s">
        <v>92</v>
      </c>
      <c r="M8" s="1" t="s">
        <v>147</v>
      </c>
      <c r="N8" s="1" t="s">
        <v>147</v>
      </c>
      <c r="O8" s="1" t="s">
        <v>147</v>
      </c>
      <c r="P8" s="1" t="s">
        <v>147</v>
      </c>
      <c r="Q8" s="1">
        <f>pg_stat_statements[[#This Row],[Column16]]-(pg_stat_statements[[#This Row],[Column29]]+pg_stat_statements[[#This Row],[Column30]])/pg_stat_statements[[#This Row],[Column12]]</f>
        <v>6.5839999999999996E-3</v>
      </c>
      <c r="R8" s="1">
        <f>pg_stat_statements[[#This Row],[Column16]]-pg_stat_statements[[#This Row],[Column163]]</f>
        <v>0</v>
      </c>
      <c r="S8" s="1"/>
      <c r="T8" s="1" t="s">
        <v>91</v>
      </c>
      <c r="U8" s="1" t="s">
        <v>91</v>
      </c>
      <c r="V8" s="1" t="s">
        <v>91</v>
      </c>
      <c r="W8" s="1" t="s">
        <v>91</v>
      </c>
      <c r="X8" s="1" t="s">
        <v>91</v>
      </c>
      <c r="Y8" s="1" t="s">
        <v>91</v>
      </c>
      <c r="Z8" s="1" t="s">
        <v>91</v>
      </c>
      <c r="AA8" s="1" t="s">
        <v>91</v>
      </c>
      <c r="AB8" s="1" t="s">
        <v>91</v>
      </c>
      <c r="AC8" s="1" t="s">
        <v>91</v>
      </c>
      <c r="AD8" s="1" t="s">
        <v>91</v>
      </c>
      <c r="AE8" s="1" t="s">
        <v>91</v>
      </c>
      <c r="AF8" s="1" t="s">
        <v>91</v>
      </c>
      <c r="AG8" s="1" t="s">
        <v>91</v>
      </c>
      <c r="AH8" s="1" t="s">
        <v>91</v>
      </c>
      <c r="AI8" s="1" t="s">
        <v>91</v>
      </c>
      <c r="AJ8" s="1" t="s">
        <v>91</v>
      </c>
      <c r="AK8" s="1" t="s">
        <v>91</v>
      </c>
      <c r="AL8" s="1" t="s">
        <v>91</v>
      </c>
      <c r="AM8" s="1" t="s">
        <v>91</v>
      </c>
      <c r="AN8" s="1" t="s">
        <v>91</v>
      </c>
      <c r="AO8" s="1" t="s">
        <v>91</v>
      </c>
      <c r="AP8" s="1" t="s">
        <v>91</v>
      </c>
      <c r="AQ8" s="1" t="s">
        <v>91</v>
      </c>
      <c r="AR8" s="1" t="s">
        <v>91</v>
      </c>
      <c r="AS8" s="1" t="s">
        <v>91</v>
      </c>
      <c r="AT8" s="1" t="s">
        <v>91</v>
      </c>
    </row>
    <row r="9" spans="1:46" hidden="1" x14ac:dyDescent="0.3">
      <c r="A9" s="1" t="s">
        <v>86</v>
      </c>
      <c r="B9" s="1" t="s">
        <v>87</v>
      </c>
      <c r="C9" s="1" t="s">
        <v>88</v>
      </c>
      <c r="D9" s="1" t="s">
        <v>148</v>
      </c>
      <c r="E9" s="1" t="s">
        <v>149</v>
      </c>
      <c r="F9" s="1" t="s">
        <v>91</v>
      </c>
      <c r="G9" s="1" t="s">
        <v>91</v>
      </c>
      <c r="H9" s="1" t="s">
        <v>91</v>
      </c>
      <c r="I9" s="1" t="s">
        <v>91</v>
      </c>
      <c r="J9" s="1" t="s">
        <v>91</v>
      </c>
      <c r="K9" s="1" t="s">
        <v>91</v>
      </c>
      <c r="L9" s="1" t="s">
        <v>92</v>
      </c>
      <c r="M9" s="1" t="s">
        <v>150</v>
      </c>
      <c r="N9" s="1" t="s">
        <v>150</v>
      </c>
      <c r="O9" s="1" t="s">
        <v>150</v>
      </c>
      <c r="P9" s="1" t="s">
        <v>150</v>
      </c>
      <c r="Q9" s="1">
        <f>pg_stat_statements[[#This Row],[Column16]]-(pg_stat_statements[[#This Row],[Column29]]+pg_stat_statements[[#This Row],[Column30]])/pg_stat_statements[[#This Row],[Column12]]</f>
        <v>0.18093100000000001</v>
      </c>
      <c r="R9" s="1">
        <f>pg_stat_statements[[#This Row],[Column16]]-pg_stat_statements[[#This Row],[Column163]]</f>
        <v>0</v>
      </c>
      <c r="S9" s="1"/>
      <c r="T9" s="1" t="s">
        <v>91</v>
      </c>
      <c r="U9" s="1" t="s">
        <v>91</v>
      </c>
      <c r="V9" s="1" t="s">
        <v>91</v>
      </c>
      <c r="W9" s="1" t="s">
        <v>91</v>
      </c>
      <c r="X9" s="1" t="s">
        <v>91</v>
      </c>
      <c r="Y9" s="1" t="s">
        <v>91</v>
      </c>
      <c r="Z9" s="1" t="s">
        <v>91</v>
      </c>
      <c r="AA9" s="1" t="s">
        <v>91</v>
      </c>
      <c r="AB9" s="1" t="s">
        <v>91</v>
      </c>
      <c r="AC9" s="1" t="s">
        <v>91</v>
      </c>
      <c r="AD9" s="1" t="s">
        <v>91</v>
      </c>
      <c r="AE9" s="1" t="s">
        <v>91</v>
      </c>
      <c r="AF9" s="1" t="s">
        <v>91</v>
      </c>
      <c r="AG9" s="1" t="s">
        <v>91</v>
      </c>
      <c r="AH9" s="1" t="s">
        <v>91</v>
      </c>
      <c r="AI9" s="1" t="s">
        <v>91</v>
      </c>
      <c r="AJ9" s="1" t="s">
        <v>91</v>
      </c>
      <c r="AK9" s="1" t="s">
        <v>91</v>
      </c>
      <c r="AL9" s="1" t="s">
        <v>91</v>
      </c>
      <c r="AM9" s="1" t="s">
        <v>91</v>
      </c>
      <c r="AN9" s="1" t="s">
        <v>91</v>
      </c>
      <c r="AO9" s="1" t="s">
        <v>91</v>
      </c>
      <c r="AP9" s="1" t="s">
        <v>91</v>
      </c>
      <c r="AQ9" s="1" t="s">
        <v>91</v>
      </c>
      <c r="AR9" s="1" t="s">
        <v>91</v>
      </c>
      <c r="AS9" s="1" t="s">
        <v>91</v>
      </c>
      <c r="AT9" s="1" t="s">
        <v>91</v>
      </c>
    </row>
    <row r="10" spans="1:46" x14ac:dyDescent="0.3">
      <c r="A10" s="1" t="s">
        <v>86</v>
      </c>
      <c r="B10" s="1" t="s">
        <v>87</v>
      </c>
      <c r="C10" s="1" t="s">
        <v>88</v>
      </c>
      <c r="D10" s="1" t="s">
        <v>151</v>
      </c>
      <c r="E10" s="1" t="s">
        <v>152</v>
      </c>
      <c r="F10" s="1" t="s">
        <v>91</v>
      </c>
      <c r="G10" s="1" t="s">
        <v>91</v>
      </c>
      <c r="H10" s="1" t="s">
        <v>91</v>
      </c>
      <c r="I10" s="1" t="s">
        <v>91</v>
      </c>
      <c r="J10" s="1" t="s">
        <v>91</v>
      </c>
      <c r="K10" s="1" t="s">
        <v>91</v>
      </c>
      <c r="L10" s="1" t="s">
        <v>115</v>
      </c>
      <c r="M10" s="1" t="s">
        <v>153</v>
      </c>
      <c r="N10" s="1" t="s">
        <v>154</v>
      </c>
      <c r="O10" s="1" t="s">
        <v>155</v>
      </c>
      <c r="P10" s="1" t="s">
        <v>156</v>
      </c>
      <c r="Q10" s="2">
        <f>pg_stat_statements[[#This Row],[Column16]]-(pg_stat_statements[[#This Row],[Column29]]+pg_stat_statements[[#This Row],[Column30]])/pg_stat_statements[[#This Row],[Column12]]</f>
        <v>1015.3345015000002</v>
      </c>
      <c r="R10" s="2">
        <f>pg_stat_statements[[#This Row],[Column16]]-pg_stat_statements[[#This Row],[Column163]]</f>
        <v>1667.7858509999999</v>
      </c>
      <c r="S10" s="2">
        <f>pg_stat_statements[[#This Row],[Column163]]/pg_stat_statements[[#This Row],[Column162]]</f>
        <v>0.60879189069220629</v>
      </c>
      <c r="T10" s="1" t="s">
        <v>157</v>
      </c>
      <c r="U10" s="1" t="s">
        <v>86</v>
      </c>
      <c r="V10" s="1" t="s">
        <v>158</v>
      </c>
      <c r="W10" s="1" t="s">
        <v>159</v>
      </c>
      <c r="X10" s="1" t="s">
        <v>160</v>
      </c>
      <c r="Y10" s="1" t="s">
        <v>160</v>
      </c>
      <c r="Z10" s="1" t="s">
        <v>91</v>
      </c>
      <c r="AA10" s="1" t="s">
        <v>91</v>
      </c>
      <c r="AB10" s="1" t="s">
        <v>91</v>
      </c>
      <c r="AC10" s="1" t="s">
        <v>91</v>
      </c>
      <c r="AD10" s="1" t="s">
        <v>91</v>
      </c>
      <c r="AE10" s="1" t="s">
        <v>91</v>
      </c>
      <c r="AF10" s="1" t="s">
        <v>161</v>
      </c>
      <c r="AG10" s="1" t="s">
        <v>162</v>
      </c>
      <c r="AH10" s="1" t="s">
        <v>91</v>
      </c>
      <c r="AI10" s="1" t="s">
        <v>91</v>
      </c>
      <c r="AJ10" s="1" t="s">
        <v>91</v>
      </c>
      <c r="AK10" s="1" t="s">
        <v>91</v>
      </c>
      <c r="AL10" s="1" t="s">
        <v>91</v>
      </c>
      <c r="AM10" s="1" t="s">
        <v>91</v>
      </c>
      <c r="AN10" s="1" t="s">
        <v>91</v>
      </c>
      <c r="AO10" s="1" t="s">
        <v>91</v>
      </c>
      <c r="AP10" s="1" t="s">
        <v>91</v>
      </c>
      <c r="AQ10" s="1" t="s">
        <v>91</v>
      </c>
      <c r="AR10" s="1" t="s">
        <v>91</v>
      </c>
      <c r="AS10" s="1" t="s">
        <v>91</v>
      </c>
      <c r="AT10" s="1" t="s">
        <v>91</v>
      </c>
    </row>
    <row r="11" spans="1:46" x14ac:dyDescent="0.3">
      <c r="A11" s="1" t="s">
        <v>86</v>
      </c>
      <c r="B11" s="1" t="s">
        <v>87</v>
      </c>
      <c r="C11" s="1" t="s">
        <v>88</v>
      </c>
      <c r="D11" s="1" t="s">
        <v>163</v>
      </c>
      <c r="E11" s="1" t="s">
        <v>164</v>
      </c>
      <c r="F11" s="1" t="s">
        <v>91</v>
      </c>
      <c r="G11" s="1" t="s">
        <v>91</v>
      </c>
      <c r="H11" s="1" t="s">
        <v>91</v>
      </c>
      <c r="I11" s="1" t="s">
        <v>91</v>
      </c>
      <c r="J11" s="1" t="s">
        <v>91</v>
      </c>
      <c r="K11" s="1" t="s">
        <v>91</v>
      </c>
      <c r="L11" s="1" t="s">
        <v>115</v>
      </c>
      <c r="M11" s="1" t="s">
        <v>165</v>
      </c>
      <c r="N11" s="1" t="s">
        <v>166</v>
      </c>
      <c r="O11" s="1" t="s">
        <v>167</v>
      </c>
      <c r="P11" s="1" t="s">
        <v>168</v>
      </c>
      <c r="Q11" s="2">
        <f>pg_stat_statements[[#This Row],[Column16]]-(pg_stat_statements[[#This Row],[Column29]]+pg_stat_statements[[#This Row],[Column30]])/pg_stat_statements[[#This Row],[Column12]]</f>
        <v>2352.3144955000043</v>
      </c>
      <c r="R11" s="2">
        <f>pg_stat_statements[[#This Row],[Column16]]-pg_stat_statements[[#This Row],[Column163]]</f>
        <v>1778.9852584999953</v>
      </c>
      <c r="S11" s="2">
        <f>pg_stat_statements[[#This Row],[Column163]]/pg_stat_statements[[#This Row],[Column162]]</f>
        <v>1.3222788015025086</v>
      </c>
      <c r="T11" s="1" t="s">
        <v>169</v>
      </c>
      <c r="U11" s="1" t="s">
        <v>170</v>
      </c>
      <c r="V11" s="1" t="s">
        <v>171</v>
      </c>
      <c r="W11" s="1" t="s">
        <v>172</v>
      </c>
      <c r="X11" s="1" t="s">
        <v>91</v>
      </c>
      <c r="Y11" s="1" t="s">
        <v>91</v>
      </c>
      <c r="Z11" s="1" t="s">
        <v>91</v>
      </c>
      <c r="AA11" s="1" t="s">
        <v>91</v>
      </c>
      <c r="AB11" s="1" t="s">
        <v>91</v>
      </c>
      <c r="AC11" s="1" t="s">
        <v>91</v>
      </c>
      <c r="AD11" s="1" t="s">
        <v>91</v>
      </c>
      <c r="AE11" s="1" t="s">
        <v>91</v>
      </c>
      <c r="AF11" s="1" t="s">
        <v>173</v>
      </c>
      <c r="AG11" s="1" t="s">
        <v>91</v>
      </c>
      <c r="AH11" s="1" t="s">
        <v>91</v>
      </c>
      <c r="AI11" s="1" t="s">
        <v>91</v>
      </c>
      <c r="AJ11" s="1" t="s">
        <v>91</v>
      </c>
      <c r="AK11" s="1" t="s">
        <v>91</v>
      </c>
      <c r="AL11" s="1" t="s">
        <v>91</v>
      </c>
      <c r="AM11" s="1" t="s">
        <v>91</v>
      </c>
      <c r="AN11" s="1" t="s">
        <v>91</v>
      </c>
      <c r="AO11" s="1" t="s">
        <v>91</v>
      </c>
      <c r="AP11" s="1" t="s">
        <v>91</v>
      </c>
      <c r="AQ11" s="1" t="s">
        <v>91</v>
      </c>
      <c r="AR11" s="1" t="s">
        <v>91</v>
      </c>
      <c r="AS11" s="1" t="s">
        <v>91</v>
      </c>
      <c r="AT11" s="1" t="s">
        <v>91</v>
      </c>
    </row>
    <row r="12" spans="1:46" x14ac:dyDescent="0.3">
      <c r="A12" s="1" t="s">
        <v>86</v>
      </c>
      <c r="B12" s="1" t="s">
        <v>87</v>
      </c>
      <c r="C12" s="1" t="s">
        <v>88</v>
      </c>
      <c r="D12" s="1" t="s">
        <v>174</v>
      </c>
      <c r="E12" s="1" t="s">
        <v>175</v>
      </c>
      <c r="F12" s="1" t="s">
        <v>91</v>
      </c>
      <c r="G12" s="1" t="s">
        <v>91</v>
      </c>
      <c r="H12" s="1" t="s">
        <v>91</v>
      </c>
      <c r="I12" s="1" t="s">
        <v>91</v>
      </c>
      <c r="J12" s="1" t="s">
        <v>91</v>
      </c>
      <c r="K12" s="1" t="s">
        <v>91</v>
      </c>
      <c r="L12" s="1" t="s">
        <v>115</v>
      </c>
      <c r="M12" s="1" t="s">
        <v>176</v>
      </c>
      <c r="N12" s="1" t="s">
        <v>177</v>
      </c>
      <c r="O12" s="1" t="s">
        <v>178</v>
      </c>
      <c r="P12" s="1" t="s">
        <v>179</v>
      </c>
      <c r="Q12" s="2">
        <f>pg_stat_statements[[#This Row],[Column16]]-(pg_stat_statements[[#This Row],[Column29]]+pg_stat_statements[[#This Row],[Column30]])/pg_stat_statements[[#This Row],[Column12]]</f>
        <v>528.59468100000004</v>
      </c>
      <c r="R12" s="2">
        <f>pg_stat_statements[[#This Row],[Column16]]-pg_stat_statements[[#This Row],[Column163]]</f>
        <v>2355.6327575</v>
      </c>
      <c r="S12" s="2">
        <f>pg_stat_statements[[#This Row],[Column163]]/pg_stat_statements[[#This Row],[Column162]]</f>
        <v>0.22439604786316103</v>
      </c>
      <c r="T12" s="1" t="s">
        <v>180</v>
      </c>
      <c r="U12" s="1" t="s">
        <v>181</v>
      </c>
      <c r="V12" s="1" t="s">
        <v>182</v>
      </c>
      <c r="W12" s="1" t="s">
        <v>183</v>
      </c>
      <c r="X12" s="1" t="s">
        <v>184</v>
      </c>
      <c r="Y12" s="1" t="s">
        <v>185</v>
      </c>
      <c r="Z12" s="1" t="s">
        <v>91</v>
      </c>
      <c r="AA12" s="1" t="s">
        <v>91</v>
      </c>
      <c r="AB12" s="1" t="s">
        <v>91</v>
      </c>
      <c r="AC12" s="1" t="s">
        <v>91</v>
      </c>
      <c r="AD12" s="1" t="s">
        <v>186</v>
      </c>
      <c r="AE12" s="1" t="s">
        <v>187</v>
      </c>
      <c r="AF12" s="1" t="s">
        <v>188</v>
      </c>
      <c r="AG12" s="1" t="s">
        <v>189</v>
      </c>
      <c r="AH12" s="1" t="s">
        <v>190</v>
      </c>
      <c r="AI12" s="1" t="s">
        <v>191</v>
      </c>
      <c r="AJ12" s="1" t="s">
        <v>91</v>
      </c>
      <c r="AK12" s="1" t="s">
        <v>91</v>
      </c>
      <c r="AL12" s="1" t="s">
        <v>91</v>
      </c>
      <c r="AM12" s="1" t="s">
        <v>91</v>
      </c>
      <c r="AN12" s="1" t="s">
        <v>91</v>
      </c>
      <c r="AO12" s="1" t="s">
        <v>91</v>
      </c>
      <c r="AP12" s="1" t="s">
        <v>91</v>
      </c>
      <c r="AQ12" s="1" t="s">
        <v>91</v>
      </c>
      <c r="AR12" s="1" t="s">
        <v>91</v>
      </c>
      <c r="AS12" s="1" t="s">
        <v>91</v>
      </c>
      <c r="AT12" s="1" t="s">
        <v>91</v>
      </c>
    </row>
    <row r="13" spans="1:46" hidden="1" x14ac:dyDescent="0.3">
      <c r="A13" s="1" t="s">
        <v>86</v>
      </c>
      <c r="B13" s="1" t="s">
        <v>87</v>
      </c>
      <c r="C13" s="1" t="s">
        <v>88</v>
      </c>
      <c r="D13" s="1" t="s">
        <v>192</v>
      </c>
      <c r="E13" s="1" t="s">
        <v>193</v>
      </c>
      <c r="F13" s="1" t="s">
        <v>91</v>
      </c>
      <c r="G13" s="1" t="s">
        <v>91</v>
      </c>
      <c r="H13" s="1" t="s">
        <v>91</v>
      </c>
      <c r="I13" s="1" t="s">
        <v>91</v>
      </c>
      <c r="J13" s="1" t="s">
        <v>91</v>
      </c>
      <c r="K13" s="1" t="s">
        <v>91</v>
      </c>
      <c r="L13" s="1" t="s">
        <v>92</v>
      </c>
      <c r="M13" s="1" t="s">
        <v>194</v>
      </c>
      <c r="N13" s="1" t="s">
        <v>194</v>
      </c>
      <c r="O13" s="1" t="s">
        <v>194</v>
      </c>
      <c r="P13" s="1" t="s">
        <v>194</v>
      </c>
      <c r="Q13" s="1">
        <f>pg_stat_statements[[#This Row],[Column16]]-(pg_stat_statements[[#This Row],[Column29]]+pg_stat_statements[[#This Row],[Column30]])/pg_stat_statements[[#This Row],[Column12]]</f>
        <v>2.232E-3</v>
      </c>
      <c r="R13" s="1">
        <f>pg_stat_statements[[#This Row],[Column16]]-pg_stat_statements[[#This Row],[Column163]]</f>
        <v>0</v>
      </c>
      <c r="S13" s="1"/>
      <c r="T13" s="1" t="s">
        <v>91</v>
      </c>
      <c r="U13" s="1" t="s">
        <v>91</v>
      </c>
      <c r="V13" s="1" t="s">
        <v>91</v>
      </c>
      <c r="W13" s="1" t="s">
        <v>91</v>
      </c>
      <c r="X13" s="1" t="s">
        <v>91</v>
      </c>
      <c r="Y13" s="1" t="s">
        <v>91</v>
      </c>
      <c r="Z13" s="1" t="s">
        <v>91</v>
      </c>
      <c r="AA13" s="1" t="s">
        <v>91</v>
      </c>
      <c r="AB13" s="1" t="s">
        <v>91</v>
      </c>
      <c r="AC13" s="1" t="s">
        <v>91</v>
      </c>
      <c r="AD13" s="1" t="s">
        <v>91</v>
      </c>
      <c r="AE13" s="1" t="s">
        <v>91</v>
      </c>
      <c r="AF13" s="1" t="s">
        <v>91</v>
      </c>
      <c r="AG13" s="1" t="s">
        <v>91</v>
      </c>
      <c r="AH13" s="1" t="s">
        <v>91</v>
      </c>
      <c r="AI13" s="1" t="s">
        <v>91</v>
      </c>
      <c r="AJ13" s="1" t="s">
        <v>91</v>
      </c>
      <c r="AK13" s="1" t="s">
        <v>91</v>
      </c>
      <c r="AL13" s="1" t="s">
        <v>91</v>
      </c>
      <c r="AM13" s="1" t="s">
        <v>91</v>
      </c>
      <c r="AN13" s="1" t="s">
        <v>91</v>
      </c>
      <c r="AO13" s="1" t="s">
        <v>91</v>
      </c>
      <c r="AP13" s="1" t="s">
        <v>91</v>
      </c>
      <c r="AQ13" s="1" t="s">
        <v>91</v>
      </c>
      <c r="AR13" s="1" t="s">
        <v>91</v>
      </c>
      <c r="AS13" s="1" t="s">
        <v>91</v>
      </c>
      <c r="AT13" s="1" t="s">
        <v>91</v>
      </c>
    </row>
    <row r="14" spans="1:46" x14ac:dyDescent="0.3">
      <c r="A14" s="1" t="s">
        <v>86</v>
      </c>
      <c r="B14" s="1" t="s">
        <v>87</v>
      </c>
      <c r="C14" s="1" t="s">
        <v>88</v>
      </c>
      <c r="D14" s="1" t="s">
        <v>195</v>
      </c>
      <c r="E14" s="1" t="s">
        <v>196</v>
      </c>
      <c r="F14" s="1" t="s">
        <v>91</v>
      </c>
      <c r="G14" s="1" t="s">
        <v>91</v>
      </c>
      <c r="H14" s="1" t="s">
        <v>91</v>
      </c>
      <c r="I14" s="1" t="s">
        <v>91</v>
      </c>
      <c r="J14" s="1" t="s">
        <v>91</v>
      </c>
      <c r="K14" s="1" t="s">
        <v>91</v>
      </c>
      <c r="L14" s="1" t="s">
        <v>115</v>
      </c>
      <c r="M14" s="1" t="s">
        <v>197</v>
      </c>
      <c r="N14" s="1" t="s">
        <v>198</v>
      </c>
      <c r="O14" s="1" t="s">
        <v>199</v>
      </c>
      <c r="P14" s="1" t="s">
        <v>200</v>
      </c>
      <c r="Q14" s="2">
        <f>pg_stat_statements[[#This Row],[Column16]]-(pg_stat_statements[[#This Row],[Column29]]+pg_stat_statements[[#This Row],[Column30]])/pg_stat_statements[[#This Row],[Column12]]</f>
        <v>1585.908872</v>
      </c>
      <c r="R14" s="2">
        <f>pg_stat_statements[[#This Row],[Column16]]-pg_stat_statements[[#This Row],[Column163]]</f>
        <v>327.20401349999997</v>
      </c>
      <c r="S14" s="2">
        <f>pg_stat_statements[[#This Row],[Column163]]/pg_stat_statements[[#This Row],[Column162]]</f>
        <v>4.8468503030755157</v>
      </c>
      <c r="T14" s="1" t="s">
        <v>201</v>
      </c>
      <c r="U14" s="1" t="s">
        <v>170</v>
      </c>
      <c r="V14" s="1" t="s">
        <v>202</v>
      </c>
      <c r="W14" s="1" t="s">
        <v>203</v>
      </c>
      <c r="X14" s="1" t="s">
        <v>91</v>
      </c>
      <c r="Y14" s="1" t="s">
        <v>91</v>
      </c>
      <c r="Z14" s="1" t="s">
        <v>91</v>
      </c>
      <c r="AA14" s="1" t="s">
        <v>91</v>
      </c>
      <c r="AB14" s="1" t="s">
        <v>91</v>
      </c>
      <c r="AC14" s="1" t="s">
        <v>91</v>
      </c>
      <c r="AD14" s="1" t="s">
        <v>204</v>
      </c>
      <c r="AE14" s="1" t="s">
        <v>205</v>
      </c>
      <c r="AF14" s="1" t="s">
        <v>206</v>
      </c>
      <c r="AG14" s="1" t="s">
        <v>91</v>
      </c>
      <c r="AH14" s="1" t="s">
        <v>207</v>
      </c>
      <c r="AI14" s="1" t="s">
        <v>208</v>
      </c>
      <c r="AJ14" s="1" t="s">
        <v>91</v>
      </c>
      <c r="AK14" s="1" t="s">
        <v>91</v>
      </c>
      <c r="AL14" s="1" t="s">
        <v>91</v>
      </c>
      <c r="AM14" s="1" t="s">
        <v>137</v>
      </c>
      <c r="AN14" s="1" t="s">
        <v>209</v>
      </c>
      <c r="AO14" s="1" t="s">
        <v>91</v>
      </c>
      <c r="AP14" s="1" t="s">
        <v>91</v>
      </c>
      <c r="AQ14" s="1" t="s">
        <v>115</v>
      </c>
      <c r="AR14" s="1" t="s">
        <v>210</v>
      </c>
      <c r="AS14" s="1" t="s">
        <v>115</v>
      </c>
      <c r="AT14" s="1" t="s">
        <v>211</v>
      </c>
    </row>
    <row r="15" spans="1:46" x14ac:dyDescent="0.3">
      <c r="A15" s="1" t="s">
        <v>86</v>
      </c>
      <c r="B15" s="1" t="s">
        <v>87</v>
      </c>
      <c r="C15" s="1" t="s">
        <v>88</v>
      </c>
      <c r="D15" s="1" t="s">
        <v>212</v>
      </c>
      <c r="E15" s="1" t="s">
        <v>213</v>
      </c>
      <c r="F15" s="1" t="s">
        <v>91</v>
      </c>
      <c r="G15" s="1" t="s">
        <v>91</v>
      </c>
      <c r="H15" s="1" t="s">
        <v>91</v>
      </c>
      <c r="I15" s="1" t="s">
        <v>91</v>
      </c>
      <c r="J15" s="1" t="s">
        <v>91</v>
      </c>
      <c r="K15" s="1" t="s">
        <v>91</v>
      </c>
      <c r="L15" s="1" t="s">
        <v>115</v>
      </c>
      <c r="M15" s="1" t="s">
        <v>214</v>
      </c>
      <c r="N15" s="1" t="s">
        <v>215</v>
      </c>
      <c r="O15" s="1" t="s">
        <v>216</v>
      </c>
      <c r="P15" s="1" t="s">
        <v>217</v>
      </c>
      <c r="Q15" s="2">
        <f>pg_stat_statements[[#This Row],[Column16]]-(pg_stat_statements[[#This Row],[Column29]]+pg_stat_statements[[#This Row],[Column30]])/pg_stat_statements[[#This Row],[Column12]]</f>
        <v>182.284833499999</v>
      </c>
      <c r="R15" s="2">
        <f>pg_stat_statements[[#This Row],[Column16]]-pg_stat_statements[[#This Row],[Column163]]</f>
        <v>18.215516000000008</v>
      </c>
      <c r="S15" s="2">
        <f>pg_stat_statements[[#This Row],[Column163]]/pg_stat_statements[[#This Row],[Column162]]</f>
        <v>10.00711884856838</v>
      </c>
      <c r="T15" s="1" t="s">
        <v>218</v>
      </c>
      <c r="U15" s="1" t="s">
        <v>219</v>
      </c>
      <c r="V15" s="1" t="s">
        <v>220</v>
      </c>
      <c r="W15" s="1" t="s">
        <v>221</v>
      </c>
      <c r="X15" s="1" t="s">
        <v>91</v>
      </c>
      <c r="Y15" s="1" t="s">
        <v>91</v>
      </c>
      <c r="Z15" s="1" t="s">
        <v>91</v>
      </c>
      <c r="AA15" s="1" t="s">
        <v>91</v>
      </c>
      <c r="AB15" s="1" t="s">
        <v>91</v>
      </c>
      <c r="AC15" s="1" t="s">
        <v>91</v>
      </c>
      <c r="AD15" s="1" t="s">
        <v>91</v>
      </c>
      <c r="AE15" s="1" t="s">
        <v>91</v>
      </c>
      <c r="AF15" s="1" t="s">
        <v>222</v>
      </c>
      <c r="AG15" s="1" t="s">
        <v>91</v>
      </c>
      <c r="AH15" s="1" t="s">
        <v>91</v>
      </c>
      <c r="AI15" s="1" t="s">
        <v>91</v>
      </c>
      <c r="AJ15" s="1" t="s">
        <v>91</v>
      </c>
      <c r="AK15" s="1" t="s">
        <v>91</v>
      </c>
      <c r="AL15" s="1" t="s">
        <v>91</v>
      </c>
      <c r="AM15" s="1" t="s">
        <v>91</v>
      </c>
      <c r="AN15" s="1" t="s">
        <v>91</v>
      </c>
      <c r="AO15" s="1" t="s">
        <v>91</v>
      </c>
      <c r="AP15" s="1" t="s">
        <v>91</v>
      </c>
      <c r="AQ15" s="1" t="s">
        <v>91</v>
      </c>
      <c r="AR15" s="1" t="s">
        <v>91</v>
      </c>
      <c r="AS15" s="1" t="s">
        <v>91</v>
      </c>
      <c r="AT15" s="1" t="s">
        <v>91</v>
      </c>
    </row>
    <row r="16" spans="1:46" hidden="1" x14ac:dyDescent="0.3">
      <c r="A16" s="1" t="s">
        <v>86</v>
      </c>
      <c r="B16" s="1" t="s">
        <v>87</v>
      </c>
      <c r="C16" s="1" t="s">
        <v>88</v>
      </c>
      <c r="D16" s="1" t="s">
        <v>223</v>
      </c>
      <c r="E16" s="1" t="s">
        <v>224</v>
      </c>
      <c r="F16" s="1" t="s">
        <v>91</v>
      </c>
      <c r="G16" s="1" t="s">
        <v>91</v>
      </c>
      <c r="H16" s="1" t="s">
        <v>91</v>
      </c>
      <c r="I16" s="1" t="s">
        <v>91</v>
      </c>
      <c r="J16" s="1" t="s">
        <v>91</v>
      </c>
      <c r="K16" s="1" t="s">
        <v>91</v>
      </c>
      <c r="L16" s="1" t="s">
        <v>92</v>
      </c>
      <c r="M16" s="1" t="s">
        <v>225</v>
      </c>
      <c r="N16" s="1" t="s">
        <v>225</v>
      </c>
      <c r="O16" s="1" t="s">
        <v>225</v>
      </c>
      <c r="P16" s="1" t="s">
        <v>225</v>
      </c>
      <c r="Q16" s="1">
        <f>pg_stat_statements[[#This Row],[Column16]]-(pg_stat_statements[[#This Row],[Column29]]+pg_stat_statements[[#This Row],[Column30]])/pg_stat_statements[[#This Row],[Column12]]</f>
        <v>0.33092199999999999</v>
      </c>
      <c r="R16" s="1">
        <f>pg_stat_statements[[#This Row],[Column16]]-pg_stat_statements[[#This Row],[Column163]]</f>
        <v>0</v>
      </c>
      <c r="S16" s="1"/>
      <c r="T16" s="1" t="s">
        <v>91</v>
      </c>
      <c r="U16" s="1" t="s">
        <v>136</v>
      </c>
      <c r="V16" s="1" t="s">
        <v>226</v>
      </c>
      <c r="W16" s="1" t="s">
        <v>91</v>
      </c>
      <c r="X16" s="1" t="s">
        <v>91</v>
      </c>
      <c r="Y16" s="1" t="s">
        <v>91</v>
      </c>
      <c r="Z16" s="1" t="s">
        <v>91</v>
      </c>
      <c r="AA16" s="1" t="s">
        <v>91</v>
      </c>
      <c r="AB16" s="1" t="s">
        <v>91</v>
      </c>
      <c r="AC16" s="1" t="s">
        <v>91</v>
      </c>
      <c r="AD16" s="1" t="s">
        <v>91</v>
      </c>
      <c r="AE16" s="1" t="s">
        <v>91</v>
      </c>
      <c r="AF16" s="1" t="s">
        <v>91</v>
      </c>
      <c r="AG16" s="1" t="s">
        <v>91</v>
      </c>
      <c r="AH16" s="1" t="s">
        <v>91</v>
      </c>
      <c r="AI16" s="1" t="s">
        <v>91</v>
      </c>
      <c r="AJ16" s="1" t="s">
        <v>91</v>
      </c>
      <c r="AK16" s="1" t="s">
        <v>91</v>
      </c>
      <c r="AL16" s="1" t="s">
        <v>91</v>
      </c>
      <c r="AM16" s="1" t="s">
        <v>91</v>
      </c>
      <c r="AN16" s="1" t="s">
        <v>91</v>
      </c>
      <c r="AO16" s="1" t="s">
        <v>91</v>
      </c>
      <c r="AP16" s="1" t="s">
        <v>91</v>
      </c>
      <c r="AQ16" s="1" t="s">
        <v>91</v>
      </c>
      <c r="AR16" s="1" t="s">
        <v>91</v>
      </c>
      <c r="AS16" s="1" t="s">
        <v>91</v>
      </c>
      <c r="AT16" s="1" t="s">
        <v>91</v>
      </c>
    </row>
    <row r="17" spans="1:46" hidden="1" x14ac:dyDescent="0.3">
      <c r="A17" s="1" t="s">
        <v>86</v>
      </c>
      <c r="B17" s="1" t="s">
        <v>87</v>
      </c>
      <c r="C17" s="1" t="s">
        <v>88</v>
      </c>
      <c r="D17" s="1" t="s">
        <v>227</v>
      </c>
      <c r="E17" s="1" t="s">
        <v>228</v>
      </c>
      <c r="F17" s="1" t="s">
        <v>91</v>
      </c>
      <c r="G17" s="1" t="s">
        <v>91</v>
      </c>
      <c r="H17" s="1" t="s">
        <v>91</v>
      </c>
      <c r="I17" s="1" t="s">
        <v>91</v>
      </c>
      <c r="J17" s="1" t="s">
        <v>91</v>
      </c>
      <c r="K17" s="1" t="s">
        <v>91</v>
      </c>
      <c r="L17" s="1" t="s">
        <v>92</v>
      </c>
      <c r="M17" s="1" t="s">
        <v>229</v>
      </c>
      <c r="N17" s="1" t="s">
        <v>229</v>
      </c>
      <c r="O17" s="1" t="s">
        <v>229</v>
      </c>
      <c r="P17" s="1" t="s">
        <v>229</v>
      </c>
      <c r="Q17" s="1">
        <f>pg_stat_statements[[#This Row],[Column16]]-(pg_stat_statements[[#This Row],[Column29]]+pg_stat_statements[[#This Row],[Column30]])/pg_stat_statements[[#This Row],[Column12]]</f>
        <v>0.56361799999999995</v>
      </c>
      <c r="R17" s="1">
        <f>pg_stat_statements[[#This Row],[Column16]]-pg_stat_statements[[#This Row],[Column163]]</f>
        <v>0</v>
      </c>
      <c r="S17" s="1"/>
      <c r="T17" s="1" t="s">
        <v>91</v>
      </c>
      <c r="U17" s="1" t="s">
        <v>92</v>
      </c>
      <c r="V17" s="1" t="s">
        <v>91</v>
      </c>
      <c r="W17" s="1" t="s">
        <v>91</v>
      </c>
      <c r="X17" s="1" t="s">
        <v>91</v>
      </c>
      <c r="Y17" s="1" t="s">
        <v>91</v>
      </c>
      <c r="Z17" s="1" t="s">
        <v>91</v>
      </c>
      <c r="AA17" s="1" t="s">
        <v>91</v>
      </c>
      <c r="AB17" s="1" t="s">
        <v>91</v>
      </c>
      <c r="AC17" s="1" t="s">
        <v>91</v>
      </c>
      <c r="AD17" s="1" t="s">
        <v>91</v>
      </c>
      <c r="AE17" s="1" t="s">
        <v>91</v>
      </c>
      <c r="AF17" s="1" t="s">
        <v>91</v>
      </c>
      <c r="AG17" s="1" t="s">
        <v>91</v>
      </c>
      <c r="AH17" s="1" t="s">
        <v>91</v>
      </c>
      <c r="AI17" s="1" t="s">
        <v>91</v>
      </c>
      <c r="AJ17" s="1" t="s">
        <v>91</v>
      </c>
      <c r="AK17" s="1" t="s">
        <v>91</v>
      </c>
      <c r="AL17" s="1" t="s">
        <v>91</v>
      </c>
      <c r="AM17" s="1" t="s">
        <v>91</v>
      </c>
      <c r="AN17" s="1" t="s">
        <v>91</v>
      </c>
      <c r="AO17" s="1" t="s">
        <v>91</v>
      </c>
      <c r="AP17" s="1" t="s">
        <v>91</v>
      </c>
      <c r="AQ17" s="1" t="s">
        <v>91</v>
      </c>
      <c r="AR17" s="1" t="s">
        <v>91</v>
      </c>
      <c r="AS17" s="1" t="s">
        <v>91</v>
      </c>
      <c r="AT17" s="1" t="s">
        <v>91</v>
      </c>
    </row>
    <row r="18" spans="1:46" x14ac:dyDescent="0.3">
      <c r="A18" s="1" t="s">
        <v>86</v>
      </c>
      <c r="B18" s="1" t="s">
        <v>87</v>
      </c>
      <c r="C18" s="1" t="s">
        <v>88</v>
      </c>
      <c r="D18" s="1" t="s">
        <v>230</v>
      </c>
      <c r="E18" s="1" t="s">
        <v>231</v>
      </c>
      <c r="F18" s="1" t="s">
        <v>91</v>
      </c>
      <c r="G18" s="1" t="s">
        <v>91</v>
      </c>
      <c r="H18" s="1" t="s">
        <v>91</v>
      </c>
      <c r="I18" s="1" t="s">
        <v>91</v>
      </c>
      <c r="J18" s="1" t="s">
        <v>91</v>
      </c>
      <c r="K18" s="1" t="s">
        <v>91</v>
      </c>
      <c r="L18" s="1" t="s">
        <v>115</v>
      </c>
      <c r="M18" s="1" t="s">
        <v>232</v>
      </c>
      <c r="N18" s="1" t="s">
        <v>233</v>
      </c>
      <c r="O18" s="1" t="s">
        <v>234</v>
      </c>
      <c r="P18" s="1" t="s">
        <v>235</v>
      </c>
      <c r="Q18" s="2">
        <f>pg_stat_statements[[#This Row],[Column16]]-(pg_stat_statements[[#This Row],[Column29]]+pg_stat_statements[[#This Row],[Column30]])/pg_stat_statements[[#This Row],[Column12]]</f>
        <v>771.75747799999908</v>
      </c>
      <c r="R18" s="2">
        <f>pg_stat_statements[[#This Row],[Column16]]-pg_stat_statements[[#This Row],[Column163]]</f>
        <v>50.805382499999951</v>
      </c>
      <c r="S18" s="2">
        <f>pg_stat_statements[[#This Row],[Column163]]/pg_stat_statements[[#This Row],[Column162]]</f>
        <v>15.190466836855324</v>
      </c>
      <c r="T18" s="1" t="s">
        <v>236</v>
      </c>
      <c r="U18" s="1" t="s">
        <v>237</v>
      </c>
      <c r="V18" s="1" t="s">
        <v>238</v>
      </c>
      <c r="W18" s="1" t="s">
        <v>239</v>
      </c>
      <c r="X18" s="1" t="s">
        <v>91</v>
      </c>
      <c r="Y18" s="1" t="s">
        <v>91</v>
      </c>
      <c r="Z18" s="1" t="s">
        <v>91</v>
      </c>
      <c r="AA18" s="1" t="s">
        <v>91</v>
      </c>
      <c r="AB18" s="1" t="s">
        <v>91</v>
      </c>
      <c r="AC18" s="1" t="s">
        <v>91</v>
      </c>
      <c r="AD18" s="1" t="s">
        <v>240</v>
      </c>
      <c r="AE18" s="1" t="s">
        <v>241</v>
      </c>
      <c r="AF18" s="1" t="s">
        <v>242</v>
      </c>
      <c r="AG18" s="1" t="s">
        <v>91</v>
      </c>
      <c r="AH18" s="1" t="s">
        <v>243</v>
      </c>
      <c r="AI18" s="1" t="s">
        <v>244</v>
      </c>
      <c r="AJ18" s="1" t="s">
        <v>91</v>
      </c>
      <c r="AK18" s="1" t="s">
        <v>91</v>
      </c>
      <c r="AL18" s="1" t="s">
        <v>91</v>
      </c>
      <c r="AM18" s="1" t="s">
        <v>91</v>
      </c>
      <c r="AN18" s="1" t="s">
        <v>91</v>
      </c>
      <c r="AO18" s="1" t="s">
        <v>91</v>
      </c>
      <c r="AP18" s="1" t="s">
        <v>91</v>
      </c>
      <c r="AQ18" s="1" t="s">
        <v>91</v>
      </c>
      <c r="AR18" s="1" t="s">
        <v>91</v>
      </c>
      <c r="AS18" s="1" t="s">
        <v>91</v>
      </c>
      <c r="AT18" s="1" t="s">
        <v>91</v>
      </c>
    </row>
    <row r="19" spans="1:46" x14ac:dyDescent="0.3">
      <c r="A19" s="1" t="s">
        <v>86</v>
      </c>
      <c r="B19" s="1" t="s">
        <v>87</v>
      </c>
      <c r="C19" s="1" t="s">
        <v>88</v>
      </c>
      <c r="D19" s="1" t="s">
        <v>245</v>
      </c>
      <c r="E19" s="1" t="s">
        <v>246</v>
      </c>
      <c r="F19" s="1" t="s">
        <v>91</v>
      </c>
      <c r="G19" s="1" t="s">
        <v>91</v>
      </c>
      <c r="H19" s="1" t="s">
        <v>91</v>
      </c>
      <c r="I19" s="1" t="s">
        <v>91</v>
      </c>
      <c r="J19" s="1" t="s">
        <v>91</v>
      </c>
      <c r="K19" s="1" t="s">
        <v>91</v>
      </c>
      <c r="L19" s="1" t="s">
        <v>115</v>
      </c>
      <c r="M19" s="1" t="s">
        <v>247</v>
      </c>
      <c r="N19" s="1" t="s">
        <v>248</v>
      </c>
      <c r="O19" s="1" t="s">
        <v>249</v>
      </c>
      <c r="P19" s="1" t="s">
        <v>250</v>
      </c>
      <c r="Q19" s="2">
        <f>pg_stat_statements[[#This Row],[Column16]]-(pg_stat_statements[[#This Row],[Column29]]+pg_stat_statements[[#This Row],[Column30]])/pg_stat_statements[[#This Row],[Column12]]</f>
        <v>1104.0196169999899</v>
      </c>
      <c r="R19" s="2">
        <f>pg_stat_statements[[#This Row],[Column16]]-pg_stat_statements[[#This Row],[Column163]]</f>
        <v>1235.3199920000002</v>
      </c>
      <c r="S19" s="2">
        <f>pg_stat_statements[[#This Row],[Column163]]/pg_stat_statements[[#This Row],[Column162]]</f>
        <v>0.89371144654800483</v>
      </c>
      <c r="T19" s="1" t="s">
        <v>251</v>
      </c>
      <c r="U19" s="1" t="s">
        <v>181</v>
      </c>
      <c r="V19" s="1" t="s">
        <v>252</v>
      </c>
      <c r="W19" s="1" t="s">
        <v>253</v>
      </c>
      <c r="X19" s="1" t="s">
        <v>91</v>
      </c>
      <c r="Y19" s="1" t="s">
        <v>254</v>
      </c>
      <c r="Z19" s="1" t="s">
        <v>91</v>
      </c>
      <c r="AA19" s="1" t="s">
        <v>91</v>
      </c>
      <c r="AB19" s="1" t="s">
        <v>91</v>
      </c>
      <c r="AC19" s="1" t="s">
        <v>91</v>
      </c>
      <c r="AD19" s="1" t="s">
        <v>91</v>
      </c>
      <c r="AE19" s="1" t="s">
        <v>91</v>
      </c>
      <c r="AF19" s="1" t="s">
        <v>255</v>
      </c>
      <c r="AG19" s="1" t="s">
        <v>256</v>
      </c>
      <c r="AH19" s="1" t="s">
        <v>91</v>
      </c>
      <c r="AI19" s="1" t="s">
        <v>91</v>
      </c>
      <c r="AJ19" s="1" t="s">
        <v>91</v>
      </c>
      <c r="AK19" s="1" t="s">
        <v>91</v>
      </c>
      <c r="AL19" s="1" t="s">
        <v>91</v>
      </c>
      <c r="AM19" s="1" t="s">
        <v>257</v>
      </c>
      <c r="AN19" s="1" t="s">
        <v>258</v>
      </c>
      <c r="AO19" s="1" t="s">
        <v>91</v>
      </c>
      <c r="AP19" s="1" t="s">
        <v>91</v>
      </c>
      <c r="AQ19" s="1" t="s">
        <v>115</v>
      </c>
      <c r="AR19" s="1" t="s">
        <v>259</v>
      </c>
      <c r="AS19" s="1" t="s">
        <v>115</v>
      </c>
      <c r="AT19" s="1" t="s">
        <v>260</v>
      </c>
    </row>
    <row r="20" spans="1:46" x14ac:dyDescent="0.3">
      <c r="A20" s="1" t="s">
        <v>86</v>
      </c>
      <c r="B20" s="1" t="s">
        <v>87</v>
      </c>
      <c r="C20" s="1" t="s">
        <v>88</v>
      </c>
      <c r="D20" s="1" t="s">
        <v>261</v>
      </c>
      <c r="E20" s="1" t="s">
        <v>262</v>
      </c>
      <c r="F20" s="1" t="s">
        <v>91</v>
      </c>
      <c r="G20" s="1" t="s">
        <v>91</v>
      </c>
      <c r="H20" s="1" t="s">
        <v>91</v>
      </c>
      <c r="I20" s="1" t="s">
        <v>91</v>
      </c>
      <c r="J20" s="1" t="s">
        <v>91</v>
      </c>
      <c r="K20" s="1" t="s">
        <v>91</v>
      </c>
      <c r="L20" s="1" t="s">
        <v>115</v>
      </c>
      <c r="M20" s="1" t="s">
        <v>263</v>
      </c>
      <c r="N20" s="1" t="s">
        <v>264</v>
      </c>
      <c r="O20" s="1" t="s">
        <v>265</v>
      </c>
      <c r="P20" s="1" t="s">
        <v>266</v>
      </c>
      <c r="Q20" s="2">
        <f>pg_stat_statements[[#This Row],[Column16]]-(pg_stat_statements[[#This Row],[Column29]]+pg_stat_statements[[#This Row],[Column30]])/pg_stat_statements[[#This Row],[Column12]]</f>
        <v>2338.1104474999952</v>
      </c>
      <c r="R20" s="2">
        <f>pg_stat_statements[[#This Row],[Column16]]-pg_stat_statements[[#This Row],[Column163]]</f>
        <v>2620.4087434999951</v>
      </c>
      <c r="S20" s="2">
        <f>pg_stat_statements[[#This Row],[Column163]]/pg_stat_statements[[#This Row],[Column162]]</f>
        <v>0.89226936572385906</v>
      </c>
      <c r="T20" s="1" t="s">
        <v>267</v>
      </c>
      <c r="U20" s="1" t="s">
        <v>268</v>
      </c>
      <c r="V20" s="1" t="s">
        <v>269</v>
      </c>
      <c r="W20" s="1" t="s">
        <v>270</v>
      </c>
      <c r="X20" s="1" t="s">
        <v>271</v>
      </c>
      <c r="Y20" s="1" t="s">
        <v>272</v>
      </c>
      <c r="Z20" s="1" t="s">
        <v>91</v>
      </c>
      <c r="AA20" s="1" t="s">
        <v>91</v>
      </c>
      <c r="AB20" s="1" t="s">
        <v>91</v>
      </c>
      <c r="AC20" s="1" t="s">
        <v>91</v>
      </c>
      <c r="AD20" s="1" t="s">
        <v>273</v>
      </c>
      <c r="AE20" s="1" t="s">
        <v>274</v>
      </c>
      <c r="AF20" s="1" t="s">
        <v>275</v>
      </c>
      <c r="AG20" s="1" t="s">
        <v>276</v>
      </c>
      <c r="AH20" s="1" t="s">
        <v>277</v>
      </c>
      <c r="AI20" s="1" t="s">
        <v>278</v>
      </c>
      <c r="AJ20" s="1" t="s">
        <v>91</v>
      </c>
      <c r="AK20" s="1" t="s">
        <v>91</v>
      </c>
      <c r="AL20" s="1" t="s">
        <v>91</v>
      </c>
      <c r="AM20" s="1" t="s">
        <v>279</v>
      </c>
      <c r="AN20" s="1" t="s">
        <v>280</v>
      </c>
      <c r="AO20" s="1" t="s">
        <v>91</v>
      </c>
      <c r="AP20" s="1" t="s">
        <v>91</v>
      </c>
      <c r="AQ20" s="1" t="s">
        <v>115</v>
      </c>
      <c r="AR20" s="1" t="s">
        <v>281</v>
      </c>
      <c r="AS20" s="1" t="s">
        <v>115</v>
      </c>
      <c r="AT20" s="1" t="s">
        <v>282</v>
      </c>
    </row>
    <row r="21" spans="1:46" hidden="1" x14ac:dyDescent="0.3">
      <c r="A21" s="1" t="s">
        <v>86</v>
      </c>
      <c r="B21" s="1" t="s">
        <v>87</v>
      </c>
      <c r="C21" s="1" t="s">
        <v>88</v>
      </c>
      <c r="D21" s="1" t="s">
        <v>283</v>
      </c>
      <c r="E21" s="1" t="s">
        <v>284</v>
      </c>
      <c r="F21" s="1" t="s">
        <v>91</v>
      </c>
      <c r="G21" s="1" t="s">
        <v>91</v>
      </c>
      <c r="H21" s="1" t="s">
        <v>91</v>
      </c>
      <c r="I21" s="1" t="s">
        <v>91</v>
      </c>
      <c r="J21" s="1" t="s">
        <v>91</v>
      </c>
      <c r="K21" s="1" t="s">
        <v>91</v>
      </c>
      <c r="L21" s="1" t="s">
        <v>115</v>
      </c>
      <c r="M21" s="1" t="s">
        <v>285</v>
      </c>
      <c r="N21" s="1" t="s">
        <v>286</v>
      </c>
      <c r="O21" s="1" t="s">
        <v>287</v>
      </c>
      <c r="P21" s="1" t="s">
        <v>288</v>
      </c>
      <c r="Q21" s="1">
        <f>pg_stat_statements[[#This Row],[Column16]]-(pg_stat_statements[[#This Row],[Column29]]+pg_stat_statements[[#This Row],[Column30]])/pg_stat_statements[[#This Row],[Column12]]</f>
        <v>0.26869100000000534</v>
      </c>
      <c r="R21" s="1">
        <f>pg_stat_statements[[#This Row],[Column16]]-pg_stat_statements[[#This Row],[Column163]]</f>
        <v>2.3980669999999948</v>
      </c>
      <c r="S21" s="1"/>
      <c r="T21" s="1" t="s">
        <v>289</v>
      </c>
      <c r="U21" s="1" t="s">
        <v>91</v>
      </c>
      <c r="V21" s="1" t="s">
        <v>290</v>
      </c>
      <c r="W21" s="1" t="s">
        <v>291</v>
      </c>
      <c r="X21" s="1" t="s">
        <v>86</v>
      </c>
      <c r="Y21" s="1" t="s">
        <v>91</v>
      </c>
      <c r="Z21" s="1" t="s">
        <v>91</v>
      </c>
      <c r="AA21" s="1" t="s">
        <v>91</v>
      </c>
      <c r="AB21" s="1" t="s">
        <v>91</v>
      </c>
      <c r="AC21" s="1" t="s">
        <v>91</v>
      </c>
      <c r="AD21" s="1" t="s">
        <v>91</v>
      </c>
      <c r="AE21" s="1" t="s">
        <v>91</v>
      </c>
      <c r="AF21" s="1" t="s">
        <v>292</v>
      </c>
      <c r="AG21" s="1" t="s">
        <v>91</v>
      </c>
      <c r="AH21" s="1" t="s">
        <v>91</v>
      </c>
      <c r="AI21" s="1" t="s">
        <v>91</v>
      </c>
      <c r="AJ21" s="1" t="s">
        <v>293</v>
      </c>
      <c r="AK21" s="1" t="s">
        <v>91</v>
      </c>
      <c r="AL21" s="1" t="s">
        <v>294</v>
      </c>
      <c r="AM21" s="1" t="s">
        <v>91</v>
      </c>
      <c r="AN21" s="1" t="s">
        <v>91</v>
      </c>
      <c r="AO21" s="1" t="s">
        <v>91</v>
      </c>
      <c r="AP21" s="1" t="s">
        <v>91</v>
      </c>
      <c r="AQ21" s="1" t="s">
        <v>91</v>
      </c>
      <c r="AR21" s="1" t="s">
        <v>91</v>
      </c>
      <c r="AS21" s="1" t="s">
        <v>91</v>
      </c>
      <c r="AT21" s="1" t="s">
        <v>91</v>
      </c>
    </row>
    <row r="22" spans="1:46" hidden="1" x14ac:dyDescent="0.3">
      <c r="A22" s="1" t="s">
        <v>86</v>
      </c>
      <c r="B22" s="1" t="s">
        <v>87</v>
      </c>
      <c r="C22" s="1" t="s">
        <v>88</v>
      </c>
      <c r="D22" s="1" t="s">
        <v>295</v>
      </c>
      <c r="E22" s="1" t="s">
        <v>296</v>
      </c>
      <c r="F22" s="1" t="s">
        <v>91</v>
      </c>
      <c r="G22" s="1" t="s">
        <v>91</v>
      </c>
      <c r="H22" s="1" t="s">
        <v>91</v>
      </c>
      <c r="I22" s="1" t="s">
        <v>91</v>
      </c>
      <c r="J22" s="1" t="s">
        <v>91</v>
      </c>
      <c r="K22" s="1" t="s">
        <v>91</v>
      </c>
      <c r="L22" s="1" t="s">
        <v>92</v>
      </c>
      <c r="M22" s="1" t="s">
        <v>297</v>
      </c>
      <c r="N22" s="1" t="s">
        <v>297</v>
      </c>
      <c r="O22" s="1" t="s">
        <v>297</v>
      </c>
      <c r="P22" s="1" t="s">
        <v>297</v>
      </c>
      <c r="Q22" s="1">
        <f>pg_stat_statements[[#This Row],[Column16]]-(pg_stat_statements[[#This Row],[Column29]]+pg_stat_statements[[#This Row],[Column30]])/pg_stat_statements[[#This Row],[Column12]]</f>
        <v>0.134599</v>
      </c>
      <c r="R22" s="1">
        <f>pg_stat_statements[[#This Row],[Column16]]-pg_stat_statements[[#This Row],[Column163]]</f>
        <v>0</v>
      </c>
      <c r="S22" s="1"/>
      <c r="T22" s="1" t="s">
        <v>91</v>
      </c>
      <c r="U22" s="1" t="s">
        <v>298</v>
      </c>
      <c r="V22" s="1" t="s">
        <v>299</v>
      </c>
      <c r="W22" s="1" t="s">
        <v>91</v>
      </c>
      <c r="X22" s="1" t="s">
        <v>91</v>
      </c>
      <c r="Y22" s="1" t="s">
        <v>91</v>
      </c>
      <c r="Z22" s="1" t="s">
        <v>91</v>
      </c>
      <c r="AA22" s="1" t="s">
        <v>91</v>
      </c>
      <c r="AB22" s="1" t="s">
        <v>91</v>
      </c>
      <c r="AC22" s="1" t="s">
        <v>91</v>
      </c>
      <c r="AD22" s="1" t="s">
        <v>91</v>
      </c>
      <c r="AE22" s="1" t="s">
        <v>91</v>
      </c>
      <c r="AF22" s="1" t="s">
        <v>91</v>
      </c>
      <c r="AG22" s="1" t="s">
        <v>91</v>
      </c>
      <c r="AH22" s="1" t="s">
        <v>91</v>
      </c>
      <c r="AI22" s="1" t="s">
        <v>91</v>
      </c>
      <c r="AJ22" s="1" t="s">
        <v>91</v>
      </c>
      <c r="AK22" s="1" t="s">
        <v>91</v>
      </c>
      <c r="AL22" s="1" t="s">
        <v>91</v>
      </c>
      <c r="AM22" s="1" t="s">
        <v>91</v>
      </c>
      <c r="AN22" s="1" t="s">
        <v>91</v>
      </c>
      <c r="AO22" s="1" t="s">
        <v>91</v>
      </c>
      <c r="AP22" s="1" t="s">
        <v>91</v>
      </c>
      <c r="AQ22" s="1" t="s">
        <v>91</v>
      </c>
      <c r="AR22" s="1" t="s">
        <v>91</v>
      </c>
      <c r="AS22" s="1" t="s">
        <v>91</v>
      </c>
      <c r="AT22" s="1" t="s">
        <v>91</v>
      </c>
    </row>
    <row r="23" spans="1:46" hidden="1" x14ac:dyDescent="0.3">
      <c r="A23" s="1" t="s">
        <v>86</v>
      </c>
      <c r="B23" s="1" t="s">
        <v>87</v>
      </c>
      <c r="C23" s="1" t="s">
        <v>88</v>
      </c>
      <c r="D23" s="1" t="s">
        <v>300</v>
      </c>
      <c r="E23" s="1" t="s">
        <v>301</v>
      </c>
      <c r="F23" s="1" t="s">
        <v>91</v>
      </c>
      <c r="G23" s="1" t="s">
        <v>91</v>
      </c>
      <c r="H23" s="1" t="s">
        <v>91</v>
      </c>
      <c r="I23" s="1" t="s">
        <v>91</v>
      </c>
      <c r="J23" s="1" t="s">
        <v>91</v>
      </c>
      <c r="K23" s="1" t="s">
        <v>91</v>
      </c>
      <c r="L23" s="1" t="s">
        <v>92</v>
      </c>
      <c r="M23" s="1" t="s">
        <v>302</v>
      </c>
      <c r="N23" s="1" t="s">
        <v>302</v>
      </c>
      <c r="O23" s="1" t="s">
        <v>302</v>
      </c>
      <c r="P23" s="1" t="s">
        <v>302</v>
      </c>
      <c r="Q23" s="1">
        <f>pg_stat_statements[[#This Row],[Column16]]-(pg_stat_statements[[#This Row],[Column29]]+pg_stat_statements[[#This Row],[Column30]])/pg_stat_statements[[#This Row],[Column12]]</f>
        <v>6.3588000000000006E-2</v>
      </c>
      <c r="R23" s="1">
        <f>pg_stat_statements[[#This Row],[Column16]]-pg_stat_statements[[#This Row],[Column163]]</f>
        <v>0</v>
      </c>
      <c r="S23" s="1"/>
      <c r="T23" s="1" t="s">
        <v>91</v>
      </c>
      <c r="U23" s="1" t="s">
        <v>303</v>
      </c>
      <c r="V23" s="1" t="s">
        <v>92</v>
      </c>
      <c r="W23" s="1" t="s">
        <v>91</v>
      </c>
      <c r="X23" s="1" t="s">
        <v>91</v>
      </c>
      <c r="Y23" s="1" t="s">
        <v>91</v>
      </c>
      <c r="Z23" s="1" t="s">
        <v>91</v>
      </c>
      <c r="AA23" s="1" t="s">
        <v>91</v>
      </c>
      <c r="AB23" s="1" t="s">
        <v>91</v>
      </c>
      <c r="AC23" s="1" t="s">
        <v>91</v>
      </c>
      <c r="AD23" s="1" t="s">
        <v>91</v>
      </c>
      <c r="AE23" s="1" t="s">
        <v>91</v>
      </c>
      <c r="AF23" s="1" t="s">
        <v>91</v>
      </c>
      <c r="AG23" s="1" t="s">
        <v>91</v>
      </c>
      <c r="AH23" s="1" t="s">
        <v>91</v>
      </c>
      <c r="AI23" s="1" t="s">
        <v>91</v>
      </c>
      <c r="AJ23" s="1" t="s">
        <v>91</v>
      </c>
      <c r="AK23" s="1" t="s">
        <v>91</v>
      </c>
      <c r="AL23" s="1" t="s">
        <v>91</v>
      </c>
      <c r="AM23" s="1" t="s">
        <v>91</v>
      </c>
      <c r="AN23" s="1" t="s">
        <v>91</v>
      </c>
      <c r="AO23" s="1" t="s">
        <v>91</v>
      </c>
      <c r="AP23" s="1" t="s">
        <v>91</v>
      </c>
      <c r="AQ23" s="1" t="s">
        <v>91</v>
      </c>
      <c r="AR23" s="1" t="s">
        <v>91</v>
      </c>
      <c r="AS23" s="1" t="s">
        <v>91</v>
      </c>
      <c r="AT23" s="1" t="s">
        <v>91</v>
      </c>
    </row>
    <row r="24" spans="1:46" hidden="1" x14ac:dyDescent="0.3">
      <c r="A24" s="1" t="s">
        <v>86</v>
      </c>
      <c r="B24" s="1" t="s">
        <v>87</v>
      </c>
      <c r="C24" s="1" t="s">
        <v>88</v>
      </c>
      <c r="D24" s="1" t="s">
        <v>304</v>
      </c>
      <c r="E24" s="1" t="s">
        <v>305</v>
      </c>
      <c r="F24" s="1" t="s">
        <v>91</v>
      </c>
      <c r="G24" s="1" t="s">
        <v>91</v>
      </c>
      <c r="H24" s="1" t="s">
        <v>91</v>
      </c>
      <c r="I24" s="1" t="s">
        <v>91</v>
      </c>
      <c r="J24" s="1" t="s">
        <v>91</v>
      </c>
      <c r="K24" s="1" t="s">
        <v>91</v>
      </c>
      <c r="L24" s="1" t="s">
        <v>136</v>
      </c>
      <c r="M24" s="1" t="s">
        <v>306</v>
      </c>
      <c r="N24" s="1" t="s">
        <v>307</v>
      </c>
      <c r="O24" s="1" t="s">
        <v>308</v>
      </c>
      <c r="P24" s="1" t="s">
        <v>309</v>
      </c>
      <c r="Q24" s="1">
        <f>pg_stat_statements[[#This Row],[Column16]]-(pg_stat_statements[[#This Row],[Column29]]+pg_stat_statements[[#This Row],[Column30]])/pg_stat_statements[[#This Row],[Column12]]</f>
        <v>0.372813375</v>
      </c>
      <c r="R24" s="1">
        <f>pg_stat_statements[[#This Row],[Column16]]-pg_stat_statements[[#This Row],[Column163]]</f>
        <v>6.7447124999999997E-2</v>
      </c>
      <c r="S24" s="1"/>
      <c r="T24" s="1" t="s">
        <v>310</v>
      </c>
      <c r="U24" s="1" t="s">
        <v>311</v>
      </c>
      <c r="V24" s="1" t="s">
        <v>312</v>
      </c>
      <c r="W24" s="1" t="s">
        <v>115</v>
      </c>
      <c r="X24" s="1" t="s">
        <v>91</v>
      </c>
      <c r="Y24" s="1" t="s">
        <v>91</v>
      </c>
      <c r="Z24" s="1" t="s">
        <v>91</v>
      </c>
      <c r="AA24" s="1" t="s">
        <v>91</v>
      </c>
      <c r="AB24" s="1" t="s">
        <v>91</v>
      </c>
      <c r="AC24" s="1" t="s">
        <v>91</v>
      </c>
      <c r="AD24" s="1" t="s">
        <v>91</v>
      </c>
      <c r="AE24" s="1" t="s">
        <v>91</v>
      </c>
      <c r="AF24" s="1" t="s">
        <v>313</v>
      </c>
      <c r="AG24" s="1" t="s">
        <v>91</v>
      </c>
      <c r="AH24" s="1" t="s">
        <v>91</v>
      </c>
      <c r="AI24" s="1" t="s">
        <v>91</v>
      </c>
      <c r="AJ24" s="1" t="s">
        <v>91</v>
      </c>
      <c r="AK24" s="1" t="s">
        <v>91</v>
      </c>
      <c r="AL24" s="1" t="s">
        <v>91</v>
      </c>
      <c r="AM24" s="1" t="s">
        <v>91</v>
      </c>
      <c r="AN24" s="1" t="s">
        <v>91</v>
      </c>
      <c r="AO24" s="1" t="s">
        <v>91</v>
      </c>
      <c r="AP24" s="1" t="s">
        <v>91</v>
      </c>
      <c r="AQ24" s="1" t="s">
        <v>91</v>
      </c>
      <c r="AR24" s="1" t="s">
        <v>91</v>
      </c>
      <c r="AS24" s="1" t="s">
        <v>91</v>
      </c>
      <c r="AT24" s="1" t="s">
        <v>91</v>
      </c>
    </row>
    <row r="25" spans="1:46" x14ac:dyDescent="0.3">
      <c r="A25" s="1" t="s">
        <v>86</v>
      </c>
      <c r="B25" s="1" t="s">
        <v>87</v>
      </c>
      <c r="C25" s="1" t="s">
        <v>88</v>
      </c>
      <c r="D25" s="1" t="s">
        <v>314</v>
      </c>
      <c r="E25" s="1" t="s">
        <v>315</v>
      </c>
      <c r="F25" s="1" t="s">
        <v>91</v>
      </c>
      <c r="G25" s="1" t="s">
        <v>91</v>
      </c>
      <c r="H25" s="1" t="s">
        <v>91</v>
      </c>
      <c r="I25" s="1" t="s">
        <v>91</v>
      </c>
      <c r="J25" s="1" t="s">
        <v>91</v>
      </c>
      <c r="K25" s="1" t="s">
        <v>91</v>
      </c>
      <c r="L25" s="1" t="s">
        <v>115</v>
      </c>
      <c r="M25" s="1" t="s">
        <v>316</v>
      </c>
      <c r="N25" s="1" t="s">
        <v>317</v>
      </c>
      <c r="O25" s="1" t="s">
        <v>318</v>
      </c>
      <c r="P25" s="1" t="s">
        <v>319</v>
      </c>
      <c r="Q25" s="2">
        <f>pg_stat_statements[[#This Row],[Column16]]-(pg_stat_statements[[#This Row],[Column29]]+pg_stat_statements[[#This Row],[Column30]])/pg_stat_statements[[#This Row],[Column12]]</f>
        <v>885.15353650000009</v>
      </c>
      <c r="R25" s="2">
        <f>pg_stat_statements[[#This Row],[Column16]]-pg_stat_statements[[#This Row],[Column163]]</f>
        <v>196.08428749999996</v>
      </c>
      <c r="S25" s="2">
        <f>pg_stat_statements[[#This Row],[Column163]]/pg_stat_statements[[#This Row],[Column162]]</f>
        <v>4.5141482154708612</v>
      </c>
      <c r="T25" s="1" t="s">
        <v>320</v>
      </c>
      <c r="U25" s="1" t="s">
        <v>115</v>
      </c>
      <c r="V25" s="1" t="s">
        <v>321</v>
      </c>
      <c r="W25" s="1" t="s">
        <v>322</v>
      </c>
      <c r="X25" s="1" t="s">
        <v>91</v>
      </c>
      <c r="Y25" s="1" t="s">
        <v>91</v>
      </c>
      <c r="Z25" s="1" t="s">
        <v>91</v>
      </c>
      <c r="AA25" s="1" t="s">
        <v>91</v>
      </c>
      <c r="AB25" s="1" t="s">
        <v>91</v>
      </c>
      <c r="AC25" s="1" t="s">
        <v>91</v>
      </c>
      <c r="AD25" s="1" t="s">
        <v>91</v>
      </c>
      <c r="AE25" s="1" t="s">
        <v>91</v>
      </c>
      <c r="AF25" s="1" t="s">
        <v>323</v>
      </c>
      <c r="AG25" s="1" t="s">
        <v>91</v>
      </c>
      <c r="AH25" s="1" t="s">
        <v>91</v>
      </c>
      <c r="AI25" s="1" t="s">
        <v>91</v>
      </c>
      <c r="AJ25" s="1" t="s">
        <v>91</v>
      </c>
      <c r="AK25" s="1" t="s">
        <v>91</v>
      </c>
      <c r="AL25" s="1" t="s">
        <v>91</v>
      </c>
      <c r="AM25" s="1" t="s">
        <v>219</v>
      </c>
      <c r="AN25" s="1" t="s">
        <v>324</v>
      </c>
      <c r="AO25" s="1" t="s">
        <v>91</v>
      </c>
      <c r="AP25" s="1" t="s">
        <v>91</v>
      </c>
      <c r="AQ25" s="1" t="s">
        <v>115</v>
      </c>
      <c r="AR25" s="1" t="s">
        <v>325</v>
      </c>
      <c r="AS25" s="1" t="s">
        <v>115</v>
      </c>
      <c r="AT25" s="1" t="s">
        <v>326</v>
      </c>
    </row>
    <row r="26" spans="1:46" hidden="1" x14ac:dyDescent="0.3">
      <c r="A26" s="1" t="s">
        <v>86</v>
      </c>
      <c r="B26" s="1" t="s">
        <v>87</v>
      </c>
      <c r="C26" s="1" t="s">
        <v>88</v>
      </c>
      <c r="D26" s="1" t="s">
        <v>327</v>
      </c>
      <c r="E26" s="1" t="s">
        <v>328</v>
      </c>
      <c r="F26" s="1" t="s">
        <v>91</v>
      </c>
      <c r="G26" s="1" t="s">
        <v>91</v>
      </c>
      <c r="H26" s="1" t="s">
        <v>91</v>
      </c>
      <c r="I26" s="1" t="s">
        <v>91</v>
      </c>
      <c r="J26" s="1" t="s">
        <v>91</v>
      </c>
      <c r="K26" s="1" t="s">
        <v>91</v>
      </c>
      <c r="L26" s="1" t="s">
        <v>329</v>
      </c>
      <c r="M26" s="1" t="s">
        <v>330</v>
      </c>
      <c r="N26" s="1" t="s">
        <v>331</v>
      </c>
      <c r="O26" s="1" t="s">
        <v>332</v>
      </c>
      <c r="P26" s="1" t="s">
        <v>333</v>
      </c>
      <c r="Q26" s="1">
        <f>pg_stat_statements[[#This Row],[Column16]]-(pg_stat_statements[[#This Row],[Column29]]+pg_stat_statements[[#This Row],[Column30]])/pg_stat_statements[[#This Row],[Column12]]</f>
        <v>6.2706666666666596E-3</v>
      </c>
      <c r="R26" s="1">
        <f>pg_stat_statements[[#This Row],[Column16]]-pg_stat_statements[[#This Row],[Column163]]</f>
        <v>0</v>
      </c>
      <c r="S26" s="1"/>
      <c r="T26" s="1" t="s">
        <v>334</v>
      </c>
      <c r="U26" s="1" t="s">
        <v>91</v>
      </c>
      <c r="V26" s="1" t="s">
        <v>91</v>
      </c>
      <c r="W26" s="1" t="s">
        <v>91</v>
      </c>
      <c r="X26" s="1" t="s">
        <v>91</v>
      </c>
      <c r="Y26" s="1" t="s">
        <v>91</v>
      </c>
      <c r="Z26" s="1" t="s">
        <v>91</v>
      </c>
      <c r="AA26" s="1" t="s">
        <v>91</v>
      </c>
      <c r="AB26" s="1" t="s">
        <v>91</v>
      </c>
      <c r="AC26" s="1" t="s">
        <v>91</v>
      </c>
      <c r="AD26" s="1" t="s">
        <v>91</v>
      </c>
      <c r="AE26" s="1" t="s">
        <v>91</v>
      </c>
      <c r="AF26" s="1" t="s">
        <v>91</v>
      </c>
      <c r="AG26" s="1" t="s">
        <v>91</v>
      </c>
      <c r="AH26" s="1" t="s">
        <v>91</v>
      </c>
      <c r="AI26" s="1" t="s">
        <v>91</v>
      </c>
      <c r="AJ26" s="1" t="s">
        <v>91</v>
      </c>
      <c r="AK26" s="1" t="s">
        <v>91</v>
      </c>
      <c r="AL26" s="1" t="s">
        <v>91</v>
      </c>
      <c r="AM26" s="1" t="s">
        <v>91</v>
      </c>
      <c r="AN26" s="1" t="s">
        <v>91</v>
      </c>
      <c r="AO26" s="1" t="s">
        <v>91</v>
      </c>
      <c r="AP26" s="1" t="s">
        <v>91</v>
      </c>
      <c r="AQ26" s="1" t="s">
        <v>91</v>
      </c>
      <c r="AR26" s="1" t="s">
        <v>91</v>
      </c>
      <c r="AS26" s="1" t="s">
        <v>91</v>
      </c>
      <c r="AT26" s="1" t="s">
        <v>91</v>
      </c>
    </row>
    <row r="27" spans="1:46" hidden="1" x14ac:dyDescent="0.3">
      <c r="A27" s="1" t="s">
        <v>86</v>
      </c>
      <c r="B27" s="1" t="s">
        <v>87</v>
      </c>
      <c r="C27" s="1" t="s">
        <v>88</v>
      </c>
      <c r="D27" s="1" t="s">
        <v>335</v>
      </c>
      <c r="E27" s="1" t="s">
        <v>336</v>
      </c>
      <c r="F27" s="1" t="s">
        <v>91</v>
      </c>
      <c r="G27" s="1" t="s">
        <v>91</v>
      </c>
      <c r="H27" s="1" t="s">
        <v>91</v>
      </c>
      <c r="I27" s="1" t="s">
        <v>91</v>
      </c>
      <c r="J27" s="1" t="s">
        <v>91</v>
      </c>
      <c r="K27" s="1" t="s">
        <v>91</v>
      </c>
      <c r="L27" s="1" t="s">
        <v>92</v>
      </c>
      <c r="M27" s="1" t="s">
        <v>337</v>
      </c>
      <c r="N27" s="1" t="s">
        <v>337</v>
      </c>
      <c r="O27" s="1" t="s">
        <v>337</v>
      </c>
      <c r="P27" s="1" t="s">
        <v>337</v>
      </c>
      <c r="Q27" s="1">
        <f>pg_stat_statements[[#This Row],[Column16]]-(pg_stat_statements[[#This Row],[Column29]]+pg_stat_statements[[#This Row],[Column30]])/pg_stat_statements[[#This Row],[Column12]]</f>
        <v>0.33297699999999902</v>
      </c>
      <c r="R27" s="1">
        <f>pg_stat_statements[[#This Row],[Column16]]-pg_stat_statements[[#This Row],[Column163]]</f>
        <v>0</v>
      </c>
      <c r="S27" s="1"/>
      <c r="T27" s="1" t="s">
        <v>91</v>
      </c>
      <c r="U27" s="1" t="s">
        <v>298</v>
      </c>
      <c r="V27" s="1" t="s">
        <v>299</v>
      </c>
      <c r="W27" s="1" t="s">
        <v>91</v>
      </c>
      <c r="X27" s="1" t="s">
        <v>91</v>
      </c>
      <c r="Y27" s="1" t="s">
        <v>91</v>
      </c>
      <c r="Z27" s="1" t="s">
        <v>91</v>
      </c>
      <c r="AA27" s="1" t="s">
        <v>91</v>
      </c>
      <c r="AB27" s="1" t="s">
        <v>91</v>
      </c>
      <c r="AC27" s="1" t="s">
        <v>91</v>
      </c>
      <c r="AD27" s="1" t="s">
        <v>91</v>
      </c>
      <c r="AE27" s="1" t="s">
        <v>91</v>
      </c>
      <c r="AF27" s="1" t="s">
        <v>91</v>
      </c>
      <c r="AG27" s="1" t="s">
        <v>91</v>
      </c>
      <c r="AH27" s="1" t="s">
        <v>91</v>
      </c>
      <c r="AI27" s="1" t="s">
        <v>91</v>
      </c>
      <c r="AJ27" s="1" t="s">
        <v>91</v>
      </c>
      <c r="AK27" s="1" t="s">
        <v>91</v>
      </c>
      <c r="AL27" s="1" t="s">
        <v>91</v>
      </c>
      <c r="AM27" s="1" t="s">
        <v>91</v>
      </c>
      <c r="AN27" s="1" t="s">
        <v>91</v>
      </c>
      <c r="AO27" s="1" t="s">
        <v>91</v>
      </c>
      <c r="AP27" s="1" t="s">
        <v>91</v>
      </c>
      <c r="AQ27" s="1" t="s">
        <v>91</v>
      </c>
      <c r="AR27" s="1" t="s">
        <v>91</v>
      </c>
      <c r="AS27" s="1" t="s">
        <v>91</v>
      </c>
      <c r="AT27" s="1" t="s">
        <v>91</v>
      </c>
    </row>
    <row r="28" spans="1:46" x14ac:dyDescent="0.3">
      <c r="A28" s="2" t="s">
        <v>86</v>
      </c>
      <c r="B28" s="2" t="s">
        <v>87</v>
      </c>
      <c r="C28" s="2" t="s">
        <v>88</v>
      </c>
      <c r="D28" s="2" t="s">
        <v>338</v>
      </c>
      <c r="E28" s="2" t="s">
        <v>339</v>
      </c>
      <c r="F28" s="2" t="s">
        <v>91</v>
      </c>
      <c r="G28" s="2" t="s">
        <v>91</v>
      </c>
      <c r="H28" s="2" t="s">
        <v>91</v>
      </c>
      <c r="I28" s="2" t="s">
        <v>91</v>
      </c>
      <c r="J28" s="2" t="s">
        <v>91</v>
      </c>
      <c r="K28" s="2" t="s">
        <v>91</v>
      </c>
      <c r="L28" s="2" t="s">
        <v>115</v>
      </c>
      <c r="M28" s="2" t="s">
        <v>340</v>
      </c>
      <c r="N28" s="2" t="s">
        <v>341</v>
      </c>
      <c r="O28" s="2" t="s">
        <v>342</v>
      </c>
      <c r="P28" s="2" t="s">
        <v>343</v>
      </c>
      <c r="Q28" s="2">
        <f>pg_stat_statements[[#This Row],[Column16]]-(pg_stat_statements[[#This Row],[Column29]]+pg_stat_statements[[#This Row],[Column30]])/pg_stat_statements[[#This Row],[Column12]]</f>
        <v>304.505537</v>
      </c>
      <c r="R28" s="2">
        <f>pg_stat_statements[[#This Row],[Column16]]-pg_stat_statements[[#This Row],[Column163]]</f>
        <v>1414.173237</v>
      </c>
      <c r="S28" s="2">
        <f>pg_stat_statements[[#This Row],[Column163]]/pg_stat_statements[[#This Row],[Column162]]</f>
        <v>0.21532406994631875</v>
      </c>
      <c r="T28" s="2" t="s">
        <v>344</v>
      </c>
      <c r="U28" s="2" t="s">
        <v>345</v>
      </c>
      <c r="V28" s="2" t="s">
        <v>346</v>
      </c>
      <c r="W28" s="2" t="s">
        <v>347</v>
      </c>
      <c r="X28" s="2" t="s">
        <v>348</v>
      </c>
      <c r="Y28" s="2" t="s">
        <v>349</v>
      </c>
      <c r="Z28" s="2" t="s">
        <v>91</v>
      </c>
      <c r="AA28" s="2" t="s">
        <v>91</v>
      </c>
      <c r="AB28" s="2" t="s">
        <v>91</v>
      </c>
      <c r="AC28" s="2" t="s">
        <v>91</v>
      </c>
      <c r="AD28" s="2" t="s">
        <v>91</v>
      </c>
      <c r="AE28" s="2" t="s">
        <v>91</v>
      </c>
      <c r="AF28" s="2" t="s">
        <v>350</v>
      </c>
      <c r="AG28" s="2" t="s">
        <v>351</v>
      </c>
      <c r="AH28" s="2" t="s">
        <v>91</v>
      </c>
      <c r="AI28" s="2" t="s">
        <v>91</v>
      </c>
      <c r="AJ28" s="2" t="s">
        <v>91</v>
      </c>
      <c r="AK28" s="2" t="s">
        <v>91</v>
      </c>
      <c r="AL28" s="2" t="s">
        <v>91</v>
      </c>
      <c r="AM28" s="2" t="s">
        <v>91</v>
      </c>
      <c r="AN28" s="2" t="s">
        <v>91</v>
      </c>
      <c r="AO28" s="2" t="s">
        <v>91</v>
      </c>
      <c r="AP28" s="2" t="s">
        <v>91</v>
      </c>
      <c r="AQ28" s="2" t="s">
        <v>91</v>
      </c>
      <c r="AR28" s="2" t="s">
        <v>91</v>
      </c>
      <c r="AS28" s="2" t="s">
        <v>91</v>
      </c>
      <c r="AT28" s="2" t="s">
        <v>91</v>
      </c>
    </row>
    <row r="29" spans="1:46" x14ac:dyDescent="0.3">
      <c r="A29" s="1" t="s">
        <v>86</v>
      </c>
      <c r="B29" s="1" t="s">
        <v>87</v>
      </c>
      <c r="C29" s="1" t="s">
        <v>88</v>
      </c>
      <c r="D29" s="1" t="s">
        <v>352</v>
      </c>
      <c r="E29" s="1" t="s">
        <v>353</v>
      </c>
      <c r="F29" s="1" t="s">
        <v>91</v>
      </c>
      <c r="G29" s="1" t="s">
        <v>91</v>
      </c>
      <c r="H29" s="1" t="s">
        <v>91</v>
      </c>
      <c r="I29" s="1" t="s">
        <v>91</v>
      </c>
      <c r="J29" s="1" t="s">
        <v>91</v>
      </c>
      <c r="K29" s="1" t="s">
        <v>91</v>
      </c>
      <c r="L29" s="1" t="s">
        <v>115</v>
      </c>
      <c r="M29" s="1" t="s">
        <v>354</v>
      </c>
      <c r="N29" s="1" t="s">
        <v>355</v>
      </c>
      <c r="O29" s="1" t="s">
        <v>356</v>
      </c>
      <c r="P29" s="1" t="s">
        <v>357</v>
      </c>
      <c r="Q29" s="2">
        <f>pg_stat_statements[[#This Row],[Column16]]-(pg_stat_statements[[#This Row],[Column29]]+pg_stat_statements[[#This Row],[Column30]])/pg_stat_statements[[#This Row],[Column12]]</f>
        <v>609.13239400000009</v>
      </c>
      <c r="R29" s="2">
        <f>pg_stat_statements[[#This Row],[Column16]]-pg_stat_statements[[#This Row],[Column163]]</f>
        <v>218.67623749999996</v>
      </c>
      <c r="S29" s="2">
        <f>pg_stat_statements[[#This Row],[Column163]]/pg_stat_statements[[#This Row],[Column162]]</f>
        <v>2.7855445153248541</v>
      </c>
      <c r="T29" s="1" t="s">
        <v>358</v>
      </c>
      <c r="U29" s="1" t="s">
        <v>108</v>
      </c>
      <c r="V29" s="1" t="s">
        <v>359</v>
      </c>
      <c r="W29" s="1" t="s">
        <v>360</v>
      </c>
      <c r="X29" s="1" t="s">
        <v>91</v>
      </c>
      <c r="Y29" s="1" t="s">
        <v>361</v>
      </c>
      <c r="Z29" s="1" t="s">
        <v>91</v>
      </c>
      <c r="AA29" s="1" t="s">
        <v>91</v>
      </c>
      <c r="AB29" s="1" t="s">
        <v>91</v>
      </c>
      <c r="AC29" s="1" t="s">
        <v>91</v>
      </c>
      <c r="AD29" s="1" t="s">
        <v>362</v>
      </c>
      <c r="AE29" s="1" t="s">
        <v>363</v>
      </c>
      <c r="AF29" s="1" t="s">
        <v>364</v>
      </c>
      <c r="AG29" s="1" t="s">
        <v>365</v>
      </c>
      <c r="AH29" s="1" t="s">
        <v>366</v>
      </c>
      <c r="AI29" s="1" t="s">
        <v>367</v>
      </c>
      <c r="AJ29" s="1" t="s">
        <v>91</v>
      </c>
      <c r="AK29" s="1" t="s">
        <v>91</v>
      </c>
      <c r="AL29" s="1" t="s">
        <v>91</v>
      </c>
      <c r="AM29" s="1" t="s">
        <v>368</v>
      </c>
      <c r="AN29" s="1" t="s">
        <v>369</v>
      </c>
      <c r="AO29" s="1" t="s">
        <v>91</v>
      </c>
      <c r="AP29" s="1" t="s">
        <v>91</v>
      </c>
      <c r="AQ29" s="1" t="s">
        <v>115</v>
      </c>
      <c r="AR29" s="1" t="s">
        <v>370</v>
      </c>
      <c r="AS29" s="1" t="s">
        <v>115</v>
      </c>
      <c r="AT29" s="1" t="s">
        <v>371</v>
      </c>
    </row>
    <row r="30" spans="1:46" x14ac:dyDescent="0.3">
      <c r="A30" s="1" t="s">
        <v>86</v>
      </c>
      <c r="B30" s="1" t="s">
        <v>87</v>
      </c>
      <c r="C30" s="1" t="s">
        <v>88</v>
      </c>
      <c r="D30" s="1" t="s">
        <v>372</v>
      </c>
      <c r="E30" s="1" t="s">
        <v>373</v>
      </c>
      <c r="F30" s="1" t="s">
        <v>91</v>
      </c>
      <c r="G30" s="1" t="s">
        <v>91</v>
      </c>
      <c r="H30" s="1" t="s">
        <v>91</v>
      </c>
      <c r="I30" s="1" t="s">
        <v>91</v>
      </c>
      <c r="J30" s="1" t="s">
        <v>91</v>
      </c>
      <c r="K30" s="1" t="s">
        <v>91</v>
      </c>
      <c r="L30" s="1" t="s">
        <v>115</v>
      </c>
      <c r="M30" s="1" t="s">
        <v>374</v>
      </c>
      <c r="N30" s="1" t="s">
        <v>375</v>
      </c>
      <c r="O30" s="1" t="s">
        <v>376</v>
      </c>
      <c r="P30" s="1" t="s">
        <v>377</v>
      </c>
      <c r="Q30" s="2">
        <f>pg_stat_statements[[#This Row],[Column16]]-(pg_stat_statements[[#This Row],[Column29]]+pg_stat_statements[[#This Row],[Column30]])/pg_stat_statements[[#This Row],[Column12]]</f>
        <v>367.78258600000004</v>
      </c>
      <c r="R30" s="2">
        <f>pg_stat_statements[[#This Row],[Column16]]-pg_stat_statements[[#This Row],[Column163]]</f>
        <v>134.54733849999997</v>
      </c>
      <c r="S30" s="2">
        <f>pg_stat_statements[[#This Row],[Column163]]/pg_stat_statements[[#This Row],[Column162]]</f>
        <v>2.7334809450727273</v>
      </c>
      <c r="T30" s="1" t="s">
        <v>378</v>
      </c>
      <c r="U30" s="1" t="s">
        <v>115</v>
      </c>
      <c r="V30" s="1" t="s">
        <v>91</v>
      </c>
      <c r="W30" s="1" t="s">
        <v>379</v>
      </c>
      <c r="X30" s="1" t="s">
        <v>91</v>
      </c>
      <c r="Y30" s="1" t="s">
        <v>92</v>
      </c>
      <c r="Z30" s="1" t="s">
        <v>91</v>
      </c>
      <c r="AA30" s="1" t="s">
        <v>91</v>
      </c>
      <c r="AB30" s="1" t="s">
        <v>91</v>
      </c>
      <c r="AC30" s="1" t="s">
        <v>91</v>
      </c>
      <c r="AD30" s="1" t="s">
        <v>91</v>
      </c>
      <c r="AE30" s="1" t="s">
        <v>91</v>
      </c>
      <c r="AF30" s="1" t="s">
        <v>380</v>
      </c>
      <c r="AG30" s="1" t="s">
        <v>381</v>
      </c>
      <c r="AH30" s="1" t="s">
        <v>91</v>
      </c>
      <c r="AI30" s="1" t="s">
        <v>91</v>
      </c>
      <c r="AJ30" s="1" t="s">
        <v>91</v>
      </c>
      <c r="AK30" s="1" t="s">
        <v>91</v>
      </c>
      <c r="AL30" s="1" t="s">
        <v>91</v>
      </c>
      <c r="AM30" s="1" t="s">
        <v>382</v>
      </c>
      <c r="AN30" s="1" t="s">
        <v>383</v>
      </c>
      <c r="AO30" s="1" t="s">
        <v>91</v>
      </c>
      <c r="AP30" s="1" t="s">
        <v>91</v>
      </c>
      <c r="AQ30" s="1" t="s">
        <v>115</v>
      </c>
      <c r="AR30" s="1" t="s">
        <v>384</v>
      </c>
      <c r="AS30" s="1" t="s">
        <v>115</v>
      </c>
      <c r="AT30" s="1" t="s">
        <v>385</v>
      </c>
    </row>
    <row r="31" spans="1:46" x14ac:dyDescent="0.3">
      <c r="A31" s="1" t="s">
        <v>86</v>
      </c>
      <c r="B31" s="1" t="s">
        <v>87</v>
      </c>
      <c r="C31" s="1" t="s">
        <v>88</v>
      </c>
      <c r="D31" s="1" t="s">
        <v>386</v>
      </c>
      <c r="E31" s="1" t="s">
        <v>387</v>
      </c>
      <c r="F31" s="1" t="s">
        <v>91</v>
      </c>
      <c r="G31" s="1" t="s">
        <v>91</v>
      </c>
      <c r="H31" s="1" t="s">
        <v>91</v>
      </c>
      <c r="I31" s="1" t="s">
        <v>91</v>
      </c>
      <c r="J31" s="1" t="s">
        <v>91</v>
      </c>
      <c r="K31" s="1" t="s">
        <v>91</v>
      </c>
      <c r="L31" s="1" t="s">
        <v>115</v>
      </c>
      <c r="M31" s="1" t="s">
        <v>388</v>
      </c>
      <c r="N31" s="1" t="s">
        <v>389</v>
      </c>
      <c r="O31" s="1" t="s">
        <v>390</v>
      </c>
      <c r="P31" s="1" t="s">
        <v>391</v>
      </c>
      <c r="Q31" s="2">
        <f>pg_stat_statements[[#This Row],[Column16]]-(pg_stat_statements[[#This Row],[Column29]]+pg_stat_statements[[#This Row],[Column30]])/pg_stat_statements[[#This Row],[Column12]]</f>
        <v>1257.8346784999999</v>
      </c>
      <c r="R31" s="2">
        <f>pg_stat_statements[[#This Row],[Column16]]-pg_stat_statements[[#This Row],[Column163]]</f>
        <v>952.13893400000006</v>
      </c>
      <c r="S31" s="2">
        <f>pg_stat_statements[[#This Row],[Column163]]/pg_stat_statements[[#This Row],[Column162]]</f>
        <v>1.3210621198061414</v>
      </c>
      <c r="T31" s="1" t="s">
        <v>392</v>
      </c>
      <c r="U31" s="1" t="s">
        <v>393</v>
      </c>
      <c r="V31" s="1" t="s">
        <v>394</v>
      </c>
      <c r="W31" s="1" t="s">
        <v>395</v>
      </c>
      <c r="X31" s="1" t="s">
        <v>396</v>
      </c>
      <c r="Y31" s="1" t="s">
        <v>397</v>
      </c>
      <c r="Z31" s="1" t="s">
        <v>91</v>
      </c>
      <c r="AA31" s="1" t="s">
        <v>91</v>
      </c>
      <c r="AB31" s="1" t="s">
        <v>91</v>
      </c>
      <c r="AC31" s="1" t="s">
        <v>91</v>
      </c>
      <c r="AD31" s="1" t="s">
        <v>398</v>
      </c>
      <c r="AE31" s="1" t="s">
        <v>399</v>
      </c>
      <c r="AF31" s="1" t="s">
        <v>400</v>
      </c>
      <c r="AG31" s="1" t="s">
        <v>401</v>
      </c>
      <c r="AH31" s="1" t="s">
        <v>402</v>
      </c>
      <c r="AI31" s="1" t="s">
        <v>403</v>
      </c>
      <c r="AJ31" s="1" t="s">
        <v>91</v>
      </c>
      <c r="AK31" s="1" t="s">
        <v>91</v>
      </c>
      <c r="AL31" s="1" t="s">
        <v>91</v>
      </c>
      <c r="AM31" s="1" t="s">
        <v>404</v>
      </c>
      <c r="AN31" s="1" t="s">
        <v>405</v>
      </c>
      <c r="AO31" s="1" t="s">
        <v>91</v>
      </c>
      <c r="AP31" s="1" t="s">
        <v>91</v>
      </c>
      <c r="AQ31" s="1" t="s">
        <v>115</v>
      </c>
      <c r="AR31" s="1" t="s">
        <v>406</v>
      </c>
      <c r="AS31" s="1" t="s">
        <v>115</v>
      </c>
      <c r="AT31" s="1" t="s">
        <v>407</v>
      </c>
    </row>
    <row r="32" spans="1:46" hidden="1" x14ac:dyDescent="0.3">
      <c r="A32" s="1" t="s">
        <v>86</v>
      </c>
      <c r="B32" s="1" t="s">
        <v>87</v>
      </c>
      <c r="C32" s="1" t="s">
        <v>88</v>
      </c>
      <c r="D32" s="1" t="s">
        <v>408</v>
      </c>
      <c r="E32" s="1" t="s">
        <v>409</v>
      </c>
      <c r="F32" s="1" t="s">
        <v>91</v>
      </c>
      <c r="G32" s="1" t="s">
        <v>91</v>
      </c>
      <c r="H32" s="1" t="s">
        <v>91</v>
      </c>
      <c r="I32" s="1" t="s">
        <v>91</v>
      </c>
      <c r="J32" s="1" t="s">
        <v>91</v>
      </c>
      <c r="K32" s="1" t="s">
        <v>91</v>
      </c>
      <c r="L32" s="1" t="s">
        <v>136</v>
      </c>
      <c r="M32" s="1" t="s">
        <v>410</v>
      </c>
      <c r="N32" s="1" t="s">
        <v>411</v>
      </c>
      <c r="O32" s="1" t="s">
        <v>412</v>
      </c>
      <c r="P32" s="1" t="s">
        <v>413</v>
      </c>
      <c r="Q32" s="1">
        <f>pg_stat_statements[[#This Row],[Column16]]-(pg_stat_statements[[#This Row],[Column29]]+pg_stat_statements[[#This Row],[Column30]])/pg_stat_statements[[#This Row],[Column12]]</f>
        <v>5.4934249999998963E-2</v>
      </c>
      <c r="R32" s="1">
        <f>pg_stat_statements[[#This Row],[Column16]]-pg_stat_statements[[#This Row],[Column163]]</f>
        <v>0.38298700000000002</v>
      </c>
      <c r="S32" s="1"/>
      <c r="T32" s="1" t="s">
        <v>414</v>
      </c>
      <c r="U32" s="1" t="s">
        <v>415</v>
      </c>
      <c r="V32" s="1" t="s">
        <v>416</v>
      </c>
      <c r="W32" s="1" t="s">
        <v>115</v>
      </c>
      <c r="X32" s="1" t="s">
        <v>91</v>
      </c>
      <c r="Y32" s="1" t="s">
        <v>91</v>
      </c>
      <c r="Z32" s="1" t="s">
        <v>91</v>
      </c>
      <c r="AA32" s="1" t="s">
        <v>91</v>
      </c>
      <c r="AB32" s="1" t="s">
        <v>91</v>
      </c>
      <c r="AC32" s="1" t="s">
        <v>91</v>
      </c>
      <c r="AD32" s="1" t="s">
        <v>91</v>
      </c>
      <c r="AE32" s="1" t="s">
        <v>91</v>
      </c>
      <c r="AF32" s="1" t="s">
        <v>417</v>
      </c>
      <c r="AG32" s="1" t="s">
        <v>91</v>
      </c>
      <c r="AH32" s="1" t="s">
        <v>91</v>
      </c>
      <c r="AI32" s="1" t="s">
        <v>91</v>
      </c>
      <c r="AJ32" s="1" t="s">
        <v>91</v>
      </c>
      <c r="AK32" s="1" t="s">
        <v>91</v>
      </c>
      <c r="AL32" s="1" t="s">
        <v>91</v>
      </c>
      <c r="AM32" s="1" t="s">
        <v>91</v>
      </c>
      <c r="AN32" s="1" t="s">
        <v>91</v>
      </c>
      <c r="AO32" s="1" t="s">
        <v>91</v>
      </c>
      <c r="AP32" s="1" t="s">
        <v>91</v>
      </c>
      <c r="AQ32" s="1" t="s">
        <v>91</v>
      </c>
      <c r="AR32" s="1" t="s">
        <v>91</v>
      </c>
      <c r="AS32" s="1" t="s">
        <v>91</v>
      </c>
      <c r="AT32" s="1" t="s">
        <v>91</v>
      </c>
    </row>
    <row r="33" spans="1:46" hidden="1" x14ac:dyDescent="0.3">
      <c r="A33" s="1" t="s">
        <v>86</v>
      </c>
      <c r="B33" s="1" t="s">
        <v>87</v>
      </c>
      <c r="C33" s="1" t="s">
        <v>88</v>
      </c>
      <c r="D33" s="1" t="s">
        <v>418</v>
      </c>
      <c r="E33" s="1" t="s">
        <v>419</v>
      </c>
      <c r="F33" s="1" t="s">
        <v>91</v>
      </c>
      <c r="G33" s="1" t="s">
        <v>91</v>
      </c>
      <c r="H33" s="1" t="s">
        <v>91</v>
      </c>
      <c r="I33" s="1" t="s">
        <v>91</v>
      </c>
      <c r="J33" s="1" t="s">
        <v>91</v>
      </c>
      <c r="K33" s="1" t="s">
        <v>91</v>
      </c>
      <c r="L33" s="1" t="s">
        <v>92</v>
      </c>
      <c r="M33" s="1" t="s">
        <v>420</v>
      </c>
      <c r="N33" s="1" t="s">
        <v>420</v>
      </c>
      <c r="O33" s="1" t="s">
        <v>420</v>
      </c>
      <c r="P33" s="1" t="s">
        <v>420</v>
      </c>
      <c r="Q33" s="1">
        <f>pg_stat_statements[[#This Row],[Column16]]-(pg_stat_statements[[#This Row],[Column29]]+pg_stat_statements[[#This Row],[Column30]])/pg_stat_statements[[#This Row],[Column12]]</f>
        <v>9.0600000000000001E-4</v>
      </c>
      <c r="R33" s="1">
        <f>pg_stat_statements[[#This Row],[Column16]]-pg_stat_statements[[#This Row],[Column163]]</f>
        <v>0</v>
      </c>
      <c r="S33" s="1"/>
      <c r="T33" s="1" t="s">
        <v>91</v>
      </c>
      <c r="U33" s="1" t="s">
        <v>91</v>
      </c>
      <c r="V33" s="1" t="s">
        <v>91</v>
      </c>
      <c r="W33" s="1" t="s">
        <v>91</v>
      </c>
      <c r="X33" s="1" t="s">
        <v>91</v>
      </c>
      <c r="Y33" s="1" t="s">
        <v>91</v>
      </c>
      <c r="Z33" s="1" t="s">
        <v>91</v>
      </c>
      <c r="AA33" s="1" t="s">
        <v>91</v>
      </c>
      <c r="AB33" s="1" t="s">
        <v>91</v>
      </c>
      <c r="AC33" s="1" t="s">
        <v>91</v>
      </c>
      <c r="AD33" s="1" t="s">
        <v>91</v>
      </c>
      <c r="AE33" s="1" t="s">
        <v>91</v>
      </c>
      <c r="AF33" s="1" t="s">
        <v>91</v>
      </c>
      <c r="AG33" s="1" t="s">
        <v>91</v>
      </c>
      <c r="AH33" s="1" t="s">
        <v>91</v>
      </c>
      <c r="AI33" s="1" t="s">
        <v>91</v>
      </c>
      <c r="AJ33" s="1" t="s">
        <v>91</v>
      </c>
      <c r="AK33" s="1" t="s">
        <v>91</v>
      </c>
      <c r="AL33" s="1" t="s">
        <v>91</v>
      </c>
      <c r="AM33" s="1" t="s">
        <v>91</v>
      </c>
      <c r="AN33" s="1" t="s">
        <v>91</v>
      </c>
      <c r="AO33" s="1" t="s">
        <v>91</v>
      </c>
      <c r="AP33" s="1" t="s">
        <v>91</v>
      </c>
      <c r="AQ33" s="1" t="s">
        <v>91</v>
      </c>
      <c r="AR33" s="1" t="s">
        <v>91</v>
      </c>
      <c r="AS33" s="1" t="s">
        <v>91</v>
      </c>
      <c r="AT33" s="1" t="s">
        <v>91</v>
      </c>
    </row>
    <row r="34" spans="1:46" x14ac:dyDescent="0.3">
      <c r="A34" s="1" t="s">
        <v>86</v>
      </c>
      <c r="B34" s="1" t="s">
        <v>87</v>
      </c>
      <c r="C34" s="1" t="s">
        <v>88</v>
      </c>
      <c r="D34" s="1" t="s">
        <v>421</v>
      </c>
      <c r="E34" s="1" t="s">
        <v>422</v>
      </c>
      <c r="F34" s="1" t="s">
        <v>91</v>
      </c>
      <c r="G34" s="1" t="s">
        <v>91</v>
      </c>
      <c r="H34" s="1" t="s">
        <v>91</v>
      </c>
      <c r="I34" s="1" t="s">
        <v>91</v>
      </c>
      <c r="J34" s="1" t="s">
        <v>91</v>
      </c>
      <c r="K34" s="1" t="s">
        <v>91</v>
      </c>
      <c r="L34" s="1" t="s">
        <v>115</v>
      </c>
      <c r="M34" s="1" t="s">
        <v>423</v>
      </c>
      <c r="N34" s="1" t="s">
        <v>424</v>
      </c>
      <c r="O34" s="1" t="s">
        <v>425</v>
      </c>
      <c r="P34" s="1" t="s">
        <v>426</v>
      </c>
      <c r="Q34" s="2">
        <f>pg_stat_statements[[#This Row],[Column16]]-(pg_stat_statements[[#This Row],[Column29]]+pg_stat_statements[[#This Row],[Column30]])/pg_stat_statements[[#This Row],[Column12]]</f>
        <v>245.57745750000001</v>
      </c>
      <c r="R34" s="2">
        <f>pg_stat_statements[[#This Row],[Column16]]-pg_stat_statements[[#This Row],[Column163]]</f>
        <v>222.02477999999999</v>
      </c>
      <c r="S34" s="2">
        <f>pg_stat_statements[[#This Row],[Column163]]/pg_stat_statements[[#This Row],[Column162]]</f>
        <v>1.106081300925059</v>
      </c>
      <c r="T34" s="1" t="s">
        <v>427</v>
      </c>
      <c r="U34" s="1" t="s">
        <v>86</v>
      </c>
      <c r="V34" s="1" t="s">
        <v>428</v>
      </c>
      <c r="W34" s="1" t="s">
        <v>429</v>
      </c>
      <c r="X34" s="1" t="s">
        <v>91</v>
      </c>
      <c r="Y34" s="1" t="s">
        <v>115</v>
      </c>
      <c r="Z34" s="1" t="s">
        <v>91</v>
      </c>
      <c r="AA34" s="1" t="s">
        <v>91</v>
      </c>
      <c r="AB34" s="1" t="s">
        <v>91</v>
      </c>
      <c r="AC34" s="1" t="s">
        <v>91</v>
      </c>
      <c r="AD34" s="1" t="s">
        <v>430</v>
      </c>
      <c r="AE34" s="1" t="s">
        <v>431</v>
      </c>
      <c r="AF34" s="1" t="s">
        <v>432</v>
      </c>
      <c r="AG34" s="1" t="s">
        <v>433</v>
      </c>
      <c r="AH34" s="1" t="s">
        <v>434</v>
      </c>
      <c r="AI34" s="1" t="s">
        <v>435</v>
      </c>
      <c r="AJ34" s="1" t="s">
        <v>91</v>
      </c>
      <c r="AK34" s="1" t="s">
        <v>91</v>
      </c>
      <c r="AL34" s="1" t="s">
        <v>91</v>
      </c>
      <c r="AM34" s="1" t="s">
        <v>91</v>
      </c>
      <c r="AN34" s="1" t="s">
        <v>91</v>
      </c>
      <c r="AO34" s="1" t="s">
        <v>91</v>
      </c>
      <c r="AP34" s="1" t="s">
        <v>91</v>
      </c>
      <c r="AQ34" s="1" t="s">
        <v>91</v>
      </c>
      <c r="AR34" s="1" t="s">
        <v>91</v>
      </c>
      <c r="AS34" s="1" t="s">
        <v>91</v>
      </c>
      <c r="AT34" s="1" t="s">
        <v>91</v>
      </c>
    </row>
    <row r="35" spans="1:46" hidden="1" x14ac:dyDescent="0.3">
      <c r="A35" s="1" t="s">
        <v>86</v>
      </c>
      <c r="B35" s="1" t="s">
        <v>87</v>
      </c>
      <c r="C35" s="1" t="s">
        <v>88</v>
      </c>
      <c r="D35" s="1" t="s">
        <v>436</v>
      </c>
      <c r="E35" s="1" t="s">
        <v>437</v>
      </c>
      <c r="F35" s="1" t="s">
        <v>91</v>
      </c>
      <c r="G35" s="1" t="s">
        <v>91</v>
      </c>
      <c r="H35" s="1" t="s">
        <v>91</v>
      </c>
      <c r="I35" s="1" t="s">
        <v>91</v>
      </c>
      <c r="J35" s="1" t="s">
        <v>91</v>
      </c>
      <c r="K35" s="1" t="s">
        <v>91</v>
      </c>
      <c r="L35" s="1" t="s">
        <v>92</v>
      </c>
      <c r="M35" s="1" t="s">
        <v>438</v>
      </c>
      <c r="N35" s="1" t="s">
        <v>438</v>
      </c>
      <c r="O35" s="1" t="s">
        <v>438</v>
      </c>
      <c r="P35" s="1" t="s">
        <v>438</v>
      </c>
      <c r="Q35" s="1">
        <f>pg_stat_statements[[#This Row],[Column16]]-(pg_stat_statements[[#This Row],[Column29]]+pg_stat_statements[[#This Row],[Column30]])/pg_stat_statements[[#This Row],[Column12]]</f>
        <v>2.3263999999999951E-2</v>
      </c>
      <c r="R35" s="1">
        <f>pg_stat_statements[[#This Row],[Column16]]-pg_stat_statements[[#This Row],[Column163]]</f>
        <v>0.57533500000000004</v>
      </c>
      <c r="S35" s="1"/>
      <c r="T35" s="1" t="s">
        <v>91</v>
      </c>
      <c r="U35" s="1" t="s">
        <v>92</v>
      </c>
      <c r="V35" s="1" t="s">
        <v>92</v>
      </c>
      <c r="W35" s="1" t="s">
        <v>115</v>
      </c>
      <c r="X35" s="1" t="s">
        <v>91</v>
      </c>
      <c r="Y35" s="1" t="s">
        <v>91</v>
      </c>
      <c r="Z35" s="1" t="s">
        <v>91</v>
      </c>
      <c r="AA35" s="1" t="s">
        <v>91</v>
      </c>
      <c r="AB35" s="1" t="s">
        <v>91</v>
      </c>
      <c r="AC35" s="1" t="s">
        <v>91</v>
      </c>
      <c r="AD35" s="1" t="s">
        <v>91</v>
      </c>
      <c r="AE35" s="1" t="s">
        <v>91</v>
      </c>
      <c r="AF35" s="1" t="s">
        <v>439</v>
      </c>
      <c r="AG35" s="1" t="s">
        <v>91</v>
      </c>
      <c r="AH35" s="1" t="s">
        <v>91</v>
      </c>
      <c r="AI35" s="1" t="s">
        <v>91</v>
      </c>
      <c r="AJ35" s="1" t="s">
        <v>91</v>
      </c>
      <c r="AK35" s="1" t="s">
        <v>91</v>
      </c>
      <c r="AL35" s="1" t="s">
        <v>91</v>
      </c>
      <c r="AM35" s="1" t="s">
        <v>91</v>
      </c>
      <c r="AN35" s="1" t="s">
        <v>91</v>
      </c>
      <c r="AO35" s="1" t="s">
        <v>91</v>
      </c>
      <c r="AP35" s="1" t="s">
        <v>91</v>
      </c>
      <c r="AQ35" s="1" t="s">
        <v>91</v>
      </c>
      <c r="AR35" s="1" t="s">
        <v>91</v>
      </c>
      <c r="AS35" s="1" t="s">
        <v>91</v>
      </c>
      <c r="AT35" s="1" t="s">
        <v>91</v>
      </c>
    </row>
    <row r="36" spans="1:46" hidden="1" x14ac:dyDescent="0.3">
      <c r="A36" s="1" t="s">
        <v>86</v>
      </c>
      <c r="B36" s="1" t="s">
        <v>87</v>
      </c>
      <c r="C36" s="1" t="s">
        <v>88</v>
      </c>
      <c r="D36" s="1" t="s">
        <v>440</v>
      </c>
      <c r="E36" s="1" t="s">
        <v>441</v>
      </c>
      <c r="F36" s="1" t="s">
        <v>91</v>
      </c>
      <c r="G36" s="1" t="s">
        <v>91</v>
      </c>
      <c r="H36" s="1" t="s">
        <v>91</v>
      </c>
      <c r="I36" s="1" t="s">
        <v>91</v>
      </c>
      <c r="J36" s="1" t="s">
        <v>91</v>
      </c>
      <c r="K36" s="1" t="s">
        <v>91</v>
      </c>
      <c r="L36" s="1" t="s">
        <v>92</v>
      </c>
      <c r="M36" s="1" t="s">
        <v>442</v>
      </c>
      <c r="N36" s="1" t="s">
        <v>442</v>
      </c>
      <c r="O36" s="1" t="s">
        <v>442</v>
      </c>
      <c r="P36" s="1" t="s">
        <v>442</v>
      </c>
      <c r="Q36" s="1">
        <f>pg_stat_statements[[#This Row],[Column16]]-(pg_stat_statements[[#This Row],[Column29]]+pg_stat_statements[[#This Row],[Column30]])/pg_stat_statements[[#This Row],[Column12]]</f>
        <v>0.18799000000000002</v>
      </c>
      <c r="R36" s="1">
        <f>pg_stat_statements[[#This Row],[Column16]]-pg_stat_statements[[#This Row],[Column163]]</f>
        <v>1.061899999999999E-2</v>
      </c>
      <c r="S36" s="1"/>
      <c r="T36" s="1" t="s">
        <v>91</v>
      </c>
      <c r="U36" s="1" t="s">
        <v>136</v>
      </c>
      <c r="V36" s="1" t="s">
        <v>443</v>
      </c>
      <c r="W36" s="1" t="s">
        <v>303</v>
      </c>
      <c r="X36" s="1" t="s">
        <v>91</v>
      </c>
      <c r="Y36" s="1" t="s">
        <v>91</v>
      </c>
      <c r="Z36" s="1" t="s">
        <v>91</v>
      </c>
      <c r="AA36" s="1" t="s">
        <v>91</v>
      </c>
      <c r="AB36" s="1" t="s">
        <v>91</v>
      </c>
      <c r="AC36" s="1" t="s">
        <v>91</v>
      </c>
      <c r="AD36" s="1" t="s">
        <v>91</v>
      </c>
      <c r="AE36" s="1" t="s">
        <v>91</v>
      </c>
      <c r="AF36" s="1" t="s">
        <v>444</v>
      </c>
      <c r="AG36" s="1" t="s">
        <v>91</v>
      </c>
      <c r="AH36" s="1" t="s">
        <v>91</v>
      </c>
      <c r="AI36" s="1" t="s">
        <v>91</v>
      </c>
      <c r="AJ36" s="1" t="s">
        <v>91</v>
      </c>
      <c r="AK36" s="1" t="s">
        <v>91</v>
      </c>
      <c r="AL36" s="1" t="s">
        <v>91</v>
      </c>
      <c r="AM36" s="1" t="s">
        <v>91</v>
      </c>
      <c r="AN36" s="1" t="s">
        <v>91</v>
      </c>
      <c r="AO36" s="1" t="s">
        <v>91</v>
      </c>
      <c r="AP36" s="1" t="s">
        <v>91</v>
      </c>
      <c r="AQ36" s="1" t="s">
        <v>91</v>
      </c>
      <c r="AR36" s="1" t="s">
        <v>91</v>
      </c>
      <c r="AS36" s="1" t="s">
        <v>91</v>
      </c>
      <c r="AT36" s="1" t="s">
        <v>91</v>
      </c>
    </row>
    <row r="37" spans="1:46" hidden="1" x14ac:dyDescent="0.3">
      <c r="A37" s="1" t="s">
        <v>86</v>
      </c>
      <c r="B37" s="1" t="s">
        <v>87</v>
      </c>
      <c r="C37" s="1" t="s">
        <v>88</v>
      </c>
      <c r="D37" s="1" t="s">
        <v>445</v>
      </c>
      <c r="E37" s="1" t="s">
        <v>446</v>
      </c>
      <c r="F37" s="1" t="s">
        <v>91</v>
      </c>
      <c r="G37" s="1" t="s">
        <v>91</v>
      </c>
      <c r="H37" s="1" t="s">
        <v>91</v>
      </c>
      <c r="I37" s="1" t="s">
        <v>91</v>
      </c>
      <c r="J37" s="1" t="s">
        <v>91</v>
      </c>
      <c r="K37" s="1" t="s">
        <v>91</v>
      </c>
      <c r="L37" s="1" t="s">
        <v>92</v>
      </c>
      <c r="M37" s="1" t="s">
        <v>447</v>
      </c>
      <c r="N37" s="1" t="s">
        <v>447</v>
      </c>
      <c r="O37" s="1" t="s">
        <v>447</v>
      </c>
      <c r="P37" s="1" t="s">
        <v>447</v>
      </c>
      <c r="Q37" s="1">
        <f>pg_stat_statements[[#This Row],[Column16]]-(pg_stat_statements[[#This Row],[Column29]]+pg_stat_statements[[#This Row],[Column30]])/pg_stat_statements[[#This Row],[Column12]]</f>
        <v>9.7577999999999998E-2</v>
      </c>
      <c r="R37" s="1">
        <f>pg_stat_statements[[#This Row],[Column16]]-pg_stat_statements[[#This Row],[Column163]]</f>
        <v>0</v>
      </c>
      <c r="S37" s="1"/>
      <c r="T37" s="1" t="s">
        <v>91</v>
      </c>
      <c r="U37" s="1" t="s">
        <v>92</v>
      </c>
      <c r="V37" s="1" t="s">
        <v>91</v>
      </c>
      <c r="W37" s="1" t="s">
        <v>91</v>
      </c>
      <c r="X37" s="1" t="s">
        <v>91</v>
      </c>
      <c r="Y37" s="1" t="s">
        <v>91</v>
      </c>
      <c r="Z37" s="1" t="s">
        <v>91</v>
      </c>
      <c r="AA37" s="1" t="s">
        <v>91</v>
      </c>
      <c r="AB37" s="1" t="s">
        <v>91</v>
      </c>
      <c r="AC37" s="1" t="s">
        <v>91</v>
      </c>
      <c r="AD37" s="1" t="s">
        <v>91</v>
      </c>
      <c r="AE37" s="1" t="s">
        <v>91</v>
      </c>
      <c r="AF37" s="1" t="s">
        <v>91</v>
      </c>
      <c r="AG37" s="1" t="s">
        <v>91</v>
      </c>
      <c r="AH37" s="1" t="s">
        <v>91</v>
      </c>
      <c r="AI37" s="1" t="s">
        <v>91</v>
      </c>
      <c r="AJ37" s="1" t="s">
        <v>91</v>
      </c>
      <c r="AK37" s="1" t="s">
        <v>91</v>
      </c>
      <c r="AL37" s="1" t="s">
        <v>91</v>
      </c>
      <c r="AM37" s="1" t="s">
        <v>91</v>
      </c>
      <c r="AN37" s="1" t="s">
        <v>91</v>
      </c>
      <c r="AO37" s="1" t="s">
        <v>91</v>
      </c>
      <c r="AP37" s="1" t="s">
        <v>91</v>
      </c>
      <c r="AQ37" s="1" t="s">
        <v>91</v>
      </c>
      <c r="AR37" s="1" t="s">
        <v>91</v>
      </c>
      <c r="AS37" s="1" t="s">
        <v>91</v>
      </c>
      <c r="AT37" s="1" t="s">
        <v>91</v>
      </c>
    </row>
    <row r="38" spans="1:46" x14ac:dyDescent="0.3">
      <c r="A38" s="1" t="s">
        <v>86</v>
      </c>
      <c r="B38" s="1" t="s">
        <v>87</v>
      </c>
      <c r="C38" s="1" t="s">
        <v>88</v>
      </c>
      <c r="D38" s="1" t="s">
        <v>448</v>
      </c>
      <c r="E38" s="1" t="s">
        <v>449</v>
      </c>
      <c r="F38" s="1" t="s">
        <v>91</v>
      </c>
      <c r="G38" s="1" t="s">
        <v>91</v>
      </c>
      <c r="H38" s="1" t="s">
        <v>91</v>
      </c>
      <c r="I38" s="1" t="s">
        <v>91</v>
      </c>
      <c r="J38" s="1" t="s">
        <v>91</v>
      </c>
      <c r="K38" s="1" t="s">
        <v>91</v>
      </c>
      <c r="L38" s="1" t="s">
        <v>115</v>
      </c>
      <c r="M38" s="1" t="s">
        <v>450</v>
      </c>
      <c r="N38" s="1" t="s">
        <v>451</v>
      </c>
      <c r="O38" s="1" t="s">
        <v>452</v>
      </c>
      <c r="P38" s="1" t="s">
        <v>453</v>
      </c>
      <c r="Q38" s="2">
        <f>pg_stat_statements[[#This Row],[Column16]]-(pg_stat_statements[[#This Row],[Column29]]+pg_stat_statements[[#This Row],[Column30]])/pg_stat_statements[[#This Row],[Column12]]</f>
        <v>147.5641545</v>
      </c>
      <c r="R38" s="2">
        <f>pg_stat_statements[[#This Row],[Column16]]-pg_stat_statements[[#This Row],[Column163]]</f>
        <v>133.95147499999999</v>
      </c>
      <c r="S38" s="2">
        <f>pg_stat_statements[[#This Row],[Column163]]/pg_stat_statements[[#This Row],[Column162]]</f>
        <v>1.1016239612143131</v>
      </c>
      <c r="T38" s="1" t="s">
        <v>454</v>
      </c>
      <c r="U38" s="1" t="s">
        <v>455</v>
      </c>
      <c r="V38" s="1" t="s">
        <v>456</v>
      </c>
      <c r="W38" s="1" t="s">
        <v>457</v>
      </c>
      <c r="X38" s="1" t="s">
        <v>458</v>
      </c>
      <c r="Y38" s="1" t="s">
        <v>459</v>
      </c>
      <c r="Z38" s="1" t="s">
        <v>91</v>
      </c>
      <c r="AA38" s="1" t="s">
        <v>91</v>
      </c>
      <c r="AB38" s="1" t="s">
        <v>91</v>
      </c>
      <c r="AC38" s="1" t="s">
        <v>91</v>
      </c>
      <c r="AD38" s="1" t="s">
        <v>460</v>
      </c>
      <c r="AE38" s="1" t="s">
        <v>461</v>
      </c>
      <c r="AF38" s="1" t="s">
        <v>462</v>
      </c>
      <c r="AG38" s="1" t="s">
        <v>463</v>
      </c>
      <c r="AH38" s="1" t="s">
        <v>464</v>
      </c>
      <c r="AI38" s="1" t="s">
        <v>465</v>
      </c>
      <c r="AJ38" s="1" t="s">
        <v>91</v>
      </c>
      <c r="AK38" s="1" t="s">
        <v>91</v>
      </c>
      <c r="AL38" s="1" t="s">
        <v>91</v>
      </c>
      <c r="AM38" s="1" t="s">
        <v>91</v>
      </c>
      <c r="AN38" s="1" t="s">
        <v>91</v>
      </c>
      <c r="AO38" s="1" t="s">
        <v>91</v>
      </c>
      <c r="AP38" s="1" t="s">
        <v>91</v>
      </c>
      <c r="AQ38" s="1" t="s">
        <v>91</v>
      </c>
      <c r="AR38" s="1" t="s">
        <v>91</v>
      </c>
      <c r="AS38" s="1" t="s">
        <v>91</v>
      </c>
      <c r="AT38" s="1" t="s">
        <v>91</v>
      </c>
    </row>
    <row r="39" spans="1:46" hidden="1" x14ac:dyDescent="0.3">
      <c r="A39" s="1" t="s">
        <v>86</v>
      </c>
      <c r="B39" s="1" t="s">
        <v>87</v>
      </c>
      <c r="C39" s="1" t="s">
        <v>88</v>
      </c>
      <c r="D39" s="1" t="s">
        <v>466</v>
      </c>
      <c r="E39" s="1" t="s">
        <v>467</v>
      </c>
      <c r="F39" s="1" t="s">
        <v>91</v>
      </c>
      <c r="G39" s="1" t="s">
        <v>91</v>
      </c>
      <c r="H39" s="1" t="s">
        <v>91</v>
      </c>
      <c r="I39" s="1" t="s">
        <v>91</v>
      </c>
      <c r="J39" s="1" t="s">
        <v>91</v>
      </c>
      <c r="K39" s="1" t="s">
        <v>91</v>
      </c>
      <c r="L39" s="1" t="s">
        <v>92</v>
      </c>
      <c r="M39" s="1" t="s">
        <v>468</v>
      </c>
      <c r="N39" s="1" t="s">
        <v>468</v>
      </c>
      <c r="O39" s="1" t="s">
        <v>468</v>
      </c>
      <c r="P39" s="1" t="s">
        <v>468</v>
      </c>
      <c r="Q39" s="1">
        <f>pg_stat_statements[[#This Row],[Column16]]-(pg_stat_statements[[#This Row],[Column29]]+pg_stat_statements[[#This Row],[Column30]])/pg_stat_statements[[#This Row],[Column12]]</f>
        <v>0.299923</v>
      </c>
      <c r="R39" s="1">
        <f>pg_stat_statements[[#This Row],[Column16]]-pg_stat_statements[[#This Row],[Column163]]</f>
        <v>1.3683000000000001E-2</v>
      </c>
      <c r="S39" s="1"/>
      <c r="T39" s="1" t="s">
        <v>91</v>
      </c>
      <c r="U39" s="1" t="s">
        <v>91</v>
      </c>
      <c r="V39" s="1" t="s">
        <v>469</v>
      </c>
      <c r="W39" s="1" t="s">
        <v>470</v>
      </c>
      <c r="X39" s="1" t="s">
        <v>443</v>
      </c>
      <c r="Y39" s="1" t="s">
        <v>91</v>
      </c>
      <c r="Z39" s="1" t="s">
        <v>91</v>
      </c>
      <c r="AA39" s="1" t="s">
        <v>91</v>
      </c>
      <c r="AB39" s="1" t="s">
        <v>91</v>
      </c>
      <c r="AC39" s="1" t="s">
        <v>91</v>
      </c>
      <c r="AD39" s="1" t="s">
        <v>91</v>
      </c>
      <c r="AE39" s="1" t="s">
        <v>91</v>
      </c>
      <c r="AF39" s="1" t="s">
        <v>471</v>
      </c>
      <c r="AG39" s="1" t="s">
        <v>91</v>
      </c>
      <c r="AH39" s="1" t="s">
        <v>91</v>
      </c>
      <c r="AI39" s="1" t="s">
        <v>91</v>
      </c>
      <c r="AJ39" s="1" t="s">
        <v>472</v>
      </c>
      <c r="AK39" s="1" t="s">
        <v>91</v>
      </c>
      <c r="AL39" s="1" t="s">
        <v>473</v>
      </c>
      <c r="AM39" s="1" t="s">
        <v>91</v>
      </c>
      <c r="AN39" s="1" t="s">
        <v>91</v>
      </c>
      <c r="AO39" s="1" t="s">
        <v>91</v>
      </c>
      <c r="AP39" s="1" t="s">
        <v>91</v>
      </c>
      <c r="AQ39" s="1" t="s">
        <v>91</v>
      </c>
      <c r="AR39" s="1" t="s">
        <v>91</v>
      </c>
      <c r="AS39" s="1" t="s">
        <v>91</v>
      </c>
      <c r="AT39" s="1" t="s">
        <v>91</v>
      </c>
    </row>
    <row r="40" spans="1:46" hidden="1" x14ac:dyDescent="0.3">
      <c r="A40" s="1" t="s">
        <v>86</v>
      </c>
      <c r="B40" s="1" t="s">
        <v>87</v>
      </c>
      <c r="C40" s="1" t="s">
        <v>88</v>
      </c>
      <c r="D40" s="1" t="s">
        <v>474</v>
      </c>
      <c r="E40" s="1" t="s">
        <v>475</v>
      </c>
      <c r="F40" s="1" t="s">
        <v>91</v>
      </c>
      <c r="G40" s="1" t="s">
        <v>91</v>
      </c>
      <c r="H40" s="1" t="s">
        <v>91</v>
      </c>
      <c r="I40" s="1" t="s">
        <v>91</v>
      </c>
      <c r="J40" s="1" t="s">
        <v>91</v>
      </c>
      <c r="K40" s="1" t="s">
        <v>91</v>
      </c>
      <c r="L40" s="1" t="s">
        <v>92</v>
      </c>
      <c r="M40" s="1" t="s">
        <v>476</v>
      </c>
      <c r="N40" s="1" t="s">
        <v>476</v>
      </c>
      <c r="O40" s="1" t="s">
        <v>476</v>
      </c>
      <c r="P40" s="1" t="s">
        <v>476</v>
      </c>
      <c r="Q40" s="1">
        <f>pg_stat_statements[[#This Row],[Column16]]-(pg_stat_statements[[#This Row],[Column29]]+pg_stat_statements[[#This Row],[Column30]])/pg_stat_statements[[#This Row],[Column12]]</f>
        <v>0.467748</v>
      </c>
      <c r="R40" s="1">
        <f>pg_stat_statements[[#This Row],[Column16]]-pg_stat_statements[[#This Row],[Column163]]</f>
        <v>0</v>
      </c>
      <c r="S40" s="1"/>
      <c r="T40" s="1" t="s">
        <v>91</v>
      </c>
      <c r="U40" s="1" t="s">
        <v>92</v>
      </c>
      <c r="V40" s="1" t="s">
        <v>91</v>
      </c>
      <c r="W40" s="1" t="s">
        <v>91</v>
      </c>
      <c r="X40" s="1" t="s">
        <v>91</v>
      </c>
      <c r="Y40" s="1" t="s">
        <v>91</v>
      </c>
      <c r="Z40" s="1" t="s">
        <v>91</v>
      </c>
      <c r="AA40" s="1" t="s">
        <v>91</v>
      </c>
      <c r="AB40" s="1" t="s">
        <v>91</v>
      </c>
      <c r="AC40" s="1" t="s">
        <v>91</v>
      </c>
      <c r="AD40" s="1" t="s">
        <v>91</v>
      </c>
      <c r="AE40" s="1" t="s">
        <v>91</v>
      </c>
      <c r="AF40" s="1" t="s">
        <v>91</v>
      </c>
      <c r="AG40" s="1" t="s">
        <v>91</v>
      </c>
      <c r="AH40" s="1" t="s">
        <v>91</v>
      </c>
      <c r="AI40" s="1" t="s">
        <v>91</v>
      </c>
      <c r="AJ40" s="1" t="s">
        <v>91</v>
      </c>
      <c r="AK40" s="1" t="s">
        <v>91</v>
      </c>
      <c r="AL40" s="1" t="s">
        <v>91</v>
      </c>
      <c r="AM40" s="1" t="s">
        <v>91</v>
      </c>
      <c r="AN40" s="1" t="s">
        <v>91</v>
      </c>
      <c r="AO40" s="1" t="s">
        <v>91</v>
      </c>
      <c r="AP40" s="1" t="s">
        <v>91</v>
      </c>
      <c r="AQ40" s="1" t="s">
        <v>91</v>
      </c>
      <c r="AR40" s="1" t="s">
        <v>91</v>
      </c>
      <c r="AS40" s="1" t="s">
        <v>91</v>
      </c>
      <c r="AT40" s="1" t="s">
        <v>91</v>
      </c>
    </row>
    <row r="41" spans="1:46" hidden="1" x14ac:dyDescent="0.3">
      <c r="A41" s="1" t="s">
        <v>86</v>
      </c>
      <c r="B41" s="1" t="s">
        <v>87</v>
      </c>
      <c r="C41" s="1" t="s">
        <v>88</v>
      </c>
      <c r="D41" s="1" t="s">
        <v>477</v>
      </c>
      <c r="E41" s="1" t="s">
        <v>478</v>
      </c>
      <c r="F41" s="1" t="s">
        <v>91</v>
      </c>
      <c r="G41" s="1" t="s">
        <v>91</v>
      </c>
      <c r="H41" s="1" t="s">
        <v>91</v>
      </c>
      <c r="I41" s="1" t="s">
        <v>91</v>
      </c>
      <c r="J41" s="1" t="s">
        <v>91</v>
      </c>
      <c r="K41" s="1" t="s">
        <v>91</v>
      </c>
      <c r="L41" s="1" t="s">
        <v>92</v>
      </c>
      <c r="M41" s="1" t="s">
        <v>479</v>
      </c>
      <c r="N41" s="1" t="s">
        <v>479</v>
      </c>
      <c r="O41" s="1" t="s">
        <v>479</v>
      </c>
      <c r="P41" s="1" t="s">
        <v>479</v>
      </c>
      <c r="Q41" s="1">
        <f>pg_stat_statements[[#This Row],[Column16]]-(pg_stat_statements[[#This Row],[Column29]]+pg_stat_statements[[#This Row],[Column30]])/pg_stat_statements[[#This Row],[Column12]]</f>
        <v>9.8332000000000003E-2</v>
      </c>
      <c r="R41" s="1">
        <f>pg_stat_statements[[#This Row],[Column16]]-pg_stat_statements[[#This Row],[Column163]]</f>
        <v>0</v>
      </c>
      <c r="S41" s="1"/>
      <c r="T41" s="1" t="s">
        <v>91</v>
      </c>
      <c r="U41" s="1" t="s">
        <v>136</v>
      </c>
      <c r="V41" s="1" t="s">
        <v>480</v>
      </c>
      <c r="W41" s="1" t="s">
        <v>91</v>
      </c>
      <c r="X41" s="1" t="s">
        <v>91</v>
      </c>
      <c r="Y41" s="1" t="s">
        <v>91</v>
      </c>
      <c r="Z41" s="1" t="s">
        <v>91</v>
      </c>
      <c r="AA41" s="1" t="s">
        <v>91</v>
      </c>
      <c r="AB41" s="1" t="s">
        <v>91</v>
      </c>
      <c r="AC41" s="1" t="s">
        <v>91</v>
      </c>
      <c r="AD41" s="1" t="s">
        <v>91</v>
      </c>
      <c r="AE41" s="1" t="s">
        <v>91</v>
      </c>
      <c r="AF41" s="1" t="s">
        <v>91</v>
      </c>
      <c r="AG41" s="1" t="s">
        <v>91</v>
      </c>
      <c r="AH41" s="1" t="s">
        <v>91</v>
      </c>
      <c r="AI41" s="1" t="s">
        <v>91</v>
      </c>
      <c r="AJ41" s="1" t="s">
        <v>91</v>
      </c>
      <c r="AK41" s="1" t="s">
        <v>91</v>
      </c>
      <c r="AL41" s="1" t="s">
        <v>91</v>
      </c>
      <c r="AM41" s="1" t="s">
        <v>91</v>
      </c>
      <c r="AN41" s="1" t="s">
        <v>91</v>
      </c>
      <c r="AO41" s="1" t="s">
        <v>91</v>
      </c>
      <c r="AP41" s="1" t="s">
        <v>91</v>
      </c>
      <c r="AQ41" s="1" t="s">
        <v>91</v>
      </c>
      <c r="AR41" s="1" t="s">
        <v>91</v>
      </c>
      <c r="AS41" s="1" t="s">
        <v>91</v>
      </c>
      <c r="AT41" s="1" t="s">
        <v>91</v>
      </c>
    </row>
    <row r="42" spans="1:46" hidden="1" x14ac:dyDescent="0.3">
      <c r="A42" s="1" t="s">
        <v>86</v>
      </c>
      <c r="B42" s="1" t="s">
        <v>87</v>
      </c>
      <c r="C42" s="1" t="s">
        <v>88</v>
      </c>
      <c r="D42" s="1" t="s">
        <v>481</v>
      </c>
      <c r="E42" s="1" t="s">
        <v>482</v>
      </c>
      <c r="F42" s="1" t="s">
        <v>91</v>
      </c>
      <c r="G42" s="1" t="s">
        <v>91</v>
      </c>
      <c r="H42" s="1" t="s">
        <v>91</v>
      </c>
      <c r="I42" s="1" t="s">
        <v>91</v>
      </c>
      <c r="J42" s="1" t="s">
        <v>91</v>
      </c>
      <c r="K42" s="1" t="s">
        <v>91</v>
      </c>
      <c r="L42" s="1" t="s">
        <v>92</v>
      </c>
      <c r="M42" s="1" t="s">
        <v>483</v>
      </c>
      <c r="N42" s="1" t="s">
        <v>483</v>
      </c>
      <c r="O42" s="1" t="s">
        <v>483</v>
      </c>
      <c r="P42" s="1" t="s">
        <v>483</v>
      </c>
      <c r="Q42" s="1">
        <f>pg_stat_statements[[#This Row],[Column16]]-(pg_stat_statements[[#This Row],[Column29]]+pg_stat_statements[[#This Row],[Column30]])/pg_stat_statements[[#This Row],[Column12]]</f>
        <v>4.6158999999999999E-2</v>
      </c>
      <c r="R42" s="1">
        <f>pg_stat_statements[[#This Row],[Column16]]-pg_stat_statements[[#This Row],[Column163]]</f>
        <v>0</v>
      </c>
      <c r="S42" s="1"/>
      <c r="T42" s="1" t="s">
        <v>91</v>
      </c>
      <c r="U42" s="1" t="s">
        <v>170</v>
      </c>
      <c r="V42" s="1" t="s">
        <v>92</v>
      </c>
      <c r="W42" s="1" t="s">
        <v>91</v>
      </c>
      <c r="X42" s="1" t="s">
        <v>91</v>
      </c>
      <c r="Y42" s="1" t="s">
        <v>91</v>
      </c>
      <c r="Z42" s="1" t="s">
        <v>91</v>
      </c>
      <c r="AA42" s="1" t="s">
        <v>91</v>
      </c>
      <c r="AB42" s="1" t="s">
        <v>91</v>
      </c>
      <c r="AC42" s="1" t="s">
        <v>91</v>
      </c>
      <c r="AD42" s="1" t="s">
        <v>91</v>
      </c>
      <c r="AE42" s="1" t="s">
        <v>91</v>
      </c>
      <c r="AF42" s="1" t="s">
        <v>91</v>
      </c>
      <c r="AG42" s="1" t="s">
        <v>91</v>
      </c>
      <c r="AH42" s="1" t="s">
        <v>91</v>
      </c>
      <c r="AI42" s="1" t="s">
        <v>91</v>
      </c>
      <c r="AJ42" s="1" t="s">
        <v>91</v>
      </c>
      <c r="AK42" s="1" t="s">
        <v>91</v>
      </c>
      <c r="AL42" s="1" t="s">
        <v>91</v>
      </c>
      <c r="AM42" s="1" t="s">
        <v>91</v>
      </c>
      <c r="AN42" s="1" t="s">
        <v>91</v>
      </c>
      <c r="AO42" s="1" t="s">
        <v>91</v>
      </c>
      <c r="AP42" s="1" t="s">
        <v>91</v>
      </c>
      <c r="AQ42" s="1" t="s">
        <v>91</v>
      </c>
      <c r="AR42" s="1" t="s">
        <v>91</v>
      </c>
      <c r="AS42" s="1" t="s">
        <v>91</v>
      </c>
      <c r="AT42" s="1" t="s">
        <v>91</v>
      </c>
    </row>
    <row r="43" spans="1:46" hidden="1" x14ac:dyDescent="0.3">
      <c r="A43" s="1" t="s">
        <v>86</v>
      </c>
      <c r="B43" s="1" t="s">
        <v>87</v>
      </c>
      <c r="C43" s="1" t="s">
        <v>88</v>
      </c>
      <c r="D43" s="1" t="s">
        <v>484</v>
      </c>
      <c r="E43" s="1" t="s">
        <v>485</v>
      </c>
      <c r="F43" s="1" t="s">
        <v>91</v>
      </c>
      <c r="G43" s="1" t="s">
        <v>91</v>
      </c>
      <c r="H43" s="1" t="s">
        <v>91</v>
      </c>
      <c r="I43" s="1" t="s">
        <v>91</v>
      </c>
      <c r="J43" s="1" t="s">
        <v>91</v>
      </c>
      <c r="K43" s="1" t="s">
        <v>91</v>
      </c>
      <c r="L43" s="1" t="s">
        <v>92</v>
      </c>
      <c r="M43" s="1" t="s">
        <v>486</v>
      </c>
      <c r="N43" s="1" t="s">
        <v>486</v>
      </c>
      <c r="O43" s="1" t="s">
        <v>486</v>
      </c>
      <c r="P43" s="1" t="s">
        <v>486</v>
      </c>
      <c r="Q43" s="1">
        <f>pg_stat_statements[[#This Row],[Column16]]-(pg_stat_statements[[#This Row],[Column29]]+pg_stat_statements[[#This Row],[Column30]])/pg_stat_statements[[#This Row],[Column12]]</f>
        <v>1.3469999999999999E-2</v>
      </c>
      <c r="R43" s="1">
        <f>pg_stat_statements[[#This Row],[Column16]]-pg_stat_statements[[#This Row],[Column163]]</f>
        <v>0</v>
      </c>
      <c r="S43" s="1"/>
      <c r="T43" s="1" t="s">
        <v>91</v>
      </c>
      <c r="U43" s="1" t="s">
        <v>92</v>
      </c>
      <c r="V43" s="1" t="s">
        <v>170</v>
      </c>
      <c r="W43" s="1" t="s">
        <v>91</v>
      </c>
      <c r="X43" s="1" t="s">
        <v>91</v>
      </c>
      <c r="Y43" s="1" t="s">
        <v>91</v>
      </c>
      <c r="Z43" s="1" t="s">
        <v>91</v>
      </c>
      <c r="AA43" s="1" t="s">
        <v>91</v>
      </c>
      <c r="AB43" s="1" t="s">
        <v>91</v>
      </c>
      <c r="AC43" s="1" t="s">
        <v>91</v>
      </c>
      <c r="AD43" s="1" t="s">
        <v>91</v>
      </c>
      <c r="AE43" s="1" t="s">
        <v>91</v>
      </c>
      <c r="AF43" s="1" t="s">
        <v>91</v>
      </c>
      <c r="AG43" s="1" t="s">
        <v>91</v>
      </c>
      <c r="AH43" s="1" t="s">
        <v>91</v>
      </c>
      <c r="AI43" s="1" t="s">
        <v>91</v>
      </c>
      <c r="AJ43" s="1" t="s">
        <v>91</v>
      </c>
      <c r="AK43" s="1" t="s">
        <v>91</v>
      </c>
      <c r="AL43" s="1" t="s">
        <v>91</v>
      </c>
      <c r="AM43" s="1" t="s">
        <v>91</v>
      </c>
      <c r="AN43" s="1" t="s">
        <v>91</v>
      </c>
      <c r="AO43" s="1" t="s">
        <v>91</v>
      </c>
      <c r="AP43" s="1" t="s">
        <v>91</v>
      </c>
      <c r="AQ43" s="1" t="s">
        <v>91</v>
      </c>
      <c r="AR43" s="1" t="s">
        <v>91</v>
      </c>
      <c r="AS43" s="1" t="s">
        <v>91</v>
      </c>
      <c r="AT43" s="1" t="s">
        <v>91</v>
      </c>
    </row>
    <row r="44" spans="1:46" x14ac:dyDescent="0.3">
      <c r="A44" s="1" t="s">
        <v>86</v>
      </c>
      <c r="B44" s="1" t="s">
        <v>87</v>
      </c>
      <c r="C44" s="1" t="s">
        <v>88</v>
      </c>
      <c r="D44" s="1" t="s">
        <v>487</v>
      </c>
      <c r="E44" s="1" t="s">
        <v>488</v>
      </c>
      <c r="F44" s="1" t="s">
        <v>91</v>
      </c>
      <c r="G44" s="1" t="s">
        <v>91</v>
      </c>
      <c r="H44" s="1" t="s">
        <v>91</v>
      </c>
      <c r="I44" s="1" t="s">
        <v>91</v>
      </c>
      <c r="J44" s="1" t="s">
        <v>91</v>
      </c>
      <c r="K44" s="1" t="s">
        <v>91</v>
      </c>
      <c r="L44" s="1" t="s">
        <v>115</v>
      </c>
      <c r="M44" s="1" t="s">
        <v>489</v>
      </c>
      <c r="N44" s="1" t="s">
        <v>490</v>
      </c>
      <c r="O44" s="1" t="s">
        <v>491</v>
      </c>
      <c r="P44" s="1" t="s">
        <v>492</v>
      </c>
      <c r="Q44" s="2">
        <f>pg_stat_statements[[#This Row],[Column16]]-(pg_stat_statements[[#This Row],[Column29]]+pg_stat_statements[[#This Row],[Column30]])/pg_stat_statements[[#This Row],[Column12]]</f>
        <v>2459.1925200000001</v>
      </c>
      <c r="R44" s="2">
        <f>pg_stat_statements[[#This Row],[Column16]]-pg_stat_statements[[#This Row],[Column163]]</f>
        <v>358.13461700000016</v>
      </c>
      <c r="S44" s="2">
        <f>pg_stat_statements[[#This Row],[Column163]]/pg_stat_statements[[#This Row],[Column162]]</f>
        <v>6.8666708083122803</v>
      </c>
      <c r="T44" s="1" t="s">
        <v>493</v>
      </c>
      <c r="U44" s="1" t="s">
        <v>494</v>
      </c>
      <c r="V44" s="1" t="s">
        <v>495</v>
      </c>
      <c r="W44" s="1" t="s">
        <v>496</v>
      </c>
      <c r="X44" s="1" t="s">
        <v>91</v>
      </c>
      <c r="Y44" s="1" t="s">
        <v>92</v>
      </c>
      <c r="Z44" s="1" t="s">
        <v>91</v>
      </c>
      <c r="AA44" s="1" t="s">
        <v>91</v>
      </c>
      <c r="AB44" s="1" t="s">
        <v>91</v>
      </c>
      <c r="AC44" s="1" t="s">
        <v>91</v>
      </c>
      <c r="AD44" s="1" t="s">
        <v>91</v>
      </c>
      <c r="AE44" s="1" t="s">
        <v>91</v>
      </c>
      <c r="AF44" s="1" t="s">
        <v>497</v>
      </c>
      <c r="AG44" s="1" t="s">
        <v>498</v>
      </c>
      <c r="AH44" s="1" t="s">
        <v>91</v>
      </c>
      <c r="AI44" s="1" t="s">
        <v>91</v>
      </c>
      <c r="AJ44" s="1" t="s">
        <v>91</v>
      </c>
      <c r="AK44" s="1" t="s">
        <v>91</v>
      </c>
      <c r="AL44" s="1" t="s">
        <v>91</v>
      </c>
      <c r="AM44" s="1" t="s">
        <v>257</v>
      </c>
      <c r="AN44" s="1" t="s">
        <v>499</v>
      </c>
      <c r="AO44" s="1" t="s">
        <v>115</v>
      </c>
      <c r="AP44" s="1" t="s">
        <v>500</v>
      </c>
      <c r="AQ44" s="1" t="s">
        <v>115</v>
      </c>
      <c r="AR44" s="1" t="s">
        <v>501</v>
      </c>
      <c r="AS44" s="1" t="s">
        <v>115</v>
      </c>
      <c r="AT44" s="1" t="s">
        <v>502</v>
      </c>
    </row>
    <row r="45" spans="1:46" hidden="1" x14ac:dyDescent="0.3">
      <c r="A45" s="1" t="s">
        <v>86</v>
      </c>
      <c r="B45" s="1" t="s">
        <v>87</v>
      </c>
      <c r="C45" s="1" t="s">
        <v>88</v>
      </c>
      <c r="D45" s="1" t="s">
        <v>503</v>
      </c>
      <c r="E45" s="1" t="s">
        <v>504</v>
      </c>
      <c r="F45" s="1" t="s">
        <v>91</v>
      </c>
      <c r="G45" s="1" t="s">
        <v>91</v>
      </c>
      <c r="H45" s="1" t="s">
        <v>91</v>
      </c>
      <c r="I45" s="1" t="s">
        <v>91</v>
      </c>
      <c r="J45" s="1" t="s">
        <v>91</v>
      </c>
      <c r="K45" s="1" t="s">
        <v>91</v>
      </c>
      <c r="L45" s="1" t="s">
        <v>92</v>
      </c>
      <c r="M45" s="1" t="s">
        <v>505</v>
      </c>
      <c r="N45" s="1" t="s">
        <v>505</v>
      </c>
      <c r="O45" s="1" t="s">
        <v>505</v>
      </c>
      <c r="P45" s="1" t="s">
        <v>505</v>
      </c>
      <c r="Q45" s="1">
        <f>pg_stat_statements[[#This Row],[Column16]]-(pg_stat_statements[[#This Row],[Column29]]+pg_stat_statements[[#This Row],[Column30]])/pg_stat_statements[[#This Row],[Column12]]</f>
        <v>3.3110000000000001E-3</v>
      </c>
      <c r="R45" s="1">
        <f>pg_stat_statements[[#This Row],[Column16]]-pg_stat_statements[[#This Row],[Column163]]</f>
        <v>0</v>
      </c>
      <c r="S45" s="1"/>
      <c r="T45" s="1" t="s">
        <v>91</v>
      </c>
      <c r="U45" s="1" t="s">
        <v>91</v>
      </c>
      <c r="V45" s="1" t="s">
        <v>91</v>
      </c>
      <c r="W45" s="1" t="s">
        <v>91</v>
      </c>
      <c r="X45" s="1" t="s">
        <v>91</v>
      </c>
      <c r="Y45" s="1" t="s">
        <v>91</v>
      </c>
      <c r="Z45" s="1" t="s">
        <v>91</v>
      </c>
      <c r="AA45" s="1" t="s">
        <v>91</v>
      </c>
      <c r="AB45" s="1" t="s">
        <v>91</v>
      </c>
      <c r="AC45" s="1" t="s">
        <v>91</v>
      </c>
      <c r="AD45" s="1" t="s">
        <v>91</v>
      </c>
      <c r="AE45" s="1" t="s">
        <v>91</v>
      </c>
      <c r="AF45" s="1" t="s">
        <v>91</v>
      </c>
      <c r="AG45" s="1" t="s">
        <v>91</v>
      </c>
      <c r="AH45" s="1" t="s">
        <v>91</v>
      </c>
      <c r="AI45" s="1" t="s">
        <v>91</v>
      </c>
      <c r="AJ45" s="1" t="s">
        <v>91</v>
      </c>
      <c r="AK45" s="1" t="s">
        <v>91</v>
      </c>
      <c r="AL45" s="1" t="s">
        <v>91</v>
      </c>
      <c r="AM45" s="1" t="s">
        <v>91</v>
      </c>
      <c r="AN45" s="1" t="s">
        <v>91</v>
      </c>
      <c r="AO45" s="1" t="s">
        <v>91</v>
      </c>
      <c r="AP45" s="1" t="s">
        <v>91</v>
      </c>
      <c r="AQ45" s="1" t="s">
        <v>91</v>
      </c>
      <c r="AR45" s="1" t="s">
        <v>91</v>
      </c>
      <c r="AS45" s="1" t="s">
        <v>91</v>
      </c>
      <c r="AT45" s="1" t="s">
        <v>91</v>
      </c>
    </row>
    <row r="46" spans="1:46" hidden="1" x14ac:dyDescent="0.3">
      <c r="A46" s="1" t="s">
        <v>86</v>
      </c>
      <c r="B46" s="1" t="s">
        <v>87</v>
      </c>
      <c r="C46" s="1" t="s">
        <v>88</v>
      </c>
      <c r="D46" s="1" t="s">
        <v>506</v>
      </c>
      <c r="E46" s="1" t="s">
        <v>507</v>
      </c>
      <c r="F46" s="1" t="s">
        <v>91</v>
      </c>
      <c r="G46" s="1" t="s">
        <v>91</v>
      </c>
      <c r="H46" s="1" t="s">
        <v>91</v>
      </c>
      <c r="I46" s="1" t="s">
        <v>91</v>
      </c>
      <c r="J46" s="1" t="s">
        <v>91</v>
      </c>
      <c r="K46" s="1" t="s">
        <v>91</v>
      </c>
      <c r="L46" s="1" t="s">
        <v>92</v>
      </c>
      <c r="M46" s="1" t="s">
        <v>508</v>
      </c>
      <c r="N46" s="1" t="s">
        <v>508</v>
      </c>
      <c r="O46" s="1" t="s">
        <v>508</v>
      </c>
      <c r="P46" s="1" t="s">
        <v>508</v>
      </c>
      <c r="Q46" s="1">
        <f>pg_stat_statements[[#This Row],[Column16]]-(pg_stat_statements[[#This Row],[Column29]]+pg_stat_statements[[#This Row],[Column30]])/pg_stat_statements[[#This Row],[Column12]]</f>
        <v>7.8841999999999995E-2</v>
      </c>
      <c r="R46" s="1">
        <f>pg_stat_statements[[#This Row],[Column16]]-pg_stat_statements[[#This Row],[Column163]]</f>
        <v>0</v>
      </c>
      <c r="S46" s="1"/>
      <c r="T46" s="1" t="s">
        <v>91</v>
      </c>
      <c r="U46" s="1" t="s">
        <v>115</v>
      </c>
      <c r="V46" s="1" t="s">
        <v>509</v>
      </c>
      <c r="W46" s="1" t="s">
        <v>91</v>
      </c>
      <c r="X46" s="1" t="s">
        <v>91</v>
      </c>
      <c r="Y46" s="1" t="s">
        <v>91</v>
      </c>
      <c r="Z46" s="1" t="s">
        <v>91</v>
      </c>
      <c r="AA46" s="1" t="s">
        <v>91</v>
      </c>
      <c r="AB46" s="1" t="s">
        <v>91</v>
      </c>
      <c r="AC46" s="1" t="s">
        <v>91</v>
      </c>
      <c r="AD46" s="1" t="s">
        <v>91</v>
      </c>
      <c r="AE46" s="1" t="s">
        <v>91</v>
      </c>
      <c r="AF46" s="1" t="s">
        <v>91</v>
      </c>
      <c r="AG46" s="1" t="s">
        <v>91</v>
      </c>
      <c r="AH46" s="1" t="s">
        <v>91</v>
      </c>
      <c r="AI46" s="1" t="s">
        <v>91</v>
      </c>
      <c r="AJ46" s="1" t="s">
        <v>91</v>
      </c>
      <c r="AK46" s="1" t="s">
        <v>91</v>
      </c>
      <c r="AL46" s="1" t="s">
        <v>91</v>
      </c>
      <c r="AM46" s="1" t="s">
        <v>91</v>
      </c>
      <c r="AN46" s="1" t="s">
        <v>91</v>
      </c>
      <c r="AO46" s="1" t="s">
        <v>91</v>
      </c>
      <c r="AP46" s="1" t="s">
        <v>91</v>
      </c>
      <c r="AQ46" s="1" t="s">
        <v>91</v>
      </c>
      <c r="AR46" s="1" t="s">
        <v>91</v>
      </c>
      <c r="AS46" s="1" t="s">
        <v>91</v>
      </c>
      <c r="AT46" s="1" t="s">
        <v>91</v>
      </c>
    </row>
    <row r="47" spans="1:46" hidden="1" x14ac:dyDescent="0.3">
      <c r="A47" s="1" t="s">
        <v>86</v>
      </c>
      <c r="B47" s="1" t="s">
        <v>87</v>
      </c>
      <c r="C47" s="1" t="s">
        <v>88</v>
      </c>
      <c r="D47" s="1" t="s">
        <v>510</v>
      </c>
      <c r="E47" s="1" t="s">
        <v>511</v>
      </c>
      <c r="F47" s="1" t="s">
        <v>91</v>
      </c>
      <c r="G47" s="1" t="s">
        <v>91</v>
      </c>
      <c r="H47" s="1" t="s">
        <v>91</v>
      </c>
      <c r="I47" s="1" t="s">
        <v>91</v>
      </c>
      <c r="J47" s="1" t="s">
        <v>91</v>
      </c>
      <c r="K47" s="1" t="s">
        <v>91</v>
      </c>
      <c r="L47" s="1" t="s">
        <v>92</v>
      </c>
      <c r="M47" s="1" t="s">
        <v>512</v>
      </c>
      <c r="N47" s="1" t="s">
        <v>512</v>
      </c>
      <c r="O47" s="1" t="s">
        <v>512</v>
      </c>
      <c r="P47" s="1" t="s">
        <v>512</v>
      </c>
      <c r="Q47" s="1">
        <f>pg_stat_statements[[#This Row],[Column16]]-(pg_stat_statements[[#This Row],[Column29]]+pg_stat_statements[[#This Row],[Column30]])/pg_stat_statements[[#This Row],[Column12]]</f>
        <v>1.596E-3</v>
      </c>
      <c r="R47" s="1">
        <f>pg_stat_statements[[#This Row],[Column16]]-pg_stat_statements[[#This Row],[Column163]]</f>
        <v>0</v>
      </c>
      <c r="S47" s="1"/>
      <c r="T47" s="1" t="s">
        <v>91</v>
      </c>
      <c r="U47" s="1" t="s">
        <v>91</v>
      </c>
      <c r="V47" s="1" t="s">
        <v>91</v>
      </c>
      <c r="W47" s="1" t="s">
        <v>91</v>
      </c>
      <c r="X47" s="1" t="s">
        <v>91</v>
      </c>
      <c r="Y47" s="1" t="s">
        <v>91</v>
      </c>
      <c r="Z47" s="1" t="s">
        <v>91</v>
      </c>
      <c r="AA47" s="1" t="s">
        <v>91</v>
      </c>
      <c r="AB47" s="1" t="s">
        <v>91</v>
      </c>
      <c r="AC47" s="1" t="s">
        <v>91</v>
      </c>
      <c r="AD47" s="1" t="s">
        <v>91</v>
      </c>
      <c r="AE47" s="1" t="s">
        <v>91</v>
      </c>
      <c r="AF47" s="1" t="s">
        <v>91</v>
      </c>
      <c r="AG47" s="1" t="s">
        <v>91</v>
      </c>
      <c r="AH47" s="1" t="s">
        <v>91</v>
      </c>
      <c r="AI47" s="1" t="s">
        <v>91</v>
      </c>
      <c r="AJ47" s="1" t="s">
        <v>91</v>
      </c>
      <c r="AK47" s="1" t="s">
        <v>91</v>
      </c>
      <c r="AL47" s="1" t="s">
        <v>91</v>
      </c>
      <c r="AM47" s="1" t="s">
        <v>91</v>
      </c>
      <c r="AN47" s="1" t="s">
        <v>91</v>
      </c>
      <c r="AO47" s="1" t="s">
        <v>91</v>
      </c>
      <c r="AP47" s="1" t="s">
        <v>91</v>
      </c>
      <c r="AQ47" s="1" t="s">
        <v>91</v>
      </c>
      <c r="AR47" s="1" t="s">
        <v>91</v>
      </c>
      <c r="AS47" s="1" t="s">
        <v>91</v>
      </c>
      <c r="AT47" s="1" t="s">
        <v>91</v>
      </c>
    </row>
    <row r="48" spans="1:46" hidden="1" x14ac:dyDescent="0.3">
      <c r="A48" s="1" t="s">
        <v>86</v>
      </c>
      <c r="B48" s="1" t="s">
        <v>87</v>
      </c>
      <c r="C48" s="1" t="s">
        <v>88</v>
      </c>
      <c r="D48" s="1" t="s">
        <v>513</v>
      </c>
      <c r="E48" s="1" t="s">
        <v>514</v>
      </c>
      <c r="F48" s="1" t="s">
        <v>91</v>
      </c>
      <c r="G48" s="1" t="s">
        <v>91</v>
      </c>
      <c r="H48" s="1" t="s">
        <v>91</v>
      </c>
      <c r="I48" s="1" t="s">
        <v>91</v>
      </c>
      <c r="J48" s="1" t="s">
        <v>91</v>
      </c>
      <c r="K48" s="1" t="s">
        <v>91</v>
      </c>
      <c r="L48" s="1" t="s">
        <v>92</v>
      </c>
      <c r="M48" s="1" t="s">
        <v>515</v>
      </c>
      <c r="N48" s="1" t="s">
        <v>515</v>
      </c>
      <c r="O48" s="1" t="s">
        <v>515</v>
      </c>
      <c r="P48" s="1" t="s">
        <v>515</v>
      </c>
      <c r="Q48" s="1">
        <f>pg_stat_statements[[#This Row],[Column16]]-(pg_stat_statements[[#This Row],[Column29]]+pg_stat_statements[[#This Row],[Column30]])/pg_stat_statements[[#This Row],[Column12]]</f>
        <v>8.2249999999999997E-3</v>
      </c>
      <c r="R48" s="1">
        <f>pg_stat_statements[[#This Row],[Column16]]-pg_stat_statements[[#This Row],[Column163]]</f>
        <v>0</v>
      </c>
      <c r="S48" s="1"/>
      <c r="T48" s="1" t="s">
        <v>91</v>
      </c>
      <c r="U48" s="1" t="s">
        <v>92</v>
      </c>
      <c r="V48" s="1" t="s">
        <v>92</v>
      </c>
      <c r="W48" s="1" t="s">
        <v>91</v>
      </c>
      <c r="X48" s="1" t="s">
        <v>91</v>
      </c>
      <c r="Y48" s="1" t="s">
        <v>91</v>
      </c>
      <c r="Z48" s="1" t="s">
        <v>91</v>
      </c>
      <c r="AA48" s="1" t="s">
        <v>91</v>
      </c>
      <c r="AB48" s="1" t="s">
        <v>91</v>
      </c>
      <c r="AC48" s="1" t="s">
        <v>91</v>
      </c>
      <c r="AD48" s="1" t="s">
        <v>91</v>
      </c>
      <c r="AE48" s="1" t="s">
        <v>91</v>
      </c>
      <c r="AF48" s="1" t="s">
        <v>91</v>
      </c>
      <c r="AG48" s="1" t="s">
        <v>91</v>
      </c>
      <c r="AH48" s="1" t="s">
        <v>91</v>
      </c>
      <c r="AI48" s="1" t="s">
        <v>91</v>
      </c>
      <c r="AJ48" s="1" t="s">
        <v>91</v>
      </c>
      <c r="AK48" s="1" t="s">
        <v>91</v>
      </c>
      <c r="AL48" s="1" t="s">
        <v>91</v>
      </c>
      <c r="AM48" s="1" t="s">
        <v>91</v>
      </c>
      <c r="AN48" s="1" t="s">
        <v>91</v>
      </c>
      <c r="AO48" s="1" t="s">
        <v>91</v>
      </c>
      <c r="AP48" s="1" t="s">
        <v>91</v>
      </c>
      <c r="AQ48" s="1" t="s">
        <v>91</v>
      </c>
      <c r="AR48" s="1" t="s">
        <v>91</v>
      </c>
      <c r="AS48" s="1" t="s">
        <v>91</v>
      </c>
      <c r="AT48" s="1" t="s">
        <v>91</v>
      </c>
    </row>
    <row r="49" spans="1:46" hidden="1" x14ac:dyDescent="0.3">
      <c r="A49" s="1" t="s">
        <v>86</v>
      </c>
      <c r="B49" s="1" t="s">
        <v>303</v>
      </c>
      <c r="C49" s="1" t="s">
        <v>88</v>
      </c>
      <c r="D49" s="1" t="s">
        <v>516</v>
      </c>
      <c r="E49" s="1" t="s">
        <v>517</v>
      </c>
      <c r="F49" s="1" t="s">
        <v>91</v>
      </c>
      <c r="G49" s="1" t="s">
        <v>91</v>
      </c>
      <c r="H49" s="1" t="s">
        <v>91</v>
      </c>
      <c r="I49" s="1" t="s">
        <v>91</v>
      </c>
      <c r="J49" s="1" t="s">
        <v>91</v>
      </c>
      <c r="K49" s="1" t="s">
        <v>91</v>
      </c>
      <c r="L49" s="1" t="s">
        <v>92</v>
      </c>
      <c r="M49" s="1" t="s">
        <v>518</v>
      </c>
      <c r="N49" s="1" t="s">
        <v>518</v>
      </c>
      <c r="O49" s="1" t="s">
        <v>518</v>
      </c>
      <c r="P49" s="1" t="s">
        <v>518</v>
      </c>
      <c r="Q49" s="1">
        <f>pg_stat_statements[[#This Row],[Column16]]-(pg_stat_statements[[#This Row],[Column29]]+pg_stat_statements[[#This Row],[Column30]])/pg_stat_statements[[#This Row],[Column12]]</f>
        <v>0.22046599999999905</v>
      </c>
      <c r="R49" s="1">
        <f>pg_stat_statements[[#This Row],[Column16]]-pg_stat_statements[[#This Row],[Column163]]</f>
        <v>0.49209199999999997</v>
      </c>
      <c r="S49" s="1"/>
      <c r="T49" s="1" t="s">
        <v>91</v>
      </c>
      <c r="U49" s="1" t="s">
        <v>443</v>
      </c>
      <c r="V49" s="1" t="s">
        <v>443</v>
      </c>
      <c r="W49" s="1" t="s">
        <v>92</v>
      </c>
      <c r="X49" s="1" t="s">
        <v>91</v>
      </c>
      <c r="Y49" s="1" t="s">
        <v>91</v>
      </c>
      <c r="Z49" s="1" t="s">
        <v>91</v>
      </c>
      <c r="AA49" s="1" t="s">
        <v>91</v>
      </c>
      <c r="AB49" s="1" t="s">
        <v>91</v>
      </c>
      <c r="AC49" s="1" t="s">
        <v>91</v>
      </c>
      <c r="AD49" s="1" t="s">
        <v>91</v>
      </c>
      <c r="AE49" s="1" t="s">
        <v>91</v>
      </c>
      <c r="AF49" s="1" t="s">
        <v>519</v>
      </c>
      <c r="AG49" s="1" t="s">
        <v>91</v>
      </c>
      <c r="AH49" s="1" t="s">
        <v>91</v>
      </c>
      <c r="AI49" s="1" t="s">
        <v>91</v>
      </c>
      <c r="AJ49" s="1" t="s">
        <v>91</v>
      </c>
      <c r="AK49" s="1" t="s">
        <v>91</v>
      </c>
      <c r="AL49" s="1" t="s">
        <v>91</v>
      </c>
      <c r="AM49" s="1" t="s">
        <v>91</v>
      </c>
      <c r="AN49" s="1" t="s">
        <v>91</v>
      </c>
      <c r="AO49" s="1" t="s">
        <v>91</v>
      </c>
      <c r="AP49" s="1" t="s">
        <v>91</v>
      </c>
      <c r="AQ49" s="1" t="s">
        <v>91</v>
      </c>
      <c r="AR49" s="1" t="s">
        <v>91</v>
      </c>
      <c r="AS49" s="1" t="s">
        <v>91</v>
      </c>
      <c r="AT49" s="1" t="s">
        <v>91</v>
      </c>
    </row>
    <row r="50" spans="1:46" hidden="1" x14ac:dyDescent="0.3">
      <c r="A50" s="1" t="s">
        <v>86</v>
      </c>
      <c r="B50" s="1" t="s">
        <v>87</v>
      </c>
      <c r="C50" s="1" t="s">
        <v>88</v>
      </c>
      <c r="D50" s="1" t="s">
        <v>520</v>
      </c>
      <c r="E50" s="1" t="s">
        <v>521</v>
      </c>
      <c r="F50" s="1" t="s">
        <v>91</v>
      </c>
      <c r="G50" s="1" t="s">
        <v>91</v>
      </c>
      <c r="H50" s="1" t="s">
        <v>91</v>
      </c>
      <c r="I50" s="1" t="s">
        <v>91</v>
      </c>
      <c r="J50" s="1" t="s">
        <v>91</v>
      </c>
      <c r="K50" s="1" t="s">
        <v>91</v>
      </c>
      <c r="L50" s="1" t="s">
        <v>92</v>
      </c>
      <c r="M50" s="1" t="s">
        <v>522</v>
      </c>
      <c r="N50" s="1" t="s">
        <v>522</v>
      </c>
      <c r="O50" s="1" t="s">
        <v>522</v>
      </c>
      <c r="P50" s="1" t="s">
        <v>522</v>
      </c>
      <c r="Q50" s="1">
        <f>pg_stat_statements[[#This Row],[Column16]]-(pg_stat_statements[[#This Row],[Column29]]+pg_stat_statements[[#This Row],[Column30]])/pg_stat_statements[[#This Row],[Column12]]</f>
        <v>5.0743999999999984E-2</v>
      </c>
      <c r="R50" s="1">
        <f>pg_stat_statements[[#This Row],[Column16]]-pg_stat_statements[[#This Row],[Column163]]</f>
        <v>0.201794</v>
      </c>
      <c r="S50" s="1"/>
      <c r="T50" s="1" t="s">
        <v>91</v>
      </c>
      <c r="U50" s="1" t="s">
        <v>92</v>
      </c>
      <c r="V50" s="1" t="s">
        <v>329</v>
      </c>
      <c r="W50" s="1" t="s">
        <v>92</v>
      </c>
      <c r="X50" s="1" t="s">
        <v>91</v>
      </c>
      <c r="Y50" s="1" t="s">
        <v>91</v>
      </c>
      <c r="Z50" s="1" t="s">
        <v>91</v>
      </c>
      <c r="AA50" s="1" t="s">
        <v>91</v>
      </c>
      <c r="AB50" s="1" t="s">
        <v>91</v>
      </c>
      <c r="AC50" s="1" t="s">
        <v>91</v>
      </c>
      <c r="AD50" s="1" t="s">
        <v>91</v>
      </c>
      <c r="AE50" s="1" t="s">
        <v>91</v>
      </c>
      <c r="AF50" s="1" t="s">
        <v>523</v>
      </c>
      <c r="AG50" s="1" t="s">
        <v>91</v>
      </c>
      <c r="AH50" s="1" t="s">
        <v>91</v>
      </c>
      <c r="AI50" s="1" t="s">
        <v>91</v>
      </c>
      <c r="AJ50" s="1" t="s">
        <v>91</v>
      </c>
      <c r="AK50" s="1" t="s">
        <v>91</v>
      </c>
      <c r="AL50" s="1" t="s">
        <v>91</v>
      </c>
      <c r="AM50" s="1" t="s">
        <v>91</v>
      </c>
      <c r="AN50" s="1" t="s">
        <v>91</v>
      </c>
      <c r="AO50" s="1" t="s">
        <v>91</v>
      </c>
      <c r="AP50" s="1" t="s">
        <v>91</v>
      </c>
      <c r="AQ50" s="1" t="s">
        <v>91</v>
      </c>
      <c r="AR50" s="1" t="s">
        <v>91</v>
      </c>
      <c r="AS50" s="1" t="s">
        <v>91</v>
      </c>
      <c r="AT50" s="1" t="s">
        <v>91</v>
      </c>
    </row>
    <row r="51" spans="1:46" hidden="1" x14ac:dyDescent="0.3">
      <c r="A51" s="1" t="s">
        <v>86</v>
      </c>
      <c r="B51" s="1" t="s">
        <v>87</v>
      </c>
      <c r="C51" s="1" t="s">
        <v>88</v>
      </c>
      <c r="D51" s="1" t="s">
        <v>524</v>
      </c>
      <c r="E51" s="1" t="s">
        <v>525</v>
      </c>
      <c r="F51" s="1" t="s">
        <v>91</v>
      </c>
      <c r="G51" s="1" t="s">
        <v>91</v>
      </c>
      <c r="H51" s="1" t="s">
        <v>91</v>
      </c>
      <c r="I51" s="1" t="s">
        <v>91</v>
      </c>
      <c r="J51" s="1" t="s">
        <v>91</v>
      </c>
      <c r="K51" s="1" t="s">
        <v>91</v>
      </c>
      <c r="L51" s="1" t="s">
        <v>136</v>
      </c>
      <c r="M51" s="1" t="s">
        <v>526</v>
      </c>
      <c r="N51" s="1" t="s">
        <v>527</v>
      </c>
      <c r="O51" s="1" t="s">
        <v>528</v>
      </c>
      <c r="P51" s="1" t="s">
        <v>529</v>
      </c>
      <c r="Q51" s="1">
        <f>pg_stat_statements[[#This Row],[Column16]]-(pg_stat_statements[[#This Row],[Column29]]+pg_stat_statements[[#This Row],[Column30]])/pg_stat_statements[[#This Row],[Column12]]</f>
        <v>0.144906375</v>
      </c>
      <c r="R51" s="1">
        <f>pg_stat_statements[[#This Row],[Column16]]-pg_stat_statements[[#This Row],[Column163]]</f>
        <v>4.9518499999999993E-2</v>
      </c>
      <c r="S51" s="1"/>
      <c r="T51" s="1" t="s">
        <v>530</v>
      </c>
      <c r="U51" s="1" t="s">
        <v>480</v>
      </c>
      <c r="V51" s="1" t="s">
        <v>531</v>
      </c>
      <c r="W51" s="1" t="s">
        <v>170</v>
      </c>
      <c r="X51" s="1" t="s">
        <v>91</v>
      </c>
      <c r="Y51" s="1" t="s">
        <v>91</v>
      </c>
      <c r="Z51" s="1" t="s">
        <v>91</v>
      </c>
      <c r="AA51" s="1" t="s">
        <v>91</v>
      </c>
      <c r="AB51" s="1" t="s">
        <v>91</v>
      </c>
      <c r="AC51" s="1" t="s">
        <v>91</v>
      </c>
      <c r="AD51" s="1" t="s">
        <v>91</v>
      </c>
      <c r="AE51" s="1" t="s">
        <v>91</v>
      </c>
      <c r="AF51" s="1" t="s">
        <v>532</v>
      </c>
      <c r="AG51" s="1" t="s">
        <v>91</v>
      </c>
      <c r="AH51" s="1" t="s">
        <v>91</v>
      </c>
      <c r="AI51" s="1" t="s">
        <v>91</v>
      </c>
      <c r="AJ51" s="1" t="s">
        <v>91</v>
      </c>
      <c r="AK51" s="1" t="s">
        <v>91</v>
      </c>
      <c r="AL51" s="1" t="s">
        <v>91</v>
      </c>
      <c r="AM51" s="1" t="s">
        <v>91</v>
      </c>
      <c r="AN51" s="1" t="s">
        <v>91</v>
      </c>
      <c r="AO51" s="1" t="s">
        <v>91</v>
      </c>
      <c r="AP51" s="1" t="s">
        <v>91</v>
      </c>
      <c r="AQ51" s="1" t="s">
        <v>91</v>
      </c>
      <c r="AR51" s="1" t="s">
        <v>91</v>
      </c>
      <c r="AS51" s="1" t="s">
        <v>91</v>
      </c>
      <c r="AT51" s="1" t="s">
        <v>91</v>
      </c>
    </row>
    <row r="52" spans="1:46" hidden="1" x14ac:dyDescent="0.3">
      <c r="A52" s="1" t="s">
        <v>86</v>
      </c>
      <c r="B52" s="1" t="s">
        <v>87</v>
      </c>
      <c r="C52" s="1" t="s">
        <v>88</v>
      </c>
      <c r="D52" s="1" t="s">
        <v>533</v>
      </c>
      <c r="E52" s="1" t="s">
        <v>534</v>
      </c>
      <c r="F52" s="1" t="s">
        <v>91</v>
      </c>
      <c r="G52" s="1" t="s">
        <v>91</v>
      </c>
      <c r="H52" s="1" t="s">
        <v>91</v>
      </c>
      <c r="I52" s="1" t="s">
        <v>91</v>
      </c>
      <c r="J52" s="1" t="s">
        <v>91</v>
      </c>
      <c r="K52" s="1" t="s">
        <v>91</v>
      </c>
      <c r="L52" s="1" t="s">
        <v>92</v>
      </c>
      <c r="M52" s="1" t="s">
        <v>535</v>
      </c>
      <c r="N52" s="1" t="s">
        <v>535</v>
      </c>
      <c r="O52" s="1" t="s">
        <v>535</v>
      </c>
      <c r="P52" s="1" t="s">
        <v>535</v>
      </c>
      <c r="Q52" s="1">
        <f>pg_stat_statements[[#This Row],[Column16]]-(pg_stat_statements[[#This Row],[Column29]]+pg_stat_statements[[#This Row],[Column30]])/pg_stat_statements[[#This Row],[Column12]]</f>
        <v>7.0720000000000002E-3</v>
      </c>
      <c r="R52" s="1">
        <f>pg_stat_statements[[#This Row],[Column16]]-pg_stat_statements[[#This Row],[Column163]]</f>
        <v>0</v>
      </c>
      <c r="S52" s="1"/>
      <c r="T52" s="1" t="s">
        <v>91</v>
      </c>
      <c r="U52" s="1" t="s">
        <v>92</v>
      </c>
      <c r="V52" s="1" t="s">
        <v>91</v>
      </c>
      <c r="W52" s="1" t="s">
        <v>91</v>
      </c>
      <c r="X52" s="1" t="s">
        <v>91</v>
      </c>
      <c r="Y52" s="1" t="s">
        <v>91</v>
      </c>
      <c r="Z52" s="1" t="s">
        <v>91</v>
      </c>
      <c r="AA52" s="1" t="s">
        <v>91</v>
      </c>
      <c r="AB52" s="1" t="s">
        <v>91</v>
      </c>
      <c r="AC52" s="1" t="s">
        <v>91</v>
      </c>
      <c r="AD52" s="1" t="s">
        <v>91</v>
      </c>
      <c r="AE52" s="1" t="s">
        <v>91</v>
      </c>
      <c r="AF52" s="1" t="s">
        <v>91</v>
      </c>
      <c r="AG52" s="1" t="s">
        <v>91</v>
      </c>
      <c r="AH52" s="1" t="s">
        <v>91</v>
      </c>
      <c r="AI52" s="1" t="s">
        <v>91</v>
      </c>
      <c r="AJ52" s="1" t="s">
        <v>91</v>
      </c>
      <c r="AK52" s="1" t="s">
        <v>91</v>
      </c>
      <c r="AL52" s="1" t="s">
        <v>91</v>
      </c>
      <c r="AM52" s="1" t="s">
        <v>91</v>
      </c>
      <c r="AN52" s="1" t="s">
        <v>91</v>
      </c>
      <c r="AO52" s="1" t="s">
        <v>91</v>
      </c>
      <c r="AP52" s="1" t="s">
        <v>91</v>
      </c>
      <c r="AQ52" s="1" t="s">
        <v>91</v>
      </c>
      <c r="AR52" s="1" t="s">
        <v>91</v>
      </c>
      <c r="AS52" s="1" t="s">
        <v>91</v>
      </c>
      <c r="AT52" s="1" t="s">
        <v>91</v>
      </c>
    </row>
    <row r="53" spans="1:46" hidden="1" x14ac:dyDescent="0.3">
      <c r="A53" s="1" t="s">
        <v>86</v>
      </c>
      <c r="B53" s="1" t="s">
        <v>87</v>
      </c>
      <c r="C53" s="1" t="s">
        <v>88</v>
      </c>
      <c r="D53" s="1" t="s">
        <v>536</v>
      </c>
      <c r="E53" s="1" t="s">
        <v>537</v>
      </c>
      <c r="F53" s="1" t="s">
        <v>91</v>
      </c>
      <c r="G53" s="1" t="s">
        <v>91</v>
      </c>
      <c r="H53" s="1" t="s">
        <v>91</v>
      </c>
      <c r="I53" s="1" t="s">
        <v>91</v>
      </c>
      <c r="J53" s="1" t="s">
        <v>91</v>
      </c>
      <c r="K53" s="1" t="s">
        <v>91</v>
      </c>
      <c r="L53" s="1" t="s">
        <v>92</v>
      </c>
      <c r="M53" s="1" t="s">
        <v>538</v>
      </c>
      <c r="N53" s="1" t="s">
        <v>538</v>
      </c>
      <c r="O53" s="1" t="s">
        <v>538</v>
      </c>
      <c r="P53" s="1" t="s">
        <v>538</v>
      </c>
      <c r="Q53" s="1">
        <f>pg_stat_statements[[#This Row],[Column16]]-(pg_stat_statements[[#This Row],[Column29]]+pg_stat_statements[[#This Row],[Column30]])/pg_stat_statements[[#This Row],[Column12]]</f>
        <v>0.73342600000000147</v>
      </c>
      <c r="R53" s="1">
        <f>pg_stat_statements[[#This Row],[Column16]]-pg_stat_statements[[#This Row],[Column163]]</f>
        <v>9.7652509999999992</v>
      </c>
      <c r="S53" s="1"/>
      <c r="T53" s="1" t="s">
        <v>91</v>
      </c>
      <c r="U53" s="1" t="s">
        <v>91</v>
      </c>
      <c r="V53" s="1" t="s">
        <v>539</v>
      </c>
      <c r="W53" s="1" t="s">
        <v>540</v>
      </c>
      <c r="X53" s="1" t="s">
        <v>393</v>
      </c>
      <c r="Y53" s="1" t="s">
        <v>91</v>
      </c>
      <c r="Z53" s="1" t="s">
        <v>91</v>
      </c>
      <c r="AA53" s="1" t="s">
        <v>91</v>
      </c>
      <c r="AB53" s="1" t="s">
        <v>91</v>
      </c>
      <c r="AC53" s="1" t="s">
        <v>91</v>
      </c>
      <c r="AD53" s="1" t="s">
        <v>91</v>
      </c>
      <c r="AE53" s="1" t="s">
        <v>91</v>
      </c>
      <c r="AF53" s="1" t="s">
        <v>541</v>
      </c>
      <c r="AG53" s="1" t="s">
        <v>91</v>
      </c>
      <c r="AH53" s="1" t="s">
        <v>91</v>
      </c>
      <c r="AI53" s="1" t="s">
        <v>91</v>
      </c>
      <c r="AJ53" s="1" t="s">
        <v>542</v>
      </c>
      <c r="AK53" s="1" t="s">
        <v>393</v>
      </c>
      <c r="AL53" s="1" t="s">
        <v>543</v>
      </c>
      <c r="AM53" s="1" t="s">
        <v>91</v>
      </c>
      <c r="AN53" s="1" t="s">
        <v>91</v>
      </c>
      <c r="AO53" s="1" t="s">
        <v>91</v>
      </c>
      <c r="AP53" s="1" t="s">
        <v>91</v>
      </c>
      <c r="AQ53" s="1" t="s">
        <v>91</v>
      </c>
      <c r="AR53" s="1" t="s">
        <v>91</v>
      </c>
      <c r="AS53" s="1" t="s">
        <v>91</v>
      </c>
      <c r="AT53" s="1" t="s">
        <v>91</v>
      </c>
    </row>
    <row r="54" spans="1:46" hidden="1" x14ac:dyDescent="0.3">
      <c r="A54" s="1" t="s">
        <v>86</v>
      </c>
      <c r="B54" s="1" t="s">
        <v>87</v>
      </c>
      <c r="C54" s="1" t="s">
        <v>88</v>
      </c>
      <c r="D54" s="1" t="s">
        <v>544</v>
      </c>
      <c r="E54" s="1" t="s">
        <v>545</v>
      </c>
      <c r="F54" s="1" t="s">
        <v>91</v>
      </c>
      <c r="G54" s="1" t="s">
        <v>91</v>
      </c>
      <c r="H54" s="1" t="s">
        <v>91</v>
      </c>
      <c r="I54" s="1" t="s">
        <v>91</v>
      </c>
      <c r="J54" s="1" t="s">
        <v>91</v>
      </c>
      <c r="K54" s="1" t="s">
        <v>91</v>
      </c>
      <c r="L54" s="1" t="s">
        <v>546</v>
      </c>
      <c r="M54" s="1" t="s">
        <v>547</v>
      </c>
      <c r="N54" s="1" t="s">
        <v>548</v>
      </c>
      <c r="O54" s="1" t="s">
        <v>549</v>
      </c>
      <c r="P54" s="1" t="s">
        <v>550</v>
      </c>
      <c r="Q54" s="1">
        <f>pg_stat_statements[[#This Row],[Column16]]-(pg_stat_statements[[#This Row],[Column29]]+pg_stat_statements[[#This Row],[Column30]])/pg_stat_statements[[#This Row],[Column12]]</f>
        <v>5.0381818181818101E-4</v>
      </c>
      <c r="R54" s="1">
        <f>pg_stat_statements[[#This Row],[Column16]]-pg_stat_statements[[#This Row],[Column163]]</f>
        <v>0</v>
      </c>
      <c r="S54" s="1"/>
      <c r="T54" s="1" t="s">
        <v>551</v>
      </c>
      <c r="U54" s="1" t="s">
        <v>91</v>
      </c>
      <c r="V54" s="1" t="s">
        <v>91</v>
      </c>
      <c r="W54" s="1" t="s">
        <v>91</v>
      </c>
      <c r="X54" s="1" t="s">
        <v>91</v>
      </c>
      <c r="Y54" s="1" t="s">
        <v>91</v>
      </c>
      <c r="Z54" s="1" t="s">
        <v>91</v>
      </c>
      <c r="AA54" s="1" t="s">
        <v>91</v>
      </c>
      <c r="AB54" s="1" t="s">
        <v>91</v>
      </c>
      <c r="AC54" s="1" t="s">
        <v>91</v>
      </c>
      <c r="AD54" s="1" t="s">
        <v>91</v>
      </c>
      <c r="AE54" s="1" t="s">
        <v>91</v>
      </c>
      <c r="AF54" s="1" t="s">
        <v>91</v>
      </c>
      <c r="AG54" s="1" t="s">
        <v>91</v>
      </c>
      <c r="AH54" s="1" t="s">
        <v>91</v>
      </c>
      <c r="AI54" s="1" t="s">
        <v>91</v>
      </c>
      <c r="AJ54" s="1" t="s">
        <v>91</v>
      </c>
      <c r="AK54" s="1" t="s">
        <v>91</v>
      </c>
      <c r="AL54" s="1" t="s">
        <v>91</v>
      </c>
      <c r="AM54" s="1" t="s">
        <v>91</v>
      </c>
      <c r="AN54" s="1" t="s">
        <v>91</v>
      </c>
      <c r="AO54" s="1" t="s">
        <v>91</v>
      </c>
      <c r="AP54" s="1" t="s">
        <v>91</v>
      </c>
      <c r="AQ54" s="1" t="s">
        <v>91</v>
      </c>
      <c r="AR54" s="1" t="s">
        <v>91</v>
      </c>
      <c r="AS54" s="1" t="s">
        <v>91</v>
      </c>
      <c r="AT54" s="1" t="s">
        <v>91</v>
      </c>
    </row>
    <row r="55" spans="1:46" hidden="1" x14ac:dyDescent="0.3">
      <c r="A55" s="1" t="s">
        <v>86</v>
      </c>
      <c r="B55" s="1" t="s">
        <v>87</v>
      </c>
      <c r="C55" s="1" t="s">
        <v>88</v>
      </c>
      <c r="D55" s="1" t="s">
        <v>552</v>
      </c>
      <c r="E55" s="1" t="s">
        <v>553</v>
      </c>
      <c r="F55" s="1" t="s">
        <v>91</v>
      </c>
      <c r="G55" s="1" t="s">
        <v>91</v>
      </c>
      <c r="H55" s="1" t="s">
        <v>91</v>
      </c>
      <c r="I55" s="1" t="s">
        <v>91</v>
      </c>
      <c r="J55" s="1" t="s">
        <v>91</v>
      </c>
      <c r="K55" s="1" t="s">
        <v>91</v>
      </c>
      <c r="L55" s="1" t="s">
        <v>170</v>
      </c>
      <c r="M55" s="1" t="s">
        <v>554</v>
      </c>
      <c r="N55" s="1" t="s">
        <v>555</v>
      </c>
      <c r="O55" s="1" t="s">
        <v>556</v>
      </c>
      <c r="P55" s="1" t="s">
        <v>557</v>
      </c>
      <c r="Q55" s="1">
        <f>pg_stat_statements[[#This Row],[Column16]]-(pg_stat_statements[[#This Row],[Column29]]+pg_stat_statements[[#This Row],[Column30]])/pg_stat_statements[[#This Row],[Column12]]</f>
        <v>9.9859500000000004E-2</v>
      </c>
      <c r="R55" s="1">
        <f>pg_stat_statements[[#This Row],[Column16]]-pg_stat_statements[[#This Row],[Column163]]</f>
        <v>0</v>
      </c>
      <c r="S55" s="1"/>
      <c r="T55" s="1" t="s">
        <v>558</v>
      </c>
      <c r="U55" s="1" t="s">
        <v>136</v>
      </c>
      <c r="V55" s="1" t="s">
        <v>140</v>
      </c>
      <c r="W55" s="1" t="s">
        <v>91</v>
      </c>
      <c r="X55" s="1" t="s">
        <v>91</v>
      </c>
      <c r="Y55" s="1" t="s">
        <v>91</v>
      </c>
      <c r="Z55" s="1" t="s">
        <v>91</v>
      </c>
      <c r="AA55" s="1" t="s">
        <v>91</v>
      </c>
      <c r="AB55" s="1" t="s">
        <v>91</v>
      </c>
      <c r="AC55" s="1" t="s">
        <v>91</v>
      </c>
      <c r="AD55" s="1" t="s">
        <v>91</v>
      </c>
      <c r="AE55" s="1" t="s">
        <v>91</v>
      </c>
      <c r="AF55" s="1" t="s">
        <v>91</v>
      </c>
      <c r="AG55" s="1" t="s">
        <v>91</v>
      </c>
      <c r="AH55" s="1" t="s">
        <v>91</v>
      </c>
      <c r="AI55" s="1" t="s">
        <v>91</v>
      </c>
      <c r="AJ55" s="1" t="s">
        <v>91</v>
      </c>
      <c r="AK55" s="1" t="s">
        <v>91</v>
      </c>
      <c r="AL55" s="1" t="s">
        <v>91</v>
      </c>
      <c r="AM55" s="1" t="s">
        <v>91</v>
      </c>
      <c r="AN55" s="1" t="s">
        <v>91</v>
      </c>
      <c r="AO55" s="1" t="s">
        <v>91</v>
      </c>
      <c r="AP55" s="1" t="s">
        <v>91</v>
      </c>
      <c r="AQ55" s="1" t="s">
        <v>91</v>
      </c>
      <c r="AR55" s="1" t="s">
        <v>91</v>
      </c>
      <c r="AS55" s="1" t="s">
        <v>91</v>
      </c>
      <c r="AT55" s="1" t="s">
        <v>91</v>
      </c>
    </row>
    <row r="56" spans="1:46" hidden="1" x14ac:dyDescent="0.3">
      <c r="A56" s="1" t="s">
        <v>86</v>
      </c>
      <c r="B56" s="1" t="s">
        <v>87</v>
      </c>
      <c r="C56" s="1" t="s">
        <v>88</v>
      </c>
      <c r="D56" s="1" t="s">
        <v>559</v>
      </c>
      <c r="E56" s="1" t="s">
        <v>560</v>
      </c>
      <c r="F56" s="1" t="s">
        <v>91</v>
      </c>
      <c r="G56" s="1" t="s">
        <v>91</v>
      </c>
      <c r="H56" s="1" t="s">
        <v>91</v>
      </c>
      <c r="I56" s="1" t="s">
        <v>91</v>
      </c>
      <c r="J56" s="1" t="s">
        <v>91</v>
      </c>
      <c r="K56" s="1" t="s">
        <v>91</v>
      </c>
      <c r="L56" s="1" t="s">
        <v>92</v>
      </c>
      <c r="M56" s="1" t="s">
        <v>561</v>
      </c>
      <c r="N56" s="1" t="s">
        <v>561</v>
      </c>
      <c r="O56" s="1" t="s">
        <v>561</v>
      </c>
      <c r="P56" s="1" t="s">
        <v>561</v>
      </c>
      <c r="Q56" s="1">
        <f>pg_stat_statements[[#This Row],[Column16]]-(pg_stat_statements[[#This Row],[Column29]]+pg_stat_statements[[#This Row],[Column30]])/pg_stat_statements[[#This Row],[Column12]]</f>
        <v>1.1401E-2</v>
      </c>
      <c r="R56" s="1">
        <f>pg_stat_statements[[#This Row],[Column16]]-pg_stat_statements[[#This Row],[Column163]]</f>
        <v>0</v>
      </c>
      <c r="S56" s="1"/>
      <c r="T56" s="1" t="s">
        <v>91</v>
      </c>
      <c r="U56" s="1" t="s">
        <v>92</v>
      </c>
      <c r="V56" s="1" t="s">
        <v>92</v>
      </c>
      <c r="W56" s="1" t="s">
        <v>91</v>
      </c>
      <c r="X56" s="1" t="s">
        <v>91</v>
      </c>
      <c r="Y56" s="1" t="s">
        <v>91</v>
      </c>
      <c r="Z56" s="1" t="s">
        <v>91</v>
      </c>
      <c r="AA56" s="1" t="s">
        <v>91</v>
      </c>
      <c r="AB56" s="1" t="s">
        <v>91</v>
      </c>
      <c r="AC56" s="1" t="s">
        <v>91</v>
      </c>
      <c r="AD56" s="1" t="s">
        <v>91</v>
      </c>
      <c r="AE56" s="1" t="s">
        <v>91</v>
      </c>
      <c r="AF56" s="1" t="s">
        <v>91</v>
      </c>
      <c r="AG56" s="1" t="s">
        <v>91</v>
      </c>
      <c r="AH56" s="1" t="s">
        <v>91</v>
      </c>
      <c r="AI56" s="1" t="s">
        <v>91</v>
      </c>
      <c r="AJ56" s="1" t="s">
        <v>91</v>
      </c>
      <c r="AK56" s="1" t="s">
        <v>91</v>
      </c>
      <c r="AL56" s="1" t="s">
        <v>91</v>
      </c>
      <c r="AM56" s="1" t="s">
        <v>91</v>
      </c>
      <c r="AN56" s="1" t="s">
        <v>91</v>
      </c>
      <c r="AO56" s="1" t="s">
        <v>91</v>
      </c>
      <c r="AP56" s="1" t="s">
        <v>91</v>
      </c>
      <c r="AQ56" s="1" t="s">
        <v>91</v>
      </c>
      <c r="AR56" s="1" t="s">
        <v>91</v>
      </c>
      <c r="AS56" s="1" t="s">
        <v>91</v>
      </c>
      <c r="AT56" s="1" t="s">
        <v>91</v>
      </c>
    </row>
    <row r="57" spans="1:46" x14ac:dyDescent="0.3">
      <c r="A57" s="1" t="s">
        <v>86</v>
      </c>
      <c r="B57" s="1" t="s">
        <v>87</v>
      </c>
      <c r="C57" s="1" t="s">
        <v>88</v>
      </c>
      <c r="D57" s="1" t="s">
        <v>562</v>
      </c>
      <c r="E57" s="1" t="s">
        <v>563</v>
      </c>
      <c r="F57" s="1" t="s">
        <v>91</v>
      </c>
      <c r="G57" s="1" t="s">
        <v>91</v>
      </c>
      <c r="H57" s="1" t="s">
        <v>91</v>
      </c>
      <c r="I57" s="1" t="s">
        <v>91</v>
      </c>
      <c r="J57" s="1" t="s">
        <v>91</v>
      </c>
      <c r="K57" s="1" t="s">
        <v>91</v>
      </c>
      <c r="L57" s="1" t="s">
        <v>115</v>
      </c>
      <c r="M57" s="1" t="s">
        <v>564</v>
      </c>
      <c r="N57" s="1" t="s">
        <v>565</v>
      </c>
      <c r="O57" s="1" t="s">
        <v>566</v>
      </c>
      <c r="P57" s="1" t="s">
        <v>567</v>
      </c>
      <c r="Q57" s="2">
        <f>pg_stat_statements[[#This Row],[Column16]]-(pg_stat_statements[[#This Row],[Column29]]+pg_stat_statements[[#This Row],[Column30]])/pg_stat_statements[[#This Row],[Column12]]</f>
        <v>966.16680099999985</v>
      </c>
      <c r="R57" s="2">
        <f>pg_stat_statements[[#This Row],[Column16]]-pg_stat_statements[[#This Row],[Column163]]</f>
        <v>2248.4514035000002</v>
      </c>
      <c r="S57" s="2">
        <f>pg_stat_statements[[#This Row],[Column163]]/pg_stat_statements[[#This Row],[Column162]]</f>
        <v>0.42970321684339652</v>
      </c>
      <c r="T57" s="1" t="s">
        <v>568</v>
      </c>
      <c r="U57" s="1" t="s">
        <v>136</v>
      </c>
      <c r="V57" s="1" t="s">
        <v>569</v>
      </c>
      <c r="W57" s="1" t="s">
        <v>570</v>
      </c>
      <c r="X57" s="1" t="s">
        <v>91</v>
      </c>
      <c r="Y57" s="1" t="s">
        <v>91</v>
      </c>
      <c r="Z57" s="1" t="s">
        <v>91</v>
      </c>
      <c r="AA57" s="1" t="s">
        <v>91</v>
      </c>
      <c r="AB57" s="1" t="s">
        <v>91</v>
      </c>
      <c r="AC57" s="1" t="s">
        <v>91</v>
      </c>
      <c r="AD57" s="1" t="s">
        <v>571</v>
      </c>
      <c r="AE57" s="1" t="s">
        <v>571</v>
      </c>
      <c r="AF57" s="1" t="s">
        <v>572</v>
      </c>
      <c r="AG57" s="1" t="s">
        <v>91</v>
      </c>
      <c r="AH57" s="1" t="s">
        <v>573</v>
      </c>
      <c r="AI57" s="1" t="s">
        <v>574</v>
      </c>
      <c r="AJ57" s="1" t="s">
        <v>91</v>
      </c>
      <c r="AK57" s="1" t="s">
        <v>91</v>
      </c>
      <c r="AL57" s="1" t="s">
        <v>91</v>
      </c>
      <c r="AM57" s="1" t="s">
        <v>91</v>
      </c>
      <c r="AN57" s="1" t="s">
        <v>91</v>
      </c>
      <c r="AO57" s="1" t="s">
        <v>91</v>
      </c>
      <c r="AP57" s="1" t="s">
        <v>91</v>
      </c>
      <c r="AQ57" s="1" t="s">
        <v>91</v>
      </c>
      <c r="AR57" s="1" t="s">
        <v>91</v>
      </c>
      <c r="AS57" s="1" t="s">
        <v>91</v>
      </c>
      <c r="AT57" s="1" t="s">
        <v>91</v>
      </c>
    </row>
    <row r="58" spans="1:46" x14ac:dyDescent="0.3">
      <c r="A58" s="1" t="s">
        <v>86</v>
      </c>
      <c r="B58" s="1" t="s">
        <v>87</v>
      </c>
      <c r="C58" s="1" t="s">
        <v>88</v>
      </c>
      <c r="D58" s="1" t="s">
        <v>575</v>
      </c>
      <c r="E58" s="1" t="s">
        <v>576</v>
      </c>
      <c r="F58" s="1" t="s">
        <v>91</v>
      </c>
      <c r="G58" s="1" t="s">
        <v>91</v>
      </c>
      <c r="H58" s="1" t="s">
        <v>91</v>
      </c>
      <c r="I58" s="1" t="s">
        <v>91</v>
      </c>
      <c r="J58" s="1" t="s">
        <v>91</v>
      </c>
      <c r="K58" s="1" t="s">
        <v>91</v>
      </c>
      <c r="L58" s="1" t="s">
        <v>115</v>
      </c>
      <c r="M58" s="1" t="s">
        <v>577</v>
      </c>
      <c r="N58" s="1" t="s">
        <v>578</v>
      </c>
      <c r="O58" s="1" t="s">
        <v>579</v>
      </c>
      <c r="P58" s="1" t="s">
        <v>580</v>
      </c>
      <c r="Q58" s="2">
        <f>pg_stat_statements[[#This Row],[Column16]]-(pg_stat_statements[[#This Row],[Column29]]+pg_stat_statements[[#This Row],[Column30]])/pg_stat_statements[[#This Row],[Column12]]</f>
        <v>80.927012499999506</v>
      </c>
      <c r="R58" s="2">
        <f>pg_stat_statements[[#This Row],[Column16]]-pg_stat_statements[[#This Row],[Column163]]</f>
        <v>207.13694249999949</v>
      </c>
      <c r="S58" s="2">
        <f>pg_stat_statements[[#This Row],[Column163]]/pg_stat_statements[[#This Row],[Column162]]</f>
        <v>0.39069328495084699</v>
      </c>
      <c r="T58" s="1" t="s">
        <v>581</v>
      </c>
      <c r="U58" s="1" t="s">
        <v>115</v>
      </c>
      <c r="V58" s="1" t="s">
        <v>582</v>
      </c>
      <c r="W58" s="1" t="s">
        <v>583</v>
      </c>
      <c r="X58" s="1" t="s">
        <v>91</v>
      </c>
      <c r="Y58" s="1" t="s">
        <v>91</v>
      </c>
      <c r="Z58" s="1" t="s">
        <v>91</v>
      </c>
      <c r="AA58" s="1" t="s">
        <v>91</v>
      </c>
      <c r="AB58" s="1" t="s">
        <v>91</v>
      </c>
      <c r="AC58" s="1" t="s">
        <v>91</v>
      </c>
      <c r="AD58" s="1" t="s">
        <v>91</v>
      </c>
      <c r="AE58" s="1" t="s">
        <v>91</v>
      </c>
      <c r="AF58" s="1" t="s">
        <v>584</v>
      </c>
      <c r="AG58" s="1" t="s">
        <v>91</v>
      </c>
      <c r="AH58" s="1" t="s">
        <v>91</v>
      </c>
      <c r="AI58" s="1" t="s">
        <v>91</v>
      </c>
      <c r="AJ58" s="1" t="s">
        <v>91</v>
      </c>
      <c r="AK58" s="1" t="s">
        <v>91</v>
      </c>
      <c r="AL58" s="1" t="s">
        <v>91</v>
      </c>
      <c r="AM58" s="1" t="s">
        <v>91</v>
      </c>
      <c r="AN58" s="1" t="s">
        <v>91</v>
      </c>
      <c r="AO58" s="1" t="s">
        <v>91</v>
      </c>
      <c r="AP58" s="1" t="s">
        <v>91</v>
      </c>
      <c r="AQ58" s="1" t="s">
        <v>91</v>
      </c>
      <c r="AR58" s="1" t="s">
        <v>91</v>
      </c>
      <c r="AS58" s="1" t="s">
        <v>91</v>
      </c>
      <c r="AT58" s="1" t="s">
        <v>91</v>
      </c>
    </row>
    <row r="59" spans="1:46" hidden="1" x14ac:dyDescent="0.3">
      <c r="A59" s="1" t="s">
        <v>86</v>
      </c>
      <c r="B59" s="1" t="s">
        <v>87</v>
      </c>
      <c r="C59" s="1" t="s">
        <v>88</v>
      </c>
      <c r="D59" s="1" t="s">
        <v>585</v>
      </c>
      <c r="E59" s="1" t="s">
        <v>586</v>
      </c>
      <c r="F59" s="1" t="s">
        <v>91</v>
      </c>
      <c r="G59" s="1" t="s">
        <v>91</v>
      </c>
      <c r="H59" s="1" t="s">
        <v>91</v>
      </c>
      <c r="I59" s="1" t="s">
        <v>91</v>
      </c>
      <c r="J59" s="1" t="s">
        <v>91</v>
      </c>
      <c r="K59" s="1" t="s">
        <v>91</v>
      </c>
      <c r="L59" s="1" t="s">
        <v>329</v>
      </c>
      <c r="M59" s="1" t="s">
        <v>587</v>
      </c>
      <c r="N59" s="1" t="s">
        <v>588</v>
      </c>
      <c r="O59" s="1" t="s">
        <v>589</v>
      </c>
      <c r="P59" s="1" t="s">
        <v>590</v>
      </c>
      <c r="Q59" s="1">
        <f>pg_stat_statements[[#This Row],[Column16]]-(pg_stat_statements[[#This Row],[Column29]]+pg_stat_statements[[#This Row],[Column30]])/pg_stat_statements[[#This Row],[Column12]]</f>
        <v>3.4626666666666599E-3</v>
      </c>
      <c r="R59" s="1">
        <f>pg_stat_statements[[#This Row],[Column16]]-pg_stat_statements[[#This Row],[Column163]]</f>
        <v>0</v>
      </c>
      <c r="S59" s="1"/>
      <c r="T59" s="1" t="s">
        <v>591</v>
      </c>
      <c r="U59" s="1" t="s">
        <v>91</v>
      </c>
      <c r="V59" s="1" t="s">
        <v>91</v>
      </c>
      <c r="W59" s="1" t="s">
        <v>91</v>
      </c>
      <c r="X59" s="1" t="s">
        <v>91</v>
      </c>
      <c r="Y59" s="1" t="s">
        <v>91</v>
      </c>
      <c r="Z59" s="1" t="s">
        <v>91</v>
      </c>
      <c r="AA59" s="1" t="s">
        <v>91</v>
      </c>
      <c r="AB59" s="1" t="s">
        <v>91</v>
      </c>
      <c r="AC59" s="1" t="s">
        <v>91</v>
      </c>
      <c r="AD59" s="1" t="s">
        <v>91</v>
      </c>
      <c r="AE59" s="1" t="s">
        <v>91</v>
      </c>
      <c r="AF59" s="1" t="s">
        <v>91</v>
      </c>
      <c r="AG59" s="1" t="s">
        <v>91</v>
      </c>
      <c r="AH59" s="1" t="s">
        <v>91</v>
      </c>
      <c r="AI59" s="1" t="s">
        <v>91</v>
      </c>
      <c r="AJ59" s="1" t="s">
        <v>91</v>
      </c>
      <c r="AK59" s="1" t="s">
        <v>91</v>
      </c>
      <c r="AL59" s="1" t="s">
        <v>91</v>
      </c>
      <c r="AM59" s="1" t="s">
        <v>91</v>
      </c>
      <c r="AN59" s="1" t="s">
        <v>91</v>
      </c>
      <c r="AO59" s="1" t="s">
        <v>91</v>
      </c>
      <c r="AP59" s="1" t="s">
        <v>91</v>
      </c>
      <c r="AQ59" s="1" t="s">
        <v>91</v>
      </c>
      <c r="AR59" s="1" t="s">
        <v>91</v>
      </c>
      <c r="AS59" s="1" t="s">
        <v>91</v>
      </c>
      <c r="AT59" s="1" t="s">
        <v>91</v>
      </c>
    </row>
    <row r="60" spans="1:46" x14ac:dyDescent="0.3">
      <c r="A60" s="2" t="s">
        <v>86</v>
      </c>
      <c r="B60" s="2" t="s">
        <v>87</v>
      </c>
      <c r="C60" s="2" t="s">
        <v>88</v>
      </c>
      <c r="D60" s="2" t="s">
        <v>592</v>
      </c>
      <c r="E60" s="2" t="s">
        <v>593</v>
      </c>
      <c r="F60" s="2" t="s">
        <v>91</v>
      </c>
      <c r="G60" s="2" t="s">
        <v>91</v>
      </c>
      <c r="H60" s="2" t="s">
        <v>91</v>
      </c>
      <c r="I60" s="2" t="s">
        <v>91</v>
      </c>
      <c r="J60" s="2" t="s">
        <v>91</v>
      </c>
      <c r="K60" s="2" t="s">
        <v>91</v>
      </c>
      <c r="L60" s="2" t="s">
        <v>115</v>
      </c>
      <c r="M60" s="2" t="s">
        <v>594</v>
      </c>
      <c r="N60" s="2" t="s">
        <v>595</v>
      </c>
      <c r="O60" s="2" t="s">
        <v>596</v>
      </c>
      <c r="P60" s="2" t="s">
        <v>597</v>
      </c>
      <c r="Q60" s="2">
        <f>pg_stat_statements[[#This Row],[Column16]]-(pg_stat_statements[[#This Row],[Column29]]+pg_stat_statements[[#This Row],[Column30]])/pg_stat_statements[[#This Row],[Column12]]</f>
        <v>1735.4200349999901</v>
      </c>
      <c r="R60" s="2">
        <f>pg_stat_statements[[#This Row],[Column16]]-pg_stat_statements[[#This Row],[Column163]]</f>
        <v>61.333973000000015</v>
      </c>
      <c r="S60" s="2">
        <f>pg_stat_statements[[#This Row],[Column163]]/pg_stat_statements[[#This Row],[Column162]]</f>
        <v>28.294596780808405</v>
      </c>
      <c r="T60" s="2" t="s">
        <v>598</v>
      </c>
      <c r="U60" s="2" t="s">
        <v>599</v>
      </c>
      <c r="V60" s="2" t="s">
        <v>600</v>
      </c>
      <c r="W60" s="2" t="s">
        <v>601</v>
      </c>
      <c r="X60" s="2" t="s">
        <v>91</v>
      </c>
      <c r="Y60" s="2" t="s">
        <v>91</v>
      </c>
      <c r="Z60" s="2" t="s">
        <v>91</v>
      </c>
      <c r="AA60" s="2" t="s">
        <v>91</v>
      </c>
      <c r="AB60" s="2" t="s">
        <v>91</v>
      </c>
      <c r="AC60" s="2" t="s">
        <v>91</v>
      </c>
      <c r="AD60" s="2" t="s">
        <v>602</v>
      </c>
      <c r="AE60" s="2" t="s">
        <v>603</v>
      </c>
      <c r="AF60" s="2" t="s">
        <v>604</v>
      </c>
      <c r="AG60" s="2" t="s">
        <v>91</v>
      </c>
      <c r="AH60" s="2" t="s">
        <v>605</v>
      </c>
      <c r="AI60" s="2" t="s">
        <v>606</v>
      </c>
      <c r="AJ60" s="2" t="s">
        <v>91</v>
      </c>
      <c r="AK60" s="2" t="s">
        <v>91</v>
      </c>
      <c r="AL60" s="2" t="s">
        <v>91</v>
      </c>
      <c r="AM60" s="2" t="s">
        <v>607</v>
      </c>
      <c r="AN60" s="2" t="s">
        <v>608</v>
      </c>
      <c r="AO60" s="2" t="s">
        <v>91</v>
      </c>
      <c r="AP60" s="2" t="s">
        <v>91</v>
      </c>
      <c r="AQ60" s="2" t="s">
        <v>115</v>
      </c>
      <c r="AR60" s="2" t="s">
        <v>609</v>
      </c>
      <c r="AS60" s="2" t="s">
        <v>115</v>
      </c>
      <c r="AT60" s="2" t="s">
        <v>610</v>
      </c>
    </row>
    <row r="61" spans="1:46" hidden="1" x14ac:dyDescent="0.3">
      <c r="A61" s="1" t="s">
        <v>86</v>
      </c>
      <c r="B61" s="1" t="s">
        <v>87</v>
      </c>
      <c r="C61" s="1" t="s">
        <v>88</v>
      </c>
      <c r="D61" s="1" t="s">
        <v>611</v>
      </c>
      <c r="E61" s="1" t="s">
        <v>612</v>
      </c>
      <c r="F61" s="1" t="s">
        <v>91</v>
      </c>
      <c r="G61" s="1" t="s">
        <v>91</v>
      </c>
      <c r="H61" s="1" t="s">
        <v>91</v>
      </c>
      <c r="I61" s="1" t="s">
        <v>91</v>
      </c>
      <c r="J61" s="1" t="s">
        <v>91</v>
      </c>
      <c r="K61" s="1" t="s">
        <v>91</v>
      </c>
      <c r="L61" s="1" t="s">
        <v>92</v>
      </c>
      <c r="M61" s="1" t="s">
        <v>613</v>
      </c>
      <c r="N61" s="1" t="s">
        <v>613</v>
      </c>
      <c r="O61" s="1" t="s">
        <v>613</v>
      </c>
      <c r="P61" s="1" t="s">
        <v>613</v>
      </c>
      <c r="Q61" s="1">
        <f>pg_stat_statements[[#This Row],[Column16]]-(pg_stat_statements[[#This Row],[Column29]]+pg_stat_statements[[#This Row],[Column30]])/pg_stat_statements[[#This Row],[Column12]]</f>
        <v>7.7039999999999997E-2</v>
      </c>
      <c r="R61" s="1">
        <f>pg_stat_statements[[#This Row],[Column16]]-pg_stat_statements[[#This Row],[Column163]]</f>
        <v>0.26762999999999998</v>
      </c>
      <c r="S61" s="1"/>
      <c r="T61" s="1" t="s">
        <v>91</v>
      </c>
      <c r="U61" s="1" t="s">
        <v>92</v>
      </c>
      <c r="V61" s="1" t="s">
        <v>86</v>
      </c>
      <c r="W61" s="1" t="s">
        <v>329</v>
      </c>
      <c r="X61" s="1" t="s">
        <v>91</v>
      </c>
      <c r="Y61" s="1" t="s">
        <v>91</v>
      </c>
      <c r="Z61" s="1" t="s">
        <v>91</v>
      </c>
      <c r="AA61" s="1" t="s">
        <v>91</v>
      </c>
      <c r="AB61" s="1" t="s">
        <v>91</v>
      </c>
      <c r="AC61" s="1" t="s">
        <v>91</v>
      </c>
      <c r="AD61" s="1" t="s">
        <v>91</v>
      </c>
      <c r="AE61" s="1" t="s">
        <v>91</v>
      </c>
      <c r="AF61" s="1" t="s">
        <v>614</v>
      </c>
      <c r="AG61" s="1" t="s">
        <v>91</v>
      </c>
      <c r="AH61" s="1" t="s">
        <v>91</v>
      </c>
      <c r="AI61" s="1" t="s">
        <v>91</v>
      </c>
      <c r="AJ61" s="1" t="s">
        <v>91</v>
      </c>
      <c r="AK61" s="1" t="s">
        <v>91</v>
      </c>
      <c r="AL61" s="1" t="s">
        <v>91</v>
      </c>
      <c r="AM61" s="1" t="s">
        <v>91</v>
      </c>
      <c r="AN61" s="1" t="s">
        <v>91</v>
      </c>
      <c r="AO61" s="1" t="s">
        <v>91</v>
      </c>
      <c r="AP61" s="1" t="s">
        <v>91</v>
      </c>
      <c r="AQ61" s="1" t="s">
        <v>91</v>
      </c>
      <c r="AR61" s="1" t="s">
        <v>91</v>
      </c>
      <c r="AS61" s="1" t="s">
        <v>91</v>
      </c>
      <c r="AT61" s="1" t="s">
        <v>91</v>
      </c>
    </row>
    <row r="62" spans="1:46" hidden="1" x14ac:dyDescent="0.3">
      <c r="A62" s="1" t="s">
        <v>86</v>
      </c>
      <c r="B62" s="1" t="s">
        <v>87</v>
      </c>
      <c r="C62" s="1" t="s">
        <v>88</v>
      </c>
      <c r="D62" s="1" t="s">
        <v>615</v>
      </c>
      <c r="E62" s="1" t="s">
        <v>616</v>
      </c>
      <c r="F62" s="1" t="s">
        <v>91</v>
      </c>
      <c r="G62" s="1" t="s">
        <v>91</v>
      </c>
      <c r="H62" s="1" t="s">
        <v>91</v>
      </c>
      <c r="I62" s="1" t="s">
        <v>91</v>
      </c>
      <c r="J62" s="1" t="s">
        <v>91</v>
      </c>
      <c r="K62" s="1" t="s">
        <v>91</v>
      </c>
      <c r="L62" s="1" t="s">
        <v>92</v>
      </c>
      <c r="M62" s="1" t="s">
        <v>617</v>
      </c>
      <c r="N62" s="1" t="s">
        <v>617</v>
      </c>
      <c r="O62" s="1" t="s">
        <v>617</v>
      </c>
      <c r="P62" s="1" t="s">
        <v>617</v>
      </c>
      <c r="Q62" s="1">
        <f>pg_stat_statements[[#This Row],[Column16]]-(pg_stat_statements[[#This Row],[Column29]]+pg_stat_statements[[#This Row],[Column30]])/pg_stat_statements[[#This Row],[Column12]]</f>
        <v>3.0332999999999E-2</v>
      </c>
      <c r="R62" s="1">
        <f>pg_stat_statements[[#This Row],[Column16]]-pg_stat_statements[[#This Row],[Column163]]</f>
        <v>0.1474</v>
      </c>
      <c r="S62" s="1"/>
      <c r="T62" s="1" t="s">
        <v>91</v>
      </c>
      <c r="U62" s="1" t="s">
        <v>92</v>
      </c>
      <c r="V62" s="1" t="s">
        <v>115</v>
      </c>
      <c r="W62" s="1" t="s">
        <v>92</v>
      </c>
      <c r="X62" s="1" t="s">
        <v>91</v>
      </c>
      <c r="Y62" s="1" t="s">
        <v>91</v>
      </c>
      <c r="Z62" s="1" t="s">
        <v>91</v>
      </c>
      <c r="AA62" s="1" t="s">
        <v>91</v>
      </c>
      <c r="AB62" s="1" t="s">
        <v>91</v>
      </c>
      <c r="AC62" s="1" t="s">
        <v>91</v>
      </c>
      <c r="AD62" s="1" t="s">
        <v>91</v>
      </c>
      <c r="AE62" s="1" t="s">
        <v>91</v>
      </c>
      <c r="AF62" s="1" t="s">
        <v>618</v>
      </c>
      <c r="AG62" s="1" t="s">
        <v>91</v>
      </c>
      <c r="AH62" s="1" t="s">
        <v>91</v>
      </c>
      <c r="AI62" s="1" t="s">
        <v>91</v>
      </c>
      <c r="AJ62" s="1" t="s">
        <v>91</v>
      </c>
      <c r="AK62" s="1" t="s">
        <v>91</v>
      </c>
      <c r="AL62" s="1" t="s">
        <v>91</v>
      </c>
      <c r="AM62" s="1" t="s">
        <v>91</v>
      </c>
      <c r="AN62" s="1" t="s">
        <v>91</v>
      </c>
      <c r="AO62" s="1" t="s">
        <v>91</v>
      </c>
      <c r="AP62" s="1" t="s">
        <v>91</v>
      </c>
      <c r="AQ62" s="1" t="s">
        <v>91</v>
      </c>
      <c r="AR62" s="1" t="s">
        <v>91</v>
      </c>
      <c r="AS62" s="1" t="s">
        <v>91</v>
      </c>
      <c r="AT62" s="1" t="s">
        <v>91</v>
      </c>
    </row>
    <row r="63" spans="1:46" hidden="1" x14ac:dyDescent="0.3">
      <c r="A63" s="1" t="s">
        <v>86</v>
      </c>
      <c r="B63" s="1" t="s">
        <v>87</v>
      </c>
      <c r="C63" s="1" t="s">
        <v>88</v>
      </c>
      <c r="D63" s="1" t="s">
        <v>619</v>
      </c>
      <c r="E63" s="1" t="s">
        <v>98</v>
      </c>
      <c r="F63" s="1" t="s">
        <v>91</v>
      </c>
      <c r="G63" s="1" t="s">
        <v>91</v>
      </c>
      <c r="H63" s="1" t="s">
        <v>91</v>
      </c>
      <c r="I63" s="1" t="s">
        <v>91</v>
      </c>
      <c r="J63" s="1" t="s">
        <v>91</v>
      </c>
      <c r="K63" s="1" t="s">
        <v>91</v>
      </c>
      <c r="L63" s="1" t="s">
        <v>92</v>
      </c>
      <c r="M63" s="1" t="s">
        <v>620</v>
      </c>
      <c r="N63" s="1" t="s">
        <v>620</v>
      </c>
      <c r="O63" s="1" t="s">
        <v>620</v>
      </c>
      <c r="P63" s="1" t="s">
        <v>620</v>
      </c>
      <c r="Q63" s="1">
        <f>pg_stat_statements[[#This Row],[Column16]]-(pg_stat_statements[[#This Row],[Column29]]+pg_stat_statements[[#This Row],[Column30]])/pg_stat_statements[[#This Row],[Column12]]</f>
        <v>1550.3468829999999</v>
      </c>
      <c r="R63" s="1">
        <f>pg_stat_statements[[#This Row],[Column16]]-pg_stat_statements[[#This Row],[Column163]]</f>
        <v>362.40199099999995</v>
      </c>
      <c r="S63" s="1"/>
      <c r="T63" s="1" t="s">
        <v>91</v>
      </c>
      <c r="U63" s="1" t="s">
        <v>92</v>
      </c>
      <c r="V63" s="1" t="s">
        <v>92</v>
      </c>
      <c r="W63" s="1" t="s">
        <v>621</v>
      </c>
      <c r="X63" s="1" t="s">
        <v>91</v>
      </c>
      <c r="Y63" s="1" t="s">
        <v>622</v>
      </c>
      <c r="Z63" s="1" t="s">
        <v>91</v>
      </c>
      <c r="AA63" s="1" t="s">
        <v>91</v>
      </c>
      <c r="AB63" s="1" t="s">
        <v>91</v>
      </c>
      <c r="AC63" s="1" t="s">
        <v>91</v>
      </c>
      <c r="AD63" s="1" t="s">
        <v>102</v>
      </c>
      <c r="AE63" s="1" t="s">
        <v>623</v>
      </c>
      <c r="AF63" s="1" t="s">
        <v>624</v>
      </c>
      <c r="AG63" s="1" t="s">
        <v>625</v>
      </c>
      <c r="AH63" s="1" t="s">
        <v>626</v>
      </c>
      <c r="AI63" s="1" t="s">
        <v>627</v>
      </c>
      <c r="AJ63" s="1" t="s">
        <v>91</v>
      </c>
      <c r="AK63" s="1" t="s">
        <v>91</v>
      </c>
      <c r="AL63" s="1" t="s">
        <v>91</v>
      </c>
      <c r="AM63" s="1" t="s">
        <v>108</v>
      </c>
      <c r="AN63" s="1" t="s">
        <v>628</v>
      </c>
      <c r="AO63" s="1" t="s">
        <v>92</v>
      </c>
      <c r="AP63" s="1" t="s">
        <v>629</v>
      </c>
      <c r="AQ63" s="1" t="s">
        <v>92</v>
      </c>
      <c r="AR63" s="1" t="s">
        <v>630</v>
      </c>
      <c r="AS63" s="1" t="s">
        <v>92</v>
      </c>
      <c r="AT63" s="1" t="s">
        <v>631</v>
      </c>
    </row>
    <row r="67" spans="19:20" x14ac:dyDescent="0.3">
      <c r="S67" t="s">
        <v>638</v>
      </c>
      <c r="T67" s="3">
        <f>MAX(S6:S60)</f>
        <v>28.294596780808405</v>
      </c>
    </row>
    <row r="68" spans="19:20" x14ac:dyDescent="0.3">
      <c r="S68" t="s">
        <v>639</v>
      </c>
      <c r="T68">
        <f>MIN(S6:S60)</f>
        <v>0.21532406994631875</v>
      </c>
    </row>
  </sheetData>
  <phoneticPr fontId="2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EBE67-837B-45F6-B27C-59DA15BC56B7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s E A A B Q S w M E F A A C A A g A z X L Z W C h F x j S l A A A A 9 g A A A B I A H A B D b 2 5 m a W c v U G F j a 2 F n Z S 5 4 b W w g o h g A K K A U A A A A A A A A A A A A A A A A A A A A A A A A A A A A h Y 8 x D o I w G I W v Q r r T l h o T J T 9 l c D K R x E R j X J t S o Q G K o c V y N w e P 5 B X E K O r m + L 7 3 D e / d r z d I h 6 Y O L q q z u j U J i j B F g T K y z b U p E t S 7 U 7 h A K Y e t k J U o V D D K x s a D z R N U O n e O C f H e Y z / D b V c Q R m l E j t l m J 0 v V C P S R 9 X 8 5 1 M Y 6 Y a R C H A 6 v M Z z h i C 0 x m z N M g U w Q M m 2 + A h v 3 P t s f C K u + d n 2 n u H b h e g 9 k i k D e H / g D U E s D B B Q A A g A I A M 1 y 2 V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N c t l Y 1 2 I k F V Q B A A B b B Q A A E w A c A E Z v c m 1 1 b G F z L 1 N l Y 3 R p b 2 4 x L m 0 g o h g A K K A U A A A A A A A A A A A A A A A A A A A A A A A A A A A A d d R P S 8 M w G A b w e 6 H f I c T L B q G Y p P P f 6 K n T m 4 i s n q x I 7 b I Z S J P R Z N M x 9 t 3 N r C K i T w 9 p e f I m f X + k 1 K s 2 a G f J f L j z a Z q k i X 9 t e r U g 6 9 W z D 0 3 4 H F S n b P C k I E a F N C H x u u v 1 S l s V o 9 J v s 5 l r N 8 e S 0 Y 0 2 K i u d D c f 6 E S 2 v 6 g e v e l + X T W 9 c P X N v 1 r h m 4 e u / m 2 e t 3 9 I x e 5 w p o z s d V F 9 Q R h k p n d l 0 1 h e 5 Z O T a t m 6 h 7 a r g Y i I Y u d + 4 o O Z h Z 1 T x 8 5 j F d p 7 G b G j y h N 7 G B U v d N i T o t a O x 2 6 p 5 i U V V 3 1 i / d H 0 3 b F / t 1 s q P v k h s v 6 d D z O P 7 Q 5 w i Q b 2 H A y P f u Q C 5 B H k O 8 g n I z 0 B + D v I L k F + C n J + i C S T m i M y R m S M 0 R 2 q O 2 B y 5 O Y J z J B d I L u B Z I 7 l A c o H k A s k F k g s k F 0 g u k F w i u U R y C T 9 z J J d I L p F c I r l E c o n k E s l z J M + R P E f y / L f 8 M E 4 T b f / / 1 U w / A F B L A Q I t A B Q A A g A I A M 1 y 2 V g o R c Y 0 p Q A A A P Y A A A A S A A A A A A A A A A A A A A A A A A A A A A B D b 2 5 m a W c v U G F j a 2 F n Z S 5 4 b W x Q S w E C L Q A U A A I A C A D N c t l Y D 8 r p q 6 Q A A A D p A A A A E w A A A A A A A A A A A A A A A A D x A A A A W 0 N v b n R l b n R f V H l w Z X N d L n h t b F B L A Q I t A B Q A A g A I A M 1 y 2 V j X Y i Q V V A E A A F s F A A A T A A A A A A A A A A A A A A A A A O I B A A B G b 3 J t d W x h c y 9 T Z W N 0 a W 9 u M S 5 t U E s F B g A A A A A D A A M A w g A A A I M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k k A A A A A A A A 5 y M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1 9 z d G F 0 X 3 N 0 Y X R l b W V u d H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y Z m E 4 Z G Q y O S 1 j O W I x L T R j Z D k t O D l k M i 1 h N W J i Z W Y 0 Y m F m Y j g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G d f c 3 R h d F 9 z d G F 0 Z W 1 l b n R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2 L T I 1 V D E y O j I y O j I 2 L j c 5 N T Y 5 N T R a I i A v P j x F b n R y e S B U e X B l P S J G a W x s Q 2 9 s d W 1 u V H l w Z X M i I F Z h b H V l P S J z Q m d Z R 0 J n W U d C Z 1 l H Q m d Z R 0 J n W U d C Z 1 l H Q m d Z R 0 J n W U d C Z 1 l H Q m d Z R 0 J n W U d C Z 1 l H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D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n X 3 N 0 Y X R f c 3 R h d G V t Z W 5 0 c y 9 B d X R v U m V t b 3 Z l Z E N v b H V t b n M x L n t D b 2 x 1 b W 4 x L D B 9 J n F 1 b 3 Q 7 L C Z x d W 9 0 O 1 N l Y 3 R p b 2 4 x L 3 B n X 3 N 0 Y X R f c 3 R h d G V t Z W 5 0 c y 9 B d X R v U m V t b 3 Z l Z E N v b H V t b n M x L n t D b 2 x 1 b W 4 y L D F 9 J n F 1 b 3 Q 7 L C Z x d W 9 0 O 1 N l Y 3 R p b 2 4 x L 3 B n X 3 N 0 Y X R f c 3 R h d G V t Z W 5 0 c y 9 B d X R v U m V t b 3 Z l Z E N v b H V t b n M x L n t D b 2 x 1 b W 4 z L D J 9 J n F 1 b 3 Q 7 L C Z x d W 9 0 O 1 N l Y 3 R p b 2 4 x L 3 B n X 3 N 0 Y X R f c 3 R h d G V t Z W 5 0 c y 9 B d X R v U m V t b 3 Z l Z E N v b H V t b n M x L n t D b 2 x 1 b W 4 0 L D N 9 J n F 1 b 3 Q 7 L C Z x d W 9 0 O 1 N l Y 3 R p b 2 4 x L 3 B n X 3 N 0 Y X R f c 3 R h d G V t Z W 5 0 c y 9 B d X R v U m V t b 3 Z l Z E N v b H V t b n M x L n t D b 2 x 1 b W 4 1 L D R 9 J n F 1 b 3 Q 7 L C Z x d W 9 0 O 1 N l Y 3 R p b 2 4 x L 3 B n X 3 N 0 Y X R f c 3 R h d G V t Z W 5 0 c y 9 B d X R v U m V t b 3 Z l Z E N v b H V t b n M x L n t D b 2 x 1 b W 4 2 L D V 9 J n F 1 b 3 Q 7 L C Z x d W 9 0 O 1 N l Y 3 R p b 2 4 x L 3 B n X 3 N 0 Y X R f c 3 R h d G V t Z W 5 0 c y 9 B d X R v U m V t b 3 Z l Z E N v b H V t b n M x L n t D b 2 x 1 b W 4 3 L D Z 9 J n F 1 b 3 Q 7 L C Z x d W 9 0 O 1 N l Y 3 R p b 2 4 x L 3 B n X 3 N 0 Y X R f c 3 R h d G V t Z W 5 0 c y 9 B d X R v U m V t b 3 Z l Z E N v b H V t b n M x L n t D b 2 x 1 b W 4 4 L D d 9 J n F 1 b 3 Q 7 L C Z x d W 9 0 O 1 N l Y 3 R p b 2 4 x L 3 B n X 3 N 0 Y X R f c 3 R h d G V t Z W 5 0 c y 9 B d X R v U m V t b 3 Z l Z E N v b H V t b n M x L n t D b 2 x 1 b W 4 5 L D h 9 J n F 1 b 3 Q 7 L C Z x d W 9 0 O 1 N l Y 3 R p b 2 4 x L 3 B n X 3 N 0 Y X R f c 3 R h d G V t Z W 5 0 c y 9 B d X R v U m V t b 3 Z l Z E N v b H V t b n M x L n t D b 2 x 1 b W 4 x M C w 5 f S Z x d W 9 0 O y w m c X V v d D t T Z W N 0 a W 9 u M S 9 w Z 1 9 z d G F 0 X 3 N 0 Y X R l b W V u d H M v Q X V 0 b 1 J l b W 9 2 Z W R D b 2 x 1 b W 5 z M S 5 7 Q 2 9 s d W 1 u M T E s M T B 9 J n F 1 b 3 Q 7 L C Z x d W 9 0 O 1 N l Y 3 R p b 2 4 x L 3 B n X 3 N 0 Y X R f c 3 R h d G V t Z W 5 0 c y 9 B d X R v U m V t b 3 Z l Z E N v b H V t b n M x L n t D b 2 x 1 b W 4 x M i w x M X 0 m c X V v d D s s J n F 1 b 3 Q 7 U 2 V j d G l v b j E v c G d f c 3 R h d F 9 z d G F 0 Z W 1 l b n R z L 0 F 1 d G 9 S Z W 1 v d m V k Q 2 9 s d W 1 u c z E u e 0 N v b H V t b j E z L D E y f S Z x d W 9 0 O y w m c X V v d D t T Z W N 0 a W 9 u M S 9 w Z 1 9 z d G F 0 X 3 N 0 Y X R l b W V u d H M v Q X V 0 b 1 J l b W 9 2 Z W R D b 2 x 1 b W 5 z M S 5 7 Q 2 9 s d W 1 u M T Q s M T N 9 J n F 1 b 3 Q 7 L C Z x d W 9 0 O 1 N l Y 3 R p b 2 4 x L 3 B n X 3 N 0 Y X R f c 3 R h d G V t Z W 5 0 c y 9 B d X R v U m V t b 3 Z l Z E N v b H V t b n M x L n t D b 2 x 1 b W 4 x N S w x N H 0 m c X V v d D s s J n F 1 b 3 Q 7 U 2 V j d G l v b j E v c G d f c 3 R h d F 9 z d G F 0 Z W 1 l b n R z L 0 F 1 d G 9 S Z W 1 v d m V k Q 2 9 s d W 1 u c z E u e 0 N v b H V t b j E 2 L D E 1 f S Z x d W 9 0 O y w m c X V v d D t T Z W N 0 a W 9 u M S 9 w Z 1 9 z d G F 0 X 3 N 0 Y X R l b W V u d H M v Q X V 0 b 1 J l b W 9 2 Z W R D b 2 x 1 b W 5 z M S 5 7 Q 2 9 s d W 1 u M T c s M T Z 9 J n F 1 b 3 Q 7 L C Z x d W 9 0 O 1 N l Y 3 R p b 2 4 x L 3 B n X 3 N 0 Y X R f c 3 R h d G V t Z W 5 0 c y 9 B d X R v U m V t b 3 Z l Z E N v b H V t b n M x L n t D b 2 x 1 b W 4 x O C w x N 3 0 m c X V v d D s s J n F 1 b 3 Q 7 U 2 V j d G l v b j E v c G d f c 3 R h d F 9 z d G F 0 Z W 1 l b n R z L 0 F 1 d G 9 S Z W 1 v d m V k Q 2 9 s d W 1 u c z E u e 0 N v b H V t b j E 5 L D E 4 f S Z x d W 9 0 O y w m c X V v d D t T Z W N 0 a W 9 u M S 9 w Z 1 9 z d G F 0 X 3 N 0 Y X R l b W V u d H M v Q X V 0 b 1 J l b W 9 2 Z W R D b 2 x 1 b W 5 z M S 5 7 Q 2 9 s d W 1 u M j A s M T l 9 J n F 1 b 3 Q 7 L C Z x d W 9 0 O 1 N l Y 3 R p b 2 4 x L 3 B n X 3 N 0 Y X R f c 3 R h d G V t Z W 5 0 c y 9 B d X R v U m V t b 3 Z l Z E N v b H V t b n M x L n t D b 2 x 1 b W 4 y M S w y M H 0 m c X V v d D s s J n F 1 b 3 Q 7 U 2 V j d G l v b j E v c G d f c 3 R h d F 9 z d G F 0 Z W 1 l b n R z L 0 F 1 d G 9 S Z W 1 v d m V k Q 2 9 s d W 1 u c z E u e 0 N v b H V t b j I y L D I x f S Z x d W 9 0 O y w m c X V v d D t T Z W N 0 a W 9 u M S 9 w Z 1 9 z d G F 0 X 3 N 0 Y X R l b W V u d H M v Q X V 0 b 1 J l b W 9 2 Z W R D b 2 x 1 b W 5 z M S 5 7 Q 2 9 s d W 1 u M j M s M j J 9 J n F 1 b 3 Q 7 L C Z x d W 9 0 O 1 N l Y 3 R p b 2 4 x L 3 B n X 3 N 0 Y X R f c 3 R h d G V t Z W 5 0 c y 9 B d X R v U m V t b 3 Z l Z E N v b H V t b n M x L n t D b 2 x 1 b W 4 y N C w y M 3 0 m c X V v d D s s J n F 1 b 3 Q 7 U 2 V j d G l v b j E v c G d f c 3 R h d F 9 z d G F 0 Z W 1 l b n R z L 0 F 1 d G 9 S Z W 1 v d m V k Q 2 9 s d W 1 u c z E u e 0 N v b H V t b j I 1 L D I 0 f S Z x d W 9 0 O y w m c X V v d D t T Z W N 0 a W 9 u M S 9 w Z 1 9 z d G F 0 X 3 N 0 Y X R l b W V u d H M v Q X V 0 b 1 J l b W 9 2 Z W R D b 2 x 1 b W 5 z M S 5 7 Q 2 9 s d W 1 u M j Y s M j V 9 J n F 1 b 3 Q 7 L C Z x d W 9 0 O 1 N l Y 3 R p b 2 4 x L 3 B n X 3 N 0 Y X R f c 3 R h d G V t Z W 5 0 c y 9 B d X R v U m V t b 3 Z l Z E N v b H V t b n M x L n t D b 2 x 1 b W 4 y N y w y N n 0 m c X V v d D s s J n F 1 b 3 Q 7 U 2 V j d G l v b j E v c G d f c 3 R h d F 9 z d G F 0 Z W 1 l b n R z L 0 F 1 d G 9 S Z W 1 v d m V k Q 2 9 s d W 1 u c z E u e 0 N v b H V t b j I 4 L D I 3 f S Z x d W 9 0 O y w m c X V v d D t T Z W N 0 a W 9 u M S 9 w Z 1 9 z d G F 0 X 3 N 0 Y X R l b W V u d H M v Q X V 0 b 1 J l b W 9 2 Z W R D b 2 x 1 b W 5 z M S 5 7 Q 2 9 s d W 1 u M j k s M j h 9 J n F 1 b 3 Q 7 L C Z x d W 9 0 O 1 N l Y 3 R p b 2 4 x L 3 B n X 3 N 0 Y X R f c 3 R h d G V t Z W 5 0 c y 9 B d X R v U m V t b 3 Z l Z E N v b H V t b n M x L n t D b 2 x 1 b W 4 z M C w y O X 0 m c X V v d D s s J n F 1 b 3 Q 7 U 2 V j d G l v b j E v c G d f c 3 R h d F 9 z d G F 0 Z W 1 l b n R z L 0 F 1 d G 9 S Z W 1 v d m V k Q 2 9 s d W 1 u c z E u e 0 N v b H V t b j M x L D M w f S Z x d W 9 0 O y w m c X V v d D t T Z W N 0 a W 9 u M S 9 w Z 1 9 z d G F 0 X 3 N 0 Y X R l b W V u d H M v Q X V 0 b 1 J l b W 9 2 Z W R D b 2 x 1 b W 5 z M S 5 7 Q 2 9 s d W 1 u M z I s M z F 9 J n F 1 b 3 Q 7 L C Z x d W 9 0 O 1 N l Y 3 R p b 2 4 x L 3 B n X 3 N 0 Y X R f c 3 R h d G V t Z W 5 0 c y 9 B d X R v U m V t b 3 Z l Z E N v b H V t b n M x L n t D b 2 x 1 b W 4 z M y w z M n 0 m c X V v d D s s J n F 1 b 3 Q 7 U 2 V j d G l v b j E v c G d f c 3 R h d F 9 z d G F 0 Z W 1 l b n R z L 0 F 1 d G 9 S Z W 1 v d m V k Q 2 9 s d W 1 u c z E u e 0 N v b H V t b j M 0 L D M z f S Z x d W 9 0 O y w m c X V v d D t T Z W N 0 a W 9 u M S 9 w Z 1 9 z d G F 0 X 3 N 0 Y X R l b W V u d H M v Q X V 0 b 1 J l b W 9 2 Z W R D b 2 x 1 b W 5 z M S 5 7 Q 2 9 s d W 1 u M z U s M z R 9 J n F 1 b 3 Q 7 L C Z x d W 9 0 O 1 N l Y 3 R p b 2 4 x L 3 B n X 3 N 0 Y X R f c 3 R h d G V t Z W 5 0 c y 9 B d X R v U m V t b 3 Z l Z E N v b H V t b n M x L n t D b 2 x 1 b W 4 z N i w z N X 0 m c X V v d D s s J n F 1 b 3 Q 7 U 2 V j d G l v b j E v c G d f c 3 R h d F 9 z d G F 0 Z W 1 l b n R z L 0 F 1 d G 9 S Z W 1 v d m V k Q 2 9 s d W 1 u c z E u e 0 N v b H V t b j M 3 L D M 2 f S Z x d W 9 0 O y w m c X V v d D t T Z W N 0 a W 9 u M S 9 w Z 1 9 z d G F 0 X 3 N 0 Y X R l b W V u d H M v Q X V 0 b 1 J l b W 9 2 Z W R D b 2 x 1 b W 5 z M S 5 7 Q 2 9 s d W 1 u M z g s M z d 9 J n F 1 b 3 Q 7 L C Z x d W 9 0 O 1 N l Y 3 R p b 2 4 x L 3 B n X 3 N 0 Y X R f c 3 R h d G V t Z W 5 0 c y 9 B d X R v U m V t b 3 Z l Z E N v b H V t b n M x L n t D b 2 x 1 b W 4 z O S w z O H 0 m c X V v d D s s J n F 1 b 3 Q 7 U 2 V j d G l v b j E v c G d f c 3 R h d F 9 z d G F 0 Z W 1 l b n R z L 0 F 1 d G 9 S Z W 1 v d m V k Q 2 9 s d W 1 u c z E u e 0 N v b H V t b j Q w L D M 5 f S Z x d W 9 0 O y w m c X V v d D t T Z W N 0 a W 9 u M S 9 w Z 1 9 z d G F 0 X 3 N 0 Y X R l b W V u d H M v Q X V 0 b 1 J l b W 9 2 Z W R D b 2 x 1 b W 5 z M S 5 7 Q 2 9 s d W 1 u N D E s N D B 9 J n F 1 b 3 Q 7 L C Z x d W 9 0 O 1 N l Y 3 R p b 2 4 x L 3 B n X 3 N 0 Y X R f c 3 R h d G V t Z W 5 0 c y 9 B d X R v U m V t b 3 Z l Z E N v b H V t b n M x L n t D b 2 x 1 b W 4 0 M i w 0 M X 0 m c X V v d D s s J n F 1 b 3 Q 7 U 2 V j d G l v b j E v c G d f c 3 R h d F 9 z d G F 0 Z W 1 l b n R z L 0 F 1 d G 9 S Z W 1 v d m V k Q 2 9 s d W 1 u c z E u e 0 N v b H V t b j Q z L D Q y f S Z x d W 9 0 O 1 0 s J n F 1 b 3 Q 7 Q 2 9 s d W 1 u Q 2 9 1 b n Q m c X V v d D s 6 N D M s J n F 1 b 3 Q 7 S 2 V 5 Q 2 9 s d W 1 u T m F t Z X M m c X V v d D s 6 W 1 0 s J n F 1 b 3 Q 7 Q 2 9 s d W 1 u S W R l b n R p d G l l c y Z x d W 9 0 O z p b J n F 1 b 3 Q 7 U 2 V j d G l v b j E v c G d f c 3 R h d F 9 z d G F 0 Z W 1 l b n R z L 0 F 1 d G 9 S Z W 1 v d m V k Q 2 9 s d W 1 u c z E u e 0 N v b H V t b j E s M H 0 m c X V v d D s s J n F 1 b 3 Q 7 U 2 V j d G l v b j E v c G d f c 3 R h d F 9 z d G F 0 Z W 1 l b n R z L 0 F 1 d G 9 S Z W 1 v d m V k Q 2 9 s d W 1 u c z E u e 0 N v b H V t b j I s M X 0 m c X V v d D s s J n F 1 b 3 Q 7 U 2 V j d G l v b j E v c G d f c 3 R h d F 9 z d G F 0 Z W 1 l b n R z L 0 F 1 d G 9 S Z W 1 v d m V k Q 2 9 s d W 1 u c z E u e 0 N v b H V t b j M s M n 0 m c X V v d D s s J n F 1 b 3 Q 7 U 2 V j d G l v b j E v c G d f c 3 R h d F 9 z d G F 0 Z W 1 l b n R z L 0 F 1 d G 9 S Z W 1 v d m V k Q 2 9 s d W 1 u c z E u e 0 N v b H V t b j Q s M 3 0 m c X V v d D s s J n F 1 b 3 Q 7 U 2 V j d G l v b j E v c G d f c 3 R h d F 9 z d G F 0 Z W 1 l b n R z L 0 F 1 d G 9 S Z W 1 v d m V k Q 2 9 s d W 1 u c z E u e 0 N v b H V t b j U s N H 0 m c X V v d D s s J n F 1 b 3 Q 7 U 2 V j d G l v b j E v c G d f c 3 R h d F 9 z d G F 0 Z W 1 l b n R z L 0 F 1 d G 9 S Z W 1 v d m V k Q 2 9 s d W 1 u c z E u e 0 N v b H V t b j Y s N X 0 m c X V v d D s s J n F 1 b 3 Q 7 U 2 V j d G l v b j E v c G d f c 3 R h d F 9 z d G F 0 Z W 1 l b n R z L 0 F 1 d G 9 S Z W 1 v d m V k Q 2 9 s d W 1 u c z E u e 0 N v b H V t b j c s N n 0 m c X V v d D s s J n F 1 b 3 Q 7 U 2 V j d G l v b j E v c G d f c 3 R h d F 9 z d G F 0 Z W 1 l b n R z L 0 F 1 d G 9 S Z W 1 v d m V k Q 2 9 s d W 1 u c z E u e 0 N v b H V t b j g s N 3 0 m c X V v d D s s J n F 1 b 3 Q 7 U 2 V j d G l v b j E v c G d f c 3 R h d F 9 z d G F 0 Z W 1 l b n R z L 0 F 1 d G 9 S Z W 1 v d m V k Q 2 9 s d W 1 u c z E u e 0 N v b H V t b j k s O H 0 m c X V v d D s s J n F 1 b 3 Q 7 U 2 V j d G l v b j E v c G d f c 3 R h d F 9 z d G F 0 Z W 1 l b n R z L 0 F 1 d G 9 S Z W 1 v d m V k Q 2 9 s d W 1 u c z E u e 0 N v b H V t b j E w L D l 9 J n F 1 b 3 Q 7 L C Z x d W 9 0 O 1 N l Y 3 R p b 2 4 x L 3 B n X 3 N 0 Y X R f c 3 R h d G V t Z W 5 0 c y 9 B d X R v U m V t b 3 Z l Z E N v b H V t b n M x L n t D b 2 x 1 b W 4 x M S w x M H 0 m c X V v d D s s J n F 1 b 3 Q 7 U 2 V j d G l v b j E v c G d f c 3 R h d F 9 z d G F 0 Z W 1 l b n R z L 0 F 1 d G 9 S Z W 1 v d m V k Q 2 9 s d W 1 u c z E u e 0 N v b H V t b j E y L D E x f S Z x d W 9 0 O y w m c X V v d D t T Z W N 0 a W 9 u M S 9 w Z 1 9 z d G F 0 X 3 N 0 Y X R l b W V u d H M v Q X V 0 b 1 J l b W 9 2 Z W R D b 2 x 1 b W 5 z M S 5 7 Q 2 9 s d W 1 u M T M s M T J 9 J n F 1 b 3 Q 7 L C Z x d W 9 0 O 1 N l Y 3 R p b 2 4 x L 3 B n X 3 N 0 Y X R f c 3 R h d G V t Z W 5 0 c y 9 B d X R v U m V t b 3 Z l Z E N v b H V t b n M x L n t D b 2 x 1 b W 4 x N C w x M 3 0 m c X V v d D s s J n F 1 b 3 Q 7 U 2 V j d G l v b j E v c G d f c 3 R h d F 9 z d G F 0 Z W 1 l b n R z L 0 F 1 d G 9 S Z W 1 v d m V k Q 2 9 s d W 1 u c z E u e 0 N v b H V t b j E 1 L D E 0 f S Z x d W 9 0 O y w m c X V v d D t T Z W N 0 a W 9 u M S 9 w Z 1 9 z d G F 0 X 3 N 0 Y X R l b W V u d H M v Q X V 0 b 1 J l b W 9 2 Z W R D b 2 x 1 b W 5 z M S 5 7 Q 2 9 s d W 1 u M T Y s M T V 9 J n F 1 b 3 Q 7 L C Z x d W 9 0 O 1 N l Y 3 R p b 2 4 x L 3 B n X 3 N 0 Y X R f c 3 R h d G V t Z W 5 0 c y 9 B d X R v U m V t b 3 Z l Z E N v b H V t b n M x L n t D b 2 x 1 b W 4 x N y w x N n 0 m c X V v d D s s J n F 1 b 3 Q 7 U 2 V j d G l v b j E v c G d f c 3 R h d F 9 z d G F 0 Z W 1 l b n R z L 0 F 1 d G 9 S Z W 1 v d m V k Q 2 9 s d W 1 u c z E u e 0 N v b H V t b j E 4 L D E 3 f S Z x d W 9 0 O y w m c X V v d D t T Z W N 0 a W 9 u M S 9 w Z 1 9 z d G F 0 X 3 N 0 Y X R l b W V u d H M v Q X V 0 b 1 J l b W 9 2 Z W R D b 2 x 1 b W 5 z M S 5 7 Q 2 9 s d W 1 u M T k s M T h 9 J n F 1 b 3 Q 7 L C Z x d W 9 0 O 1 N l Y 3 R p b 2 4 x L 3 B n X 3 N 0 Y X R f c 3 R h d G V t Z W 5 0 c y 9 B d X R v U m V t b 3 Z l Z E N v b H V t b n M x L n t D b 2 x 1 b W 4 y M C w x O X 0 m c X V v d D s s J n F 1 b 3 Q 7 U 2 V j d G l v b j E v c G d f c 3 R h d F 9 z d G F 0 Z W 1 l b n R z L 0 F 1 d G 9 S Z W 1 v d m V k Q 2 9 s d W 1 u c z E u e 0 N v b H V t b j I x L D I w f S Z x d W 9 0 O y w m c X V v d D t T Z W N 0 a W 9 u M S 9 w Z 1 9 z d G F 0 X 3 N 0 Y X R l b W V u d H M v Q X V 0 b 1 J l b W 9 2 Z W R D b 2 x 1 b W 5 z M S 5 7 Q 2 9 s d W 1 u M j I s M j F 9 J n F 1 b 3 Q 7 L C Z x d W 9 0 O 1 N l Y 3 R p b 2 4 x L 3 B n X 3 N 0 Y X R f c 3 R h d G V t Z W 5 0 c y 9 B d X R v U m V t b 3 Z l Z E N v b H V t b n M x L n t D b 2 x 1 b W 4 y M y w y M n 0 m c X V v d D s s J n F 1 b 3 Q 7 U 2 V j d G l v b j E v c G d f c 3 R h d F 9 z d G F 0 Z W 1 l b n R z L 0 F 1 d G 9 S Z W 1 v d m V k Q 2 9 s d W 1 u c z E u e 0 N v b H V t b j I 0 L D I z f S Z x d W 9 0 O y w m c X V v d D t T Z W N 0 a W 9 u M S 9 w Z 1 9 z d G F 0 X 3 N 0 Y X R l b W V u d H M v Q X V 0 b 1 J l b W 9 2 Z W R D b 2 x 1 b W 5 z M S 5 7 Q 2 9 s d W 1 u M j U s M j R 9 J n F 1 b 3 Q 7 L C Z x d W 9 0 O 1 N l Y 3 R p b 2 4 x L 3 B n X 3 N 0 Y X R f c 3 R h d G V t Z W 5 0 c y 9 B d X R v U m V t b 3 Z l Z E N v b H V t b n M x L n t D b 2 x 1 b W 4 y N i w y N X 0 m c X V v d D s s J n F 1 b 3 Q 7 U 2 V j d G l v b j E v c G d f c 3 R h d F 9 z d G F 0 Z W 1 l b n R z L 0 F 1 d G 9 S Z W 1 v d m V k Q 2 9 s d W 1 u c z E u e 0 N v b H V t b j I 3 L D I 2 f S Z x d W 9 0 O y w m c X V v d D t T Z W N 0 a W 9 u M S 9 w Z 1 9 z d G F 0 X 3 N 0 Y X R l b W V u d H M v Q X V 0 b 1 J l b W 9 2 Z W R D b 2 x 1 b W 5 z M S 5 7 Q 2 9 s d W 1 u M j g s M j d 9 J n F 1 b 3 Q 7 L C Z x d W 9 0 O 1 N l Y 3 R p b 2 4 x L 3 B n X 3 N 0 Y X R f c 3 R h d G V t Z W 5 0 c y 9 B d X R v U m V t b 3 Z l Z E N v b H V t b n M x L n t D b 2 x 1 b W 4 y O S w y O H 0 m c X V v d D s s J n F 1 b 3 Q 7 U 2 V j d G l v b j E v c G d f c 3 R h d F 9 z d G F 0 Z W 1 l b n R z L 0 F 1 d G 9 S Z W 1 v d m V k Q 2 9 s d W 1 u c z E u e 0 N v b H V t b j M w L D I 5 f S Z x d W 9 0 O y w m c X V v d D t T Z W N 0 a W 9 u M S 9 w Z 1 9 z d G F 0 X 3 N 0 Y X R l b W V u d H M v Q X V 0 b 1 J l b W 9 2 Z W R D b 2 x 1 b W 5 z M S 5 7 Q 2 9 s d W 1 u M z E s M z B 9 J n F 1 b 3 Q 7 L C Z x d W 9 0 O 1 N l Y 3 R p b 2 4 x L 3 B n X 3 N 0 Y X R f c 3 R h d G V t Z W 5 0 c y 9 B d X R v U m V t b 3 Z l Z E N v b H V t b n M x L n t D b 2 x 1 b W 4 z M i w z M X 0 m c X V v d D s s J n F 1 b 3 Q 7 U 2 V j d G l v b j E v c G d f c 3 R h d F 9 z d G F 0 Z W 1 l b n R z L 0 F 1 d G 9 S Z W 1 v d m V k Q 2 9 s d W 1 u c z E u e 0 N v b H V t b j M z L D M y f S Z x d W 9 0 O y w m c X V v d D t T Z W N 0 a W 9 u M S 9 w Z 1 9 z d G F 0 X 3 N 0 Y X R l b W V u d H M v Q X V 0 b 1 J l b W 9 2 Z W R D b 2 x 1 b W 5 z M S 5 7 Q 2 9 s d W 1 u M z Q s M z N 9 J n F 1 b 3 Q 7 L C Z x d W 9 0 O 1 N l Y 3 R p b 2 4 x L 3 B n X 3 N 0 Y X R f c 3 R h d G V t Z W 5 0 c y 9 B d X R v U m V t b 3 Z l Z E N v b H V t b n M x L n t D b 2 x 1 b W 4 z N S w z N H 0 m c X V v d D s s J n F 1 b 3 Q 7 U 2 V j d G l v b j E v c G d f c 3 R h d F 9 z d G F 0 Z W 1 l b n R z L 0 F 1 d G 9 S Z W 1 v d m V k Q 2 9 s d W 1 u c z E u e 0 N v b H V t b j M 2 L D M 1 f S Z x d W 9 0 O y w m c X V v d D t T Z W N 0 a W 9 u M S 9 w Z 1 9 z d G F 0 X 3 N 0 Y X R l b W V u d H M v Q X V 0 b 1 J l b W 9 2 Z W R D b 2 x 1 b W 5 z M S 5 7 Q 2 9 s d W 1 u M z c s M z Z 9 J n F 1 b 3 Q 7 L C Z x d W 9 0 O 1 N l Y 3 R p b 2 4 x L 3 B n X 3 N 0 Y X R f c 3 R h d G V t Z W 5 0 c y 9 B d X R v U m V t b 3 Z l Z E N v b H V t b n M x L n t D b 2 x 1 b W 4 z O C w z N 3 0 m c X V v d D s s J n F 1 b 3 Q 7 U 2 V j d G l v b j E v c G d f c 3 R h d F 9 z d G F 0 Z W 1 l b n R z L 0 F 1 d G 9 S Z W 1 v d m V k Q 2 9 s d W 1 u c z E u e 0 N v b H V t b j M 5 L D M 4 f S Z x d W 9 0 O y w m c X V v d D t T Z W N 0 a W 9 u M S 9 w Z 1 9 z d G F 0 X 3 N 0 Y X R l b W V u d H M v Q X V 0 b 1 J l b W 9 2 Z W R D b 2 x 1 b W 5 z M S 5 7 Q 2 9 s d W 1 u N D A s M z l 9 J n F 1 b 3 Q 7 L C Z x d W 9 0 O 1 N l Y 3 R p b 2 4 x L 3 B n X 3 N 0 Y X R f c 3 R h d G V t Z W 5 0 c y 9 B d X R v U m V t b 3 Z l Z E N v b H V t b n M x L n t D b 2 x 1 b W 4 0 M S w 0 M H 0 m c X V v d D s s J n F 1 b 3 Q 7 U 2 V j d G l v b j E v c G d f c 3 R h d F 9 z d G F 0 Z W 1 l b n R z L 0 F 1 d G 9 S Z W 1 v d m V k Q 2 9 s d W 1 u c z E u e 0 N v b H V t b j Q y L D Q x f S Z x d W 9 0 O y w m c X V v d D t T Z W N 0 a W 9 u M S 9 w Z 1 9 z d G F 0 X 3 N 0 Y X R l b W V u d H M v Q X V 0 b 1 J l b W 9 2 Z W R D b 2 x 1 b W 5 z M S 5 7 Q 2 9 s d W 1 u N D M s N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Z 1 9 z d G F 0 X 3 N 0 Y X R l b W V u d H M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n X 3 N 0 Y X R f c 3 R h d G V t Z W 5 0 c y 9 N b 2 R p Z m l j Y S U y M H R p c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6 H W C f Q n i Q 0 q Y W I p h i Y a c A w A A A A A C A A A A A A A Q Z g A A A A E A A C A A A A B N 3 p Q Q V L 2 y 7 Q V p O Q E d k c b 0 R s R Z A V Z w M S + Z L b u G Q E H 2 E Q A A A A A O g A A A A A I A A C A A A A D D j V 7 A y F 8 R 2 s z Y 7 / D q Y F P x W l + n 8 Y m 7 V q e f / / 4 K 5 r f 7 i l A A A A B j V s d p U U O 1 D l k Y Y A l H f H y F H D c a B Y n i 4 n X f K 1 v k 2 4 X q x I n k d H J 7 P Z 6 V 3 q J B E + w b p o v e i x x a A I I o B i n 6 3 V w K c M E B n V c c e k b f R 0 F U l q Z H j v v d z E A A A A D k d m f t 8 m 9 0 l 7 F t 0 F N g A Y r 4 M C V r 5 I + g t 8 B M L i 3 T a I I q e D b V A Q a y 8 F c P v 0 l e T q a T / b g E b 3 i + J x L t p H n T r j J e 1 2 q / < / D a t a M a s h u p > 
</file>

<file path=customXml/itemProps1.xml><?xml version="1.0" encoding="utf-8"?>
<ds:datastoreItem xmlns:ds="http://schemas.openxmlformats.org/officeDocument/2006/customXml" ds:itemID="{51E2ADC9-6760-4D1D-BE73-B9051442CB4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pg_stat_statements</vt:lpstr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 PROSERPIO</dc:creator>
  <cp:lastModifiedBy>CARLO PROSERPIO</cp:lastModifiedBy>
  <dcterms:created xsi:type="dcterms:W3CDTF">2024-06-25T12:21:08Z</dcterms:created>
  <dcterms:modified xsi:type="dcterms:W3CDTF">2024-06-25T13:06:00Z</dcterms:modified>
</cp:coreProperties>
</file>